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56" activeTab="6"/>
  </bookViews>
  <sheets>
    <sheet name="Princp" sheetId="1" r:id="rId1"/>
    <sheet name="Lists" sheetId="4" r:id="rId2"/>
    <sheet name="BM" sheetId="5" r:id="rId3"/>
    <sheet name="Items" sheetId="6" r:id="rId4"/>
    <sheet name="dbP" sheetId="2" r:id="rId5"/>
    <sheet name="dbF" sheetId="3" r:id="rId6"/>
    <sheet name="RepP" sheetId="7" r:id="rId7"/>
  </sheets>
  <definedNames>
    <definedName name="_xlnm._FilterDatabase" localSheetId="4" hidden="1">dbP!$D$1:$AC$302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7" l="1"/>
  <c r="S39" i="7"/>
  <c r="S13" i="7" s="1"/>
  <c r="S34" i="7"/>
  <c r="V34" i="7"/>
  <c r="V13" i="7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495" i="2"/>
  <c r="P188" i="6"/>
  <c r="P187" i="6"/>
  <c r="P186" i="6"/>
  <c r="P185" i="6"/>
  <c r="P184" i="6"/>
  <c r="P183" i="6"/>
  <c r="P182" i="6"/>
  <c r="P181" i="6"/>
  <c r="P180" i="6"/>
  <c r="P179" i="6"/>
  <c r="P178" i="6"/>
  <c r="P177" i="6"/>
  <c r="P176" i="6"/>
  <c r="P175" i="6"/>
  <c r="P174" i="6"/>
  <c r="P173" i="6"/>
  <c r="P172" i="6"/>
  <c r="P171" i="6"/>
  <c r="P170" i="6"/>
  <c r="P169" i="6"/>
  <c r="P168" i="6"/>
  <c r="P167" i="6"/>
  <c r="P166" i="6"/>
  <c r="P165" i="6"/>
  <c r="P164" i="6"/>
  <c r="P163" i="6"/>
  <c r="P162" i="6"/>
  <c r="P161" i="6"/>
  <c r="P160" i="6"/>
  <c r="P159" i="6"/>
  <c r="P158" i="6"/>
  <c r="P157" i="6"/>
  <c r="P156" i="6"/>
  <c r="P155" i="6"/>
  <c r="P154" i="6"/>
  <c r="P153" i="6"/>
  <c r="P152" i="6"/>
  <c r="P151" i="6"/>
  <c r="P150" i="6"/>
  <c r="P149" i="6"/>
  <c r="P148" i="6"/>
  <c r="P147" i="6"/>
  <c r="T188" i="6"/>
  <c r="T187" i="6"/>
  <c r="T186" i="6"/>
  <c r="T185" i="6"/>
  <c r="T184" i="6"/>
  <c r="T183" i="6"/>
  <c r="T182" i="6"/>
  <c r="T181" i="6"/>
  <c r="T180" i="6"/>
  <c r="T179" i="6"/>
  <c r="T178" i="6"/>
  <c r="T177" i="6"/>
  <c r="T176" i="6"/>
  <c r="T175" i="6"/>
  <c r="T174" i="6"/>
  <c r="T173" i="6"/>
  <c r="T172" i="6"/>
  <c r="T170" i="6"/>
  <c r="T169" i="6"/>
  <c r="T168" i="6"/>
  <c r="T167" i="6"/>
  <c r="T166" i="6"/>
  <c r="T165" i="6"/>
  <c r="T164" i="6"/>
  <c r="T163" i="6"/>
  <c r="T162" i="6"/>
  <c r="T161" i="6"/>
  <c r="T159" i="6"/>
  <c r="T158" i="6"/>
  <c r="T157" i="6"/>
  <c r="T156" i="6"/>
  <c r="T155" i="6"/>
  <c r="T154" i="6"/>
  <c r="T153" i="6"/>
  <c r="T152" i="6"/>
  <c r="T151" i="6"/>
  <c r="T150" i="6"/>
  <c r="T149" i="6"/>
  <c r="N171" i="6"/>
  <c r="R171" i="6" s="1"/>
  <c r="S171" i="6" s="1"/>
  <c r="O188" i="6"/>
  <c r="O187" i="6"/>
  <c r="O186" i="6"/>
  <c r="O185" i="6"/>
  <c r="O184" i="6"/>
  <c r="O183" i="6"/>
  <c r="O182" i="6"/>
  <c r="R182" i="6" s="1"/>
  <c r="O181" i="6"/>
  <c r="R181" i="6" s="1"/>
  <c r="O180" i="6"/>
  <c r="O179" i="6"/>
  <c r="O178" i="6"/>
  <c r="O177" i="6"/>
  <c r="O176" i="6"/>
  <c r="O175" i="6"/>
  <c r="O174" i="6"/>
  <c r="R174" i="6" s="1"/>
  <c r="O173" i="6"/>
  <c r="R173" i="6" s="1"/>
  <c r="O172" i="6"/>
  <c r="O170" i="6"/>
  <c r="O169" i="6"/>
  <c r="O168" i="6"/>
  <c r="O167" i="6"/>
  <c r="O166" i="6"/>
  <c r="R166" i="6" s="1"/>
  <c r="O165" i="6"/>
  <c r="O164" i="6"/>
  <c r="R164" i="6" s="1"/>
  <c r="O163" i="6"/>
  <c r="O162" i="6"/>
  <c r="O161" i="6"/>
  <c r="O159" i="6"/>
  <c r="O158" i="6"/>
  <c r="O157" i="6"/>
  <c r="O156" i="6"/>
  <c r="R156" i="6" s="1"/>
  <c r="O155" i="6"/>
  <c r="O154" i="6"/>
  <c r="O153" i="6"/>
  <c r="O152" i="6"/>
  <c r="O151" i="6"/>
  <c r="O150" i="6"/>
  <c r="O149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2" i="6"/>
  <c r="G211" i="6"/>
  <c r="G210" i="6"/>
  <c r="G209" i="6"/>
  <c r="G208" i="6"/>
  <c r="G207" i="6"/>
  <c r="G206" i="6"/>
  <c r="G205" i="6"/>
  <c r="G204" i="6"/>
  <c r="G203" i="6"/>
  <c r="G201" i="6"/>
  <c r="G200" i="6"/>
  <c r="G199" i="6"/>
  <c r="G198" i="6"/>
  <c r="G197" i="6"/>
  <c r="G196" i="6"/>
  <c r="G195" i="6"/>
  <c r="G194" i="6"/>
  <c r="G193" i="6"/>
  <c r="G192" i="6"/>
  <c r="G191" i="6"/>
  <c r="B462" i="2" s="1"/>
  <c r="R157" i="6"/>
  <c r="R158" i="6"/>
  <c r="R159" i="6"/>
  <c r="R160" i="6"/>
  <c r="R161" i="6"/>
  <c r="R162" i="6"/>
  <c r="R163" i="6"/>
  <c r="R165" i="6"/>
  <c r="R167" i="6"/>
  <c r="R168" i="6"/>
  <c r="R169" i="6"/>
  <c r="R170" i="6"/>
  <c r="R172" i="6"/>
  <c r="R175" i="6"/>
  <c r="R176" i="6"/>
  <c r="R177" i="6"/>
  <c r="R178" i="6"/>
  <c r="R179" i="6"/>
  <c r="R180" i="6"/>
  <c r="R183" i="6"/>
  <c r="R184" i="6"/>
  <c r="R185" i="6"/>
  <c r="R186" i="6"/>
  <c r="R187" i="6"/>
  <c r="R188" i="6"/>
  <c r="R147" i="6"/>
  <c r="R148" i="6"/>
  <c r="R149" i="6"/>
  <c r="R150" i="6"/>
  <c r="R151" i="6"/>
  <c r="R152" i="6"/>
  <c r="R153" i="6"/>
  <c r="R154" i="6"/>
  <c r="R155" i="6"/>
  <c r="N160" i="6"/>
  <c r="N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48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0" i="6"/>
  <c r="N169" i="6"/>
  <c r="N168" i="6"/>
  <c r="N167" i="6"/>
  <c r="N166" i="6"/>
  <c r="N165" i="6"/>
  <c r="N164" i="6"/>
  <c r="N163" i="6"/>
  <c r="N162" i="6"/>
  <c r="N161" i="6"/>
  <c r="N159" i="6"/>
  <c r="N158" i="6"/>
  <c r="N157" i="6"/>
  <c r="N156" i="6"/>
  <c r="N155" i="6"/>
  <c r="N154" i="6"/>
  <c r="N153" i="6"/>
  <c r="N152" i="6"/>
  <c r="N151" i="6"/>
  <c r="N150" i="6"/>
  <c r="N149" i="6"/>
  <c r="B39" i="7"/>
  <c r="B40" i="7" s="1"/>
  <c r="B41" i="7" s="1"/>
  <c r="B42" i="7" s="1"/>
  <c r="B34" i="7"/>
  <c r="B582" i="7"/>
  <c r="B577" i="7"/>
  <c r="B578" i="7" s="1"/>
  <c r="B579" i="7" s="1"/>
  <c r="L240" i="6"/>
  <c r="L239" i="6"/>
  <c r="L238" i="6"/>
  <c r="L235" i="6"/>
  <c r="L236" i="6"/>
  <c r="L234" i="6"/>
  <c r="E239" i="6"/>
  <c r="E240" i="6"/>
  <c r="E238" i="6"/>
  <c r="F240" i="6"/>
  <c r="F239" i="6"/>
  <c r="F238" i="6"/>
  <c r="B430" i="2"/>
  <c r="F236" i="6"/>
  <c r="F235" i="6"/>
  <c r="F234" i="6"/>
  <c r="E235" i="6"/>
  <c r="E236" i="6"/>
  <c r="E234" i="6"/>
  <c r="D457" i="2"/>
  <c r="Y464" i="2"/>
  <c r="Y468" i="2" s="1"/>
  <c r="Y463" i="2"/>
  <c r="Y467" i="2" s="1"/>
  <c r="Y462" i="2"/>
  <c r="Y466" i="2" s="1"/>
  <c r="Y461" i="2"/>
  <c r="Y465" i="2" s="1"/>
  <c r="B110" i="7"/>
  <c r="B111" i="7" s="1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2" i="6"/>
  <c r="L211" i="6"/>
  <c r="L210" i="6"/>
  <c r="L209" i="6"/>
  <c r="L208" i="6"/>
  <c r="L207" i="6"/>
  <c r="L206" i="6"/>
  <c r="L205" i="6"/>
  <c r="L204" i="6"/>
  <c r="L203" i="6"/>
  <c r="L201" i="6"/>
  <c r="L200" i="6"/>
  <c r="L199" i="6"/>
  <c r="L198" i="6"/>
  <c r="L197" i="6"/>
  <c r="L196" i="6"/>
  <c r="L195" i="6"/>
  <c r="L194" i="6"/>
  <c r="L193" i="6"/>
  <c r="L192" i="6"/>
  <c r="L191" i="6"/>
  <c r="F213" i="6"/>
  <c r="F202" i="6"/>
  <c r="J189" i="6"/>
  <c r="B196" i="6"/>
  <c r="F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190" i="6"/>
  <c r="H230" i="6"/>
  <c r="F230" i="6"/>
  <c r="H229" i="6"/>
  <c r="F229" i="6"/>
  <c r="H228" i="6"/>
  <c r="F228" i="6"/>
  <c r="H227" i="6"/>
  <c r="F227" i="6"/>
  <c r="H226" i="6"/>
  <c r="F226" i="6"/>
  <c r="H225" i="6"/>
  <c r="F225" i="6"/>
  <c r="H224" i="6"/>
  <c r="F224" i="6"/>
  <c r="H223" i="6"/>
  <c r="F223" i="6"/>
  <c r="H222" i="6"/>
  <c r="F222" i="6"/>
  <c r="H221" i="6"/>
  <c r="F221" i="6"/>
  <c r="H220" i="6"/>
  <c r="F220" i="6"/>
  <c r="H219" i="6"/>
  <c r="F219" i="6"/>
  <c r="H218" i="6"/>
  <c r="F218" i="6"/>
  <c r="H217" i="6"/>
  <c r="F217" i="6"/>
  <c r="H216" i="6"/>
  <c r="F216" i="6"/>
  <c r="H215" i="6"/>
  <c r="F215" i="6"/>
  <c r="H214" i="6"/>
  <c r="F214" i="6"/>
  <c r="H213" i="6"/>
  <c r="H212" i="6"/>
  <c r="F212" i="6"/>
  <c r="H211" i="6"/>
  <c r="F211" i="6"/>
  <c r="H210" i="6"/>
  <c r="F210" i="6"/>
  <c r="H209" i="6"/>
  <c r="F209" i="6"/>
  <c r="H208" i="6"/>
  <c r="F208" i="6"/>
  <c r="H207" i="6"/>
  <c r="F207" i="6"/>
  <c r="H206" i="6"/>
  <c r="F206" i="6"/>
  <c r="H205" i="6"/>
  <c r="F205" i="6"/>
  <c r="H204" i="6"/>
  <c r="F204" i="6"/>
  <c r="H203" i="6"/>
  <c r="F203" i="6"/>
  <c r="H202" i="6"/>
  <c r="H201" i="6"/>
  <c r="F201" i="6"/>
  <c r="H200" i="6"/>
  <c r="F200" i="6"/>
  <c r="H199" i="6"/>
  <c r="F199" i="6"/>
  <c r="H198" i="6"/>
  <c r="F198" i="6"/>
  <c r="H197" i="6"/>
  <c r="F197" i="6"/>
  <c r="H196" i="6"/>
  <c r="F196" i="6"/>
  <c r="H195" i="6"/>
  <c r="F195" i="6"/>
  <c r="H194" i="6"/>
  <c r="F194" i="6"/>
  <c r="H193" i="6"/>
  <c r="F193" i="6"/>
  <c r="H192" i="6"/>
  <c r="F192" i="6"/>
  <c r="H191" i="6"/>
  <c r="F191" i="6"/>
  <c r="H190" i="6"/>
  <c r="H189" i="6"/>
  <c r="Y430" i="2"/>
  <c r="Y434" i="2" s="1"/>
  <c r="Y429" i="2"/>
  <c r="Y428" i="2"/>
  <c r="Y432" i="2" s="1"/>
  <c r="Y427" i="2"/>
  <c r="Y431" i="2" s="1"/>
  <c r="Y426" i="2"/>
  <c r="Y425" i="2"/>
  <c r="Y424" i="2"/>
  <c r="Y423" i="2"/>
  <c r="D456" i="2"/>
  <c r="D421" i="2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20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C508" i="2"/>
  <c r="AC509" i="2"/>
  <c r="AC510" i="2"/>
  <c r="AC511" i="2"/>
  <c r="AC512" i="2"/>
  <c r="AC513" i="2"/>
  <c r="AC514" i="2"/>
  <c r="AC515" i="2"/>
  <c r="AC516" i="2"/>
  <c r="AC517" i="2"/>
  <c r="AC518" i="2"/>
  <c r="AC519" i="2"/>
  <c r="AC520" i="2"/>
  <c r="AC521" i="2"/>
  <c r="AC522" i="2"/>
  <c r="AC523" i="2"/>
  <c r="AC524" i="2"/>
  <c r="AC525" i="2"/>
  <c r="AC526" i="2"/>
  <c r="AC527" i="2"/>
  <c r="AC528" i="2"/>
  <c r="AC529" i="2"/>
  <c r="AC530" i="2"/>
  <c r="AC531" i="2"/>
  <c r="AC532" i="2"/>
  <c r="AC533" i="2"/>
  <c r="AC534" i="2"/>
  <c r="AC535" i="2"/>
  <c r="AC536" i="2"/>
  <c r="AC537" i="2"/>
  <c r="AC538" i="2"/>
  <c r="AC539" i="2"/>
  <c r="AC540" i="2"/>
  <c r="AC541" i="2"/>
  <c r="AC542" i="2"/>
  <c r="AC543" i="2"/>
  <c r="AC544" i="2"/>
  <c r="AC545" i="2"/>
  <c r="AC546" i="2"/>
  <c r="AC547" i="2"/>
  <c r="AC548" i="2"/>
  <c r="AC549" i="2"/>
  <c r="AC550" i="2"/>
  <c r="AC551" i="2"/>
  <c r="AC552" i="2"/>
  <c r="AC553" i="2"/>
  <c r="AC554" i="2"/>
  <c r="AC555" i="2"/>
  <c r="AC556" i="2"/>
  <c r="AC557" i="2"/>
  <c r="AC558" i="2"/>
  <c r="AC559" i="2"/>
  <c r="AC560" i="2"/>
  <c r="AC561" i="2"/>
  <c r="AC562" i="2"/>
  <c r="AC563" i="2"/>
  <c r="AC564" i="2"/>
  <c r="AC565" i="2"/>
  <c r="AC566" i="2"/>
  <c r="AC567" i="2"/>
  <c r="AC568" i="2"/>
  <c r="AC569" i="2"/>
  <c r="AC570" i="2"/>
  <c r="AC571" i="2"/>
  <c r="AC572" i="2"/>
  <c r="AC573" i="2"/>
  <c r="AC574" i="2"/>
  <c r="AC575" i="2"/>
  <c r="AC576" i="2"/>
  <c r="AC577" i="2"/>
  <c r="AC578" i="2"/>
  <c r="AC579" i="2"/>
  <c r="AC580" i="2"/>
  <c r="AC581" i="2"/>
  <c r="AC582" i="2"/>
  <c r="AC583" i="2"/>
  <c r="AC584" i="2"/>
  <c r="AC585" i="2"/>
  <c r="AC586" i="2"/>
  <c r="AC587" i="2"/>
  <c r="AC588" i="2"/>
  <c r="AC589" i="2"/>
  <c r="AC590" i="2"/>
  <c r="AC591" i="2"/>
  <c r="AC592" i="2"/>
  <c r="AC593" i="2"/>
  <c r="AC594" i="2"/>
  <c r="AC595" i="2"/>
  <c r="AC596" i="2"/>
  <c r="AC597" i="2"/>
  <c r="AC598" i="2"/>
  <c r="AC599" i="2"/>
  <c r="AC600" i="2"/>
  <c r="AC601" i="2"/>
  <c r="AC602" i="2"/>
  <c r="AC603" i="2"/>
  <c r="AC604" i="2"/>
  <c r="AC605" i="2"/>
  <c r="AC606" i="2"/>
  <c r="AC607" i="2"/>
  <c r="AC608" i="2"/>
  <c r="AC609" i="2"/>
  <c r="AC610" i="2"/>
  <c r="AC611" i="2"/>
  <c r="AC612" i="2"/>
  <c r="AC613" i="2"/>
  <c r="AC614" i="2"/>
  <c r="AC615" i="2"/>
  <c r="AC616" i="2"/>
  <c r="AC617" i="2"/>
  <c r="AC618" i="2"/>
  <c r="AC619" i="2"/>
  <c r="AC620" i="2"/>
  <c r="AC621" i="2"/>
  <c r="AC622" i="2"/>
  <c r="AC623" i="2"/>
  <c r="AC624" i="2"/>
  <c r="AC625" i="2"/>
  <c r="AC626" i="2"/>
  <c r="AC627" i="2"/>
  <c r="AC628" i="2"/>
  <c r="AC629" i="2"/>
  <c r="AC630" i="2"/>
  <c r="AC631" i="2"/>
  <c r="AC632" i="2"/>
  <c r="AC633" i="2"/>
  <c r="AC634" i="2"/>
  <c r="AC635" i="2"/>
  <c r="AC636" i="2"/>
  <c r="AC637" i="2"/>
  <c r="AC638" i="2"/>
  <c r="AC639" i="2"/>
  <c r="AC640" i="2"/>
  <c r="AC641" i="2"/>
  <c r="AC642" i="2"/>
  <c r="AC643" i="2"/>
  <c r="AC644" i="2"/>
  <c r="AC645" i="2"/>
  <c r="AC646" i="2"/>
  <c r="AC647" i="2"/>
  <c r="AC648" i="2"/>
  <c r="AC649" i="2"/>
  <c r="AC650" i="2"/>
  <c r="AC651" i="2"/>
  <c r="AC652" i="2"/>
  <c r="AC653" i="2"/>
  <c r="AC654" i="2"/>
  <c r="AC655" i="2"/>
  <c r="AC656" i="2"/>
  <c r="AC657" i="2"/>
  <c r="AC658" i="2"/>
  <c r="AC659" i="2"/>
  <c r="AC660" i="2"/>
  <c r="AC661" i="2"/>
  <c r="AC662" i="2"/>
  <c r="AC663" i="2"/>
  <c r="AC664" i="2"/>
  <c r="AC665" i="2"/>
  <c r="AC666" i="2"/>
  <c r="AC667" i="2"/>
  <c r="AC668" i="2"/>
  <c r="AC669" i="2"/>
  <c r="AC670" i="2"/>
  <c r="AC671" i="2"/>
  <c r="AC672" i="2"/>
  <c r="AC673" i="2"/>
  <c r="AC674" i="2"/>
  <c r="AC675" i="2"/>
  <c r="AC676" i="2"/>
  <c r="AC677" i="2"/>
  <c r="AC678" i="2"/>
  <c r="AC679" i="2"/>
  <c r="AC680" i="2"/>
  <c r="AC681" i="2"/>
  <c r="AC682" i="2"/>
  <c r="AC683" i="2"/>
  <c r="AC684" i="2"/>
  <c r="AC685" i="2"/>
  <c r="AC686" i="2"/>
  <c r="AC687" i="2"/>
  <c r="AC688" i="2"/>
  <c r="AC689" i="2"/>
  <c r="AC690" i="2"/>
  <c r="AC691" i="2"/>
  <c r="AC692" i="2"/>
  <c r="AC693" i="2"/>
  <c r="AC694" i="2"/>
  <c r="AC695" i="2"/>
  <c r="AC696" i="2"/>
  <c r="AC697" i="2"/>
  <c r="AC698" i="2"/>
  <c r="AC699" i="2"/>
  <c r="AC700" i="2"/>
  <c r="AC701" i="2"/>
  <c r="AC702" i="2"/>
  <c r="AC703" i="2"/>
  <c r="AC704" i="2"/>
  <c r="AC705" i="2"/>
  <c r="AC706" i="2"/>
  <c r="AC707" i="2"/>
  <c r="AC708" i="2"/>
  <c r="AC709" i="2"/>
  <c r="AC710" i="2"/>
  <c r="AC711" i="2"/>
  <c r="AC712" i="2"/>
  <c r="AC713" i="2"/>
  <c r="AC714" i="2"/>
  <c r="AC715" i="2"/>
  <c r="AC716" i="2"/>
  <c r="AC717" i="2"/>
  <c r="AC718" i="2"/>
  <c r="AC719" i="2"/>
  <c r="AC720" i="2"/>
  <c r="AC721" i="2"/>
  <c r="AC722" i="2"/>
  <c r="AC723" i="2"/>
  <c r="AC724" i="2"/>
  <c r="AC725" i="2"/>
  <c r="AC726" i="2"/>
  <c r="AC727" i="2"/>
  <c r="AC728" i="2"/>
  <c r="AC729" i="2"/>
  <c r="AC730" i="2"/>
  <c r="AC731" i="2"/>
  <c r="AC732" i="2"/>
  <c r="AC733" i="2"/>
  <c r="AC734" i="2"/>
  <c r="AC735" i="2"/>
  <c r="AC736" i="2"/>
  <c r="AC737" i="2"/>
  <c r="AC738" i="2"/>
  <c r="AC739" i="2"/>
  <c r="AC740" i="2"/>
  <c r="AC741" i="2"/>
  <c r="AC742" i="2"/>
  <c r="AC743" i="2"/>
  <c r="AC744" i="2"/>
  <c r="AC745" i="2"/>
  <c r="AC746" i="2"/>
  <c r="AC747" i="2"/>
  <c r="AC748" i="2"/>
  <c r="AC749" i="2"/>
  <c r="AC750" i="2"/>
  <c r="AC751" i="2"/>
  <c r="AC752" i="2"/>
  <c r="AC753" i="2"/>
  <c r="AC754" i="2"/>
  <c r="AC755" i="2"/>
  <c r="AC756" i="2"/>
  <c r="AC757" i="2"/>
  <c r="AC758" i="2"/>
  <c r="AC759" i="2"/>
  <c r="AC760" i="2"/>
  <c r="AC761" i="2"/>
  <c r="AC762" i="2"/>
  <c r="AC763" i="2"/>
  <c r="AC764" i="2"/>
  <c r="AC765" i="2"/>
  <c r="AC766" i="2"/>
  <c r="AC767" i="2"/>
  <c r="AC768" i="2"/>
  <c r="AC769" i="2"/>
  <c r="AC770" i="2"/>
  <c r="AC771" i="2"/>
  <c r="AC772" i="2"/>
  <c r="AC773" i="2"/>
  <c r="AC774" i="2"/>
  <c r="AC775" i="2"/>
  <c r="AC776" i="2"/>
  <c r="AC777" i="2"/>
  <c r="AC778" i="2"/>
  <c r="AC779" i="2"/>
  <c r="AC780" i="2"/>
  <c r="AC781" i="2"/>
  <c r="AC782" i="2"/>
  <c r="AC783" i="2"/>
  <c r="AC784" i="2"/>
  <c r="AC785" i="2"/>
  <c r="AC786" i="2"/>
  <c r="AC787" i="2"/>
  <c r="AC788" i="2"/>
  <c r="AC789" i="2"/>
  <c r="AC790" i="2"/>
  <c r="AC791" i="2"/>
  <c r="AC792" i="2"/>
  <c r="AC793" i="2"/>
  <c r="AC794" i="2"/>
  <c r="AC795" i="2"/>
  <c r="AC796" i="2"/>
  <c r="AC797" i="2"/>
  <c r="AC798" i="2"/>
  <c r="AC799" i="2"/>
  <c r="AC800" i="2"/>
  <c r="AC801" i="2"/>
  <c r="AC802" i="2"/>
  <c r="AC803" i="2"/>
  <c r="AC804" i="2"/>
  <c r="AC805" i="2"/>
  <c r="AC806" i="2"/>
  <c r="AC807" i="2"/>
  <c r="AC808" i="2"/>
  <c r="AC809" i="2"/>
  <c r="AC810" i="2"/>
  <c r="AC811" i="2"/>
  <c r="AC812" i="2"/>
  <c r="AC813" i="2"/>
  <c r="AC814" i="2"/>
  <c r="AC815" i="2"/>
  <c r="AC816" i="2"/>
  <c r="AC817" i="2"/>
  <c r="AC818" i="2"/>
  <c r="AC819" i="2"/>
  <c r="AC820" i="2"/>
  <c r="AC821" i="2"/>
  <c r="AC822" i="2"/>
  <c r="AC823" i="2"/>
  <c r="AC824" i="2"/>
  <c r="AC825" i="2"/>
  <c r="AC826" i="2"/>
  <c r="AC827" i="2"/>
  <c r="AC828" i="2"/>
  <c r="AC829" i="2"/>
  <c r="AC830" i="2"/>
  <c r="AC831" i="2"/>
  <c r="AC832" i="2"/>
  <c r="AC833" i="2"/>
  <c r="AC834" i="2"/>
  <c r="AC835" i="2"/>
  <c r="AC836" i="2"/>
  <c r="AC837" i="2"/>
  <c r="AC838" i="2"/>
  <c r="AC839" i="2"/>
  <c r="AC840" i="2"/>
  <c r="AC841" i="2"/>
  <c r="AC842" i="2"/>
  <c r="AC843" i="2"/>
  <c r="AC844" i="2"/>
  <c r="AC845" i="2"/>
  <c r="AC846" i="2"/>
  <c r="AC847" i="2"/>
  <c r="AC848" i="2"/>
  <c r="AC849" i="2"/>
  <c r="AC850" i="2"/>
  <c r="AC851" i="2"/>
  <c r="AC852" i="2"/>
  <c r="AC853" i="2"/>
  <c r="AC854" i="2"/>
  <c r="AC855" i="2"/>
  <c r="AC856" i="2"/>
  <c r="AC857" i="2"/>
  <c r="AC858" i="2"/>
  <c r="AC859" i="2"/>
  <c r="AC860" i="2"/>
  <c r="AC861" i="2"/>
  <c r="AC862" i="2"/>
  <c r="AC863" i="2"/>
  <c r="AC864" i="2"/>
  <c r="AC865" i="2"/>
  <c r="AC866" i="2"/>
  <c r="AC867" i="2"/>
  <c r="AC868" i="2"/>
  <c r="AC869" i="2"/>
  <c r="AC870" i="2"/>
  <c r="AC871" i="2"/>
  <c r="AC872" i="2"/>
  <c r="AC873" i="2"/>
  <c r="AC874" i="2"/>
  <c r="AC875" i="2"/>
  <c r="AC876" i="2"/>
  <c r="AC877" i="2"/>
  <c r="AC878" i="2"/>
  <c r="AC879" i="2"/>
  <c r="AC880" i="2"/>
  <c r="AC881" i="2"/>
  <c r="AC882" i="2"/>
  <c r="AC883" i="2"/>
  <c r="AC884" i="2"/>
  <c r="AC885" i="2"/>
  <c r="AC886" i="2"/>
  <c r="AC887" i="2"/>
  <c r="AC888" i="2"/>
  <c r="AC889" i="2"/>
  <c r="AC890" i="2"/>
  <c r="AC891" i="2"/>
  <c r="AC892" i="2"/>
  <c r="AC893" i="2"/>
  <c r="AC894" i="2"/>
  <c r="AC895" i="2"/>
  <c r="AC896" i="2"/>
  <c r="AC897" i="2"/>
  <c r="AC898" i="2"/>
  <c r="AC899" i="2"/>
  <c r="AC900" i="2"/>
  <c r="AC901" i="2"/>
  <c r="AC902" i="2"/>
  <c r="AC903" i="2"/>
  <c r="AC904" i="2"/>
  <c r="AC905" i="2"/>
  <c r="AC906" i="2"/>
  <c r="AC907" i="2"/>
  <c r="AC908" i="2"/>
  <c r="AC909" i="2"/>
  <c r="AC910" i="2"/>
  <c r="AC911" i="2"/>
  <c r="AC912" i="2"/>
  <c r="AC913" i="2"/>
  <c r="AC914" i="2"/>
  <c r="AC915" i="2"/>
  <c r="AC916" i="2"/>
  <c r="AC917" i="2"/>
  <c r="AC918" i="2"/>
  <c r="AC919" i="2"/>
  <c r="AC920" i="2"/>
  <c r="AC921" i="2"/>
  <c r="AC922" i="2"/>
  <c r="AC923" i="2"/>
  <c r="AC924" i="2"/>
  <c r="AC925" i="2"/>
  <c r="AC926" i="2"/>
  <c r="AC927" i="2"/>
  <c r="AC928" i="2"/>
  <c r="AC929" i="2"/>
  <c r="AC930" i="2"/>
  <c r="AC931" i="2"/>
  <c r="AC932" i="2"/>
  <c r="AC933" i="2"/>
  <c r="AC934" i="2"/>
  <c r="AC935" i="2"/>
  <c r="AC936" i="2"/>
  <c r="AC937" i="2"/>
  <c r="AC938" i="2"/>
  <c r="AC939" i="2"/>
  <c r="AC940" i="2"/>
  <c r="AC941" i="2"/>
  <c r="AC942" i="2"/>
  <c r="AC943" i="2"/>
  <c r="AC944" i="2"/>
  <c r="AC945" i="2"/>
  <c r="AC946" i="2"/>
  <c r="AC947" i="2"/>
  <c r="AC948" i="2"/>
  <c r="AC949" i="2"/>
  <c r="AC950" i="2"/>
  <c r="AC951" i="2"/>
  <c r="AC952" i="2"/>
  <c r="AC953" i="2"/>
  <c r="AC954" i="2"/>
  <c r="AC955" i="2"/>
  <c r="AC956" i="2"/>
  <c r="AC957" i="2"/>
  <c r="AC958" i="2"/>
  <c r="AC959" i="2"/>
  <c r="AC960" i="2"/>
  <c r="AC961" i="2"/>
  <c r="AC962" i="2"/>
  <c r="AC963" i="2"/>
  <c r="AC964" i="2"/>
  <c r="AC965" i="2"/>
  <c r="AC966" i="2"/>
  <c r="AC967" i="2"/>
  <c r="AC968" i="2"/>
  <c r="AC969" i="2"/>
  <c r="AC970" i="2"/>
  <c r="AC971" i="2"/>
  <c r="AC972" i="2"/>
  <c r="AC973" i="2"/>
  <c r="AC974" i="2"/>
  <c r="AC975" i="2"/>
  <c r="AC976" i="2"/>
  <c r="AC977" i="2"/>
  <c r="AC978" i="2"/>
  <c r="AC979" i="2"/>
  <c r="AC980" i="2"/>
  <c r="AC981" i="2"/>
  <c r="AC982" i="2"/>
  <c r="AC983" i="2"/>
  <c r="AC984" i="2"/>
  <c r="AC985" i="2"/>
  <c r="AC986" i="2"/>
  <c r="AC987" i="2"/>
  <c r="AC988" i="2"/>
  <c r="AC989" i="2"/>
  <c r="AC990" i="2"/>
  <c r="AC991" i="2"/>
  <c r="AC992" i="2"/>
  <c r="AC993" i="2"/>
  <c r="AC994" i="2"/>
  <c r="AC995" i="2"/>
  <c r="AC996" i="2"/>
  <c r="AC997" i="2"/>
  <c r="AC998" i="2"/>
  <c r="AC999" i="2"/>
  <c r="AC1000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461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66" i="7"/>
  <c r="J101" i="6"/>
  <c r="J102" i="6"/>
  <c r="J103" i="6"/>
  <c r="J104" i="6"/>
  <c r="K104" i="6" s="1"/>
  <c r="J105" i="6"/>
  <c r="K105" i="6" s="1"/>
  <c r="J106" i="6"/>
  <c r="K106" i="6" s="1"/>
  <c r="J107" i="6"/>
  <c r="K107" i="6"/>
  <c r="J108" i="6"/>
  <c r="K108" i="6" s="1"/>
  <c r="J109" i="6"/>
  <c r="K109" i="6" s="1"/>
  <c r="J110" i="6"/>
  <c r="K110" i="6" s="1"/>
  <c r="J111" i="6"/>
  <c r="K111" i="6"/>
  <c r="J112" i="6"/>
  <c r="K112" i="6" s="1"/>
  <c r="J113" i="6"/>
  <c r="K113" i="6" s="1"/>
  <c r="J114" i="6"/>
  <c r="K114" i="6" s="1"/>
  <c r="J115" i="6"/>
  <c r="K115" i="6"/>
  <c r="J116" i="6"/>
  <c r="K116" i="6" s="1"/>
  <c r="J117" i="6"/>
  <c r="K117" i="6" s="1"/>
  <c r="J118" i="6"/>
  <c r="K118" i="6" s="1"/>
  <c r="J119" i="6"/>
  <c r="K119" i="6"/>
  <c r="J120" i="6"/>
  <c r="K120" i="6" s="1"/>
  <c r="J121" i="6"/>
  <c r="K121" i="6" s="1"/>
  <c r="J122" i="6"/>
  <c r="K122" i="6" s="1"/>
  <c r="J123" i="6"/>
  <c r="K123" i="6"/>
  <c r="J124" i="6"/>
  <c r="K124" i="6" s="1"/>
  <c r="J125" i="6"/>
  <c r="K125" i="6" s="1"/>
  <c r="J126" i="6"/>
  <c r="K126" i="6" s="1"/>
  <c r="J127" i="6"/>
  <c r="K127" i="6"/>
  <c r="J128" i="6"/>
  <c r="K128" i="6" s="1"/>
  <c r="J129" i="6"/>
  <c r="K129" i="6" s="1"/>
  <c r="J130" i="6"/>
  <c r="K130" i="6" s="1"/>
  <c r="J131" i="6"/>
  <c r="K131" i="6"/>
  <c r="J132" i="6"/>
  <c r="K132" i="6" s="1"/>
  <c r="J133" i="6"/>
  <c r="K133" i="6" s="1"/>
  <c r="J134" i="6"/>
  <c r="K134" i="6" s="1"/>
  <c r="J135" i="6"/>
  <c r="K135" i="6"/>
  <c r="J136" i="6"/>
  <c r="K136" i="6" s="1"/>
  <c r="J137" i="6"/>
  <c r="K137" i="6" s="1"/>
  <c r="J138" i="6"/>
  <c r="K138" i="6" s="1"/>
  <c r="J139" i="6"/>
  <c r="K139" i="6"/>
  <c r="J140" i="6"/>
  <c r="K140" i="6" s="1"/>
  <c r="J141" i="6"/>
  <c r="K141" i="6" s="1"/>
  <c r="J142" i="6"/>
  <c r="K142" i="6" s="1"/>
  <c r="J143" i="6"/>
  <c r="K143" i="6"/>
  <c r="J144" i="6"/>
  <c r="K144" i="6" s="1"/>
  <c r="J145" i="6"/>
  <c r="K145" i="6" s="1"/>
  <c r="J146" i="6"/>
  <c r="K146" i="6" s="1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K187" i="6" s="1"/>
  <c r="J169" i="6"/>
  <c r="J170" i="6"/>
  <c r="J171" i="6"/>
  <c r="J172" i="6"/>
  <c r="J173" i="6"/>
  <c r="J174" i="6"/>
  <c r="J175" i="6"/>
  <c r="K175" i="6"/>
  <c r="J176" i="6"/>
  <c r="J177" i="6"/>
  <c r="J178" i="6"/>
  <c r="J179" i="6"/>
  <c r="J180" i="6"/>
  <c r="J181" i="6"/>
  <c r="J182" i="6"/>
  <c r="J183" i="6"/>
  <c r="K183" i="6" s="1"/>
  <c r="J184" i="6"/>
  <c r="J185" i="6"/>
  <c r="J186" i="6"/>
  <c r="J187" i="6"/>
  <c r="J188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0" i="6"/>
  <c r="L169" i="6"/>
  <c r="L168" i="6"/>
  <c r="L167" i="6"/>
  <c r="L166" i="6"/>
  <c r="L165" i="6"/>
  <c r="L164" i="6"/>
  <c r="L163" i="6"/>
  <c r="L162" i="6"/>
  <c r="L161" i="6"/>
  <c r="L159" i="6"/>
  <c r="L158" i="6"/>
  <c r="L157" i="6"/>
  <c r="L156" i="6"/>
  <c r="L155" i="6"/>
  <c r="L154" i="6"/>
  <c r="L153" i="6"/>
  <c r="L152" i="6"/>
  <c r="L151" i="6"/>
  <c r="L150" i="6"/>
  <c r="L149" i="6"/>
  <c r="L103" i="6"/>
  <c r="L102" i="6"/>
  <c r="L101" i="6"/>
  <c r="L100" i="6"/>
  <c r="L99" i="6"/>
  <c r="L98" i="6"/>
  <c r="L97" i="6"/>
  <c r="L96" i="6"/>
  <c r="L95" i="6"/>
  <c r="L94" i="6"/>
  <c r="L93" i="6"/>
  <c r="L92" i="6"/>
  <c r="L88" i="6"/>
  <c r="L87" i="6"/>
  <c r="L86" i="6"/>
  <c r="L85" i="6"/>
  <c r="L84" i="6"/>
  <c r="L80" i="6"/>
  <c r="L79" i="6"/>
  <c r="L78" i="6"/>
  <c r="L77" i="6"/>
  <c r="L76" i="6"/>
  <c r="L75" i="6"/>
  <c r="L74" i="6"/>
  <c r="L73" i="6"/>
  <c r="L72" i="6"/>
  <c r="L71" i="6"/>
  <c r="L69" i="6"/>
  <c r="L68" i="6"/>
  <c r="L67" i="6"/>
  <c r="L66" i="6"/>
  <c r="L65" i="6"/>
  <c r="L64" i="6"/>
  <c r="L63" i="6"/>
  <c r="L62" i="6"/>
  <c r="L61" i="6"/>
  <c r="L60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0" i="6"/>
  <c r="L39" i="6"/>
  <c r="L38" i="6"/>
  <c r="L37" i="6"/>
  <c r="L36" i="6"/>
  <c r="L35" i="6"/>
  <c r="L34" i="6"/>
  <c r="L33" i="6"/>
  <c r="L32" i="6"/>
  <c r="L31" i="6"/>
  <c r="L29" i="6"/>
  <c r="L28" i="6"/>
  <c r="L27" i="6"/>
  <c r="L26" i="6"/>
  <c r="L25" i="6"/>
  <c r="L24" i="6"/>
  <c r="L23" i="6"/>
  <c r="L22" i="6"/>
  <c r="L21" i="6"/>
  <c r="L20" i="6"/>
  <c r="L16" i="6"/>
  <c r="L15" i="6"/>
  <c r="L13" i="6"/>
  <c r="L12" i="6"/>
  <c r="L2" i="6"/>
  <c r="F151" i="6"/>
  <c r="E148" i="6"/>
  <c r="B189" i="6"/>
  <c r="B190" i="6"/>
  <c r="B191" i="6"/>
  <c r="B192" i="6"/>
  <c r="B193" i="6"/>
  <c r="B194" i="6"/>
  <c r="B195" i="6"/>
  <c r="B197" i="6"/>
  <c r="B198" i="6"/>
  <c r="B199" i="6"/>
  <c r="B200" i="6"/>
  <c r="B201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72" i="6"/>
  <c r="F162" i="6"/>
  <c r="F163" i="6"/>
  <c r="F164" i="6"/>
  <c r="F165" i="6"/>
  <c r="F166" i="6"/>
  <c r="F167" i="6"/>
  <c r="F168" i="6"/>
  <c r="F169" i="6"/>
  <c r="F170" i="6"/>
  <c r="F161" i="6"/>
  <c r="F150" i="6"/>
  <c r="F152" i="6"/>
  <c r="F153" i="6"/>
  <c r="F154" i="6"/>
  <c r="F155" i="6"/>
  <c r="F156" i="6"/>
  <c r="F157" i="6"/>
  <c r="F158" i="6"/>
  <c r="F159" i="6"/>
  <c r="F149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AC1" i="3"/>
  <c r="AC2" i="3"/>
  <c r="S7" i="7"/>
  <c r="H39" i="7"/>
  <c r="I39" i="7" s="1"/>
  <c r="J39" i="7"/>
  <c r="H34" i="7"/>
  <c r="H582" i="7"/>
  <c r="F110" i="7"/>
  <c r="H66" i="7"/>
  <c r="I66" i="7"/>
  <c r="J66" i="7"/>
  <c r="I582" i="7"/>
  <c r="J582" i="7"/>
  <c r="B584" i="7" l="1"/>
  <c r="B585" i="7" s="1"/>
  <c r="B583" i="7"/>
  <c r="B35" i="7"/>
  <c r="B36" i="7" s="1"/>
  <c r="B37" i="7" s="1"/>
  <c r="S164" i="6"/>
  <c r="S181" i="6"/>
  <c r="S173" i="6"/>
  <c r="S156" i="6"/>
  <c r="S163" i="6"/>
  <c r="S166" i="6"/>
  <c r="S159" i="6"/>
  <c r="S167" i="6"/>
  <c r="S154" i="6"/>
  <c r="S175" i="6"/>
  <c r="S174" i="6"/>
  <c r="S183" i="6"/>
  <c r="S182" i="6"/>
  <c r="S155" i="6"/>
  <c r="S149" i="6"/>
  <c r="S184" i="6"/>
  <c r="S178" i="6"/>
  <c r="S165" i="6"/>
  <c r="S148" i="6"/>
  <c r="S177" i="6"/>
  <c r="S158" i="6"/>
  <c r="S157" i="6"/>
  <c r="S153" i="6"/>
  <c r="S188" i="6"/>
  <c r="S169" i="6"/>
  <c r="S151" i="6"/>
  <c r="S180" i="6"/>
  <c r="S161" i="6"/>
  <c r="S170" i="6"/>
  <c r="S152" i="6"/>
  <c r="S168" i="6"/>
  <c r="S186" i="6"/>
  <c r="S179" i="6"/>
  <c r="S160" i="6"/>
  <c r="S147" i="6"/>
  <c r="S176" i="6"/>
  <c r="S187" i="6"/>
  <c r="S162" i="6"/>
  <c r="S150" i="6"/>
  <c r="S185" i="6"/>
  <c r="S172" i="6"/>
  <c r="B463" i="2"/>
  <c r="B580" i="7"/>
  <c r="B112" i="7"/>
  <c r="B113" i="7" s="1"/>
  <c r="B464" i="2"/>
  <c r="B423" i="2"/>
  <c r="B421" i="2"/>
  <c r="B460" i="2"/>
  <c r="B459" i="2"/>
  <c r="Y469" i="2"/>
  <c r="B465" i="2"/>
  <c r="Y470" i="2"/>
  <c r="B466" i="2"/>
  <c r="Y471" i="2"/>
  <c r="B467" i="2"/>
  <c r="Y472" i="2"/>
  <c r="B468" i="2"/>
  <c r="B67" i="7"/>
  <c r="K159" i="6"/>
  <c r="B202" i="6"/>
  <c r="K189" i="6"/>
  <c r="B422" i="2"/>
  <c r="B425" i="2"/>
  <c r="B420" i="2"/>
  <c r="B428" i="2"/>
  <c r="B418" i="2"/>
  <c r="B419" i="2"/>
  <c r="B426" i="2"/>
  <c r="B429" i="2"/>
  <c r="B424" i="2"/>
  <c r="B431" i="2"/>
  <c r="Y435" i="2"/>
  <c r="B432" i="2"/>
  <c r="Y436" i="2"/>
  <c r="Y438" i="2"/>
  <c r="B434" i="2"/>
  <c r="B427" i="2"/>
  <c r="Y433" i="2"/>
  <c r="K182" i="6"/>
  <c r="K151" i="6"/>
  <c r="K167" i="6"/>
  <c r="K188" i="6"/>
  <c r="K181" i="6"/>
  <c r="K150" i="6"/>
  <c r="K155" i="6"/>
  <c r="K179" i="6"/>
  <c r="K156" i="6"/>
  <c r="K163" i="6"/>
  <c r="K168" i="6"/>
  <c r="K169" i="6"/>
  <c r="K162" i="6"/>
  <c r="K149" i="6"/>
  <c r="K180" i="6"/>
  <c r="K174" i="6"/>
  <c r="K161" i="6"/>
  <c r="K103" i="6"/>
  <c r="K186" i="6"/>
  <c r="K173" i="6"/>
  <c r="K154" i="6"/>
  <c r="K147" i="6"/>
  <c r="K166" i="6"/>
  <c r="K153" i="6"/>
  <c r="K102" i="6"/>
  <c r="K172" i="6"/>
  <c r="K184" i="6"/>
  <c r="K178" i="6"/>
  <c r="K165" i="6"/>
  <c r="K152" i="6"/>
  <c r="K185" i="6"/>
  <c r="K177" i="6"/>
  <c r="K164" i="6"/>
  <c r="K158" i="6"/>
  <c r="K176" i="6"/>
  <c r="K170" i="6"/>
  <c r="K157" i="6"/>
  <c r="F101" i="6"/>
  <c r="F100" i="6"/>
  <c r="F99" i="6"/>
  <c r="F98" i="6"/>
  <c r="J98" i="6"/>
  <c r="J99" i="6"/>
  <c r="F97" i="6"/>
  <c r="E97" i="6"/>
  <c r="E98" i="6"/>
  <c r="E99" i="6"/>
  <c r="E100" i="6"/>
  <c r="E101" i="6"/>
  <c r="B15" i="7"/>
  <c r="B558" i="7"/>
  <c r="J100" i="6"/>
  <c r="AA303" i="2"/>
  <c r="AA361" i="2" s="1"/>
  <c r="D303" i="2"/>
  <c r="D361" i="2" s="1"/>
  <c r="T146" i="6"/>
  <c r="T145" i="6"/>
  <c r="T144" i="6"/>
  <c r="T143" i="6"/>
  <c r="T142" i="6"/>
  <c r="T141" i="6"/>
  <c r="T140" i="6"/>
  <c r="T139" i="6"/>
  <c r="T138" i="6"/>
  <c r="T137" i="6"/>
  <c r="T136" i="6"/>
  <c r="T134" i="6"/>
  <c r="T133" i="6"/>
  <c r="T132" i="6"/>
  <c r="T131" i="6"/>
  <c r="T130" i="6"/>
  <c r="T129" i="6"/>
  <c r="T128" i="6"/>
  <c r="T127" i="6"/>
  <c r="T126" i="6"/>
  <c r="T125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5" i="6"/>
  <c r="T104" i="6"/>
  <c r="T103" i="6"/>
  <c r="T102" i="6"/>
  <c r="T101" i="6"/>
  <c r="T100" i="6"/>
  <c r="T99" i="6"/>
  <c r="T98" i="6"/>
  <c r="T97" i="6"/>
  <c r="T96" i="6"/>
  <c r="T94" i="6"/>
  <c r="T93" i="6"/>
  <c r="T92" i="6"/>
  <c r="T91" i="6"/>
  <c r="T90" i="6"/>
  <c r="T89" i="6"/>
  <c r="T88" i="6"/>
  <c r="T87" i="6"/>
  <c r="T86" i="6"/>
  <c r="T85" i="6"/>
  <c r="T84" i="6"/>
  <c r="R82" i="6"/>
  <c r="R83" i="6"/>
  <c r="R87" i="6"/>
  <c r="R89" i="6"/>
  <c r="R91" i="6"/>
  <c r="R95" i="6"/>
  <c r="R96" i="6"/>
  <c r="R97" i="6"/>
  <c r="R99" i="6"/>
  <c r="R100" i="6"/>
  <c r="R103" i="6"/>
  <c r="R104" i="6"/>
  <c r="R106" i="6"/>
  <c r="R108" i="6"/>
  <c r="R109" i="6"/>
  <c r="R113" i="6"/>
  <c r="R117" i="6"/>
  <c r="R121" i="6"/>
  <c r="R124" i="6"/>
  <c r="R125" i="6"/>
  <c r="R130" i="6"/>
  <c r="R131" i="6"/>
  <c r="R132" i="6"/>
  <c r="R135" i="6"/>
  <c r="R140" i="6"/>
  <c r="R141" i="6"/>
  <c r="R143" i="6"/>
  <c r="R146" i="6"/>
  <c r="O145" i="6"/>
  <c r="R145" i="6" s="1"/>
  <c r="O144" i="6"/>
  <c r="R144" i="6" s="1"/>
  <c r="O143" i="6"/>
  <c r="O142" i="6"/>
  <c r="R142" i="6" s="1"/>
  <c r="O141" i="6"/>
  <c r="O140" i="6"/>
  <c r="O139" i="6"/>
  <c r="R139" i="6" s="1"/>
  <c r="O138" i="6"/>
  <c r="R138" i="6" s="1"/>
  <c r="O137" i="6"/>
  <c r="R137" i="6" s="1"/>
  <c r="O136" i="6"/>
  <c r="R136" i="6" s="1"/>
  <c r="O134" i="6"/>
  <c r="R134" i="6" s="1"/>
  <c r="O133" i="6"/>
  <c r="R133" i="6" s="1"/>
  <c r="O132" i="6"/>
  <c r="O131" i="6"/>
  <c r="O130" i="6"/>
  <c r="O129" i="6"/>
  <c r="R129" i="6" s="1"/>
  <c r="O128" i="6"/>
  <c r="R128" i="6" s="1"/>
  <c r="O127" i="6"/>
  <c r="R127" i="6" s="1"/>
  <c r="O126" i="6"/>
  <c r="R126" i="6" s="1"/>
  <c r="O125" i="6"/>
  <c r="O123" i="6"/>
  <c r="R123" i="6" s="1"/>
  <c r="O122" i="6"/>
  <c r="R122" i="6" s="1"/>
  <c r="O121" i="6"/>
  <c r="O120" i="6"/>
  <c r="R120" i="6" s="1"/>
  <c r="O119" i="6"/>
  <c r="R119" i="6" s="1"/>
  <c r="O118" i="6"/>
  <c r="R118" i="6" s="1"/>
  <c r="O117" i="6"/>
  <c r="O116" i="6"/>
  <c r="R116" i="6" s="1"/>
  <c r="O115" i="6"/>
  <c r="R115" i="6" s="1"/>
  <c r="O114" i="6"/>
  <c r="R114" i="6" s="1"/>
  <c r="O113" i="6"/>
  <c r="O112" i="6"/>
  <c r="R112" i="6" s="1"/>
  <c r="O111" i="6"/>
  <c r="R111" i="6" s="1"/>
  <c r="O110" i="6"/>
  <c r="R110" i="6" s="1"/>
  <c r="O109" i="6"/>
  <c r="O108" i="6"/>
  <c r="O107" i="6"/>
  <c r="R107" i="6" s="1"/>
  <c r="O105" i="6"/>
  <c r="R105" i="6" s="1"/>
  <c r="O104" i="6"/>
  <c r="O103" i="6"/>
  <c r="O102" i="6"/>
  <c r="R102" i="6" s="1"/>
  <c r="O101" i="6"/>
  <c r="R101" i="6" s="1"/>
  <c r="O100" i="6"/>
  <c r="O99" i="6"/>
  <c r="O98" i="6"/>
  <c r="R98" i="6" s="1"/>
  <c r="O97" i="6"/>
  <c r="O96" i="6"/>
  <c r="O94" i="6"/>
  <c r="R94" i="6" s="1"/>
  <c r="O93" i="6"/>
  <c r="R93" i="6" s="1"/>
  <c r="O92" i="6"/>
  <c r="R92" i="6" s="1"/>
  <c r="O91" i="6"/>
  <c r="O90" i="6"/>
  <c r="R90" i="6" s="1"/>
  <c r="O89" i="6"/>
  <c r="O88" i="6"/>
  <c r="R88" i="6" s="1"/>
  <c r="O87" i="6"/>
  <c r="O86" i="6"/>
  <c r="R86" i="6" s="1"/>
  <c r="O85" i="6"/>
  <c r="R85" i="6" s="1"/>
  <c r="O84" i="6"/>
  <c r="R84" i="6" s="1"/>
  <c r="O24" i="6"/>
  <c r="O23" i="6"/>
  <c r="O22" i="6"/>
  <c r="O21" i="6"/>
  <c r="O20" i="6"/>
  <c r="O19" i="6"/>
  <c r="O16" i="6"/>
  <c r="O15" i="6"/>
  <c r="O13" i="6"/>
  <c r="O12" i="6"/>
  <c r="O11" i="6"/>
  <c r="N145" i="6"/>
  <c r="N144" i="6"/>
  <c r="N143" i="6"/>
  <c r="N142" i="6"/>
  <c r="N141" i="6"/>
  <c r="N140" i="6"/>
  <c r="N139" i="6"/>
  <c r="N138" i="6"/>
  <c r="N137" i="6"/>
  <c r="N136" i="6"/>
  <c r="N134" i="6"/>
  <c r="N133" i="6"/>
  <c r="N132" i="6"/>
  <c r="N131" i="6"/>
  <c r="N130" i="6"/>
  <c r="N129" i="6"/>
  <c r="N128" i="6"/>
  <c r="N127" i="6"/>
  <c r="N126" i="6"/>
  <c r="N125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5" i="6"/>
  <c r="N104" i="6"/>
  <c r="N103" i="6"/>
  <c r="N102" i="6"/>
  <c r="N101" i="6"/>
  <c r="N100" i="6"/>
  <c r="N99" i="6"/>
  <c r="N98" i="6"/>
  <c r="N97" i="6"/>
  <c r="N96" i="6"/>
  <c r="N94" i="6"/>
  <c r="N93" i="6"/>
  <c r="N92" i="6"/>
  <c r="N91" i="6"/>
  <c r="N90" i="6"/>
  <c r="N89" i="6"/>
  <c r="N88" i="6"/>
  <c r="N87" i="6"/>
  <c r="N86" i="6"/>
  <c r="N85" i="6"/>
  <c r="N84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AB146" i="6"/>
  <c r="AB145" i="6"/>
  <c r="AB144" i="6"/>
  <c r="AB143" i="6"/>
  <c r="AB142" i="6"/>
  <c r="AB141" i="6"/>
  <c r="AB140" i="6"/>
  <c r="AB139" i="6"/>
  <c r="AB138" i="6"/>
  <c r="AB137" i="6"/>
  <c r="AB136" i="6"/>
  <c r="AB134" i="6"/>
  <c r="AB133" i="6"/>
  <c r="AB132" i="6"/>
  <c r="AB131" i="6"/>
  <c r="AB130" i="6"/>
  <c r="AB129" i="6"/>
  <c r="AB128" i="6"/>
  <c r="AB127" i="6"/>
  <c r="AB126" i="6"/>
  <c r="AB125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5" i="6"/>
  <c r="AB104" i="6"/>
  <c r="AB103" i="6"/>
  <c r="AB102" i="6"/>
  <c r="AB101" i="6"/>
  <c r="AB100" i="6"/>
  <c r="AB99" i="6"/>
  <c r="AB98" i="6"/>
  <c r="AB97" i="6"/>
  <c r="AB96" i="6"/>
  <c r="AB94" i="6"/>
  <c r="AB93" i="6"/>
  <c r="AB92" i="6"/>
  <c r="AB91" i="6"/>
  <c r="AB90" i="6"/>
  <c r="AB89" i="6"/>
  <c r="AB88" i="6"/>
  <c r="AB87" i="6"/>
  <c r="AB86" i="6"/>
  <c r="AB85" i="6"/>
  <c r="AB84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V137" i="6"/>
  <c r="V138" i="6"/>
  <c r="V139" i="6"/>
  <c r="V140" i="6"/>
  <c r="V141" i="6"/>
  <c r="V142" i="6"/>
  <c r="V143" i="6"/>
  <c r="V144" i="6"/>
  <c r="V145" i="6"/>
  <c r="V136" i="6"/>
  <c r="V126" i="6"/>
  <c r="V127" i="6"/>
  <c r="V128" i="6"/>
  <c r="V129" i="6"/>
  <c r="V130" i="6"/>
  <c r="V131" i="6"/>
  <c r="V132" i="6"/>
  <c r="V133" i="6"/>
  <c r="V134" i="6"/>
  <c r="V125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07" i="6"/>
  <c r="V97" i="6"/>
  <c r="V98" i="6"/>
  <c r="V99" i="6"/>
  <c r="V100" i="6"/>
  <c r="V101" i="6"/>
  <c r="V102" i="6"/>
  <c r="V103" i="6"/>
  <c r="V104" i="6"/>
  <c r="V105" i="6"/>
  <c r="V96" i="6"/>
  <c r="V85" i="6"/>
  <c r="V86" i="6"/>
  <c r="V87" i="6"/>
  <c r="V88" i="6"/>
  <c r="V89" i="6"/>
  <c r="V90" i="6"/>
  <c r="V91" i="6"/>
  <c r="V92" i="6"/>
  <c r="V93" i="6"/>
  <c r="V94" i="6"/>
  <c r="V84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83" i="6"/>
  <c r="AC2" i="2"/>
  <c r="I34" i="7"/>
  <c r="J34" i="7" s="1"/>
  <c r="H577" i="7"/>
  <c r="I67" i="7"/>
  <c r="H110" i="7"/>
  <c r="H67" i="7"/>
  <c r="J67" i="7"/>
  <c r="I110" i="7"/>
  <c r="J110" i="7" s="1"/>
  <c r="I577" i="7"/>
  <c r="J577" i="7"/>
  <c r="B114" i="7" l="1"/>
  <c r="B115" i="7" s="1"/>
  <c r="Y476" i="2"/>
  <c r="B472" i="2"/>
  <c r="Y475" i="2"/>
  <c r="B471" i="2"/>
  <c r="Y474" i="2"/>
  <c r="B470" i="2"/>
  <c r="Y473" i="2"/>
  <c r="B469" i="2"/>
  <c r="B68" i="7"/>
  <c r="B433" i="2"/>
  <c r="Y437" i="2"/>
  <c r="Y442" i="2"/>
  <c r="B438" i="2"/>
  <c r="Y440" i="2"/>
  <c r="B436" i="2"/>
  <c r="Y439" i="2"/>
  <c r="B435" i="2"/>
  <c r="AA16" i="6"/>
  <c r="AA15" i="6"/>
  <c r="AA14" i="6"/>
  <c r="AA13" i="6"/>
  <c r="AA12" i="6"/>
  <c r="AA11" i="6"/>
  <c r="AA10" i="6"/>
  <c r="AA9" i="6"/>
  <c r="AA2" i="6"/>
  <c r="S16" i="6"/>
  <c r="S15" i="6"/>
  <c r="S14" i="6"/>
  <c r="S13" i="6"/>
  <c r="S12" i="6"/>
  <c r="S11" i="6"/>
  <c r="S10" i="6"/>
  <c r="S9" i="6"/>
  <c r="S2" i="6"/>
  <c r="J9" i="6"/>
  <c r="J10" i="6"/>
  <c r="J11" i="6"/>
  <c r="J12" i="6"/>
  <c r="J13" i="6"/>
  <c r="J14" i="6"/>
  <c r="J15" i="6"/>
  <c r="J16" i="6"/>
  <c r="J17" i="6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H584" i="7"/>
  <c r="I584" i="7"/>
  <c r="J584" i="7" s="1"/>
  <c r="I583" i="7"/>
  <c r="H583" i="7"/>
  <c r="J583" i="7" s="1"/>
  <c r="H68" i="7"/>
  <c r="J68" i="7"/>
  <c r="I68" i="7"/>
  <c r="Y477" i="2" l="1"/>
  <c r="B473" i="2"/>
  <c r="Y478" i="2"/>
  <c r="B474" i="2"/>
  <c r="Y479" i="2"/>
  <c r="B475" i="2"/>
  <c r="Y480" i="2"/>
  <c r="B476" i="2"/>
  <c r="B116" i="7"/>
  <c r="B69" i="7"/>
  <c r="B439" i="2"/>
  <c r="Y443" i="2"/>
  <c r="B440" i="2"/>
  <c r="Y444" i="2"/>
  <c r="Y446" i="2"/>
  <c r="B442" i="2"/>
  <c r="B437" i="2"/>
  <c r="Y441" i="2"/>
  <c r="B2" i="3"/>
  <c r="S22" i="7"/>
  <c r="S18" i="7"/>
  <c r="B17" i="7"/>
  <c r="B560" i="7"/>
  <c r="B561" i="7" s="1"/>
  <c r="B562" i="7" s="1"/>
  <c r="B563" i="7" s="1"/>
  <c r="B570" i="7"/>
  <c r="G16" i="6"/>
  <c r="G15" i="6"/>
  <c r="G13" i="6"/>
  <c r="G12" i="6"/>
  <c r="G11" i="6"/>
  <c r="F16" i="6"/>
  <c r="F15" i="6"/>
  <c r="F12" i="6"/>
  <c r="F13" i="6"/>
  <c r="F11" i="6"/>
  <c r="E11" i="6"/>
  <c r="E12" i="6"/>
  <c r="E13" i="6"/>
  <c r="E14" i="6"/>
  <c r="E15" i="6"/>
  <c r="E16" i="6"/>
  <c r="E10" i="6"/>
  <c r="B47" i="7"/>
  <c r="B590" i="7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Z81" i="6"/>
  <c r="AB80" i="6"/>
  <c r="AB79" i="6"/>
  <c r="AB78" i="6"/>
  <c r="AB77" i="6"/>
  <c r="AB76" i="6"/>
  <c r="AB75" i="6"/>
  <c r="AB74" i="6"/>
  <c r="AB73" i="6"/>
  <c r="AB72" i="6"/>
  <c r="AB71" i="6"/>
  <c r="AB69" i="6"/>
  <c r="AB68" i="6"/>
  <c r="AB67" i="6"/>
  <c r="AB66" i="6"/>
  <c r="AB65" i="6"/>
  <c r="AB64" i="6"/>
  <c r="AB63" i="6"/>
  <c r="AB62" i="6"/>
  <c r="AB61" i="6"/>
  <c r="AB60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0" i="6"/>
  <c r="AB39" i="6"/>
  <c r="AB38" i="6"/>
  <c r="AB37" i="6"/>
  <c r="AB36" i="6"/>
  <c r="AB35" i="6"/>
  <c r="AB34" i="6"/>
  <c r="AB33" i="6"/>
  <c r="AB32" i="6"/>
  <c r="AB31" i="6"/>
  <c r="AB29" i="6"/>
  <c r="AB28" i="6"/>
  <c r="AB27" i="6"/>
  <c r="AB26" i="6"/>
  <c r="AB25" i="6"/>
  <c r="AB24" i="6"/>
  <c r="AB23" i="6"/>
  <c r="AB22" i="6"/>
  <c r="AB21" i="6"/>
  <c r="AB20" i="6"/>
  <c r="AB16" i="6"/>
  <c r="AB15" i="6"/>
  <c r="AB13" i="6"/>
  <c r="AB12" i="6"/>
  <c r="AB2" i="6"/>
  <c r="T80" i="6"/>
  <c r="T79" i="6"/>
  <c r="T78" i="6"/>
  <c r="T77" i="6"/>
  <c r="T76" i="6"/>
  <c r="T75" i="6"/>
  <c r="T74" i="6"/>
  <c r="T73" i="6"/>
  <c r="T72" i="6"/>
  <c r="T71" i="6"/>
  <c r="T69" i="6"/>
  <c r="T68" i="6"/>
  <c r="T67" i="6"/>
  <c r="T66" i="6"/>
  <c r="T65" i="6"/>
  <c r="T64" i="6"/>
  <c r="T63" i="6"/>
  <c r="T62" i="6"/>
  <c r="T61" i="6"/>
  <c r="T60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0" i="6"/>
  <c r="T39" i="6"/>
  <c r="T38" i="6"/>
  <c r="T37" i="6"/>
  <c r="T36" i="6"/>
  <c r="T35" i="6"/>
  <c r="T34" i="6"/>
  <c r="T33" i="6"/>
  <c r="T32" i="6"/>
  <c r="T31" i="6"/>
  <c r="T21" i="6"/>
  <c r="T22" i="6"/>
  <c r="T23" i="6"/>
  <c r="T24" i="6"/>
  <c r="T25" i="6"/>
  <c r="T26" i="6"/>
  <c r="T27" i="6"/>
  <c r="T28" i="6"/>
  <c r="T29" i="6"/>
  <c r="T20" i="6"/>
  <c r="T16" i="6"/>
  <c r="T15" i="6"/>
  <c r="T13" i="6"/>
  <c r="T12" i="6"/>
  <c r="B411" i="7"/>
  <c r="R81" i="6"/>
  <c r="AA240" i="2"/>
  <c r="D241" i="2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AA177" i="2"/>
  <c r="D178" i="2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AA61" i="2"/>
  <c r="AA119" i="2" s="1"/>
  <c r="D61" i="2"/>
  <c r="D119" i="2" s="1"/>
  <c r="Y14" i="2"/>
  <c r="D20" i="2"/>
  <c r="H585" i="7"/>
  <c r="I69" i="7"/>
  <c r="H69" i="7"/>
  <c r="J69" i="7"/>
  <c r="H47" i="7"/>
  <c r="H590" i="7"/>
  <c r="H15" i="7"/>
  <c r="H560" i="7"/>
  <c r="H558" i="7"/>
  <c r="I558" i="7" s="1"/>
  <c r="I585" i="7"/>
  <c r="J585" i="7" s="1"/>
  <c r="B571" i="7" l="1"/>
  <c r="Y484" i="2"/>
  <c r="B480" i="2"/>
  <c r="Y483" i="2"/>
  <c r="B479" i="2"/>
  <c r="Y482" i="2"/>
  <c r="B478" i="2"/>
  <c r="Y481" i="2"/>
  <c r="B477" i="2"/>
  <c r="B117" i="7"/>
  <c r="B70" i="7"/>
  <c r="B71" i="7" s="1"/>
  <c r="Y450" i="2"/>
  <c r="B446" i="2"/>
  <c r="B441" i="2"/>
  <c r="Y445" i="2"/>
  <c r="B444" i="2"/>
  <c r="Y448" i="2"/>
  <c r="Y447" i="2"/>
  <c r="B443" i="2"/>
  <c r="D37" i="2"/>
  <c r="D320" i="2"/>
  <c r="D378" i="2" s="1"/>
  <c r="Y25" i="2"/>
  <c r="AA314" i="2"/>
  <c r="AA372" i="2" s="1"/>
  <c r="K90" i="6"/>
  <c r="K89" i="6"/>
  <c r="K11" i="6"/>
  <c r="K81" i="6"/>
  <c r="B412" i="7"/>
  <c r="B413" i="7" s="1"/>
  <c r="D238" i="2"/>
  <c r="D236" i="2"/>
  <c r="D237" i="2"/>
  <c r="D239" i="2"/>
  <c r="AA199" i="2"/>
  <c r="AA262" i="2"/>
  <c r="AA251" i="2"/>
  <c r="AA188" i="2"/>
  <c r="K16" i="6"/>
  <c r="K24" i="6"/>
  <c r="K32" i="6"/>
  <c r="K40" i="6"/>
  <c r="K48" i="6"/>
  <c r="K56" i="6"/>
  <c r="K64" i="6"/>
  <c r="K72" i="6"/>
  <c r="K80" i="6"/>
  <c r="K17" i="6"/>
  <c r="K25" i="6"/>
  <c r="K33" i="6"/>
  <c r="K49" i="6"/>
  <c r="K57" i="6"/>
  <c r="K65" i="6"/>
  <c r="K73" i="6"/>
  <c r="K9" i="6"/>
  <c r="K26" i="6"/>
  <c r="K34" i="6"/>
  <c r="K42" i="6"/>
  <c r="K50" i="6"/>
  <c r="K58" i="6"/>
  <c r="K66" i="6"/>
  <c r="K74" i="6"/>
  <c r="K82" i="6"/>
  <c r="K19" i="6"/>
  <c r="K27" i="6"/>
  <c r="K35" i="6"/>
  <c r="K43" i="6"/>
  <c r="K51" i="6"/>
  <c r="K67" i="6"/>
  <c r="K75" i="6"/>
  <c r="K83" i="6"/>
  <c r="K91" i="6"/>
  <c r="K12" i="6"/>
  <c r="K20" i="6"/>
  <c r="K28" i="6"/>
  <c r="K36" i="6"/>
  <c r="K44" i="6"/>
  <c r="K52" i="6"/>
  <c r="K60" i="6"/>
  <c r="K68" i="6"/>
  <c r="K76" i="6"/>
  <c r="K13" i="6"/>
  <c r="K21" i="6"/>
  <c r="K29" i="6"/>
  <c r="K37" i="6"/>
  <c r="K45" i="6"/>
  <c r="K53" i="6"/>
  <c r="K61" i="6"/>
  <c r="K69" i="6"/>
  <c r="K77" i="6"/>
  <c r="K22" i="6"/>
  <c r="K38" i="6"/>
  <c r="K46" i="6"/>
  <c r="K54" i="6"/>
  <c r="K62" i="6"/>
  <c r="K78" i="6"/>
  <c r="K15" i="6"/>
  <c r="K23" i="6"/>
  <c r="K31" i="6"/>
  <c r="K39" i="6"/>
  <c r="K47" i="6"/>
  <c r="K55" i="6"/>
  <c r="K63" i="6"/>
  <c r="K71" i="6"/>
  <c r="K79" i="6"/>
  <c r="S17" i="7"/>
  <c r="B18" i="7"/>
  <c r="B564" i="7"/>
  <c r="B565" i="7" s="1"/>
  <c r="D302" i="2"/>
  <c r="D301" i="2"/>
  <c r="D300" i="2"/>
  <c r="D299" i="2"/>
  <c r="D78" i="2"/>
  <c r="D136" i="2" s="1"/>
  <c r="AA83" i="2"/>
  <c r="AA141" i="2" s="1"/>
  <c r="AA72" i="2"/>
  <c r="AA130" i="2" s="1"/>
  <c r="D95" i="2"/>
  <c r="D153" i="2" s="1"/>
  <c r="S49" i="7"/>
  <c r="S45" i="7" s="1"/>
  <c r="S27" i="7"/>
  <c r="H588" i="7"/>
  <c r="H556" i="7"/>
  <c r="B592" i="7"/>
  <c r="B49" i="7"/>
  <c r="B27" i="7"/>
  <c r="E93" i="6"/>
  <c r="E94" i="6"/>
  <c r="E95" i="6"/>
  <c r="E96" i="6"/>
  <c r="E92" i="6"/>
  <c r="F96" i="6"/>
  <c r="F95" i="6"/>
  <c r="F94" i="6"/>
  <c r="F93" i="6"/>
  <c r="F92" i="6"/>
  <c r="F88" i="6"/>
  <c r="F87" i="6"/>
  <c r="F86" i="6"/>
  <c r="F85" i="6"/>
  <c r="F84" i="6"/>
  <c r="E85" i="6"/>
  <c r="E86" i="6"/>
  <c r="E87" i="6"/>
  <c r="E88" i="6"/>
  <c r="E84" i="6"/>
  <c r="I70" i="7"/>
  <c r="H70" i="7"/>
  <c r="J70" i="7"/>
  <c r="I71" i="7"/>
  <c r="H71" i="7"/>
  <c r="J71" i="7"/>
  <c r="I47" i="7"/>
  <c r="J558" i="7"/>
  <c r="I560" i="7"/>
  <c r="H27" i="7"/>
  <c r="H570" i="7"/>
  <c r="J47" i="7"/>
  <c r="I590" i="7"/>
  <c r="I15" i="7"/>
  <c r="D411" i="7"/>
  <c r="H17" i="7"/>
  <c r="D412" i="7"/>
  <c r="D413" i="7"/>
  <c r="B28" i="7" l="1"/>
  <c r="Y486" i="2"/>
  <c r="B482" i="2"/>
  <c r="Y485" i="2"/>
  <c r="B481" i="2"/>
  <c r="Y487" i="2"/>
  <c r="B483" i="2"/>
  <c r="Y488" i="2"/>
  <c r="B484" i="2"/>
  <c r="B118" i="7"/>
  <c r="B72" i="7"/>
  <c r="B73" i="7" s="1"/>
  <c r="B447" i="2"/>
  <c r="Y451" i="2"/>
  <c r="B448" i="2"/>
  <c r="Y452" i="2"/>
  <c r="B445" i="2"/>
  <c r="Y449" i="2"/>
  <c r="B450" i="2"/>
  <c r="Y454" i="2"/>
  <c r="D54" i="2"/>
  <c r="D337" i="2"/>
  <c r="D395" i="2" s="1"/>
  <c r="Y36" i="2"/>
  <c r="AA325" i="2"/>
  <c r="AA383" i="2" s="1"/>
  <c r="S11" i="7"/>
  <c r="B19" i="7"/>
  <c r="B20" i="7" s="1"/>
  <c r="B566" i="7"/>
  <c r="B414" i="7"/>
  <c r="B572" i="7"/>
  <c r="B29" i="7"/>
  <c r="B50" i="7"/>
  <c r="B51" i="7" s="1"/>
  <c r="B52" i="7" s="1"/>
  <c r="B593" i="7"/>
  <c r="B594" i="7" s="1"/>
  <c r="B595" i="7" s="1"/>
  <c r="G80" i="6"/>
  <c r="G79" i="6"/>
  <c r="G78" i="6"/>
  <c r="G77" i="6"/>
  <c r="G76" i="6"/>
  <c r="G75" i="6"/>
  <c r="G74" i="6"/>
  <c r="J74" i="6" s="1"/>
  <c r="G73" i="6"/>
  <c r="J73" i="6" s="1"/>
  <c r="G72" i="6"/>
  <c r="G71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2" i="6"/>
  <c r="G51" i="6"/>
  <c r="G50" i="6"/>
  <c r="G49" i="6"/>
  <c r="G48" i="6"/>
  <c r="J48" i="6" s="1"/>
  <c r="G47" i="6"/>
  <c r="J47" i="6" s="1"/>
  <c r="G46" i="6"/>
  <c r="G45" i="6"/>
  <c r="G44" i="6"/>
  <c r="G43" i="6"/>
  <c r="G42" i="6"/>
  <c r="G40" i="6"/>
  <c r="G39" i="6"/>
  <c r="J39" i="6" s="1"/>
  <c r="G38" i="6"/>
  <c r="J38" i="6" s="1"/>
  <c r="G37" i="6"/>
  <c r="G36" i="6"/>
  <c r="G35" i="6"/>
  <c r="G34" i="6"/>
  <c r="G33" i="6"/>
  <c r="G32" i="6"/>
  <c r="G31" i="6"/>
  <c r="J31" i="6" s="1"/>
  <c r="G29" i="6"/>
  <c r="G28" i="6"/>
  <c r="G27" i="6"/>
  <c r="G26" i="6"/>
  <c r="G25" i="6"/>
  <c r="O80" i="6"/>
  <c r="O79" i="6"/>
  <c r="R79" i="6" s="1"/>
  <c r="O78" i="6"/>
  <c r="R78" i="6" s="1"/>
  <c r="O77" i="6"/>
  <c r="R77" i="6" s="1"/>
  <c r="O76" i="6"/>
  <c r="R76" i="6" s="1"/>
  <c r="O75" i="6"/>
  <c r="R75" i="6" s="1"/>
  <c r="O74" i="6"/>
  <c r="R74" i="6" s="1"/>
  <c r="O73" i="6"/>
  <c r="R73" i="6" s="1"/>
  <c r="O72" i="6"/>
  <c r="O71" i="6"/>
  <c r="R71" i="6" s="1"/>
  <c r="O69" i="6"/>
  <c r="O68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R50" i="6" s="1"/>
  <c r="O49" i="6"/>
  <c r="R49" i="6" s="1"/>
  <c r="O48" i="6"/>
  <c r="R48" i="6" s="1"/>
  <c r="O47" i="6"/>
  <c r="R47" i="6" s="1"/>
  <c r="O46" i="6"/>
  <c r="R46" i="6" s="1"/>
  <c r="O45" i="6"/>
  <c r="O44" i="6"/>
  <c r="R44" i="6" s="1"/>
  <c r="O43" i="6"/>
  <c r="R43" i="6" s="1"/>
  <c r="O42" i="6"/>
  <c r="R42" i="6" s="1"/>
  <c r="O40" i="6"/>
  <c r="R40" i="6" s="1"/>
  <c r="O39" i="6"/>
  <c r="R39" i="6" s="1"/>
  <c r="O38" i="6"/>
  <c r="R38" i="6" s="1"/>
  <c r="O37" i="6"/>
  <c r="O36" i="6"/>
  <c r="R36" i="6" s="1"/>
  <c r="O35" i="6"/>
  <c r="R35" i="6" s="1"/>
  <c r="O34" i="6"/>
  <c r="R34" i="6" s="1"/>
  <c r="O33" i="6"/>
  <c r="R33" i="6" s="1"/>
  <c r="O32" i="6"/>
  <c r="R32" i="6" s="1"/>
  <c r="O31" i="6"/>
  <c r="R31" i="6" s="1"/>
  <c r="O26" i="6"/>
  <c r="O27" i="6"/>
  <c r="O28" i="6"/>
  <c r="O29" i="6"/>
  <c r="O25" i="6"/>
  <c r="Z25" i="6"/>
  <c r="Z22" i="6"/>
  <c r="Z23" i="6"/>
  <c r="Z24" i="6"/>
  <c r="Z26" i="6"/>
  <c r="Z27" i="6"/>
  <c r="Z28" i="6"/>
  <c r="Z29" i="6"/>
  <c r="Z20" i="6"/>
  <c r="Z2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19" i="6"/>
  <c r="Z18" i="6"/>
  <c r="Z17" i="6"/>
  <c r="Z2" i="6"/>
  <c r="R80" i="6"/>
  <c r="R72" i="6"/>
  <c r="R70" i="6"/>
  <c r="R59" i="6"/>
  <c r="R45" i="6"/>
  <c r="R41" i="6"/>
  <c r="R37" i="6"/>
  <c r="R30" i="6"/>
  <c r="R18" i="6"/>
  <c r="R17" i="6"/>
  <c r="R2" i="6"/>
  <c r="J18" i="6"/>
  <c r="J19" i="6"/>
  <c r="J20" i="6"/>
  <c r="J21" i="6"/>
  <c r="J22" i="6"/>
  <c r="J23" i="6"/>
  <c r="J24" i="6"/>
  <c r="J30" i="6"/>
  <c r="J32" i="6"/>
  <c r="J33" i="6"/>
  <c r="J34" i="6"/>
  <c r="J35" i="6"/>
  <c r="J36" i="6"/>
  <c r="J37" i="6"/>
  <c r="J40" i="6"/>
  <c r="J41" i="6"/>
  <c r="J42" i="6"/>
  <c r="J43" i="6"/>
  <c r="J44" i="6"/>
  <c r="J45" i="6"/>
  <c r="J46" i="6"/>
  <c r="J49" i="6"/>
  <c r="J50" i="6"/>
  <c r="J59" i="6"/>
  <c r="J70" i="6"/>
  <c r="J71" i="6"/>
  <c r="J72" i="6"/>
  <c r="J75" i="6"/>
  <c r="J76" i="6"/>
  <c r="J77" i="6"/>
  <c r="J78" i="6"/>
  <c r="J79" i="6"/>
  <c r="J80" i="6"/>
  <c r="Y5" i="2"/>
  <c r="AA305" i="2" s="1"/>
  <c r="AA363" i="2" s="1"/>
  <c r="Y4" i="2"/>
  <c r="AA304" i="2" s="1"/>
  <c r="AA362" i="2" s="1"/>
  <c r="D4" i="2"/>
  <c r="J72" i="7"/>
  <c r="I72" i="7"/>
  <c r="H72" i="7"/>
  <c r="J73" i="7"/>
  <c r="H73" i="7"/>
  <c r="I73" i="7"/>
  <c r="J590" i="7"/>
  <c r="I27" i="7"/>
  <c r="J15" i="7"/>
  <c r="I570" i="7"/>
  <c r="D414" i="7"/>
  <c r="J560" i="7"/>
  <c r="H592" i="7"/>
  <c r="I17" i="7"/>
  <c r="I592" i="7"/>
  <c r="J592" i="7"/>
  <c r="B573" i="7" l="1"/>
  <c r="Y492" i="2"/>
  <c r="B492" i="2" s="1"/>
  <c r="B488" i="2"/>
  <c r="Y491" i="2"/>
  <c r="B491" i="2" s="1"/>
  <c r="B487" i="2"/>
  <c r="Y489" i="2"/>
  <c r="B485" i="2"/>
  <c r="Y490" i="2"/>
  <c r="B486" i="2"/>
  <c r="B119" i="7"/>
  <c r="B458" i="2"/>
  <c r="B454" i="2"/>
  <c r="Y456" i="2"/>
  <c r="B456" i="2" s="1"/>
  <c r="B452" i="2"/>
  <c r="B449" i="2"/>
  <c r="Y453" i="2"/>
  <c r="Y455" i="2"/>
  <c r="B455" i="2" s="1"/>
  <c r="B451" i="2"/>
  <c r="AA101" i="6"/>
  <c r="AA129" i="6"/>
  <c r="AA109" i="6"/>
  <c r="AA88" i="6"/>
  <c r="AA136" i="6"/>
  <c r="AA130" i="6"/>
  <c r="AA137" i="6"/>
  <c r="AA121" i="6"/>
  <c r="AA139" i="6"/>
  <c r="AA118" i="6"/>
  <c r="AA128" i="6"/>
  <c r="AA86" i="6"/>
  <c r="AA133" i="6"/>
  <c r="AA134" i="6"/>
  <c r="AA98" i="6"/>
  <c r="AA89" i="6"/>
  <c r="AA141" i="6"/>
  <c r="AA123" i="6"/>
  <c r="AA143" i="6"/>
  <c r="AA114" i="6"/>
  <c r="AA132" i="6"/>
  <c r="AA112" i="6"/>
  <c r="AA115" i="6"/>
  <c r="AA111" i="6"/>
  <c r="AA103" i="6"/>
  <c r="AA140" i="6"/>
  <c r="AA144" i="6"/>
  <c r="AA117" i="6"/>
  <c r="AA82" i="6"/>
  <c r="AA92" i="6"/>
  <c r="AA108" i="6"/>
  <c r="AA107" i="6"/>
  <c r="AA104" i="6"/>
  <c r="AA99" i="6"/>
  <c r="AA102" i="6"/>
  <c r="AA81" i="6"/>
  <c r="AA17" i="6"/>
  <c r="AA87" i="6"/>
  <c r="AA93" i="6"/>
  <c r="AA145" i="6"/>
  <c r="AA142" i="6"/>
  <c r="AA131" i="6"/>
  <c r="AA126" i="6"/>
  <c r="AA113" i="6"/>
  <c r="AA94" i="6"/>
  <c r="AA100" i="6"/>
  <c r="AA91" i="6"/>
  <c r="AA122" i="6"/>
  <c r="AA96" i="6"/>
  <c r="AA110" i="6"/>
  <c r="AA125" i="6"/>
  <c r="AA119" i="6"/>
  <c r="AA127" i="6"/>
  <c r="AA105" i="6"/>
  <c r="AA120" i="6"/>
  <c r="AA138" i="6"/>
  <c r="AA116" i="6"/>
  <c r="AA85" i="6"/>
  <c r="AA90" i="6"/>
  <c r="AA97" i="6"/>
  <c r="AA146" i="6"/>
  <c r="AA84" i="6"/>
  <c r="Y47" i="2"/>
  <c r="AA336" i="2"/>
  <c r="AA394" i="2" s="1"/>
  <c r="AA94" i="2"/>
  <c r="AA152" i="2" s="1"/>
  <c r="AA210" i="2"/>
  <c r="AA273" i="2"/>
  <c r="D62" i="2"/>
  <c r="D120" i="2" s="1"/>
  <c r="D304" i="2"/>
  <c r="D362" i="2" s="1"/>
  <c r="D112" i="2"/>
  <c r="D170" i="2" s="1"/>
  <c r="D354" i="2"/>
  <c r="D412" i="2" s="1"/>
  <c r="B74" i="7"/>
  <c r="B21" i="7"/>
  <c r="B22" i="7" s="1"/>
  <c r="AA241" i="2"/>
  <c r="AA178" i="2"/>
  <c r="AA179" i="2"/>
  <c r="AA242" i="2"/>
  <c r="B567" i="7"/>
  <c r="B415" i="7"/>
  <c r="B30" i="7"/>
  <c r="B53" i="7"/>
  <c r="B596" i="7"/>
  <c r="Y15" i="2"/>
  <c r="AA315" i="2" s="1"/>
  <c r="AA373" i="2" s="1"/>
  <c r="AA62" i="2"/>
  <c r="AA120" i="2" s="1"/>
  <c r="AA63" i="2"/>
  <c r="AA121" i="2" s="1"/>
  <c r="Y6" i="2"/>
  <c r="AA306" i="2" s="1"/>
  <c r="AA364" i="2" s="1"/>
  <c r="Y16" i="2"/>
  <c r="AA316" i="2" s="1"/>
  <c r="AA374" i="2" s="1"/>
  <c r="D5" i="2"/>
  <c r="D21" i="2"/>
  <c r="Y7" i="2"/>
  <c r="AA307" i="2" s="1"/>
  <c r="AA365" i="2" s="1"/>
  <c r="B574" i="7"/>
  <c r="B575" i="7" s="1"/>
  <c r="H74" i="7"/>
  <c r="I74" i="7"/>
  <c r="J74" i="7"/>
  <c r="J27" i="7"/>
  <c r="J566" i="7"/>
  <c r="J570" i="7"/>
  <c r="I571" i="7"/>
  <c r="H571" i="7"/>
  <c r="J17" i="7"/>
  <c r="H566" i="7"/>
  <c r="I566" i="7"/>
  <c r="D415" i="7"/>
  <c r="B31" i="7" l="1"/>
  <c r="Y494" i="2"/>
  <c r="B494" i="2" s="1"/>
  <c r="B490" i="2"/>
  <c r="Y493" i="2"/>
  <c r="B493" i="2" s="1"/>
  <c r="B489" i="2"/>
  <c r="B120" i="7"/>
  <c r="B121" i="7" s="1"/>
  <c r="B122" i="7" s="1"/>
  <c r="B453" i="2"/>
  <c r="B457" i="2"/>
  <c r="D79" i="2"/>
  <c r="D137" i="2" s="1"/>
  <c r="D321" i="2"/>
  <c r="D379" i="2" s="1"/>
  <c r="D63" i="2"/>
  <c r="D121" i="2" s="1"/>
  <c r="D305" i="2"/>
  <c r="D363" i="2" s="1"/>
  <c r="Y58" i="2"/>
  <c r="AA347" i="2"/>
  <c r="AA405" i="2" s="1"/>
  <c r="AA284" i="2"/>
  <c r="AA221" i="2"/>
  <c r="AA105" i="2"/>
  <c r="AA163" i="2" s="1"/>
  <c r="B75" i="7"/>
  <c r="B76" i="7" s="1"/>
  <c r="B54" i="7"/>
  <c r="B597" i="7"/>
  <c r="B598" i="7" s="1"/>
  <c r="B23" i="7"/>
  <c r="B24" i="7" s="1"/>
  <c r="AA190" i="2"/>
  <c r="AA253" i="2"/>
  <c r="AA180" i="2"/>
  <c r="AA243" i="2"/>
  <c r="AA189" i="2"/>
  <c r="AA252" i="2"/>
  <c r="Y9" i="2"/>
  <c r="AA244" i="2"/>
  <c r="AA181" i="2"/>
  <c r="B416" i="7"/>
  <c r="Y27" i="2"/>
  <c r="AA327" i="2" s="1"/>
  <c r="AA385" i="2" s="1"/>
  <c r="AA74" i="2"/>
  <c r="AA132" i="2" s="1"/>
  <c r="Y17" i="2"/>
  <c r="AA317" i="2" s="1"/>
  <c r="AA375" i="2" s="1"/>
  <c r="AA64" i="2"/>
  <c r="AA122" i="2" s="1"/>
  <c r="AA65" i="2"/>
  <c r="AA123" i="2" s="1"/>
  <c r="Y26" i="2"/>
  <c r="AA326" i="2" s="1"/>
  <c r="AA384" i="2" s="1"/>
  <c r="AA73" i="2"/>
  <c r="AA131" i="2" s="1"/>
  <c r="D38" i="2"/>
  <c r="D338" i="2" s="1"/>
  <c r="D396" i="2" s="1"/>
  <c r="Y8" i="2"/>
  <c r="AA308" i="2" s="1"/>
  <c r="AA366" i="2" s="1"/>
  <c r="Y18" i="2"/>
  <c r="AA318" i="2" s="1"/>
  <c r="AA376" i="2" s="1"/>
  <c r="D6" i="2"/>
  <c r="D22" i="2"/>
  <c r="D322" i="2" s="1"/>
  <c r="D380" i="2" s="1"/>
  <c r="X1" i="3"/>
  <c r="X2" i="3"/>
  <c r="X2" i="2"/>
  <c r="W1" i="3"/>
  <c r="A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Z2" i="3"/>
  <c r="AA2" i="3"/>
  <c r="AB2" i="3"/>
  <c r="Y2" i="3"/>
  <c r="W2" i="2"/>
  <c r="AB2" i="2"/>
  <c r="AA2" i="2"/>
  <c r="Z2" i="2"/>
  <c r="Y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2" i="2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W1" i="7"/>
  <c r="X1" i="7"/>
  <c r="Y1" i="7"/>
  <c r="Z1" i="7"/>
  <c r="AA1" i="7"/>
  <c r="AB1" i="7"/>
  <c r="AC1" i="7"/>
  <c r="AD1" i="7"/>
  <c r="AE1" i="7"/>
  <c r="V1" i="7"/>
  <c r="V5" i="7"/>
  <c r="B154" i="7"/>
  <c r="B222" i="7"/>
  <c r="J75" i="7"/>
  <c r="I75" i="7"/>
  <c r="H75" i="7"/>
  <c r="I76" i="7"/>
  <c r="J76" i="7"/>
  <c r="H76" i="7"/>
  <c r="I572" i="7"/>
  <c r="I567" i="7"/>
  <c r="J567" i="7"/>
  <c r="J23" i="7"/>
  <c r="J24" i="7"/>
  <c r="I23" i="7"/>
  <c r="J571" i="7"/>
  <c r="H23" i="7"/>
  <c r="H24" i="7"/>
  <c r="H567" i="7"/>
  <c r="I24" i="7"/>
  <c r="H572" i="7"/>
  <c r="H154" i="7"/>
  <c r="D416" i="7"/>
  <c r="V37" i="7" l="1"/>
  <c r="V36" i="7"/>
  <c r="V35" i="7"/>
  <c r="V42" i="7"/>
  <c r="V41" i="7"/>
  <c r="V40" i="7"/>
  <c r="B32" i="7"/>
  <c r="B123" i="7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Y20" i="2"/>
  <c r="AA320" i="2" s="1"/>
  <c r="AA378" i="2" s="1"/>
  <c r="AA309" i="2"/>
  <c r="AA367" i="2" s="1"/>
  <c r="AA232" i="2"/>
  <c r="AA358" i="2"/>
  <c r="AA416" i="2" s="1"/>
  <c r="AA116" i="2"/>
  <c r="AA174" i="2" s="1"/>
  <c r="AA295" i="2"/>
  <c r="D64" i="2"/>
  <c r="D122" i="2" s="1"/>
  <c r="D306" i="2"/>
  <c r="D364" i="2" s="1"/>
  <c r="P88" i="6"/>
  <c r="P96" i="6"/>
  <c r="P104" i="6"/>
  <c r="P112" i="6"/>
  <c r="P120" i="6"/>
  <c r="P128" i="6"/>
  <c r="P136" i="6"/>
  <c r="P144" i="6"/>
  <c r="P84" i="6"/>
  <c r="P93" i="6"/>
  <c r="P102" i="6"/>
  <c r="P111" i="6"/>
  <c r="P121" i="6"/>
  <c r="P130" i="6"/>
  <c r="P139" i="6"/>
  <c r="X81" i="6"/>
  <c r="X89" i="6"/>
  <c r="X97" i="6"/>
  <c r="X105" i="6"/>
  <c r="X113" i="6"/>
  <c r="X121" i="6"/>
  <c r="X129" i="6"/>
  <c r="X137" i="6"/>
  <c r="X145" i="6"/>
  <c r="P85" i="6"/>
  <c r="P94" i="6"/>
  <c r="P103" i="6"/>
  <c r="P113" i="6"/>
  <c r="P122" i="6"/>
  <c r="P131" i="6"/>
  <c r="P140" i="6"/>
  <c r="X82" i="6"/>
  <c r="X90" i="6"/>
  <c r="X98" i="6"/>
  <c r="X106" i="6"/>
  <c r="X114" i="6"/>
  <c r="X122" i="6"/>
  <c r="X130" i="6"/>
  <c r="X138" i="6"/>
  <c r="X146" i="6"/>
  <c r="P86" i="6"/>
  <c r="P95" i="6"/>
  <c r="P105" i="6"/>
  <c r="P114" i="6"/>
  <c r="P123" i="6"/>
  <c r="P132" i="6"/>
  <c r="P141" i="6"/>
  <c r="P87" i="6"/>
  <c r="P97" i="6"/>
  <c r="P106" i="6"/>
  <c r="P115" i="6"/>
  <c r="P124" i="6"/>
  <c r="P133" i="6"/>
  <c r="P142" i="6"/>
  <c r="P89" i="6"/>
  <c r="P98" i="6"/>
  <c r="P107" i="6"/>
  <c r="P116" i="6"/>
  <c r="P125" i="6"/>
  <c r="P134" i="6"/>
  <c r="P143" i="6"/>
  <c r="X85" i="6"/>
  <c r="X93" i="6"/>
  <c r="X101" i="6"/>
  <c r="X109" i="6"/>
  <c r="X117" i="6"/>
  <c r="X125" i="6"/>
  <c r="X133" i="6"/>
  <c r="X141" i="6"/>
  <c r="P101" i="6"/>
  <c r="P127" i="6"/>
  <c r="X92" i="6"/>
  <c r="X104" i="6"/>
  <c r="X118" i="6"/>
  <c r="X131" i="6"/>
  <c r="X143" i="6"/>
  <c r="P82" i="6"/>
  <c r="P108" i="6"/>
  <c r="P129" i="6"/>
  <c r="X94" i="6"/>
  <c r="X107" i="6"/>
  <c r="X119" i="6"/>
  <c r="X132" i="6"/>
  <c r="X144" i="6"/>
  <c r="P83" i="6"/>
  <c r="P109" i="6"/>
  <c r="P135" i="6"/>
  <c r="P90" i="6"/>
  <c r="P110" i="6"/>
  <c r="P137" i="6"/>
  <c r="X84" i="6"/>
  <c r="X96" i="6"/>
  <c r="X110" i="6"/>
  <c r="X123" i="6"/>
  <c r="X135" i="6"/>
  <c r="P91" i="6"/>
  <c r="P117" i="6"/>
  <c r="P138" i="6"/>
  <c r="X86" i="6"/>
  <c r="X99" i="6"/>
  <c r="X111" i="6"/>
  <c r="X124" i="6"/>
  <c r="X136" i="6"/>
  <c r="P92" i="6"/>
  <c r="P118" i="6"/>
  <c r="P145" i="6"/>
  <c r="X87" i="6"/>
  <c r="X100" i="6"/>
  <c r="X112" i="6"/>
  <c r="X126" i="6"/>
  <c r="X139" i="6"/>
  <c r="P99" i="6"/>
  <c r="P119" i="6"/>
  <c r="P100" i="6"/>
  <c r="P126" i="6"/>
  <c r="X108" i="6"/>
  <c r="X142" i="6"/>
  <c r="X91" i="6"/>
  <c r="X127" i="6"/>
  <c r="X115" i="6"/>
  <c r="X103" i="6"/>
  <c r="X140" i="6"/>
  <c r="X83" i="6"/>
  <c r="X116" i="6"/>
  <c r="X95" i="6"/>
  <c r="X88" i="6"/>
  <c r="X120" i="6"/>
  <c r="X128" i="6"/>
  <c r="X102" i="6"/>
  <c r="X134" i="6"/>
  <c r="H45" i="6"/>
  <c r="H188" i="6"/>
  <c r="H180" i="6"/>
  <c r="H172" i="6"/>
  <c r="H164" i="6"/>
  <c r="H156" i="6"/>
  <c r="H148" i="6"/>
  <c r="H187" i="6"/>
  <c r="H179" i="6"/>
  <c r="H171" i="6"/>
  <c r="H163" i="6"/>
  <c r="H155" i="6"/>
  <c r="H147" i="6"/>
  <c r="H177" i="6"/>
  <c r="H153" i="6"/>
  <c r="H186" i="6"/>
  <c r="H178" i="6"/>
  <c r="H170" i="6"/>
  <c r="H162" i="6"/>
  <c r="H154" i="6"/>
  <c r="H185" i="6"/>
  <c r="H169" i="6"/>
  <c r="H161" i="6"/>
  <c r="H184" i="6"/>
  <c r="H176" i="6"/>
  <c r="H168" i="6"/>
  <c r="H160" i="6"/>
  <c r="H152" i="6"/>
  <c r="H183" i="6"/>
  <c r="H175" i="6"/>
  <c r="H167" i="6"/>
  <c r="H159" i="6"/>
  <c r="H151" i="6"/>
  <c r="H157" i="6"/>
  <c r="H182" i="6"/>
  <c r="H150" i="6"/>
  <c r="H181" i="6"/>
  <c r="H149" i="6"/>
  <c r="H174" i="6"/>
  <c r="H173" i="6"/>
  <c r="H166" i="6"/>
  <c r="H158" i="6"/>
  <c r="H165" i="6"/>
  <c r="B155" i="7"/>
  <c r="B156" i="7" s="1"/>
  <c r="B157" i="7" s="1"/>
  <c r="W5" i="7"/>
  <c r="X5" i="7" s="1"/>
  <c r="V59" i="7"/>
  <c r="V58" i="7"/>
  <c r="V57" i="7"/>
  <c r="V56" i="7"/>
  <c r="V55" i="7"/>
  <c r="V23" i="7"/>
  <c r="V15" i="7"/>
  <c r="V47" i="7"/>
  <c r="V22" i="7"/>
  <c r="V24" i="7"/>
  <c r="V21" i="7"/>
  <c r="V18" i="7"/>
  <c r="V20" i="7"/>
  <c r="V19" i="7"/>
  <c r="V17" i="7"/>
  <c r="V53" i="7"/>
  <c r="V28" i="7"/>
  <c r="V52" i="7"/>
  <c r="V51" i="7"/>
  <c r="V50" i="7"/>
  <c r="V32" i="7"/>
  <c r="V31" i="7"/>
  <c r="V29" i="7"/>
  <c r="V30" i="7"/>
  <c r="V54" i="7"/>
  <c r="B77" i="7"/>
  <c r="B78" i="7" s="1"/>
  <c r="B79" i="7" s="1"/>
  <c r="B55" i="7"/>
  <c r="B599" i="7"/>
  <c r="B600" i="7" s="1"/>
  <c r="B601" i="7" s="1"/>
  <c r="Y11" i="2"/>
  <c r="Y10" i="2"/>
  <c r="AA67" i="2"/>
  <c r="AA125" i="2" s="1"/>
  <c r="AA183" i="2"/>
  <c r="AA246" i="2"/>
  <c r="AA191" i="2"/>
  <c r="AA254" i="2"/>
  <c r="AA200" i="2"/>
  <c r="AA263" i="2"/>
  <c r="AA264" i="2"/>
  <c r="AA201" i="2"/>
  <c r="AA184" i="2"/>
  <c r="AA257" i="2"/>
  <c r="AA194" i="2"/>
  <c r="AA182" i="2"/>
  <c r="AA245" i="2"/>
  <c r="AA192" i="2"/>
  <c r="AA255" i="2"/>
  <c r="B417" i="7"/>
  <c r="Y19" i="2"/>
  <c r="AA319" i="2" s="1"/>
  <c r="AA377" i="2" s="1"/>
  <c r="AA66" i="2"/>
  <c r="AA124" i="2" s="1"/>
  <c r="D55" i="2"/>
  <c r="D96" i="2"/>
  <c r="D154" i="2" s="1"/>
  <c r="Y31" i="2"/>
  <c r="AA331" i="2" s="1"/>
  <c r="AA389" i="2" s="1"/>
  <c r="AA78" i="2"/>
  <c r="AA136" i="2" s="1"/>
  <c r="Y21" i="2"/>
  <c r="AA321" i="2" s="1"/>
  <c r="AA379" i="2" s="1"/>
  <c r="Y37" i="2"/>
  <c r="AA337" i="2" s="1"/>
  <c r="AA395" i="2" s="1"/>
  <c r="AA84" i="2"/>
  <c r="AA142" i="2" s="1"/>
  <c r="Y28" i="2"/>
  <c r="AA328" i="2" s="1"/>
  <c r="AA386" i="2" s="1"/>
  <c r="AA75" i="2"/>
  <c r="AA133" i="2" s="1"/>
  <c r="D39" i="2"/>
  <c r="D339" i="2" s="1"/>
  <c r="D397" i="2" s="1"/>
  <c r="D80" i="2"/>
  <c r="D138" i="2" s="1"/>
  <c r="Y29" i="2"/>
  <c r="AA329" i="2" s="1"/>
  <c r="AA387" i="2" s="1"/>
  <c r="AA76" i="2"/>
  <c r="AA134" i="2" s="1"/>
  <c r="Y38" i="2"/>
  <c r="AA338" i="2" s="1"/>
  <c r="AA396" i="2" s="1"/>
  <c r="AA85" i="2"/>
  <c r="AA143" i="2" s="1"/>
  <c r="D7" i="2"/>
  <c r="D23" i="2"/>
  <c r="D323" i="2" s="1"/>
  <c r="D381" i="2" s="1"/>
  <c r="H24" i="6"/>
  <c r="P9" i="6"/>
  <c r="P10" i="6"/>
  <c r="P12" i="6"/>
  <c r="P13" i="6"/>
  <c r="P14" i="6"/>
  <c r="P11" i="6"/>
  <c r="P15" i="6"/>
  <c r="P16" i="6"/>
  <c r="X16" i="6"/>
  <c r="X24" i="6"/>
  <c r="X32" i="6"/>
  <c r="X40" i="6"/>
  <c r="X48" i="6"/>
  <c r="X56" i="6"/>
  <c r="X64" i="6"/>
  <c r="X72" i="6"/>
  <c r="X80" i="6"/>
  <c r="P24" i="6"/>
  <c r="P32" i="6"/>
  <c r="P40" i="6"/>
  <c r="P48" i="6"/>
  <c r="P56" i="6"/>
  <c r="P64" i="6"/>
  <c r="P80" i="6"/>
  <c r="X17" i="6"/>
  <c r="X25" i="6"/>
  <c r="X33" i="6"/>
  <c r="X41" i="6"/>
  <c r="X49" i="6"/>
  <c r="X57" i="6"/>
  <c r="X65" i="6"/>
  <c r="X73" i="6"/>
  <c r="X9" i="6"/>
  <c r="P25" i="6"/>
  <c r="P33" i="6"/>
  <c r="P41" i="6"/>
  <c r="P49" i="6"/>
  <c r="P57" i="6"/>
  <c r="P65" i="6"/>
  <c r="P73" i="6"/>
  <c r="P17" i="6"/>
  <c r="P66" i="6"/>
  <c r="X12" i="6"/>
  <c r="X20" i="6"/>
  <c r="X28" i="6"/>
  <c r="X36" i="6"/>
  <c r="X44" i="6"/>
  <c r="X52" i="6"/>
  <c r="X60" i="6"/>
  <c r="X68" i="6"/>
  <c r="X76" i="6"/>
  <c r="P20" i="6"/>
  <c r="P28" i="6"/>
  <c r="P36" i="6"/>
  <c r="P44" i="6"/>
  <c r="P52" i="6"/>
  <c r="P60" i="6"/>
  <c r="P68" i="6"/>
  <c r="P76" i="6"/>
  <c r="X10" i="6"/>
  <c r="X18" i="6"/>
  <c r="X26" i="6"/>
  <c r="X34" i="6"/>
  <c r="X42" i="6"/>
  <c r="X50" i="6"/>
  <c r="X58" i="6"/>
  <c r="X66" i="6"/>
  <c r="X74" i="6"/>
  <c r="P18" i="6"/>
  <c r="P26" i="6"/>
  <c r="P34" i="6"/>
  <c r="P42" i="6"/>
  <c r="P50" i="6"/>
  <c r="P58" i="6"/>
  <c r="P74" i="6"/>
  <c r="X13" i="6"/>
  <c r="X21" i="6"/>
  <c r="X29" i="6"/>
  <c r="X37" i="6"/>
  <c r="X45" i="6"/>
  <c r="X53" i="6"/>
  <c r="X61" i="6"/>
  <c r="X69" i="6"/>
  <c r="X77" i="6"/>
  <c r="P21" i="6"/>
  <c r="P29" i="6"/>
  <c r="P37" i="6"/>
  <c r="P45" i="6"/>
  <c r="P53" i="6"/>
  <c r="P61" i="6"/>
  <c r="P69" i="6"/>
  <c r="P77" i="6"/>
  <c r="X14" i="6"/>
  <c r="X22" i="6"/>
  <c r="X30" i="6"/>
  <c r="X38" i="6"/>
  <c r="X46" i="6"/>
  <c r="X54" i="6"/>
  <c r="X62" i="6"/>
  <c r="X70" i="6"/>
  <c r="X78" i="6"/>
  <c r="P22" i="6"/>
  <c r="P30" i="6"/>
  <c r="P38" i="6"/>
  <c r="P46" i="6"/>
  <c r="P54" i="6"/>
  <c r="P62" i="6"/>
  <c r="P70" i="6"/>
  <c r="X15" i="6"/>
  <c r="X23" i="6"/>
  <c r="X31" i="6"/>
  <c r="X39" i="6"/>
  <c r="X47" i="6"/>
  <c r="X55" i="6"/>
  <c r="X63" i="6"/>
  <c r="X71" i="6"/>
  <c r="P23" i="6"/>
  <c r="P31" i="6"/>
  <c r="P47" i="6"/>
  <c r="P63" i="6"/>
  <c r="P79" i="6"/>
  <c r="P72" i="6"/>
  <c r="X11" i="6"/>
  <c r="X19" i="6"/>
  <c r="X27" i="6"/>
  <c r="X35" i="6"/>
  <c r="X43" i="6"/>
  <c r="X51" i="6"/>
  <c r="X59" i="6"/>
  <c r="X67" i="6"/>
  <c r="X75" i="6"/>
  <c r="P19" i="6"/>
  <c r="P27" i="6"/>
  <c r="P35" i="6"/>
  <c r="P43" i="6"/>
  <c r="P51" i="6"/>
  <c r="P59" i="6"/>
  <c r="P67" i="6"/>
  <c r="P75" i="6"/>
  <c r="P78" i="6"/>
  <c r="X79" i="6"/>
  <c r="P39" i="6"/>
  <c r="P55" i="6"/>
  <c r="P71" i="6"/>
  <c r="V6" i="7"/>
  <c r="H71" i="6"/>
  <c r="H47" i="6"/>
  <c r="H29" i="6"/>
  <c r="H70" i="6"/>
  <c r="H46" i="6"/>
  <c r="H23" i="6"/>
  <c r="H62" i="6"/>
  <c r="H39" i="6"/>
  <c r="H21" i="6"/>
  <c r="H80" i="6"/>
  <c r="H61" i="6"/>
  <c r="H38" i="6"/>
  <c r="H79" i="6"/>
  <c r="H55" i="6"/>
  <c r="H37" i="6"/>
  <c r="H63" i="6"/>
  <c r="H22" i="6"/>
  <c r="H78" i="6"/>
  <c r="H54" i="6"/>
  <c r="H31" i="6"/>
  <c r="H72" i="6"/>
  <c r="H53" i="6"/>
  <c r="H30" i="6"/>
  <c r="H77" i="6"/>
  <c r="H69" i="6"/>
  <c r="H60" i="6"/>
  <c r="H52" i="6"/>
  <c r="H44" i="6"/>
  <c r="H36" i="6"/>
  <c r="H28" i="6"/>
  <c r="H20" i="6"/>
  <c r="H76" i="6"/>
  <c r="H68" i="6"/>
  <c r="H59" i="6"/>
  <c r="H51" i="6"/>
  <c r="H43" i="6"/>
  <c r="H35" i="6"/>
  <c r="H27" i="6"/>
  <c r="H19" i="6"/>
  <c r="H75" i="6"/>
  <c r="H67" i="6"/>
  <c r="H58" i="6"/>
  <c r="H50" i="6"/>
  <c r="H42" i="6"/>
  <c r="H34" i="6"/>
  <c r="H26" i="6"/>
  <c r="H18" i="6"/>
  <c r="H74" i="6"/>
  <c r="H66" i="6"/>
  <c r="H57" i="6"/>
  <c r="H49" i="6"/>
  <c r="H41" i="6"/>
  <c r="H33" i="6"/>
  <c r="H25" i="6"/>
  <c r="H64" i="6"/>
  <c r="H17" i="6"/>
  <c r="H73" i="6"/>
  <c r="H65" i="6"/>
  <c r="H56" i="6"/>
  <c r="H48" i="6"/>
  <c r="H40" i="6"/>
  <c r="H32" i="6"/>
  <c r="B223" i="7"/>
  <c r="V29" i="6"/>
  <c r="AA29" i="6" s="1"/>
  <c r="U29" i="6"/>
  <c r="R29" i="6"/>
  <c r="N29" i="6"/>
  <c r="M29" i="6"/>
  <c r="J29" i="6"/>
  <c r="F29" i="6"/>
  <c r="E29" i="6"/>
  <c r="V58" i="6"/>
  <c r="AA58" i="6" s="1"/>
  <c r="U58" i="6"/>
  <c r="R58" i="6"/>
  <c r="N58" i="6"/>
  <c r="M58" i="6"/>
  <c r="J58" i="6"/>
  <c r="F58" i="6"/>
  <c r="E58" i="6"/>
  <c r="V57" i="6"/>
  <c r="AA57" i="6" s="1"/>
  <c r="U57" i="6"/>
  <c r="R57" i="6"/>
  <c r="N57" i="6"/>
  <c r="M57" i="6"/>
  <c r="J57" i="6"/>
  <c r="F57" i="6"/>
  <c r="E57" i="6"/>
  <c r="V56" i="6"/>
  <c r="AA56" i="6" s="1"/>
  <c r="U56" i="6"/>
  <c r="R56" i="6"/>
  <c r="N56" i="6"/>
  <c r="M56" i="6"/>
  <c r="J56" i="6"/>
  <c r="F56" i="6"/>
  <c r="E56" i="6"/>
  <c r="V55" i="6"/>
  <c r="AA55" i="6" s="1"/>
  <c r="U55" i="6"/>
  <c r="R55" i="6"/>
  <c r="N55" i="6"/>
  <c r="M55" i="6"/>
  <c r="J55" i="6"/>
  <c r="F55" i="6"/>
  <c r="E55" i="6"/>
  <c r="V54" i="6"/>
  <c r="AA54" i="6" s="1"/>
  <c r="U54" i="6"/>
  <c r="R54" i="6"/>
  <c r="N54" i="6"/>
  <c r="M54" i="6"/>
  <c r="J54" i="6"/>
  <c r="F54" i="6"/>
  <c r="E54" i="6"/>
  <c r="V53" i="6"/>
  <c r="AA53" i="6" s="1"/>
  <c r="U53" i="6"/>
  <c r="R53" i="6"/>
  <c r="N53" i="6"/>
  <c r="M53" i="6"/>
  <c r="J53" i="6"/>
  <c r="F53" i="6"/>
  <c r="E53" i="6"/>
  <c r="V52" i="6"/>
  <c r="AA52" i="6" s="1"/>
  <c r="U52" i="6"/>
  <c r="R52" i="6"/>
  <c r="N52" i="6"/>
  <c r="M52" i="6"/>
  <c r="J52" i="6"/>
  <c r="F52" i="6"/>
  <c r="E52" i="6"/>
  <c r="V28" i="6"/>
  <c r="AA28" i="6" s="1"/>
  <c r="U28" i="6"/>
  <c r="R28" i="6"/>
  <c r="N28" i="6"/>
  <c r="M28" i="6"/>
  <c r="J28" i="6"/>
  <c r="F28" i="6"/>
  <c r="E28" i="6"/>
  <c r="V27" i="6"/>
  <c r="AA27" i="6" s="1"/>
  <c r="U27" i="6"/>
  <c r="R27" i="6"/>
  <c r="N27" i="6"/>
  <c r="M27" i="6"/>
  <c r="J27" i="6"/>
  <c r="F27" i="6"/>
  <c r="E27" i="6"/>
  <c r="V26" i="6"/>
  <c r="AA26" i="6" s="1"/>
  <c r="U26" i="6"/>
  <c r="R26" i="6"/>
  <c r="N26" i="6"/>
  <c r="M26" i="6"/>
  <c r="J26" i="6"/>
  <c r="F26" i="6"/>
  <c r="E26" i="6"/>
  <c r="E2" i="6"/>
  <c r="F2" i="6"/>
  <c r="G2" i="6"/>
  <c r="H2" i="6"/>
  <c r="I2" i="6"/>
  <c r="J2" i="6"/>
  <c r="K2" i="6"/>
  <c r="M2" i="6"/>
  <c r="N2" i="6"/>
  <c r="O2" i="6"/>
  <c r="P2" i="6"/>
  <c r="Q2" i="6"/>
  <c r="T2" i="6"/>
  <c r="U2" i="6"/>
  <c r="V2" i="6"/>
  <c r="W2" i="6"/>
  <c r="X2" i="6"/>
  <c r="Y2" i="6"/>
  <c r="AC2" i="6"/>
  <c r="AD2" i="6"/>
  <c r="AE2" i="6"/>
  <c r="AF2" i="6"/>
  <c r="AG2" i="6"/>
  <c r="AH2" i="6"/>
  <c r="F72" i="6"/>
  <c r="F73" i="6"/>
  <c r="F74" i="6"/>
  <c r="F75" i="6"/>
  <c r="F76" i="6"/>
  <c r="F77" i="6"/>
  <c r="F78" i="6"/>
  <c r="F79" i="6"/>
  <c r="F80" i="6"/>
  <c r="F71" i="6"/>
  <c r="F61" i="6"/>
  <c r="F62" i="6"/>
  <c r="F63" i="6"/>
  <c r="F64" i="6"/>
  <c r="F65" i="6"/>
  <c r="F66" i="6"/>
  <c r="F67" i="6"/>
  <c r="F68" i="6"/>
  <c r="F69" i="6"/>
  <c r="F60" i="6"/>
  <c r="F43" i="6"/>
  <c r="F44" i="6"/>
  <c r="F45" i="6"/>
  <c r="F46" i="6"/>
  <c r="F47" i="6"/>
  <c r="F48" i="6"/>
  <c r="F49" i="6"/>
  <c r="F50" i="6"/>
  <c r="F51" i="6"/>
  <c r="F42" i="6"/>
  <c r="J69" i="6"/>
  <c r="J68" i="6"/>
  <c r="J67" i="6"/>
  <c r="J66" i="6"/>
  <c r="J65" i="6"/>
  <c r="J64" i="6"/>
  <c r="J63" i="6"/>
  <c r="J62" i="6"/>
  <c r="J61" i="6"/>
  <c r="J60" i="6"/>
  <c r="J51" i="6"/>
  <c r="R69" i="6"/>
  <c r="R68" i="6"/>
  <c r="R67" i="6"/>
  <c r="R66" i="6"/>
  <c r="R65" i="6"/>
  <c r="R64" i="6"/>
  <c r="R63" i="6"/>
  <c r="R62" i="6"/>
  <c r="R61" i="6"/>
  <c r="R60" i="6"/>
  <c r="R51" i="6"/>
  <c r="N72" i="6"/>
  <c r="N73" i="6"/>
  <c r="N74" i="6"/>
  <c r="N75" i="6"/>
  <c r="N76" i="6"/>
  <c r="N77" i="6"/>
  <c r="N78" i="6"/>
  <c r="N79" i="6"/>
  <c r="N80" i="6"/>
  <c r="N71" i="6"/>
  <c r="N61" i="6"/>
  <c r="N62" i="6"/>
  <c r="N63" i="6"/>
  <c r="N64" i="6"/>
  <c r="N65" i="6"/>
  <c r="N66" i="6"/>
  <c r="N67" i="6"/>
  <c r="N68" i="6"/>
  <c r="N69" i="6"/>
  <c r="N60" i="6"/>
  <c r="N43" i="6"/>
  <c r="N44" i="6"/>
  <c r="N45" i="6"/>
  <c r="N46" i="6"/>
  <c r="N47" i="6"/>
  <c r="N48" i="6"/>
  <c r="N49" i="6"/>
  <c r="N50" i="6"/>
  <c r="N51" i="6"/>
  <c r="N42" i="6"/>
  <c r="V72" i="6"/>
  <c r="AA72" i="6" s="1"/>
  <c r="V73" i="6"/>
  <c r="AA73" i="6" s="1"/>
  <c r="V74" i="6"/>
  <c r="AA74" i="6" s="1"/>
  <c r="V75" i="6"/>
  <c r="AA75" i="6" s="1"/>
  <c r="V76" i="6"/>
  <c r="AA76" i="6" s="1"/>
  <c r="V77" i="6"/>
  <c r="AA77" i="6" s="1"/>
  <c r="V78" i="6"/>
  <c r="AA78" i="6" s="1"/>
  <c r="V79" i="6"/>
  <c r="AA79" i="6" s="1"/>
  <c r="V80" i="6"/>
  <c r="AA80" i="6" s="1"/>
  <c r="V71" i="6"/>
  <c r="AA71" i="6" s="1"/>
  <c r="V61" i="6"/>
  <c r="AA61" i="6" s="1"/>
  <c r="V62" i="6"/>
  <c r="AA62" i="6" s="1"/>
  <c r="V63" i="6"/>
  <c r="AA63" i="6" s="1"/>
  <c r="V64" i="6"/>
  <c r="AA64" i="6" s="1"/>
  <c r="V65" i="6"/>
  <c r="AA65" i="6" s="1"/>
  <c r="V66" i="6"/>
  <c r="AA66" i="6" s="1"/>
  <c r="V67" i="6"/>
  <c r="AA67" i="6" s="1"/>
  <c r="V68" i="6"/>
  <c r="AA68" i="6" s="1"/>
  <c r="V69" i="6"/>
  <c r="AA69" i="6" s="1"/>
  <c r="V60" i="6"/>
  <c r="AA60" i="6" s="1"/>
  <c r="V43" i="6"/>
  <c r="AA43" i="6" s="1"/>
  <c r="V44" i="6"/>
  <c r="AA44" i="6" s="1"/>
  <c r="V45" i="6"/>
  <c r="AA45" i="6" s="1"/>
  <c r="V46" i="6"/>
  <c r="AA46" i="6" s="1"/>
  <c r="V47" i="6"/>
  <c r="AA47" i="6" s="1"/>
  <c r="V48" i="6"/>
  <c r="AA48" i="6" s="1"/>
  <c r="V49" i="6"/>
  <c r="AA49" i="6" s="1"/>
  <c r="V50" i="6"/>
  <c r="AA50" i="6" s="1"/>
  <c r="V51" i="6"/>
  <c r="AA51" i="6" s="1"/>
  <c r="V42" i="6"/>
  <c r="AA42" i="6" s="1"/>
  <c r="U80" i="6"/>
  <c r="M80" i="6"/>
  <c r="E80" i="6"/>
  <c r="U79" i="6"/>
  <c r="M79" i="6"/>
  <c r="E79" i="6"/>
  <c r="U78" i="6"/>
  <c r="M78" i="6"/>
  <c r="E78" i="6"/>
  <c r="U77" i="6"/>
  <c r="M77" i="6"/>
  <c r="E77" i="6"/>
  <c r="U76" i="6"/>
  <c r="M76" i="6"/>
  <c r="E76" i="6"/>
  <c r="U75" i="6"/>
  <c r="M75" i="6"/>
  <c r="E75" i="6"/>
  <c r="U74" i="6"/>
  <c r="M74" i="6"/>
  <c r="E74" i="6"/>
  <c r="U73" i="6"/>
  <c r="M73" i="6"/>
  <c r="E73" i="6"/>
  <c r="U72" i="6"/>
  <c r="M72" i="6"/>
  <c r="E72" i="6"/>
  <c r="U71" i="6"/>
  <c r="M71" i="6"/>
  <c r="E71" i="6"/>
  <c r="U70" i="6"/>
  <c r="M70" i="6"/>
  <c r="E70" i="6"/>
  <c r="U69" i="6"/>
  <c r="M69" i="6"/>
  <c r="E69" i="6"/>
  <c r="U68" i="6"/>
  <c r="M68" i="6"/>
  <c r="E68" i="6"/>
  <c r="U67" i="6"/>
  <c r="M67" i="6"/>
  <c r="E67" i="6"/>
  <c r="U66" i="6"/>
  <c r="M66" i="6"/>
  <c r="E66" i="6"/>
  <c r="U65" i="6"/>
  <c r="M65" i="6"/>
  <c r="E65" i="6"/>
  <c r="U64" i="6"/>
  <c r="M64" i="6"/>
  <c r="E64" i="6"/>
  <c r="U63" i="6"/>
  <c r="M63" i="6"/>
  <c r="E63" i="6"/>
  <c r="U62" i="6"/>
  <c r="M62" i="6"/>
  <c r="E62" i="6"/>
  <c r="U61" i="6"/>
  <c r="M61" i="6"/>
  <c r="E61" i="6"/>
  <c r="U60" i="6"/>
  <c r="M60" i="6"/>
  <c r="E60" i="6"/>
  <c r="U59" i="6"/>
  <c r="M59" i="6"/>
  <c r="E59" i="6"/>
  <c r="U51" i="6"/>
  <c r="M51" i="6"/>
  <c r="E51" i="6"/>
  <c r="U50" i="6"/>
  <c r="M50" i="6"/>
  <c r="E50" i="6"/>
  <c r="U49" i="6"/>
  <c r="M49" i="6"/>
  <c r="E49" i="6"/>
  <c r="U48" i="6"/>
  <c r="M48" i="6"/>
  <c r="E48" i="6"/>
  <c r="U47" i="6"/>
  <c r="M47" i="6"/>
  <c r="E47" i="6"/>
  <c r="U46" i="6"/>
  <c r="M46" i="6"/>
  <c r="E46" i="6"/>
  <c r="U45" i="6"/>
  <c r="M45" i="6"/>
  <c r="E45" i="6"/>
  <c r="U44" i="6"/>
  <c r="M44" i="6"/>
  <c r="E44" i="6"/>
  <c r="U43" i="6"/>
  <c r="M43" i="6"/>
  <c r="E43" i="6"/>
  <c r="U42" i="6"/>
  <c r="M42" i="6"/>
  <c r="E42" i="6"/>
  <c r="U41" i="6"/>
  <c r="M41" i="6"/>
  <c r="E41" i="6"/>
  <c r="AH19" i="6"/>
  <c r="AI19" i="6"/>
  <c r="AG10" i="6"/>
  <c r="AI11" i="6"/>
  <c r="AJ11" i="6"/>
  <c r="AJ19" i="6" s="1"/>
  <c r="AK11" i="6"/>
  <c r="AK19" i="6" s="1"/>
  <c r="AH11" i="6"/>
  <c r="AI22" i="6" s="1"/>
  <c r="H578" i="7"/>
  <c r="I578" i="7" s="1"/>
  <c r="J578" i="7"/>
  <c r="H580" i="7"/>
  <c r="H579" i="7"/>
  <c r="I579" i="7" s="1"/>
  <c r="J579" i="7"/>
  <c r="F67" i="7"/>
  <c r="F72" i="7"/>
  <c r="F70" i="7"/>
  <c r="F76" i="7"/>
  <c r="F74" i="7"/>
  <c r="F73" i="7"/>
  <c r="F71" i="7"/>
  <c r="F69" i="7"/>
  <c r="F66" i="7"/>
  <c r="F75" i="7"/>
  <c r="F68" i="7"/>
  <c r="H78" i="7"/>
  <c r="F78" i="7"/>
  <c r="I78" i="7"/>
  <c r="J78" i="7"/>
  <c r="F77" i="7"/>
  <c r="J77" i="7"/>
  <c r="H77" i="7"/>
  <c r="I77" i="7"/>
  <c r="F79" i="7"/>
  <c r="H79" i="7"/>
  <c r="I79" i="7"/>
  <c r="J79" i="7"/>
  <c r="F222" i="7"/>
  <c r="D222" i="7"/>
  <c r="D417" i="7"/>
  <c r="H573" i="7"/>
  <c r="I573" i="7"/>
  <c r="F412" i="7"/>
  <c r="H222" i="7"/>
  <c r="I155" i="7"/>
  <c r="I154" i="7"/>
  <c r="J572" i="7"/>
  <c r="F411" i="7"/>
  <c r="F154" i="7"/>
  <c r="D223" i="7"/>
  <c r="I598" i="7"/>
  <c r="H411" i="7"/>
  <c r="H598" i="7"/>
  <c r="I580" i="7"/>
  <c r="J580" i="7"/>
  <c r="Y5" i="7" l="1"/>
  <c r="AA247" i="2"/>
  <c r="AA310" i="2"/>
  <c r="AA368" i="2" s="1"/>
  <c r="Y13" i="2"/>
  <c r="AA313" i="2" s="1"/>
  <c r="AA371" i="2" s="1"/>
  <c r="AA311" i="2"/>
  <c r="AA369" i="2" s="1"/>
  <c r="D113" i="2"/>
  <c r="D171" i="2" s="1"/>
  <c r="D355" i="2"/>
  <c r="D413" i="2" s="1"/>
  <c r="D65" i="2"/>
  <c r="D123" i="2" s="1"/>
  <c r="D307" i="2"/>
  <c r="D365" i="2" s="1"/>
  <c r="B158" i="7"/>
  <c r="B80" i="7"/>
  <c r="B56" i="7"/>
  <c r="B57" i="7" s="1"/>
  <c r="B602" i="7"/>
  <c r="B418" i="7"/>
  <c r="AA185" i="2"/>
  <c r="AA69" i="2"/>
  <c r="AA127" i="2" s="1"/>
  <c r="Y22" i="2"/>
  <c r="AA322" i="2" s="1"/>
  <c r="AA380" i="2" s="1"/>
  <c r="AA68" i="2"/>
  <c r="AA126" i="2" s="1"/>
  <c r="Y12" i="2"/>
  <c r="AA248" i="2"/>
  <c r="AA203" i="2"/>
  <c r="AA266" i="2"/>
  <c r="AA195" i="2"/>
  <c r="AA258" i="2"/>
  <c r="AA256" i="2"/>
  <c r="AA193" i="2"/>
  <c r="AA211" i="2"/>
  <c r="AA274" i="2"/>
  <c r="AA196" i="2"/>
  <c r="AA259" i="2"/>
  <c r="AA187" i="2"/>
  <c r="AA250" i="2"/>
  <c r="AA212" i="2"/>
  <c r="AA275" i="2"/>
  <c r="AA265" i="2"/>
  <c r="AA202" i="2"/>
  <c r="AA268" i="2"/>
  <c r="AA205" i="2"/>
  <c r="Y40" i="2"/>
  <c r="AA340" i="2" s="1"/>
  <c r="AA398" i="2" s="1"/>
  <c r="AA87" i="2"/>
  <c r="AA145" i="2" s="1"/>
  <c r="Y48" i="2"/>
  <c r="AA348" i="2" s="1"/>
  <c r="AA406" i="2" s="1"/>
  <c r="AA95" i="2"/>
  <c r="AA153" i="2" s="1"/>
  <c r="D40" i="2"/>
  <c r="D340" i="2" s="1"/>
  <c r="D398" i="2" s="1"/>
  <c r="D81" i="2"/>
  <c r="D139" i="2" s="1"/>
  <c r="Y42" i="2"/>
  <c r="AA342" i="2" s="1"/>
  <c r="AA400" i="2" s="1"/>
  <c r="AA89" i="2"/>
  <c r="AA147" i="2" s="1"/>
  <c r="D56" i="2"/>
  <c r="D97" i="2"/>
  <c r="D155" i="2" s="1"/>
  <c r="Y32" i="2"/>
  <c r="AA332" i="2" s="1"/>
  <c r="AA390" i="2" s="1"/>
  <c r="AA79" i="2"/>
  <c r="AA137" i="2" s="1"/>
  <c r="Y49" i="2"/>
  <c r="AA349" i="2" s="1"/>
  <c r="AA407" i="2" s="1"/>
  <c r="AA96" i="2"/>
  <c r="AA154" i="2" s="1"/>
  <c r="Y39" i="2"/>
  <c r="AA339" i="2" s="1"/>
  <c r="AA397" i="2" s="1"/>
  <c r="AA86" i="2"/>
  <c r="AA144" i="2" s="1"/>
  <c r="Y24" i="2"/>
  <c r="AA324" i="2" s="1"/>
  <c r="AA382" i="2" s="1"/>
  <c r="AA71" i="2"/>
  <c r="AA129" i="2" s="1"/>
  <c r="Y33" i="2"/>
  <c r="AA333" i="2" s="1"/>
  <c r="AA391" i="2" s="1"/>
  <c r="AA80" i="2"/>
  <c r="AA138" i="2" s="1"/>
  <c r="Y30" i="2"/>
  <c r="AA330" i="2" s="1"/>
  <c r="AA388" i="2" s="1"/>
  <c r="AA77" i="2"/>
  <c r="AA135" i="2" s="1"/>
  <c r="D8" i="2"/>
  <c r="D24" i="2"/>
  <c r="D324" i="2" s="1"/>
  <c r="D382" i="2" s="1"/>
  <c r="V7" i="7"/>
  <c r="B224" i="7"/>
  <c r="Z5" i="7"/>
  <c r="AK22" i="6"/>
  <c r="AJ22" i="6"/>
  <c r="AH22" i="6"/>
  <c r="AG11" i="6"/>
  <c r="AG19" i="6" s="1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9" i="6"/>
  <c r="E40" i="6"/>
  <c r="E39" i="6"/>
  <c r="E38" i="6"/>
  <c r="E37" i="6"/>
  <c r="E36" i="6"/>
  <c r="E35" i="6"/>
  <c r="E34" i="6"/>
  <c r="E33" i="6"/>
  <c r="E32" i="6"/>
  <c r="E31" i="6"/>
  <c r="E30" i="6"/>
  <c r="E25" i="6"/>
  <c r="E24" i="6"/>
  <c r="E23" i="6"/>
  <c r="E22" i="6"/>
  <c r="E21" i="6"/>
  <c r="E20" i="6"/>
  <c r="E19" i="6"/>
  <c r="E18" i="6"/>
  <c r="J25" i="6"/>
  <c r="G24" i="6"/>
  <c r="G23" i="6"/>
  <c r="G22" i="6"/>
  <c r="G21" i="6"/>
  <c r="G20" i="6"/>
  <c r="G19" i="6"/>
  <c r="R25" i="6"/>
  <c r="N40" i="6"/>
  <c r="N39" i="6"/>
  <c r="N38" i="6"/>
  <c r="N37" i="6"/>
  <c r="N36" i="6"/>
  <c r="N35" i="6"/>
  <c r="N34" i="6"/>
  <c r="N33" i="6"/>
  <c r="N32" i="6"/>
  <c r="N31" i="6"/>
  <c r="N25" i="6"/>
  <c r="N24" i="6"/>
  <c r="N23" i="6"/>
  <c r="N22" i="6"/>
  <c r="N21" i="6"/>
  <c r="N20" i="6"/>
  <c r="N19" i="6"/>
  <c r="N16" i="6"/>
  <c r="N15" i="6"/>
  <c r="N13" i="6"/>
  <c r="N12" i="6"/>
  <c r="N11" i="6"/>
  <c r="M40" i="6"/>
  <c r="M39" i="6"/>
  <c r="M38" i="6"/>
  <c r="M37" i="6"/>
  <c r="M36" i="6"/>
  <c r="M35" i="6"/>
  <c r="M34" i="6"/>
  <c r="M33" i="6"/>
  <c r="M32" i="6"/>
  <c r="M31" i="6"/>
  <c r="M30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U38" i="6"/>
  <c r="V38" i="6"/>
  <c r="AA38" i="6" s="1"/>
  <c r="U39" i="6"/>
  <c r="V39" i="6"/>
  <c r="AA39" i="6" s="1"/>
  <c r="U40" i="6"/>
  <c r="V40" i="6"/>
  <c r="AA40" i="6" s="1"/>
  <c r="U33" i="6"/>
  <c r="V33" i="6"/>
  <c r="AA33" i="6" s="1"/>
  <c r="U34" i="6"/>
  <c r="V34" i="6"/>
  <c r="AA34" i="6" s="1"/>
  <c r="U35" i="6"/>
  <c r="V35" i="6"/>
  <c r="AA35" i="6" s="1"/>
  <c r="U36" i="6"/>
  <c r="V36" i="6"/>
  <c r="AA36" i="6" s="1"/>
  <c r="U37" i="6"/>
  <c r="V37" i="6"/>
  <c r="AA37" i="6" s="1"/>
  <c r="V25" i="6"/>
  <c r="AA25" i="6" s="1"/>
  <c r="U25" i="6"/>
  <c r="V24" i="6"/>
  <c r="AA24" i="6" s="1"/>
  <c r="U24" i="6"/>
  <c r="V23" i="6"/>
  <c r="AA23" i="6" s="1"/>
  <c r="U23" i="6"/>
  <c r="V22" i="6"/>
  <c r="AA22" i="6" s="1"/>
  <c r="U22" i="6"/>
  <c r="V32" i="6"/>
  <c r="AA32" i="6" s="1"/>
  <c r="V31" i="6"/>
  <c r="AA31" i="6" s="1"/>
  <c r="V20" i="6"/>
  <c r="AA20" i="6" s="1"/>
  <c r="V21" i="6"/>
  <c r="AA21" i="6" s="1"/>
  <c r="V19" i="6"/>
  <c r="AA19" i="6" s="1"/>
  <c r="U19" i="6"/>
  <c r="U20" i="6"/>
  <c r="U21" i="6"/>
  <c r="U30" i="6"/>
  <c r="U31" i="6"/>
  <c r="U32" i="6"/>
  <c r="U18" i="6"/>
  <c r="U16" i="6"/>
  <c r="V16" i="6"/>
  <c r="V15" i="6"/>
  <c r="V12" i="6"/>
  <c r="V13" i="6"/>
  <c r="V11" i="6"/>
  <c r="U13" i="6"/>
  <c r="U14" i="6"/>
  <c r="U15" i="6"/>
  <c r="U11" i="6"/>
  <c r="U12" i="6"/>
  <c r="U10" i="6"/>
  <c r="W7" i="6"/>
  <c r="V7" i="6"/>
  <c r="U7" i="6"/>
  <c r="AA59" i="6" s="1"/>
  <c r="O7" i="6"/>
  <c r="N7" i="6"/>
  <c r="M7" i="6"/>
  <c r="G7" i="6"/>
  <c r="F7" i="6"/>
  <c r="E7" i="6"/>
  <c r="E11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D16" i="5"/>
  <c r="D19" i="5"/>
  <c r="D20" i="5"/>
  <c r="D21" i="5"/>
  <c r="D22" i="5"/>
  <c r="D18" i="5"/>
  <c r="D15" i="5"/>
  <c r="D17" i="5"/>
  <c r="D14" i="5"/>
  <c r="D13" i="5"/>
  <c r="D12" i="5"/>
  <c r="D10" i="5"/>
  <c r="D11" i="5"/>
  <c r="D9" i="5"/>
  <c r="H7" i="4"/>
  <c r="L7" i="4"/>
  <c r="D7" i="4"/>
  <c r="N1" i="3"/>
  <c r="AB1" i="3"/>
  <c r="AA1" i="3"/>
  <c r="Z1" i="3"/>
  <c r="Y1" i="3"/>
  <c r="V1" i="3"/>
  <c r="U1" i="3"/>
  <c r="T1" i="3"/>
  <c r="S1" i="3"/>
  <c r="R1" i="3"/>
  <c r="Q1" i="3"/>
  <c r="P1" i="3"/>
  <c r="O1" i="3"/>
  <c r="M1" i="3"/>
  <c r="L1" i="3"/>
  <c r="K1" i="3"/>
  <c r="J1" i="3"/>
  <c r="I1" i="3"/>
  <c r="H1" i="3"/>
  <c r="G1" i="3"/>
  <c r="F1" i="3"/>
  <c r="E1" i="3"/>
  <c r="D1" i="3"/>
  <c r="H35" i="7"/>
  <c r="V110" i="7"/>
  <c r="I80" i="7"/>
  <c r="J80" i="7"/>
  <c r="F80" i="7"/>
  <c r="H80" i="7"/>
  <c r="J598" i="7"/>
  <c r="H55" i="7"/>
  <c r="D418" i="7"/>
  <c r="I55" i="7"/>
  <c r="J154" i="7"/>
  <c r="F224" i="7"/>
  <c r="H156" i="7"/>
  <c r="H412" i="7"/>
  <c r="H601" i="7"/>
  <c r="I222" i="7"/>
  <c r="F223" i="7"/>
  <c r="F155" i="7"/>
  <c r="H600" i="7"/>
  <c r="H574" i="7"/>
  <c r="I156" i="7"/>
  <c r="I574" i="7"/>
  <c r="I601" i="7"/>
  <c r="I223" i="7"/>
  <c r="J573" i="7"/>
  <c r="H599" i="7"/>
  <c r="I575" i="7"/>
  <c r="J156" i="7"/>
  <c r="I599" i="7"/>
  <c r="I600" i="7"/>
  <c r="H575" i="7"/>
  <c r="F413" i="7"/>
  <c r="H155" i="7"/>
  <c r="I411" i="7"/>
  <c r="J411" i="7" s="1"/>
  <c r="H223" i="7"/>
  <c r="I35" i="7"/>
  <c r="J35" i="7"/>
  <c r="D66" i="2" l="1"/>
  <c r="D124" i="2" s="1"/>
  <c r="D308" i="2"/>
  <c r="D366" i="2" s="1"/>
  <c r="AA186" i="2"/>
  <c r="AA312" i="2"/>
  <c r="AA370" i="2" s="1"/>
  <c r="K148" i="6"/>
  <c r="K171" i="6"/>
  <c r="K101" i="6"/>
  <c r="B309" i="2"/>
  <c r="B317" i="2"/>
  <c r="B325" i="2"/>
  <c r="B333" i="2"/>
  <c r="B341" i="2"/>
  <c r="B349" i="2"/>
  <c r="B357" i="2"/>
  <c r="K160" i="6"/>
  <c r="B407" i="2"/>
  <c r="B391" i="2"/>
  <c r="B375" i="2"/>
  <c r="B305" i="2"/>
  <c r="B314" i="2"/>
  <c r="B323" i="2"/>
  <c r="B332" i="2"/>
  <c r="B342" i="2"/>
  <c r="B351" i="2"/>
  <c r="B360" i="2"/>
  <c r="B417" i="2"/>
  <c r="B412" i="2"/>
  <c r="B406" i="2"/>
  <c r="B401" i="2"/>
  <c r="B396" i="2"/>
  <c r="B390" i="2"/>
  <c r="B385" i="2"/>
  <c r="B380" i="2"/>
  <c r="B374" i="2"/>
  <c r="B369" i="2"/>
  <c r="B364" i="2"/>
  <c r="B306" i="2"/>
  <c r="B315" i="2"/>
  <c r="B324" i="2"/>
  <c r="B334" i="2"/>
  <c r="B343" i="2"/>
  <c r="B352" i="2"/>
  <c r="B411" i="2"/>
  <c r="B395" i="2"/>
  <c r="B379" i="2"/>
  <c r="B363" i="2"/>
  <c r="B307" i="2"/>
  <c r="B316" i="2"/>
  <c r="B326" i="2"/>
  <c r="B335" i="2"/>
  <c r="B344" i="2"/>
  <c r="B353" i="2"/>
  <c r="B416" i="2"/>
  <c r="B410" i="2"/>
  <c r="B405" i="2"/>
  <c r="B400" i="2"/>
  <c r="B394" i="2"/>
  <c r="B389" i="2"/>
  <c r="B384" i="2"/>
  <c r="B378" i="2"/>
  <c r="B373" i="2"/>
  <c r="B368" i="2"/>
  <c r="B362" i="2"/>
  <c r="B308" i="2"/>
  <c r="B318" i="2"/>
  <c r="B327" i="2"/>
  <c r="B336" i="2"/>
  <c r="B345" i="2"/>
  <c r="B354" i="2"/>
  <c r="B415" i="2"/>
  <c r="B399" i="2"/>
  <c r="B383" i="2"/>
  <c r="B367" i="2"/>
  <c r="B310" i="2"/>
  <c r="B319" i="2"/>
  <c r="B328" i="2"/>
  <c r="B337" i="2"/>
  <c r="B346" i="2"/>
  <c r="B355" i="2"/>
  <c r="B413" i="2"/>
  <c r="B382" i="2"/>
  <c r="B370" i="2"/>
  <c r="B322" i="2"/>
  <c r="B348" i="2"/>
  <c r="B409" i="2"/>
  <c r="B397" i="2"/>
  <c r="B366" i="2"/>
  <c r="B303" i="2"/>
  <c r="B329" i="2"/>
  <c r="B350" i="2"/>
  <c r="B330" i="2"/>
  <c r="B356" i="2"/>
  <c r="B393" i="2"/>
  <c r="B381" i="2"/>
  <c r="B304" i="2"/>
  <c r="B408" i="2"/>
  <c r="B377" i="2"/>
  <c r="B365" i="2"/>
  <c r="B311" i="2"/>
  <c r="B331" i="2"/>
  <c r="B358" i="2"/>
  <c r="B404" i="2"/>
  <c r="B392" i="2"/>
  <c r="B361" i="2"/>
  <c r="B312" i="2"/>
  <c r="B338" i="2"/>
  <c r="B359" i="2"/>
  <c r="B403" i="2"/>
  <c r="B388" i="2"/>
  <c r="B376" i="2"/>
  <c r="B313" i="2"/>
  <c r="B339" i="2"/>
  <c r="B414" i="2"/>
  <c r="B402" i="2"/>
  <c r="B387" i="2"/>
  <c r="B372" i="2"/>
  <c r="B320" i="2"/>
  <c r="B340" i="2"/>
  <c r="B398" i="2"/>
  <c r="B386" i="2"/>
  <c r="B371" i="2"/>
  <c r="B321" i="2"/>
  <c r="B347" i="2"/>
  <c r="K30" i="6"/>
  <c r="K14" i="6"/>
  <c r="K41" i="6"/>
  <c r="K10" i="6"/>
  <c r="K59" i="6"/>
  <c r="K70" i="6"/>
  <c r="K18" i="6"/>
  <c r="K85" i="6"/>
  <c r="K95" i="6"/>
  <c r="K100" i="6"/>
  <c r="K97" i="6"/>
  <c r="K92" i="6"/>
  <c r="K87" i="6"/>
  <c r="K98" i="6"/>
  <c r="K94" i="6"/>
  <c r="K84" i="6"/>
  <c r="K93" i="6"/>
  <c r="K99" i="6"/>
  <c r="K88" i="6"/>
  <c r="K86" i="6"/>
  <c r="K96" i="6"/>
  <c r="AA106" i="6"/>
  <c r="AA83" i="6"/>
  <c r="AA95" i="6"/>
  <c r="AA135" i="6"/>
  <c r="AA124" i="6"/>
  <c r="AA18" i="6"/>
  <c r="AA30" i="6"/>
  <c r="AC413" i="3"/>
  <c r="AC405" i="3"/>
  <c r="AC397" i="3"/>
  <c r="AC389" i="3"/>
  <c r="AC381" i="3"/>
  <c r="AC373" i="3"/>
  <c r="AC365" i="3"/>
  <c r="AC357" i="3"/>
  <c r="AC349" i="3"/>
  <c r="AC341" i="3"/>
  <c r="AC333" i="3"/>
  <c r="AC325" i="3"/>
  <c r="AC317" i="3"/>
  <c r="AC309" i="3"/>
  <c r="AC301" i="3"/>
  <c r="AC293" i="3"/>
  <c r="AC285" i="3"/>
  <c r="AC277" i="3"/>
  <c r="AC269" i="3"/>
  <c r="AC261" i="3"/>
  <c r="AC253" i="3"/>
  <c r="AC245" i="3"/>
  <c r="AC237" i="3"/>
  <c r="AC229" i="3"/>
  <c r="AC221" i="3"/>
  <c r="AC213" i="3"/>
  <c r="AC205" i="3"/>
  <c r="AC197" i="3"/>
  <c r="AC189" i="3"/>
  <c r="AC181" i="3"/>
  <c r="AC173" i="3"/>
  <c r="AC165" i="3"/>
  <c r="AC157" i="3"/>
  <c r="AC149" i="3"/>
  <c r="AC141" i="3"/>
  <c r="AC133" i="3"/>
  <c r="AC125" i="3"/>
  <c r="AC117" i="3"/>
  <c r="AC109" i="3"/>
  <c r="AC101" i="3"/>
  <c r="AC93" i="3"/>
  <c r="AC85" i="3"/>
  <c r="AC77" i="3"/>
  <c r="AC69" i="3"/>
  <c r="AC61" i="3"/>
  <c r="AC53" i="3"/>
  <c r="AC45" i="3"/>
  <c r="AC37" i="3"/>
  <c r="AC29" i="3"/>
  <c r="AC21" i="3"/>
  <c r="AC13" i="3"/>
  <c r="AC5" i="3"/>
  <c r="AC394" i="3"/>
  <c r="AC412" i="3"/>
  <c r="AC404" i="3"/>
  <c r="AC396" i="3"/>
  <c r="AC388" i="3"/>
  <c r="AC380" i="3"/>
  <c r="AC372" i="3"/>
  <c r="AC364" i="3"/>
  <c r="AC356" i="3"/>
  <c r="AC348" i="3"/>
  <c r="AC340" i="3"/>
  <c r="AC332" i="3"/>
  <c r="AC324" i="3"/>
  <c r="AC316" i="3"/>
  <c r="AC308" i="3"/>
  <c r="AC300" i="3"/>
  <c r="AC292" i="3"/>
  <c r="AC284" i="3"/>
  <c r="AC276" i="3"/>
  <c r="AC268" i="3"/>
  <c r="AC260" i="3"/>
  <c r="AC252" i="3"/>
  <c r="AC244" i="3"/>
  <c r="AC236" i="3"/>
  <c r="AC228" i="3"/>
  <c r="AC220" i="3"/>
  <c r="AC212" i="3"/>
  <c r="AC204" i="3"/>
  <c r="AC196" i="3"/>
  <c r="AC188" i="3"/>
  <c r="AC180" i="3"/>
  <c r="AC172" i="3"/>
  <c r="AC164" i="3"/>
  <c r="AC156" i="3"/>
  <c r="AC148" i="3"/>
  <c r="AC140" i="3"/>
  <c r="AC132" i="3"/>
  <c r="AC124" i="3"/>
  <c r="AC116" i="3"/>
  <c r="AC108" i="3"/>
  <c r="AC100" i="3"/>
  <c r="AC92" i="3"/>
  <c r="AC84" i="3"/>
  <c r="AC76" i="3"/>
  <c r="AC68" i="3"/>
  <c r="AC60" i="3"/>
  <c r="AC52" i="3"/>
  <c r="AC44" i="3"/>
  <c r="AC36" i="3"/>
  <c r="AC28" i="3"/>
  <c r="AC20" i="3"/>
  <c r="AC12" i="3"/>
  <c r="AC4" i="3"/>
  <c r="AC83" i="3"/>
  <c r="AC67" i="3"/>
  <c r="AC51" i="3"/>
  <c r="AC35" i="3"/>
  <c r="AC19" i="3"/>
  <c r="AC3" i="3"/>
  <c r="AC410" i="3"/>
  <c r="AC411" i="3"/>
  <c r="AC403" i="3"/>
  <c r="AC395" i="3"/>
  <c r="AC387" i="3"/>
  <c r="AC379" i="3"/>
  <c r="AC371" i="3"/>
  <c r="AC363" i="3"/>
  <c r="AC355" i="3"/>
  <c r="AC347" i="3"/>
  <c r="AC339" i="3"/>
  <c r="AC331" i="3"/>
  <c r="AC323" i="3"/>
  <c r="AC315" i="3"/>
  <c r="AC307" i="3"/>
  <c r="AC299" i="3"/>
  <c r="AC291" i="3"/>
  <c r="AC283" i="3"/>
  <c r="AC275" i="3"/>
  <c r="AC267" i="3"/>
  <c r="AC259" i="3"/>
  <c r="AC251" i="3"/>
  <c r="AC243" i="3"/>
  <c r="AC235" i="3"/>
  <c r="AC227" i="3"/>
  <c r="AC219" i="3"/>
  <c r="AC211" i="3"/>
  <c r="AC203" i="3"/>
  <c r="AC195" i="3"/>
  <c r="AC187" i="3"/>
  <c r="AC179" i="3"/>
  <c r="AC171" i="3"/>
  <c r="AC163" i="3"/>
  <c r="AC155" i="3"/>
  <c r="AC147" i="3"/>
  <c r="AC139" i="3"/>
  <c r="AC131" i="3"/>
  <c r="AC123" i="3"/>
  <c r="AC115" i="3"/>
  <c r="AC107" i="3"/>
  <c r="AC99" i="3"/>
  <c r="AC91" i="3"/>
  <c r="AC75" i="3"/>
  <c r="AC59" i="3"/>
  <c r="AC43" i="3"/>
  <c r="AC27" i="3"/>
  <c r="AC11" i="3"/>
  <c r="AC418" i="3"/>
  <c r="AC386" i="3"/>
  <c r="AC402" i="3"/>
  <c r="AC417" i="3"/>
  <c r="AC409" i="3"/>
  <c r="AC401" i="3"/>
  <c r="AC393" i="3"/>
  <c r="AC385" i="3"/>
  <c r="AC377" i="3"/>
  <c r="AC369" i="3"/>
  <c r="AC361" i="3"/>
  <c r="AC353" i="3"/>
  <c r="AC345" i="3"/>
  <c r="AC337" i="3"/>
  <c r="AC329" i="3"/>
  <c r="AC321" i="3"/>
  <c r="AC313" i="3"/>
  <c r="AC305" i="3"/>
  <c r="AC297" i="3"/>
  <c r="AC289" i="3"/>
  <c r="AC281" i="3"/>
  <c r="AC273" i="3"/>
  <c r="AC265" i="3"/>
  <c r="AC257" i="3"/>
  <c r="AC249" i="3"/>
  <c r="AC241" i="3"/>
  <c r="AC233" i="3"/>
  <c r="AC225" i="3"/>
  <c r="AC217" i="3"/>
  <c r="AC209" i="3"/>
  <c r="AC201" i="3"/>
  <c r="AC193" i="3"/>
  <c r="AC416" i="3"/>
  <c r="AC408" i="3"/>
  <c r="AC400" i="3"/>
  <c r="AC392" i="3"/>
  <c r="AC384" i="3"/>
  <c r="AC376" i="3"/>
  <c r="AC368" i="3"/>
  <c r="AC360" i="3"/>
  <c r="AC352" i="3"/>
  <c r="AC344" i="3"/>
  <c r="AC336" i="3"/>
  <c r="AC328" i="3"/>
  <c r="AC320" i="3"/>
  <c r="AC312" i="3"/>
  <c r="AC304" i="3"/>
  <c r="AC296" i="3"/>
  <c r="AC288" i="3"/>
  <c r="AC280" i="3"/>
  <c r="AC272" i="3"/>
  <c r="AC264" i="3"/>
  <c r="AC256" i="3"/>
  <c r="AC248" i="3"/>
  <c r="AC240" i="3"/>
  <c r="AC232" i="3"/>
  <c r="AC224" i="3"/>
  <c r="AC216" i="3"/>
  <c r="AC208" i="3"/>
  <c r="AC200" i="3"/>
  <c r="AC192" i="3"/>
  <c r="AC184" i="3"/>
  <c r="AC176" i="3"/>
  <c r="AC168" i="3"/>
  <c r="AC160" i="3"/>
  <c r="AC152" i="3"/>
  <c r="AC144" i="3"/>
  <c r="AC136" i="3"/>
  <c r="AC128" i="3"/>
  <c r="AC120" i="3"/>
  <c r="AC112" i="3"/>
  <c r="AC104" i="3"/>
  <c r="AC96" i="3"/>
  <c r="AC88" i="3"/>
  <c r="AC80" i="3"/>
  <c r="AC72" i="3"/>
  <c r="AC64" i="3"/>
  <c r="AC56" i="3"/>
  <c r="AC48" i="3"/>
  <c r="AC40" i="3"/>
  <c r="AC32" i="3"/>
  <c r="AC24" i="3"/>
  <c r="AC16" i="3"/>
  <c r="AC8" i="3"/>
  <c r="AC399" i="3"/>
  <c r="AC374" i="3"/>
  <c r="AC351" i="3"/>
  <c r="AC330" i="3"/>
  <c r="AC310" i="3"/>
  <c r="AC287" i="3"/>
  <c r="AC266" i="3"/>
  <c r="AC246" i="3"/>
  <c r="AC223" i="3"/>
  <c r="AC202" i="3"/>
  <c r="AC183" i="3"/>
  <c r="AC167" i="3"/>
  <c r="AC151" i="3"/>
  <c r="AC135" i="3"/>
  <c r="AC119" i="3"/>
  <c r="AC103" i="3"/>
  <c r="AC87" i="3"/>
  <c r="AC71" i="3"/>
  <c r="AC55" i="3"/>
  <c r="AC39" i="3"/>
  <c r="AC23" i="3"/>
  <c r="AC7" i="3"/>
  <c r="AC326" i="3"/>
  <c r="AC262" i="3"/>
  <c r="AC218" i="3"/>
  <c r="AC178" i="3"/>
  <c r="AC162" i="3"/>
  <c r="AC114" i="3"/>
  <c r="AC82" i="3"/>
  <c r="AC50" i="3"/>
  <c r="AC97" i="3"/>
  <c r="AC33" i="3"/>
  <c r="AC278" i="3"/>
  <c r="AC191" i="3"/>
  <c r="AC111" i="3"/>
  <c r="AC47" i="3"/>
  <c r="AC90" i="3"/>
  <c r="AC375" i="3"/>
  <c r="AC334" i="3"/>
  <c r="AC270" i="3"/>
  <c r="AC226" i="3"/>
  <c r="AC185" i="3"/>
  <c r="AC137" i="3"/>
  <c r="AC73" i="3"/>
  <c r="AC25" i="3"/>
  <c r="AC398" i="3"/>
  <c r="AC370" i="3"/>
  <c r="AC350" i="3"/>
  <c r="AC327" i="3"/>
  <c r="AC306" i="3"/>
  <c r="AC286" i="3"/>
  <c r="AC263" i="3"/>
  <c r="AC242" i="3"/>
  <c r="AC222" i="3"/>
  <c r="AC199" i="3"/>
  <c r="AC182" i="3"/>
  <c r="AC166" i="3"/>
  <c r="AC150" i="3"/>
  <c r="AC134" i="3"/>
  <c r="AC118" i="3"/>
  <c r="AC102" i="3"/>
  <c r="AC86" i="3"/>
  <c r="AC70" i="3"/>
  <c r="AC54" i="3"/>
  <c r="AC38" i="3"/>
  <c r="AC22" i="3"/>
  <c r="AC6" i="3"/>
  <c r="AC391" i="3"/>
  <c r="AC367" i="3"/>
  <c r="AC346" i="3"/>
  <c r="AC282" i="3"/>
  <c r="AC239" i="3"/>
  <c r="AC198" i="3"/>
  <c r="AC146" i="3"/>
  <c r="AC98" i="3"/>
  <c r="AC66" i="3"/>
  <c r="AC18" i="3"/>
  <c r="AC215" i="3"/>
  <c r="AC161" i="3"/>
  <c r="AC113" i="3"/>
  <c r="AC65" i="3"/>
  <c r="AC4" i="2"/>
  <c r="AC214" i="3"/>
  <c r="AC127" i="3"/>
  <c r="AC63" i="3"/>
  <c r="AC106" i="3"/>
  <c r="AC10" i="3"/>
  <c r="AC303" i="3"/>
  <c r="AC130" i="3"/>
  <c r="AC34" i="3"/>
  <c r="AC194" i="3"/>
  <c r="AC145" i="3"/>
  <c r="AC49" i="3"/>
  <c r="AC298" i="3"/>
  <c r="AC143" i="3"/>
  <c r="AC31" i="3"/>
  <c r="AC26" i="3"/>
  <c r="AC354" i="3"/>
  <c r="AC247" i="3"/>
  <c r="AC153" i="3"/>
  <c r="AC57" i="3"/>
  <c r="AC390" i="3"/>
  <c r="AC366" i="3"/>
  <c r="AC343" i="3"/>
  <c r="AC322" i="3"/>
  <c r="AC302" i="3"/>
  <c r="AC279" i="3"/>
  <c r="AC258" i="3"/>
  <c r="AC238" i="3"/>
  <c r="AC177" i="3"/>
  <c r="AC129" i="3"/>
  <c r="AC81" i="3"/>
  <c r="AC17" i="3"/>
  <c r="AC234" i="3"/>
  <c r="AC159" i="3"/>
  <c r="AC79" i="3"/>
  <c r="AC138" i="3"/>
  <c r="AC42" i="3"/>
  <c r="AC415" i="3"/>
  <c r="AC383" i="3"/>
  <c r="AC362" i="3"/>
  <c r="AC342" i="3"/>
  <c r="AC319" i="3"/>
  <c r="AC255" i="3"/>
  <c r="AC175" i="3"/>
  <c r="AC95" i="3"/>
  <c r="AC15" i="3"/>
  <c r="AC58" i="3"/>
  <c r="AC105" i="3"/>
  <c r="AC9" i="3"/>
  <c r="AC414" i="3"/>
  <c r="AC382" i="3"/>
  <c r="AC359" i="3"/>
  <c r="AC338" i="3"/>
  <c r="AC318" i="3"/>
  <c r="AC295" i="3"/>
  <c r="AC274" i="3"/>
  <c r="AC254" i="3"/>
  <c r="AC231" i="3"/>
  <c r="AC210" i="3"/>
  <c r="AC190" i="3"/>
  <c r="AC174" i="3"/>
  <c r="AC158" i="3"/>
  <c r="AC142" i="3"/>
  <c r="AC126" i="3"/>
  <c r="AC110" i="3"/>
  <c r="AC94" i="3"/>
  <c r="AC78" i="3"/>
  <c r="AC62" i="3"/>
  <c r="AC46" i="3"/>
  <c r="AC30" i="3"/>
  <c r="AC14" i="3"/>
  <c r="AC122" i="3"/>
  <c r="AC406" i="3"/>
  <c r="AC311" i="3"/>
  <c r="AC290" i="3"/>
  <c r="AC206" i="3"/>
  <c r="AC169" i="3"/>
  <c r="AC121" i="3"/>
  <c r="AC89" i="3"/>
  <c r="AC41" i="3"/>
  <c r="AC407" i="3"/>
  <c r="AC378" i="3"/>
  <c r="AC358" i="3"/>
  <c r="AC335" i="3"/>
  <c r="AC314" i="3"/>
  <c r="AC294" i="3"/>
  <c r="AC271" i="3"/>
  <c r="AC250" i="3"/>
  <c r="AC230" i="3"/>
  <c r="AC207" i="3"/>
  <c r="AC186" i="3"/>
  <c r="AC170" i="3"/>
  <c r="AC154" i="3"/>
  <c r="AC74" i="3"/>
  <c r="AC415" i="2"/>
  <c r="AC411" i="2"/>
  <c r="AC407" i="2"/>
  <c r="AC403" i="2"/>
  <c r="AC399" i="2"/>
  <c r="AC395" i="2"/>
  <c r="AC391" i="2"/>
  <c r="AC387" i="2"/>
  <c r="AC383" i="2"/>
  <c r="AC379" i="2"/>
  <c r="AC375" i="2"/>
  <c r="AC371" i="2"/>
  <c r="AC367" i="2"/>
  <c r="AC363" i="2"/>
  <c r="AC305" i="2"/>
  <c r="AC313" i="2"/>
  <c r="AC321" i="2"/>
  <c r="AC329" i="2"/>
  <c r="AC337" i="2"/>
  <c r="AC345" i="2"/>
  <c r="AC353" i="2"/>
  <c r="AC418" i="2"/>
  <c r="AC414" i="2"/>
  <c r="AC410" i="2"/>
  <c r="AC406" i="2"/>
  <c r="AC402" i="2"/>
  <c r="AC398" i="2"/>
  <c r="AC394" i="2"/>
  <c r="AC390" i="2"/>
  <c r="AC386" i="2"/>
  <c r="AC382" i="2"/>
  <c r="AC378" i="2"/>
  <c r="AC374" i="2"/>
  <c r="AC370" i="2"/>
  <c r="AC366" i="2"/>
  <c r="AC362" i="2"/>
  <c r="AC307" i="2"/>
  <c r="AC315" i="2"/>
  <c r="AC323" i="2"/>
  <c r="AC331" i="2"/>
  <c r="AC339" i="2"/>
  <c r="AC417" i="2"/>
  <c r="AC412" i="2"/>
  <c r="AC401" i="2"/>
  <c r="AC396" i="2"/>
  <c r="AC385" i="2"/>
  <c r="AC380" i="2"/>
  <c r="AC369" i="2"/>
  <c r="AC364" i="2"/>
  <c r="AC306" i="2"/>
  <c r="AC317" i="2"/>
  <c r="AC327" i="2"/>
  <c r="AC338" i="2"/>
  <c r="AC348" i="2"/>
  <c r="AC357" i="2"/>
  <c r="AC10" i="2"/>
  <c r="AC18" i="2"/>
  <c r="AC26" i="2"/>
  <c r="AC34" i="2"/>
  <c r="AC42" i="2"/>
  <c r="AC50" i="2"/>
  <c r="AC58" i="2"/>
  <c r="AC66" i="2"/>
  <c r="AC74" i="2"/>
  <c r="AC82" i="2"/>
  <c r="AC90" i="2"/>
  <c r="AC98" i="2"/>
  <c r="AC106" i="2"/>
  <c r="AC114" i="2"/>
  <c r="AC122" i="2"/>
  <c r="AC130" i="2"/>
  <c r="AC138" i="2"/>
  <c r="AC146" i="2"/>
  <c r="AC154" i="2"/>
  <c r="AC162" i="2"/>
  <c r="AC170" i="2"/>
  <c r="AC178" i="2"/>
  <c r="AC186" i="2"/>
  <c r="AC194" i="2"/>
  <c r="AC202" i="2"/>
  <c r="AC308" i="2"/>
  <c r="AC318" i="2"/>
  <c r="AC328" i="2"/>
  <c r="AC340" i="2"/>
  <c r="AC349" i="2"/>
  <c r="AC358" i="2"/>
  <c r="AC416" i="2"/>
  <c r="AC405" i="2"/>
  <c r="AC400" i="2"/>
  <c r="AC389" i="2"/>
  <c r="AC384" i="2"/>
  <c r="AC373" i="2"/>
  <c r="AC368" i="2"/>
  <c r="AC309" i="2"/>
  <c r="AC319" i="2"/>
  <c r="AC330" i="2"/>
  <c r="AC341" i="2"/>
  <c r="AC350" i="2"/>
  <c r="AC359" i="2"/>
  <c r="AC310" i="2"/>
  <c r="AC320" i="2"/>
  <c r="AC332" i="2"/>
  <c r="AC342" i="2"/>
  <c r="AC351" i="2"/>
  <c r="AC360" i="2"/>
  <c r="AC409" i="2"/>
  <c r="AC404" i="2"/>
  <c r="AC393" i="2"/>
  <c r="AC388" i="2"/>
  <c r="AC377" i="2"/>
  <c r="AC372" i="2"/>
  <c r="AC361" i="2"/>
  <c r="AC311" i="2"/>
  <c r="AC322" i="2"/>
  <c r="AC333" i="2"/>
  <c r="AC343" i="2"/>
  <c r="AC352" i="2"/>
  <c r="AC6" i="2"/>
  <c r="AC14" i="2"/>
  <c r="AC22" i="2"/>
  <c r="AC30" i="2"/>
  <c r="AC38" i="2"/>
  <c r="AC46" i="2"/>
  <c r="AC397" i="2"/>
  <c r="AC314" i="2"/>
  <c r="AC344" i="2"/>
  <c r="AC12" i="2"/>
  <c r="AC23" i="2"/>
  <c r="AC33" i="2"/>
  <c r="AC44" i="2"/>
  <c r="AC54" i="2"/>
  <c r="AC63" i="2"/>
  <c r="AC72" i="2"/>
  <c r="AC81" i="2"/>
  <c r="AC91" i="2"/>
  <c r="AC100" i="2"/>
  <c r="AC109" i="2"/>
  <c r="AC118" i="2"/>
  <c r="AC127" i="2"/>
  <c r="AC136" i="2"/>
  <c r="AC145" i="2"/>
  <c r="AC155" i="2"/>
  <c r="AC164" i="2"/>
  <c r="AC173" i="2"/>
  <c r="AC182" i="2"/>
  <c r="AC381" i="2"/>
  <c r="AC316" i="2"/>
  <c r="AC346" i="2"/>
  <c r="AC13" i="2"/>
  <c r="AC24" i="2"/>
  <c r="AC35" i="2"/>
  <c r="AC45" i="2"/>
  <c r="AC55" i="2"/>
  <c r="AC64" i="2"/>
  <c r="AC73" i="2"/>
  <c r="AC83" i="2"/>
  <c r="AC92" i="2"/>
  <c r="AC101" i="2"/>
  <c r="AC110" i="2"/>
  <c r="AC119" i="2"/>
  <c r="AC128" i="2"/>
  <c r="AC137" i="2"/>
  <c r="AC147" i="2"/>
  <c r="AC156" i="2"/>
  <c r="AC165" i="2"/>
  <c r="AC174" i="2"/>
  <c r="AC183" i="2"/>
  <c r="AC192" i="2"/>
  <c r="AC201" i="2"/>
  <c r="AC210" i="2"/>
  <c r="AC218" i="2"/>
  <c r="AC226" i="2"/>
  <c r="AC234" i="2"/>
  <c r="AC242" i="2"/>
  <c r="AC250" i="2"/>
  <c r="AC258" i="2"/>
  <c r="AC266" i="2"/>
  <c r="AC274" i="2"/>
  <c r="AC282" i="2"/>
  <c r="AC290" i="2"/>
  <c r="AC298" i="2"/>
  <c r="AC408" i="2"/>
  <c r="AC365" i="2"/>
  <c r="AC324" i="2"/>
  <c r="AC347" i="2"/>
  <c r="AC392" i="2"/>
  <c r="AC325" i="2"/>
  <c r="AC354" i="2"/>
  <c r="AC5" i="2"/>
  <c r="AC16" i="2"/>
  <c r="AC27" i="2"/>
  <c r="AC37" i="2"/>
  <c r="AC48" i="2"/>
  <c r="AC57" i="2"/>
  <c r="AC67" i="2"/>
  <c r="AC76" i="2"/>
  <c r="AC85" i="2"/>
  <c r="AC94" i="2"/>
  <c r="AC103" i="2"/>
  <c r="AC112" i="2"/>
  <c r="AC121" i="2"/>
  <c r="AC131" i="2"/>
  <c r="AC140" i="2"/>
  <c r="AC149" i="2"/>
  <c r="AC158" i="2"/>
  <c r="AC167" i="2"/>
  <c r="AC176" i="2"/>
  <c r="AC185" i="2"/>
  <c r="AC195" i="2"/>
  <c r="AC204" i="2"/>
  <c r="AC212" i="2"/>
  <c r="AC220" i="2"/>
  <c r="AC228" i="2"/>
  <c r="AC236" i="2"/>
  <c r="AC244" i="2"/>
  <c r="AC252" i="2"/>
  <c r="AC260" i="2"/>
  <c r="AC268" i="2"/>
  <c r="AC276" i="2"/>
  <c r="AC284" i="2"/>
  <c r="AC292" i="2"/>
  <c r="AC300" i="2"/>
  <c r="AC19" i="2"/>
  <c r="AC40" i="2"/>
  <c r="AC376" i="2"/>
  <c r="AC326" i="2"/>
  <c r="AC355" i="2"/>
  <c r="AC7" i="2"/>
  <c r="AC17" i="2"/>
  <c r="AC28" i="2"/>
  <c r="AC39" i="2"/>
  <c r="AC49" i="2"/>
  <c r="AC59" i="2"/>
  <c r="AC68" i="2"/>
  <c r="AC77" i="2"/>
  <c r="AC86" i="2"/>
  <c r="AC95" i="2"/>
  <c r="AC104" i="2"/>
  <c r="AC113" i="2"/>
  <c r="AC123" i="2"/>
  <c r="AC132" i="2"/>
  <c r="AC141" i="2"/>
  <c r="AC150" i="2"/>
  <c r="AC159" i="2"/>
  <c r="AC168" i="2"/>
  <c r="AC177" i="2"/>
  <c r="AC187" i="2"/>
  <c r="AC196" i="2"/>
  <c r="AC205" i="2"/>
  <c r="AC213" i="2"/>
  <c r="AC221" i="2"/>
  <c r="AC229" i="2"/>
  <c r="AC237" i="2"/>
  <c r="AC245" i="2"/>
  <c r="AC253" i="2"/>
  <c r="AC261" i="2"/>
  <c r="AC269" i="2"/>
  <c r="AC277" i="2"/>
  <c r="AC285" i="2"/>
  <c r="AC293" i="2"/>
  <c r="AC301" i="2"/>
  <c r="AC8" i="2"/>
  <c r="AC29" i="2"/>
  <c r="AC303" i="2"/>
  <c r="AC334" i="2"/>
  <c r="AC356" i="2"/>
  <c r="AC304" i="2"/>
  <c r="AC335" i="2"/>
  <c r="AC413" i="2"/>
  <c r="AC312" i="2"/>
  <c r="AC336" i="2"/>
  <c r="AC31" i="2"/>
  <c r="AC53" i="2"/>
  <c r="AC71" i="2"/>
  <c r="AC89" i="2"/>
  <c r="AC108" i="2"/>
  <c r="AC126" i="2"/>
  <c r="AC144" i="2"/>
  <c r="AC163" i="2"/>
  <c r="AC181" i="2"/>
  <c r="AC198" i="2"/>
  <c r="AC211" i="2"/>
  <c r="AC224" i="2"/>
  <c r="AC238" i="2"/>
  <c r="AC249" i="2"/>
  <c r="AC263" i="2"/>
  <c r="AC275" i="2"/>
  <c r="AC288" i="2"/>
  <c r="AC302" i="2"/>
  <c r="AC56" i="2"/>
  <c r="AC75" i="2"/>
  <c r="AC111" i="2"/>
  <c r="AC129" i="2"/>
  <c r="AC166" i="2"/>
  <c r="AC199" i="2"/>
  <c r="AC214" i="2"/>
  <c r="AC239" i="2"/>
  <c r="AC264" i="2"/>
  <c r="AC278" i="2"/>
  <c r="AC3" i="2"/>
  <c r="AC117" i="2"/>
  <c r="AC190" i="2"/>
  <c r="AC243" i="2"/>
  <c r="AC295" i="2"/>
  <c r="AC65" i="2"/>
  <c r="AC120" i="2"/>
  <c r="AC175" i="2"/>
  <c r="AC219" i="2"/>
  <c r="AC283" i="2"/>
  <c r="AC197" i="2"/>
  <c r="AC299" i="2"/>
  <c r="AC32" i="2"/>
  <c r="AC93" i="2"/>
  <c r="AC148" i="2"/>
  <c r="AC184" i="2"/>
  <c r="AC225" i="2"/>
  <c r="AC251" i="2"/>
  <c r="AC289" i="2"/>
  <c r="AC172" i="2"/>
  <c r="AC281" i="2"/>
  <c r="AC47" i="2"/>
  <c r="AC157" i="2"/>
  <c r="AC246" i="2"/>
  <c r="AC25" i="2"/>
  <c r="AC70" i="2"/>
  <c r="AC143" i="2"/>
  <c r="AC235" i="2"/>
  <c r="AC9" i="2"/>
  <c r="AC36" i="2"/>
  <c r="AC60" i="2"/>
  <c r="AC78" i="2"/>
  <c r="AC96" i="2"/>
  <c r="AC115" i="2"/>
  <c r="AC133" i="2"/>
  <c r="AC151" i="2"/>
  <c r="AC169" i="2"/>
  <c r="AC188" i="2"/>
  <c r="AC200" i="2"/>
  <c r="AC215" i="2"/>
  <c r="AC227" i="2"/>
  <c r="AC240" i="2"/>
  <c r="AC254" i="2"/>
  <c r="AC265" i="2"/>
  <c r="AC279" i="2"/>
  <c r="AC291" i="2"/>
  <c r="AC99" i="2"/>
  <c r="AC217" i="2"/>
  <c r="AC256" i="2"/>
  <c r="AC102" i="2"/>
  <c r="AC207" i="2"/>
  <c r="AC257" i="2"/>
  <c r="AC296" i="2"/>
  <c r="AC161" i="2"/>
  <c r="AC262" i="2"/>
  <c r="AC11" i="2"/>
  <c r="AC41" i="2"/>
  <c r="AC61" i="2"/>
  <c r="AC79" i="2"/>
  <c r="AC97" i="2"/>
  <c r="AC116" i="2"/>
  <c r="AC134" i="2"/>
  <c r="AC152" i="2"/>
  <c r="AC171" i="2"/>
  <c r="AC189" i="2"/>
  <c r="AC203" i="2"/>
  <c r="AC216" i="2"/>
  <c r="AC230" i="2"/>
  <c r="AC241" i="2"/>
  <c r="AC255" i="2"/>
  <c r="AC267" i="2"/>
  <c r="AC280" i="2"/>
  <c r="AC294" i="2"/>
  <c r="AC15" i="2"/>
  <c r="AC43" i="2"/>
  <c r="AC62" i="2"/>
  <c r="AC80" i="2"/>
  <c r="AC135" i="2"/>
  <c r="AC153" i="2"/>
  <c r="AC206" i="2"/>
  <c r="AC231" i="2"/>
  <c r="AC270" i="2"/>
  <c r="AC20" i="2"/>
  <c r="AC84" i="2"/>
  <c r="AC139" i="2"/>
  <c r="AC191" i="2"/>
  <c r="AC232" i="2"/>
  <c r="AC271" i="2"/>
  <c r="AC107" i="2"/>
  <c r="AC209" i="2"/>
  <c r="AC248" i="2"/>
  <c r="AC287" i="2"/>
  <c r="AC21" i="2"/>
  <c r="AC51" i="2"/>
  <c r="AC69" i="2"/>
  <c r="AC87" i="2"/>
  <c r="AC105" i="2"/>
  <c r="AC124" i="2"/>
  <c r="AC142" i="2"/>
  <c r="AC160" i="2"/>
  <c r="AC179" i="2"/>
  <c r="AC193" i="2"/>
  <c r="AC208" i="2"/>
  <c r="AC222" i="2"/>
  <c r="AC233" i="2"/>
  <c r="AC247" i="2"/>
  <c r="AC259" i="2"/>
  <c r="AC272" i="2"/>
  <c r="AC286" i="2"/>
  <c r="AC297" i="2"/>
  <c r="AC52" i="2"/>
  <c r="AC88" i="2"/>
  <c r="AC125" i="2"/>
  <c r="AC180" i="2"/>
  <c r="AC223" i="2"/>
  <c r="AC273" i="2"/>
  <c r="B167" i="6"/>
  <c r="B159" i="6"/>
  <c r="B158" i="6"/>
  <c r="B174" i="6"/>
  <c r="B151" i="6"/>
  <c r="B183" i="6"/>
  <c r="B154" i="6"/>
  <c r="B186" i="6"/>
  <c r="B162" i="6"/>
  <c r="B146" i="6"/>
  <c r="B170" i="6"/>
  <c r="B178" i="6"/>
  <c r="B179" i="6"/>
  <c r="B187" i="6"/>
  <c r="B150" i="6"/>
  <c r="B171" i="6"/>
  <c r="B177" i="6"/>
  <c r="B169" i="6"/>
  <c r="B163" i="6"/>
  <c r="B161" i="6"/>
  <c r="B156" i="6"/>
  <c r="B153" i="6"/>
  <c r="B147" i="6"/>
  <c r="B180" i="6"/>
  <c r="B155" i="6"/>
  <c r="B184" i="6"/>
  <c r="B188" i="6"/>
  <c r="B176" i="6"/>
  <c r="B185" i="6"/>
  <c r="B173" i="6"/>
  <c r="B148" i="6"/>
  <c r="B182" i="6"/>
  <c r="B168" i="6"/>
  <c r="B165" i="6"/>
  <c r="B175" i="6"/>
  <c r="B160" i="6"/>
  <c r="B164" i="6"/>
  <c r="B149" i="6"/>
  <c r="B152" i="6"/>
  <c r="B166" i="6"/>
  <c r="B157" i="6"/>
  <c r="B172" i="6"/>
  <c r="B181" i="6"/>
  <c r="B144" i="6"/>
  <c r="B128" i="6"/>
  <c r="B112" i="6"/>
  <c r="B142" i="6"/>
  <c r="B106" i="6"/>
  <c r="B133" i="6"/>
  <c r="B111" i="6"/>
  <c r="B119" i="6"/>
  <c r="B126" i="6"/>
  <c r="B137" i="6"/>
  <c r="B105" i="6"/>
  <c r="S135" i="6"/>
  <c r="B139" i="6"/>
  <c r="B113" i="6"/>
  <c r="B140" i="6"/>
  <c r="B122" i="6"/>
  <c r="S83" i="6"/>
  <c r="B138" i="6"/>
  <c r="B103" i="6"/>
  <c r="B120" i="6"/>
  <c r="B132" i="6"/>
  <c r="B131" i="6"/>
  <c r="B108" i="6"/>
  <c r="B135" i="6"/>
  <c r="B127" i="6"/>
  <c r="B145" i="6"/>
  <c r="B129" i="6"/>
  <c r="B115" i="6"/>
  <c r="S95" i="6"/>
  <c r="B117" i="6"/>
  <c r="B121" i="6"/>
  <c r="B114" i="6"/>
  <c r="B141" i="6"/>
  <c r="B104" i="6"/>
  <c r="B125" i="6"/>
  <c r="B134" i="6"/>
  <c r="S106" i="6"/>
  <c r="S124" i="6"/>
  <c r="B124" i="6"/>
  <c r="B123" i="6"/>
  <c r="B118" i="6"/>
  <c r="B136" i="6"/>
  <c r="B116" i="6"/>
  <c r="B130" i="6"/>
  <c r="B143" i="6"/>
  <c r="B109" i="6"/>
  <c r="B107" i="6"/>
  <c r="B110" i="6"/>
  <c r="B97" i="6"/>
  <c r="B89" i="6"/>
  <c r="B82" i="6"/>
  <c r="B101" i="6"/>
  <c r="B100" i="6"/>
  <c r="B98" i="6"/>
  <c r="B90" i="6"/>
  <c r="D114" i="2"/>
  <c r="D172" i="2" s="1"/>
  <c r="D356" i="2"/>
  <c r="D414" i="2" s="1"/>
  <c r="AA70" i="6"/>
  <c r="AA41" i="6"/>
  <c r="AA5" i="7"/>
  <c r="AB5" i="7" s="1"/>
  <c r="B159" i="7"/>
  <c r="B81" i="7"/>
  <c r="B58" i="7"/>
  <c r="B59" i="7" s="1"/>
  <c r="B419" i="7"/>
  <c r="B420" i="7" s="1"/>
  <c r="AA70" i="2"/>
  <c r="AA128" i="2" s="1"/>
  <c r="Y23" i="2"/>
  <c r="AA323" i="2" s="1"/>
  <c r="AA381" i="2" s="1"/>
  <c r="AA249" i="2"/>
  <c r="AA213" i="2"/>
  <c r="AA276" i="2"/>
  <c r="AA214" i="2"/>
  <c r="AA277" i="2"/>
  <c r="AA204" i="2"/>
  <c r="AA267" i="2"/>
  <c r="AA286" i="2"/>
  <c r="AA223" i="2"/>
  <c r="AA279" i="2"/>
  <c r="AA216" i="2"/>
  <c r="AA207" i="2"/>
  <c r="AA270" i="2"/>
  <c r="AA260" i="2"/>
  <c r="AA197" i="2"/>
  <c r="AA261" i="2"/>
  <c r="AA198" i="2"/>
  <c r="AA269" i="2"/>
  <c r="AA206" i="2"/>
  <c r="AA285" i="2"/>
  <c r="AA222" i="2"/>
  <c r="B17" i="6"/>
  <c r="B25" i="6"/>
  <c r="B33" i="6"/>
  <c r="B41" i="6"/>
  <c r="B49" i="6"/>
  <c r="B57" i="6"/>
  <c r="B65" i="6"/>
  <c r="B73" i="6"/>
  <c r="B81" i="6"/>
  <c r="B11" i="2"/>
  <c r="B19" i="2"/>
  <c r="B27" i="2"/>
  <c r="B75" i="2"/>
  <c r="B83" i="2"/>
  <c r="B91" i="2"/>
  <c r="B99" i="2"/>
  <c r="B107" i="2"/>
  <c r="B115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2" i="2"/>
  <c r="B10" i="6"/>
  <c r="B18" i="6"/>
  <c r="B26" i="6"/>
  <c r="B34" i="6"/>
  <c r="B42" i="6"/>
  <c r="B50" i="6"/>
  <c r="B58" i="6"/>
  <c r="B66" i="6"/>
  <c r="B74" i="6"/>
  <c r="B4" i="2"/>
  <c r="B12" i="2"/>
  <c r="B20" i="2"/>
  <c r="B28" i="2"/>
  <c r="B36" i="2"/>
  <c r="B76" i="2"/>
  <c r="B84" i="2"/>
  <c r="B92" i="2"/>
  <c r="B100" i="2"/>
  <c r="B108" i="2"/>
  <c r="B116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44" i="2"/>
  <c r="B252" i="2"/>
  <c r="B260" i="2"/>
  <c r="B268" i="2"/>
  <c r="B276" i="2"/>
  <c r="B284" i="2"/>
  <c r="B11" i="6"/>
  <c r="B27" i="6"/>
  <c r="B35" i="6"/>
  <c r="B43" i="6"/>
  <c r="B51" i="6"/>
  <c r="B59" i="6"/>
  <c r="B67" i="6"/>
  <c r="B75" i="6"/>
  <c r="B83" i="6"/>
  <c r="B91" i="6"/>
  <c r="B99" i="6"/>
  <c r="S70" i="6"/>
  <c r="S30" i="6"/>
  <c r="B5" i="2"/>
  <c r="B13" i="2"/>
  <c r="B21" i="2"/>
  <c r="B29" i="2"/>
  <c r="B37" i="2"/>
  <c r="B77" i="2"/>
  <c r="B85" i="2"/>
  <c r="B93" i="2"/>
  <c r="B101" i="2"/>
  <c r="B109" i="2"/>
  <c r="B117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45" i="2"/>
  <c r="B253" i="2"/>
  <c r="B261" i="2"/>
  <c r="B269" i="2"/>
  <c r="B277" i="2"/>
  <c r="B285" i="2"/>
  <c r="B293" i="2"/>
  <c r="B286" i="2"/>
  <c r="B12" i="6"/>
  <c r="B28" i="6"/>
  <c r="B36" i="6"/>
  <c r="B44" i="6"/>
  <c r="B52" i="6"/>
  <c r="B60" i="6"/>
  <c r="B68" i="6"/>
  <c r="B76" i="6"/>
  <c r="B84" i="6"/>
  <c r="B92" i="6"/>
  <c r="B6" i="2"/>
  <c r="B14" i="2"/>
  <c r="B22" i="2"/>
  <c r="B30" i="2"/>
  <c r="B38" i="2"/>
  <c r="B78" i="2"/>
  <c r="B86" i="2"/>
  <c r="B94" i="2"/>
  <c r="B102" i="2"/>
  <c r="B110" i="2"/>
  <c r="B118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46" i="2"/>
  <c r="B254" i="2"/>
  <c r="B262" i="2"/>
  <c r="B270" i="2"/>
  <c r="B278" i="2"/>
  <c r="B294" i="2"/>
  <c r="B13" i="6"/>
  <c r="B29" i="6"/>
  <c r="B37" i="6"/>
  <c r="B45" i="6"/>
  <c r="B53" i="6"/>
  <c r="B61" i="6"/>
  <c r="B69" i="6"/>
  <c r="B77" i="6"/>
  <c r="B85" i="6"/>
  <c r="B93" i="6"/>
  <c r="B7" i="2"/>
  <c r="B15" i="2"/>
  <c r="B23" i="2"/>
  <c r="B31" i="2"/>
  <c r="B39" i="2"/>
  <c r="B47" i="2"/>
  <c r="B79" i="2"/>
  <c r="B87" i="2"/>
  <c r="B95" i="2"/>
  <c r="B103" i="2"/>
  <c r="B111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47" i="2"/>
  <c r="B255" i="2"/>
  <c r="B263" i="2"/>
  <c r="B271" i="2"/>
  <c r="B279" i="2"/>
  <c r="B287" i="2"/>
  <c r="B295" i="2"/>
  <c r="B3" i="2"/>
  <c r="B296" i="2"/>
  <c r="B14" i="6"/>
  <c r="B30" i="6"/>
  <c r="B38" i="6"/>
  <c r="B46" i="6"/>
  <c r="B54" i="6"/>
  <c r="B62" i="6"/>
  <c r="B70" i="6"/>
  <c r="B78" i="6"/>
  <c r="B86" i="6"/>
  <c r="B94" i="6"/>
  <c r="B102" i="6"/>
  <c r="S59" i="6"/>
  <c r="B8" i="2"/>
  <c r="B16" i="2"/>
  <c r="B24" i="2"/>
  <c r="B32" i="2"/>
  <c r="B40" i="2"/>
  <c r="B48" i="2"/>
  <c r="B72" i="2"/>
  <c r="B80" i="2"/>
  <c r="B88" i="2"/>
  <c r="B96" i="2"/>
  <c r="B104" i="2"/>
  <c r="B112" i="2"/>
  <c r="B136" i="2"/>
  <c r="B144" i="2"/>
  <c r="B152" i="2"/>
  <c r="B160" i="2"/>
  <c r="B168" i="2"/>
  <c r="B176" i="2"/>
  <c r="B184" i="2"/>
  <c r="B192" i="2"/>
  <c r="B200" i="2"/>
  <c r="B208" i="2"/>
  <c r="B216" i="2"/>
  <c r="B224" i="2"/>
  <c r="B232" i="2"/>
  <c r="B240" i="2"/>
  <c r="B248" i="2"/>
  <c r="B256" i="2"/>
  <c r="B264" i="2"/>
  <c r="B272" i="2"/>
  <c r="B280" i="2"/>
  <c r="B288" i="2"/>
  <c r="B15" i="6"/>
  <c r="B31" i="6"/>
  <c r="B39" i="6"/>
  <c r="B47" i="6"/>
  <c r="B55" i="6"/>
  <c r="B63" i="6"/>
  <c r="B71" i="6"/>
  <c r="B79" i="6"/>
  <c r="B87" i="6"/>
  <c r="B95" i="6"/>
  <c r="B9" i="6"/>
  <c r="B9" i="2"/>
  <c r="B17" i="2"/>
  <c r="B25" i="2"/>
  <c r="B33" i="2"/>
  <c r="B49" i="2"/>
  <c r="B73" i="2"/>
  <c r="B81" i="2"/>
  <c r="B89" i="2"/>
  <c r="B97" i="2"/>
  <c r="B105" i="2"/>
  <c r="B113" i="2"/>
  <c r="B137" i="2"/>
  <c r="B145" i="2"/>
  <c r="B153" i="2"/>
  <c r="B161" i="2"/>
  <c r="B169" i="2"/>
  <c r="B177" i="2"/>
  <c r="B185" i="2"/>
  <c r="B193" i="2"/>
  <c r="B201" i="2"/>
  <c r="B209" i="2"/>
  <c r="B217" i="2"/>
  <c r="B225" i="2"/>
  <c r="B233" i="2"/>
  <c r="B241" i="2"/>
  <c r="B249" i="2"/>
  <c r="B257" i="2"/>
  <c r="B265" i="2"/>
  <c r="B273" i="2"/>
  <c r="B281" i="2"/>
  <c r="B289" i="2"/>
  <c r="B297" i="2"/>
  <c r="B16" i="6"/>
  <c r="B32" i="6"/>
  <c r="B40" i="6"/>
  <c r="B48" i="6"/>
  <c r="B56" i="6"/>
  <c r="B64" i="6"/>
  <c r="B72" i="6"/>
  <c r="B80" i="6"/>
  <c r="B88" i="6"/>
  <c r="B96" i="6"/>
  <c r="S41" i="6"/>
  <c r="B10" i="2"/>
  <c r="B18" i="2"/>
  <c r="B26" i="2"/>
  <c r="B42" i="2"/>
  <c r="B58" i="2"/>
  <c r="B74" i="2"/>
  <c r="B82" i="2"/>
  <c r="B90" i="2"/>
  <c r="B98" i="2"/>
  <c r="B106" i="2"/>
  <c r="B114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225" i="7"/>
  <c r="Y50" i="2"/>
  <c r="AA350" i="2" s="1"/>
  <c r="AA408" i="2" s="1"/>
  <c r="AA97" i="2"/>
  <c r="AA155" i="2" s="1"/>
  <c r="D57" i="2"/>
  <c r="D98" i="2"/>
  <c r="D156" i="2" s="1"/>
  <c r="Y43" i="2"/>
  <c r="AA343" i="2" s="1"/>
  <c r="AA401" i="2" s="1"/>
  <c r="AA90" i="2"/>
  <c r="AA148" i="2" s="1"/>
  <c r="Y44" i="2"/>
  <c r="AA344" i="2" s="1"/>
  <c r="AA402" i="2" s="1"/>
  <c r="AA91" i="2"/>
  <c r="AA149" i="2" s="1"/>
  <c r="D41" i="2"/>
  <c r="D341" i="2" s="1"/>
  <c r="D399" i="2" s="1"/>
  <c r="D82" i="2"/>
  <c r="D140" i="2" s="1"/>
  <c r="Y60" i="2"/>
  <c r="AA360" i="2" s="1"/>
  <c r="AA418" i="2" s="1"/>
  <c r="AA107" i="2"/>
  <c r="AA165" i="2" s="1"/>
  <c r="Y59" i="2"/>
  <c r="AA359" i="2" s="1"/>
  <c r="AA417" i="2" s="1"/>
  <c r="AA106" i="2"/>
  <c r="AA164" i="2" s="1"/>
  <c r="Y41" i="2"/>
  <c r="AA341" i="2" s="1"/>
  <c r="AA399" i="2" s="1"/>
  <c r="AA88" i="2"/>
  <c r="AA146" i="2" s="1"/>
  <c r="Y35" i="2"/>
  <c r="AA335" i="2" s="1"/>
  <c r="AA393" i="2" s="1"/>
  <c r="AA82" i="2"/>
  <c r="AA140" i="2" s="1"/>
  <c r="Y34" i="2"/>
  <c r="AA334" i="2" s="1"/>
  <c r="AA392" i="2" s="1"/>
  <c r="AA81" i="2"/>
  <c r="AA139" i="2" s="1"/>
  <c r="Y53" i="2"/>
  <c r="AA100" i="2"/>
  <c r="AA158" i="2" s="1"/>
  <c r="Y51" i="2"/>
  <c r="AA351" i="2" s="1"/>
  <c r="AA409" i="2" s="1"/>
  <c r="AA98" i="2"/>
  <c r="AA156" i="2" s="1"/>
  <c r="D9" i="2"/>
  <c r="D25" i="2"/>
  <c r="D325" i="2" s="1"/>
  <c r="D383" i="2" s="1"/>
  <c r="W6" i="7"/>
  <c r="H36" i="7"/>
  <c r="F81" i="7"/>
  <c r="J81" i="7"/>
  <c r="I81" i="7"/>
  <c r="H81" i="7"/>
  <c r="J600" i="7"/>
  <c r="I57" i="7"/>
  <c r="D420" i="7"/>
  <c r="D224" i="7"/>
  <c r="J222" i="7"/>
  <c r="H224" i="7"/>
  <c r="J599" i="7"/>
  <c r="H56" i="7"/>
  <c r="I594" i="7"/>
  <c r="J575" i="7"/>
  <c r="I412" i="7"/>
  <c r="J412" i="7" s="1"/>
  <c r="J601" i="7"/>
  <c r="I56" i="7"/>
  <c r="F414" i="7"/>
  <c r="H593" i="7"/>
  <c r="I224" i="7"/>
  <c r="H57" i="7"/>
  <c r="J55" i="7"/>
  <c r="H602" i="7"/>
  <c r="H594" i="7"/>
  <c r="J223" i="7"/>
  <c r="J574" i="7"/>
  <c r="H413" i="7"/>
  <c r="I602" i="7"/>
  <c r="J602" i="7" s="1"/>
  <c r="J155" i="7"/>
  <c r="D419" i="7"/>
  <c r="I593" i="7"/>
  <c r="I413" i="7"/>
  <c r="F156" i="7"/>
  <c r="I36" i="7"/>
  <c r="J36" i="7"/>
  <c r="K6" i="6" l="1"/>
  <c r="D115" i="2"/>
  <c r="D173" i="2" s="1"/>
  <c r="D357" i="2"/>
  <c r="D415" i="2" s="1"/>
  <c r="D67" i="2"/>
  <c r="D125" i="2" s="1"/>
  <c r="D309" i="2"/>
  <c r="D367" i="2" s="1"/>
  <c r="AA6" i="6"/>
  <c r="B53" i="2"/>
  <c r="AA353" i="2"/>
  <c r="AA411" i="2" s="1"/>
  <c r="B160" i="7"/>
  <c r="B161" i="7" s="1"/>
  <c r="B82" i="7"/>
  <c r="B226" i="7"/>
  <c r="AA297" i="2"/>
  <c r="AA234" i="2"/>
  <c r="AA272" i="2"/>
  <c r="AA209" i="2"/>
  <c r="AA288" i="2"/>
  <c r="AA225" i="2"/>
  <c r="AA215" i="2"/>
  <c r="AA278" i="2"/>
  <c r="AA224" i="2"/>
  <c r="AA287" i="2"/>
  <c r="AA281" i="2"/>
  <c r="AA218" i="2"/>
  <c r="B50" i="2"/>
  <c r="AA227" i="2"/>
  <c r="AA290" i="2"/>
  <c r="AA296" i="2"/>
  <c r="AA233" i="2"/>
  <c r="AA280" i="2"/>
  <c r="AA217" i="2"/>
  <c r="B60" i="2"/>
  <c r="B59" i="2"/>
  <c r="AA208" i="2"/>
  <c r="AA271" i="2"/>
  <c r="B34" i="2"/>
  <c r="B51" i="2"/>
  <c r="B41" i="2"/>
  <c r="B44" i="2"/>
  <c r="B43" i="2"/>
  <c r="B35" i="2"/>
  <c r="B421" i="7"/>
  <c r="B422" i="7" s="1"/>
  <c r="AA109" i="2"/>
  <c r="AA167" i="2" s="1"/>
  <c r="Y46" i="2"/>
  <c r="AA346" i="2" s="1"/>
  <c r="AA404" i="2" s="1"/>
  <c r="AA93" i="2"/>
  <c r="AA151" i="2" s="1"/>
  <c r="AA118" i="2"/>
  <c r="AA176" i="2" s="1"/>
  <c r="Y54" i="2"/>
  <c r="AA354" i="2" s="1"/>
  <c r="AA412" i="2" s="1"/>
  <c r="AA101" i="2"/>
  <c r="AA159" i="2" s="1"/>
  <c r="D42" i="2"/>
  <c r="D342" i="2" s="1"/>
  <c r="D400" i="2" s="1"/>
  <c r="D83" i="2"/>
  <c r="D141" i="2" s="1"/>
  <c r="Y52" i="2"/>
  <c r="AA352" i="2" s="1"/>
  <c r="AA410" i="2" s="1"/>
  <c r="AA99" i="2"/>
  <c r="AA157" i="2" s="1"/>
  <c r="D58" i="2"/>
  <c r="D99" i="2"/>
  <c r="D157" i="2" s="1"/>
  <c r="AA111" i="2"/>
  <c r="AA169" i="2" s="1"/>
  <c r="Y45" i="2"/>
  <c r="AA345" i="2" s="1"/>
  <c r="AA403" i="2" s="1"/>
  <c r="AA92" i="2"/>
  <c r="AA150" i="2" s="1"/>
  <c r="AA117" i="2"/>
  <c r="AA175" i="2" s="1"/>
  <c r="Y55" i="2"/>
  <c r="AA355" i="2" s="1"/>
  <c r="AA413" i="2" s="1"/>
  <c r="AA102" i="2"/>
  <c r="AA160" i="2" s="1"/>
  <c r="AA108" i="2"/>
  <c r="AA166" i="2"/>
  <c r="D10" i="2"/>
  <c r="D26" i="2"/>
  <c r="D326" i="2" s="1"/>
  <c r="D384" i="2" s="1"/>
  <c r="W7" i="7"/>
  <c r="AC5" i="7"/>
  <c r="H40" i="7"/>
  <c r="H37" i="7"/>
  <c r="W110" i="7"/>
  <c r="H82" i="7"/>
  <c r="I82" i="7"/>
  <c r="J82" i="7"/>
  <c r="F82" i="7"/>
  <c r="H59" i="7"/>
  <c r="F415" i="7"/>
  <c r="H157" i="7"/>
  <c r="F225" i="7"/>
  <c r="I59" i="7"/>
  <c r="I225" i="7"/>
  <c r="J594" i="7"/>
  <c r="I58" i="7"/>
  <c r="I595" i="7"/>
  <c r="F157" i="7"/>
  <c r="H225" i="7"/>
  <c r="J413" i="7"/>
  <c r="I226" i="7"/>
  <c r="H58" i="7"/>
  <c r="D225" i="7"/>
  <c r="H226" i="7"/>
  <c r="J593" i="7"/>
  <c r="I157" i="7"/>
  <c r="J56" i="7"/>
  <c r="H595" i="7"/>
  <c r="J57" i="7"/>
  <c r="H414" i="7"/>
  <c r="J157" i="7"/>
  <c r="D226" i="7"/>
  <c r="I414" i="7"/>
  <c r="F226" i="7"/>
  <c r="D422" i="7"/>
  <c r="I37" i="7"/>
  <c r="J37" i="7"/>
  <c r="I40" i="7"/>
  <c r="J40" i="7"/>
  <c r="D310" i="2" l="1"/>
  <c r="D368" i="2" s="1"/>
  <c r="D116" i="2"/>
  <c r="D174" i="2" s="1"/>
  <c r="D358" i="2"/>
  <c r="D416" i="2" s="1"/>
  <c r="B162" i="7"/>
  <c r="B83" i="7"/>
  <c r="B227" i="7"/>
  <c r="AA220" i="2"/>
  <c r="AA283" i="2"/>
  <c r="B46" i="2"/>
  <c r="AA292" i="2"/>
  <c r="AA229" i="2"/>
  <c r="B55" i="2"/>
  <c r="AA289" i="2"/>
  <c r="AA226" i="2"/>
  <c r="B52" i="2"/>
  <c r="AA219" i="2"/>
  <c r="AA282" i="2"/>
  <c r="B45" i="2"/>
  <c r="D68" i="2"/>
  <c r="D126" i="2" s="1"/>
  <c r="AA228" i="2"/>
  <c r="AA291" i="2"/>
  <c r="B54" i="2"/>
  <c r="B423" i="7"/>
  <c r="AA112" i="2"/>
  <c r="AA170" i="2" s="1"/>
  <c r="AA110" i="2"/>
  <c r="AA168" i="2" s="1"/>
  <c r="D43" i="2"/>
  <c r="D343" i="2" s="1"/>
  <c r="D401" i="2" s="1"/>
  <c r="D84" i="2"/>
  <c r="D142" i="2" s="1"/>
  <c r="D59" i="2"/>
  <c r="D100" i="2"/>
  <c r="D158" i="2" s="1"/>
  <c r="Y57" i="2"/>
  <c r="AA357" i="2" s="1"/>
  <c r="AA415" i="2" s="1"/>
  <c r="AA104" i="2"/>
  <c r="AA162" i="2" s="1"/>
  <c r="Y56" i="2"/>
  <c r="AA356" i="2" s="1"/>
  <c r="AA414" i="2" s="1"/>
  <c r="AA103" i="2"/>
  <c r="AA161" i="2" s="1"/>
  <c r="AA113" i="2"/>
  <c r="AA171" i="2" s="1"/>
  <c r="D11" i="2"/>
  <c r="D27" i="2"/>
  <c r="D327" i="2" s="1"/>
  <c r="D385" i="2" s="1"/>
  <c r="AD5" i="7"/>
  <c r="X6" i="7"/>
  <c r="I41" i="7"/>
  <c r="H41" i="7"/>
  <c r="J41" i="7" s="1"/>
  <c r="F83" i="7"/>
  <c r="H83" i="7"/>
  <c r="I83" i="7"/>
  <c r="J83" i="7"/>
  <c r="J58" i="7"/>
  <c r="I227" i="7"/>
  <c r="J158" i="7"/>
  <c r="I415" i="7"/>
  <c r="D227" i="7"/>
  <c r="I158" i="7"/>
  <c r="F227" i="7"/>
  <c r="J59" i="7"/>
  <c r="J414" i="7"/>
  <c r="H415" i="7"/>
  <c r="J595" i="7"/>
  <c r="H596" i="7"/>
  <c r="D423" i="7"/>
  <c r="D421" i="7"/>
  <c r="I596" i="7"/>
  <c r="H158" i="7"/>
  <c r="F158" i="7"/>
  <c r="H227" i="7"/>
  <c r="D117" i="2" l="1"/>
  <c r="D175" i="2" s="1"/>
  <c r="D359" i="2"/>
  <c r="D417" i="2" s="1"/>
  <c r="D311" i="2"/>
  <c r="D369" i="2" s="1"/>
  <c r="B163" i="7"/>
  <c r="B164" i="7" s="1"/>
  <c r="B84" i="7"/>
  <c r="B228" i="7"/>
  <c r="B229" i="7" s="1"/>
  <c r="B230" i="7" s="1"/>
  <c r="D69" i="2"/>
  <c r="D127" i="2" s="1"/>
  <c r="AA230" i="2"/>
  <c r="AA293" i="2"/>
  <c r="B56" i="2"/>
  <c r="AA231" i="2"/>
  <c r="AA294" i="2"/>
  <c r="B57" i="2"/>
  <c r="B424" i="7"/>
  <c r="AA115" i="2"/>
  <c r="AA173" i="2" s="1"/>
  <c r="D60" i="2"/>
  <c r="D101" i="2"/>
  <c r="D159" i="2" s="1"/>
  <c r="AA114" i="2"/>
  <c r="AA172" i="2" s="1"/>
  <c r="D44" i="2"/>
  <c r="D85" i="2"/>
  <c r="D143" i="2" s="1"/>
  <c r="D12" i="2"/>
  <c r="D28" i="2"/>
  <c r="D328" i="2" s="1"/>
  <c r="D386" i="2" s="1"/>
  <c r="AE5" i="7"/>
  <c r="X7" i="7"/>
  <c r="H42" i="7"/>
  <c r="I42" i="7"/>
  <c r="J42" i="7" s="1"/>
  <c r="X110" i="7"/>
  <c r="I84" i="7"/>
  <c r="F84" i="7"/>
  <c r="J84" i="7"/>
  <c r="H84" i="7"/>
  <c r="H417" i="7"/>
  <c r="H597" i="7"/>
  <c r="D424" i="7"/>
  <c r="J159" i="7"/>
  <c r="H228" i="7"/>
  <c r="H416" i="7"/>
  <c r="J596" i="7"/>
  <c r="D230" i="7"/>
  <c r="J415" i="7"/>
  <c r="I159" i="7"/>
  <c r="F159" i="7"/>
  <c r="I417" i="7"/>
  <c r="J227" i="7"/>
  <c r="I228" i="7"/>
  <c r="D228" i="7"/>
  <c r="F417" i="7"/>
  <c r="F416" i="7"/>
  <c r="F228" i="7"/>
  <c r="I597" i="7"/>
  <c r="H159" i="7"/>
  <c r="F418" i="7"/>
  <c r="B165" i="7" l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D102" i="2"/>
  <c r="D160" i="2" s="1"/>
  <c r="D344" i="2"/>
  <c r="D402" i="2" s="1"/>
  <c r="D312" i="2"/>
  <c r="D370" i="2" s="1"/>
  <c r="D118" i="2"/>
  <c r="D176" i="2" s="1"/>
  <c r="D360" i="2"/>
  <c r="D418" i="2" s="1"/>
  <c r="B85" i="7"/>
  <c r="AA298" i="2"/>
  <c r="Y300" i="2" s="1"/>
  <c r="AA235" i="2"/>
  <c r="Y237" i="2" s="1"/>
  <c r="D70" i="2"/>
  <c r="D128" i="2" s="1"/>
  <c r="B425" i="7"/>
  <c r="B231" i="7"/>
  <c r="D45" i="2"/>
  <c r="D86" i="2"/>
  <c r="D144" i="2" s="1"/>
  <c r="D13" i="2"/>
  <c r="D29" i="2"/>
  <c r="D329" i="2" s="1"/>
  <c r="D387" i="2" s="1"/>
  <c r="Y6" i="7"/>
  <c r="AF5" i="7"/>
  <c r="F85" i="7"/>
  <c r="H85" i="7"/>
  <c r="J85" i="7"/>
  <c r="I85" i="7"/>
  <c r="H418" i="7"/>
  <c r="J417" i="7"/>
  <c r="I229" i="7"/>
  <c r="F419" i="7"/>
  <c r="I416" i="7"/>
  <c r="F231" i="7"/>
  <c r="I160" i="7"/>
  <c r="J416" i="7"/>
  <c r="I418" i="7"/>
  <c r="F160" i="7"/>
  <c r="F230" i="7"/>
  <c r="H231" i="7"/>
  <c r="H230" i="7"/>
  <c r="H160" i="7"/>
  <c r="H229" i="7"/>
  <c r="F229" i="7"/>
  <c r="J160" i="7"/>
  <c r="D425" i="7"/>
  <c r="J597" i="7"/>
  <c r="D229" i="7"/>
  <c r="D313" i="2" l="1"/>
  <c r="D371" i="2" s="1"/>
  <c r="D103" i="2"/>
  <c r="D161" i="2" s="1"/>
  <c r="D345" i="2"/>
  <c r="D403" i="2" s="1"/>
  <c r="B86" i="7"/>
  <c r="B232" i="7"/>
  <c r="B233" i="7" s="1"/>
  <c r="Y238" i="2"/>
  <c r="Y239" i="2"/>
  <c r="Y236" i="2"/>
  <c r="Y301" i="2"/>
  <c r="Y302" i="2"/>
  <c r="Y299" i="2"/>
  <c r="D71" i="2"/>
  <c r="D129" i="2" s="1"/>
  <c r="B426" i="7"/>
  <c r="D46" i="2"/>
  <c r="D87" i="2"/>
  <c r="D145" i="2" s="1"/>
  <c r="D14" i="2"/>
  <c r="D30" i="2"/>
  <c r="D330" i="2" s="1"/>
  <c r="D388" i="2" s="1"/>
  <c r="Y7" i="7"/>
  <c r="AG5" i="7"/>
  <c r="Y110" i="7"/>
  <c r="I86" i="7"/>
  <c r="J86" i="7"/>
  <c r="H86" i="7"/>
  <c r="F86" i="7"/>
  <c r="F420" i="7"/>
  <c r="D232" i="7"/>
  <c r="I230" i="7"/>
  <c r="J230" i="7" s="1"/>
  <c r="D426" i="7"/>
  <c r="F161" i="7"/>
  <c r="J161" i="7"/>
  <c r="J418" i="7"/>
  <c r="H419" i="7"/>
  <c r="I231" i="7"/>
  <c r="I232" i="7"/>
  <c r="I161" i="7"/>
  <c r="F232" i="7"/>
  <c r="H232" i="7"/>
  <c r="D231" i="7"/>
  <c r="H161" i="7"/>
  <c r="I419" i="7"/>
  <c r="D314" i="2" l="1"/>
  <c r="D372" i="2" s="1"/>
  <c r="D104" i="2"/>
  <c r="D162" i="2" s="1"/>
  <c r="D346" i="2"/>
  <c r="D404" i="2" s="1"/>
  <c r="B87" i="7"/>
  <c r="D72" i="2"/>
  <c r="D130" i="2" s="1"/>
  <c r="B427" i="7"/>
  <c r="D47" i="2"/>
  <c r="D88" i="2"/>
  <c r="D146" i="2" s="1"/>
  <c r="D31" i="2"/>
  <c r="D331" i="2" s="1"/>
  <c r="D389" i="2" s="1"/>
  <c r="D15" i="2"/>
  <c r="AH5" i="7"/>
  <c r="Z6" i="7"/>
  <c r="B234" i="7"/>
  <c r="I87" i="7"/>
  <c r="H87" i="7"/>
  <c r="F87" i="7"/>
  <c r="J87" i="7"/>
  <c r="J419" i="7"/>
  <c r="D233" i="7"/>
  <c r="D427" i="7"/>
  <c r="I162" i="7"/>
  <c r="H162" i="7"/>
  <c r="F233" i="7"/>
  <c r="J231" i="7"/>
  <c r="F421" i="7"/>
  <c r="I420" i="7"/>
  <c r="I233" i="7"/>
  <c r="J162" i="7"/>
  <c r="H420" i="7"/>
  <c r="D234" i="7"/>
  <c r="F162" i="7"/>
  <c r="H233" i="7"/>
  <c r="D105" i="2" l="1"/>
  <c r="D163" i="2" s="1"/>
  <c r="D347" i="2"/>
  <c r="D405" i="2" s="1"/>
  <c r="D315" i="2"/>
  <c r="D373" i="2" s="1"/>
  <c r="AI5" i="7"/>
  <c r="B88" i="7"/>
  <c r="D73" i="2"/>
  <c r="D131" i="2" s="1"/>
  <c r="B428" i="7"/>
  <c r="D48" i="2"/>
  <c r="D89" i="2"/>
  <c r="D147" i="2" s="1"/>
  <c r="D32" i="2"/>
  <c r="D332" i="2" s="1"/>
  <c r="D390" i="2" s="1"/>
  <c r="D16" i="2"/>
  <c r="Z7" i="7"/>
  <c r="B235" i="7"/>
  <c r="Z110" i="7"/>
  <c r="F88" i="7"/>
  <c r="H88" i="7"/>
  <c r="J88" i="7"/>
  <c r="I88" i="7"/>
  <c r="D428" i="7"/>
  <c r="H421" i="7"/>
  <c r="F422" i="7"/>
  <c r="J421" i="7"/>
  <c r="F234" i="7"/>
  <c r="I234" i="7"/>
  <c r="I163" i="7"/>
  <c r="J163" i="7"/>
  <c r="H234" i="7"/>
  <c r="J420" i="7"/>
  <c r="H163" i="7"/>
  <c r="I421" i="7"/>
  <c r="F163" i="7"/>
  <c r="D235" i="7"/>
  <c r="D316" i="2" l="1"/>
  <c r="D374" i="2" s="1"/>
  <c r="D106" i="2"/>
  <c r="D164" i="2" s="1"/>
  <c r="D348" i="2"/>
  <c r="D406" i="2" s="1"/>
  <c r="AJ5" i="7"/>
  <c r="B89" i="7"/>
  <c r="D74" i="2"/>
  <c r="D132" i="2" s="1"/>
  <c r="B429" i="7"/>
  <c r="D49" i="2"/>
  <c r="D90" i="2"/>
  <c r="D148" i="2" s="1"/>
  <c r="D17" i="2"/>
  <c r="D33" i="2"/>
  <c r="D333" i="2" s="1"/>
  <c r="D391" i="2" s="1"/>
  <c r="AA6" i="7"/>
  <c r="B236" i="7"/>
  <c r="I89" i="7"/>
  <c r="F89" i="7"/>
  <c r="H89" i="7"/>
  <c r="J89" i="7"/>
  <c r="I165" i="7"/>
  <c r="I164" i="7"/>
  <c r="F424" i="7"/>
  <c r="D236" i="7"/>
  <c r="J164" i="7"/>
  <c r="H165" i="7"/>
  <c r="F235" i="7"/>
  <c r="I422" i="7"/>
  <c r="F164" i="7"/>
  <c r="H235" i="7"/>
  <c r="H422" i="7"/>
  <c r="F423" i="7"/>
  <c r="D429" i="7"/>
  <c r="J165" i="7"/>
  <c r="I235" i="7"/>
  <c r="F165" i="7"/>
  <c r="H164" i="7"/>
  <c r="D107" i="2" l="1"/>
  <c r="D165" i="2" s="1"/>
  <c r="D349" i="2"/>
  <c r="D407" i="2" s="1"/>
  <c r="D317" i="2"/>
  <c r="D375" i="2" s="1"/>
  <c r="AK5" i="7"/>
  <c r="B90" i="7"/>
  <c r="D75" i="2"/>
  <c r="D133" i="2" s="1"/>
  <c r="B430" i="7"/>
  <c r="D50" i="2"/>
  <c r="D91" i="2"/>
  <c r="D149" i="2" s="1"/>
  <c r="D18" i="2"/>
  <c r="D34" i="2"/>
  <c r="D334" i="2" s="1"/>
  <c r="D392" i="2" s="1"/>
  <c r="AA7" i="7"/>
  <c r="B237" i="7"/>
  <c r="AA110" i="7"/>
  <c r="I90" i="7"/>
  <c r="F90" i="7"/>
  <c r="H90" i="7"/>
  <c r="J90" i="7" s="1"/>
  <c r="H166" i="7"/>
  <c r="D430" i="7"/>
  <c r="D237" i="7"/>
  <c r="H236" i="7"/>
  <c r="J422" i="7"/>
  <c r="I166" i="7"/>
  <c r="F425" i="7"/>
  <c r="J424" i="7"/>
  <c r="H423" i="7"/>
  <c r="J166" i="7"/>
  <c r="F166" i="7"/>
  <c r="I423" i="7"/>
  <c r="I236" i="7"/>
  <c r="F236" i="7"/>
  <c r="I424" i="7"/>
  <c r="H424" i="7"/>
  <c r="D108" i="2" l="1"/>
  <c r="D166" i="2" s="1"/>
  <c r="D350" i="2"/>
  <c r="D408" i="2" s="1"/>
  <c r="D318" i="2"/>
  <c r="D376" i="2" s="1"/>
  <c r="AL5" i="7"/>
  <c r="B91" i="7"/>
  <c r="D76" i="2"/>
  <c r="D134" i="2" s="1"/>
  <c r="B431" i="7"/>
  <c r="D51" i="2"/>
  <c r="D92" i="2"/>
  <c r="D150" i="2" s="1"/>
  <c r="D19" i="2"/>
  <c r="D35" i="2"/>
  <c r="D335" i="2" s="1"/>
  <c r="D393" i="2" s="1"/>
  <c r="AB6" i="7"/>
  <c r="B238" i="7"/>
  <c r="F91" i="7"/>
  <c r="H91" i="7"/>
  <c r="I91" i="7"/>
  <c r="J91" i="7"/>
  <c r="F237" i="7"/>
  <c r="I167" i="7"/>
  <c r="D238" i="7"/>
  <c r="I237" i="7"/>
  <c r="H167" i="7"/>
  <c r="J423" i="7"/>
  <c r="F167" i="7"/>
  <c r="D431" i="7"/>
  <c r="I425" i="7"/>
  <c r="H425" i="7"/>
  <c r="H237" i="7"/>
  <c r="F426" i="7"/>
  <c r="D109" i="2" l="1"/>
  <c r="D167" i="2" s="1"/>
  <c r="D351" i="2"/>
  <c r="D409" i="2" s="1"/>
  <c r="D319" i="2"/>
  <c r="D377" i="2" s="1"/>
  <c r="AM5" i="7"/>
  <c r="B92" i="7"/>
  <c r="D77" i="2"/>
  <c r="D135" i="2" s="1"/>
  <c r="B432" i="7"/>
  <c r="B239" i="7"/>
  <c r="B240" i="7" s="1"/>
  <c r="D52" i="2"/>
  <c r="D93" i="2"/>
  <c r="D151" i="2" s="1"/>
  <c r="D36" i="2"/>
  <c r="AB7" i="7"/>
  <c r="AB110" i="7"/>
  <c r="F92" i="7"/>
  <c r="H92" i="7"/>
  <c r="I92" i="7"/>
  <c r="J92" i="7"/>
  <c r="F238" i="7"/>
  <c r="J425" i="7"/>
  <c r="J238" i="7"/>
  <c r="H238" i="7"/>
  <c r="I168" i="7"/>
  <c r="H168" i="7"/>
  <c r="F427" i="7"/>
  <c r="H426" i="7"/>
  <c r="J169" i="7"/>
  <c r="I426" i="7"/>
  <c r="F168" i="7"/>
  <c r="H169" i="7"/>
  <c r="D432" i="7"/>
  <c r="J168" i="7"/>
  <c r="D239" i="7"/>
  <c r="F169" i="7"/>
  <c r="J167" i="7"/>
  <c r="I169" i="7"/>
  <c r="I238" i="7"/>
  <c r="D240" i="7"/>
  <c r="D336" i="2" l="1"/>
  <c r="D394" i="2" s="1"/>
  <c r="D110" i="2"/>
  <c r="D168" i="2" s="1"/>
  <c r="D352" i="2"/>
  <c r="D410" i="2" s="1"/>
  <c r="AN5" i="7"/>
  <c r="B93" i="7"/>
  <c r="D94" i="2"/>
  <c r="D152" i="2" s="1"/>
  <c r="B433" i="7"/>
  <c r="D53" i="2"/>
  <c r="AC6" i="7"/>
  <c r="B241" i="7"/>
  <c r="F93" i="7"/>
  <c r="H93" i="7"/>
  <c r="I93" i="7"/>
  <c r="J93" i="7"/>
  <c r="J239" i="7"/>
  <c r="I239" i="7"/>
  <c r="H240" i="7"/>
  <c r="J171" i="7"/>
  <c r="J170" i="7"/>
  <c r="F171" i="7"/>
  <c r="I427" i="7"/>
  <c r="F239" i="7"/>
  <c r="F428" i="7"/>
  <c r="I240" i="7"/>
  <c r="I171" i="7"/>
  <c r="F240" i="7"/>
  <c r="F170" i="7"/>
  <c r="H171" i="7"/>
  <c r="H239" i="7"/>
  <c r="I170" i="7"/>
  <c r="D433" i="7"/>
  <c r="J426" i="7"/>
  <c r="J427" i="7"/>
  <c r="H427" i="7"/>
  <c r="H170" i="7"/>
  <c r="J240" i="7"/>
  <c r="D241" i="7"/>
  <c r="D353" i="2" l="1"/>
  <c r="D411" i="2" s="1"/>
  <c r="AO5" i="7"/>
  <c r="B94" i="7"/>
  <c r="D111" i="2"/>
  <c r="B434" i="7"/>
  <c r="B242" i="7"/>
  <c r="B243" i="7" s="1"/>
  <c r="AC7" i="7"/>
  <c r="AC110" i="7"/>
  <c r="H94" i="7"/>
  <c r="I94" i="7"/>
  <c r="F94" i="7"/>
  <c r="J94" i="7"/>
  <c r="H173" i="7"/>
  <c r="I173" i="7"/>
  <c r="F173" i="7"/>
  <c r="H172" i="7"/>
  <c r="H241" i="7"/>
  <c r="I172" i="7"/>
  <c r="D242" i="7"/>
  <c r="J173" i="7"/>
  <c r="I428" i="7"/>
  <c r="F241" i="7"/>
  <c r="F429" i="7"/>
  <c r="J172" i="7"/>
  <c r="D243" i="7"/>
  <c r="J241" i="7"/>
  <c r="H242" i="7"/>
  <c r="D434" i="7"/>
  <c r="F172" i="7"/>
  <c r="J428" i="7"/>
  <c r="I241" i="7"/>
  <c r="H428" i="7"/>
  <c r="F242" i="7"/>
  <c r="AP5" i="7" l="1"/>
  <c r="B95" i="7"/>
  <c r="D169" i="2"/>
  <c r="B435" i="7"/>
  <c r="B244" i="7"/>
  <c r="AD6" i="7"/>
  <c r="V94" i="7"/>
  <c r="AA94" i="7"/>
  <c r="AB94" i="7"/>
  <c r="X94" i="7"/>
  <c r="Y94" i="7"/>
  <c r="Z94" i="7"/>
  <c r="AC94" i="7"/>
  <c r="W94" i="7"/>
  <c r="AC92" i="7"/>
  <c r="AC91" i="7"/>
  <c r="AC90" i="7"/>
  <c r="AC89" i="7"/>
  <c r="AC88" i="7"/>
  <c r="AC87" i="7"/>
  <c r="AC86" i="7"/>
  <c r="AC85" i="7"/>
  <c r="AC84" i="7"/>
  <c r="AC83" i="7"/>
  <c r="AC82" i="7"/>
  <c r="AC81" i="7"/>
  <c r="AC80" i="7"/>
  <c r="AC79" i="7"/>
  <c r="AC77" i="7"/>
  <c r="AC78" i="7"/>
  <c r="AC76" i="7"/>
  <c r="AC75" i="7"/>
  <c r="AC74" i="7"/>
  <c r="AC73" i="7"/>
  <c r="AC72" i="7"/>
  <c r="AC71" i="7"/>
  <c r="AC70" i="7"/>
  <c r="AC68" i="7"/>
  <c r="AC67" i="7"/>
  <c r="AC69" i="7"/>
  <c r="AC66" i="7"/>
  <c r="AC93" i="7"/>
  <c r="X92" i="7"/>
  <c r="V92" i="7"/>
  <c r="W92" i="7"/>
  <c r="AB92" i="7"/>
  <c r="AA92" i="7"/>
  <c r="Z92" i="7"/>
  <c r="Y92" i="7"/>
  <c r="AB90" i="7"/>
  <c r="AB89" i="7"/>
  <c r="AB88" i="7"/>
  <c r="AB87" i="7"/>
  <c r="AB86" i="7"/>
  <c r="AB85" i="7"/>
  <c r="AB84" i="7"/>
  <c r="AB83" i="7"/>
  <c r="AB82" i="7"/>
  <c r="AB81" i="7"/>
  <c r="AB80" i="7"/>
  <c r="AB79" i="7"/>
  <c r="AB77" i="7"/>
  <c r="AB78" i="7"/>
  <c r="AB76" i="7"/>
  <c r="AB75" i="7"/>
  <c r="AB74" i="7"/>
  <c r="AB73" i="7"/>
  <c r="AB72" i="7"/>
  <c r="AB71" i="7"/>
  <c r="AB68" i="7"/>
  <c r="AB67" i="7"/>
  <c r="AB70" i="7"/>
  <c r="AB69" i="7"/>
  <c r="AB66" i="7"/>
  <c r="AB91" i="7"/>
  <c r="Y90" i="7"/>
  <c r="W90" i="7"/>
  <c r="Z90" i="7"/>
  <c r="AA90" i="7"/>
  <c r="X90" i="7"/>
  <c r="V90" i="7"/>
  <c r="AA88" i="7"/>
  <c r="AA87" i="7"/>
  <c r="AA86" i="7"/>
  <c r="AA85" i="7"/>
  <c r="AA84" i="7"/>
  <c r="AA83" i="7"/>
  <c r="AA82" i="7"/>
  <c r="AA81" i="7"/>
  <c r="AA80" i="7"/>
  <c r="AA79" i="7"/>
  <c r="AA77" i="7"/>
  <c r="AA78" i="7"/>
  <c r="AA76" i="7"/>
  <c r="AA75" i="7"/>
  <c r="AA74" i="7"/>
  <c r="AA73" i="7"/>
  <c r="AA72" i="7"/>
  <c r="AA71" i="7"/>
  <c r="AA69" i="7"/>
  <c r="AA70" i="7"/>
  <c r="AA67" i="7"/>
  <c r="AA68" i="7"/>
  <c r="AA66" i="7"/>
  <c r="AA89" i="7"/>
  <c r="V88" i="7"/>
  <c r="Z88" i="7"/>
  <c r="Y88" i="7"/>
  <c r="X88" i="7"/>
  <c r="W88" i="7"/>
  <c r="Z86" i="7"/>
  <c r="Z85" i="7"/>
  <c r="Z84" i="7"/>
  <c r="Z83" i="7"/>
  <c r="Z82" i="7"/>
  <c r="Z81" i="7"/>
  <c r="Z80" i="7"/>
  <c r="Z79" i="7"/>
  <c r="Z77" i="7"/>
  <c r="Z78" i="7"/>
  <c r="Z76" i="7"/>
  <c r="Z75" i="7"/>
  <c r="Z74" i="7"/>
  <c r="Z73" i="7"/>
  <c r="Z72" i="7"/>
  <c r="Z71" i="7"/>
  <c r="Z67" i="7"/>
  <c r="Z68" i="7"/>
  <c r="Z70" i="7"/>
  <c r="Z69" i="7"/>
  <c r="Z66" i="7"/>
  <c r="Z87" i="7"/>
  <c r="Y86" i="7"/>
  <c r="W86" i="7"/>
  <c r="V86" i="7"/>
  <c r="X86" i="7"/>
  <c r="Y84" i="7"/>
  <c r="Y83" i="7"/>
  <c r="Y82" i="7"/>
  <c r="Y81" i="7"/>
  <c r="Y80" i="7"/>
  <c r="Y79" i="7"/>
  <c r="Y77" i="7"/>
  <c r="Y78" i="7"/>
  <c r="Y76" i="7"/>
  <c r="Y75" i="7"/>
  <c r="Y74" i="7"/>
  <c r="Y73" i="7"/>
  <c r="Y72" i="7"/>
  <c r="Y71" i="7"/>
  <c r="Y69" i="7"/>
  <c r="Y67" i="7"/>
  <c r="Y70" i="7"/>
  <c r="Y68" i="7"/>
  <c r="Y66" i="7"/>
  <c r="Y85" i="7"/>
  <c r="W84" i="7"/>
  <c r="V84" i="7"/>
  <c r="X84" i="7"/>
  <c r="X82" i="7"/>
  <c r="X81" i="7"/>
  <c r="X80" i="7"/>
  <c r="X79" i="7"/>
  <c r="X77" i="7"/>
  <c r="X78" i="7"/>
  <c r="X76" i="7"/>
  <c r="X75" i="7"/>
  <c r="X74" i="7"/>
  <c r="X73" i="7"/>
  <c r="X72" i="7"/>
  <c r="X71" i="7"/>
  <c r="X67" i="7"/>
  <c r="X70" i="7"/>
  <c r="X69" i="7"/>
  <c r="X68" i="7"/>
  <c r="X66" i="7"/>
  <c r="X83" i="7"/>
  <c r="V82" i="7"/>
  <c r="W82" i="7"/>
  <c r="W80" i="7"/>
  <c r="W79" i="7"/>
  <c r="W77" i="7"/>
  <c r="W78" i="7"/>
  <c r="W76" i="7"/>
  <c r="W75" i="7"/>
  <c r="W74" i="7"/>
  <c r="W73" i="7"/>
  <c r="W72" i="7"/>
  <c r="W71" i="7"/>
  <c r="W68" i="7"/>
  <c r="W70" i="7"/>
  <c r="W69" i="7"/>
  <c r="W67" i="7"/>
  <c r="W66" i="7"/>
  <c r="W81" i="7"/>
  <c r="V80" i="7"/>
  <c r="V76" i="7"/>
  <c r="V75" i="7"/>
  <c r="V74" i="7"/>
  <c r="V73" i="7"/>
  <c r="V72" i="7"/>
  <c r="V71" i="7"/>
  <c r="V67" i="7"/>
  <c r="V68" i="7"/>
  <c r="V70" i="7"/>
  <c r="V69" i="7"/>
  <c r="V66" i="7"/>
  <c r="V78" i="7"/>
  <c r="V77" i="7"/>
  <c r="V79" i="7"/>
  <c r="V81" i="7"/>
  <c r="W83" i="7"/>
  <c r="V83" i="7"/>
  <c r="V85" i="7"/>
  <c r="X85" i="7"/>
  <c r="W85" i="7"/>
  <c r="V87" i="7"/>
  <c r="X87" i="7"/>
  <c r="Y87" i="7"/>
  <c r="W87" i="7"/>
  <c r="Z89" i="7"/>
  <c r="W89" i="7"/>
  <c r="V89" i="7"/>
  <c r="Y89" i="7"/>
  <c r="X89" i="7"/>
  <c r="Y91" i="7"/>
  <c r="Z91" i="7"/>
  <c r="W91" i="7"/>
  <c r="AA91" i="7"/>
  <c r="V91" i="7"/>
  <c r="X91" i="7"/>
  <c r="W93" i="7"/>
  <c r="Y93" i="7"/>
  <c r="V93" i="7"/>
  <c r="Z93" i="7"/>
  <c r="X93" i="7"/>
  <c r="AA93" i="7"/>
  <c r="AB93" i="7"/>
  <c r="F95" i="7"/>
  <c r="I95" i="7"/>
  <c r="H95" i="7"/>
  <c r="J95" i="7"/>
  <c r="J242" i="7"/>
  <c r="V239" i="7"/>
  <c r="V427" i="7"/>
  <c r="AB170" i="7"/>
  <c r="X239" i="7"/>
  <c r="Y171" i="7"/>
  <c r="W240" i="7"/>
  <c r="X171" i="7"/>
  <c r="X240" i="7"/>
  <c r="V171" i="7"/>
  <c r="Y423" i="7"/>
  <c r="AC165" i="7"/>
  <c r="V165" i="7"/>
  <c r="AA419" i="7"/>
  <c r="X162" i="7"/>
  <c r="V416" i="7"/>
  <c r="Z414" i="7"/>
  <c r="AB222" i="7"/>
  <c r="AB412" i="7"/>
  <c r="V170" i="7"/>
  <c r="AA240" i="7"/>
  <c r="W239" i="7"/>
  <c r="AA170" i="7"/>
  <c r="AA427" i="7"/>
  <c r="Y164" i="7"/>
  <c r="AC419" i="7"/>
  <c r="X419" i="7"/>
  <c r="Y162" i="7"/>
  <c r="X416" i="7"/>
  <c r="X414" i="7"/>
  <c r="AC414" i="7"/>
  <c r="AB158" i="7"/>
  <c r="AA156" i="7"/>
  <c r="W171" i="7"/>
  <c r="X426" i="7"/>
  <c r="AC240" i="7"/>
  <c r="AA171" i="7"/>
  <c r="AC170" i="7"/>
  <c r="Z427" i="7"/>
  <c r="Z240" i="7"/>
  <c r="AB164" i="7"/>
  <c r="X164" i="7"/>
  <c r="Y419" i="7"/>
  <c r="W419" i="7"/>
  <c r="Y416" i="7"/>
  <c r="AC160" i="7"/>
  <c r="AC416" i="7"/>
  <c r="AB160" i="7"/>
  <c r="AA414" i="7"/>
  <c r="AA158" i="7"/>
  <c r="AB414" i="7"/>
  <c r="V412" i="7"/>
  <c r="Z222" i="7"/>
  <c r="W223" i="7"/>
  <c r="Y240" i="7"/>
  <c r="AA426" i="7"/>
  <c r="AB171" i="7"/>
  <c r="AB240" i="7"/>
  <c r="AB427" i="7"/>
  <c r="W423" i="7"/>
  <c r="AB423" i="7"/>
  <c r="Z165" i="7"/>
  <c r="X165" i="7"/>
  <c r="V164" i="7"/>
  <c r="W162" i="7"/>
  <c r="AB419" i="7"/>
  <c r="V162" i="7"/>
  <c r="W231" i="7"/>
  <c r="V160" i="7"/>
  <c r="AC417" i="7"/>
  <c r="Z160" i="7"/>
  <c r="Z171" i="7"/>
  <c r="W427" i="7"/>
  <c r="AC239" i="7"/>
  <c r="V240" i="7"/>
  <c r="X427" i="7"/>
  <c r="X423" i="7"/>
  <c r="AC423" i="7"/>
  <c r="AA165" i="7"/>
  <c r="AB165" i="7"/>
  <c r="Y165" i="7"/>
  <c r="AC231" i="7"/>
  <c r="V419" i="7"/>
  <c r="Z162" i="7"/>
  <c r="AB231" i="7"/>
  <c r="AA162" i="7"/>
  <c r="AA231" i="7"/>
  <c r="Z417" i="7"/>
  <c r="AA416" i="7"/>
  <c r="W160" i="7"/>
  <c r="AC158" i="7"/>
  <c r="Y158" i="7"/>
  <c r="V223" i="7"/>
  <c r="V426" i="7"/>
  <c r="AB239" i="7"/>
  <c r="Y426" i="7"/>
  <c r="AA164" i="7"/>
  <c r="W164" i="7"/>
  <c r="X231" i="7"/>
  <c r="V231" i="7"/>
  <c r="Z419" i="7"/>
  <c r="X417" i="7"/>
  <c r="Y417" i="7"/>
  <c r="AB417" i="7"/>
  <c r="W417" i="7"/>
  <c r="V417" i="7"/>
  <c r="Y414" i="7"/>
  <c r="V158" i="7"/>
  <c r="W156" i="7"/>
  <c r="V222" i="7"/>
  <c r="AB426" i="7"/>
  <c r="Y170" i="7"/>
  <c r="X170" i="7"/>
  <c r="Z239" i="7"/>
  <c r="AA239" i="7"/>
  <c r="AC171" i="7"/>
  <c r="W170" i="7"/>
  <c r="Y239" i="7"/>
  <c r="Z423" i="7"/>
  <c r="V423" i="7"/>
  <c r="AC164" i="7"/>
  <c r="Z164" i="7"/>
  <c r="AB162" i="7"/>
  <c r="Y231" i="7"/>
  <c r="AA417" i="7"/>
  <c r="X160" i="7"/>
  <c r="X158" i="7"/>
  <c r="AC222" i="7"/>
  <c r="V155" i="7"/>
  <c r="W412" i="7"/>
  <c r="AC426" i="7"/>
  <c r="Y427" i="7"/>
  <c r="Y160" i="7"/>
  <c r="W414" i="7"/>
  <c r="V414" i="7"/>
  <c r="AA223" i="7"/>
  <c r="AB154" i="7"/>
  <c r="Z154" i="7"/>
  <c r="Z413" i="7"/>
  <c r="Y159" i="7"/>
  <c r="V159" i="7"/>
  <c r="AC415" i="7"/>
  <c r="X227" i="7"/>
  <c r="V418" i="7"/>
  <c r="AA423" i="7"/>
  <c r="W165" i="7"/>
  <c r="Z231" i="7"/>
  <c r="Z416" i="7"/>
  <c r="Z158" i="7"/>
  <c r="AA412" i="7"/>
  <c r="Z155" i="7"/>
  <c r="AB155" i="7"/>
  <c r="X154" i="7"/>
  <c r="AA411" i="7"/>
  <c r="AA157" i="7"/>
  <c r="AC413" i="7"/>
  <c r="W227" i="7"/>
  <c r="AA227" i="7"/>
  <c r="AC159" i="7"/>
  <c r="AA159" i="7"/>
  <c r="X230" i="7"/>
  <c r="AA418" i="7"/>
  <c r="V161" i="7"/>
  <c r="V230" i="7"/>
  <c r="Y418" i="7"/>
  <c r="Y421" i="7"/>
  <c r="W421" i="7"/>
  <c r="AA421" i="7"/>
  <c r="AB420" i="7"/>
  <c r="W416" i="7"/>
  <c r="AC156" i="7"/>
  <c r="X155" i="7"/>
  <c r="X222" i="7"/>
  <c r="Y412" i="7"/>
  <c r="Y223" i="7"/>
  <c r="X156" i="7"/>
  <c r="Z223" i="7"/>
  <c r="AA154" i="7"/>
  <c r="X413" i="7"/>
  <c r="AB157" i="7"/>
  <c r="X159" i="7"/>
  <c r="AB227" i="7"/>
  <c r="Y415" i="7"/>
  <c r="X418" i="7"/>
  <c r="AA161" i="7"/>
  <c r="AA230" i="7"/>
  <c r="Z420" i="7"/>
  <c r="Y163" i="7"/>
  <c r="Z170" i="7"/>
  <c r="W155" i="7"/>
  <c r="Y156" i="7"/>
  <c r="AB156" i="7"/>
  <c r="X412" i="7"/>
  <c r="X411" i="7"/>
  <c r="AC154" i="7"/>
  <c r="AC157" i="7"/>
  <c r="Z157" i="7"/>
  <c r="Z159" i="7"/>
  <c r="AC161" i="7"/>
  <c r="AC427" i="7"/>
  <c r="AC412" i="7"/>
  <c r="W411" i="7"/>
  <c r="V411" i="7"/>
  <c r="AB411" i="7"/>
  <c r="V154" i="7"/>
  <c r="AB413" i="7"/>
  <c r="W159" i="7"/>
  <c r="V227" i="7"/>
  <c r="Z415" i="7"/>
  <c r="Y161" i="7"/>
  <c r="X163" i="7"/>
  <c r="AC163" i="7"/>
  <c r="AA420" i="7"/>
  <c r="Z163" i="7"/>
  <c r="AC166" i="7"/>
  <c r="W426" i="7"/>
  <c r="AC162" i="7"/>
  <c r="AA222" i="7"/>
  <c r="Z411" i="7"/>
  <c r="AC411" i="7"/>
  <c r="W154" i="7"/>
  <c r="W157" i="7"/>
  <c r="Y157" i="7"/>
  <c r="W413" i="7"/>
  <c r="AA413" i="7"/>
  <c r="AB418" i="7"/>
  <c r="X161" i="7"/>
  <c r="AB230" i="7"/>
  <c r="V421" i="7"/>
  <c r="AB421" i="7"/>
  <c r="AB223" i="7"/>
  <c r="Z426" i="7"/>
  <c r="W158" i="7"/>
  <c r="Z412" i="7"/>
  <c r="Y222" i="7"/>
  <c r="X415" i="7"/>
  <c r="Y227" i="7"/>
  <c r="W415" i="7"/>
  <c r="AC421" i="7"/>
  <c r="W166" i="7"/>
  <c r="V424" i="7"/>
  <c r="Z424" i="7"/>
  <c r="Y166" i="7"/>
  <c r="Z238" i="7"/>
  <c r="Y155" i="7"/>
  <c r="W230" i="7"/>
  <c r="Y230" i="7"/>
  <c r="X420" i="7"/>
  <c r="Y420" i="7"/>
  <c r="W163" i="7"/>
  <c r="V166" i="7"/>
  <c r="Z168" i="7"/>
  <c r="Y238" i="7"/>
  <c r="V167" i="7"/>
  <c r="X428" i="7"/>
  <c r="AB172" i="7"/>
  <c r="Z173" i="7"/>
  <c r="H174" i="7"/>
  <c r="J174" i="7"/>
  <c r="H243" i="7"/>
  <c r="V420" i="7"/>
  <c r="AB424" i="7"/>
  <c r="AC227" i="7"/>
  <c r="AB159" i="7"/>
  <c r="Z418" i="7"/>
  <c r="Z230" i="7"/>
  <c r="AB163" i="7"/>
  <c r="AC424" i="7"/>
  <c r="Y424" i="7"/>
  <c r="AC167" i="7"/>
  <c r="W222" i="7"/>
  <c r="V156" i="7"/>
  <c r="X223" i="7"/>
  <c r="Z161" i="7"/>
  <c r="W161" i="7"/>
  <c r="AC230" i="7"/>
  <c r="AB161" i="7"/>
  <c r="AC420" i="7"/>
  <c r="W420" i="7"/>
  <c r="W424" i="7"/>
  <c r="V422" i="7"/>
  <c r="X166" i="7"/>
  <c r="V425" i="7"/>
  <c r="X425" i="7"/>
  <c r="W169" i="7"/>
  <c r="AC425" i="7"/>
  <c r="W168" i="7"/>
  <c r="X167" i="7"/>
  <c r="W428" i="7"/>
  <c r="X173" i="7"/>
  <c r="AC155" i="7"/>
  <c r="Y413" i="7"/>
  <c r="V413" i="7"/>
  <c r="AB415" i="7"/>
  <c r="Z227" i="7"/>
  <c r="X421" i="7"/>
  <c r="AA163" i="7"/>
  <c r="AA166" i="7"/>
  <c r="AA424" i="7"/>
  <c r="Y169" i="7"/>
  <c r="AA167" i="7"/>
  <c r="Y241" i="7"/>
  <c r="X172" i="7"/>
  <c r="W173" i="7"/>
  <c r="AB416" i="7"/>
  <c r="AA155" i="7"/>
  <c r="Y411" i="7"/>
  <c r="V157" i="7"/>
  <c r="AC418" i="7"/>
  <c r="Z166" i="7"/>
  <c r="AB422" i="7"/>
  <c r="AB166" i="7"/>
  <c r="AA422" i="7"/>
  <c r="X238" i="7"/>
  <c r="AB425" i="7"/>
  <c r="AA425" i="7"/>
  <c r="V169" i="7"/>
  <c r="AC173" i="7"/>
  <c r="V241" i="7"/>
  <c r="Z241" i="7"/>
  <c r="I175" i="7"/>
  <c r="H244" i="7"/>
  <c r="I244" i="7"/>
  <c r="J175" i="7"/>
  <c r="Z156" i="7"/>
  <c r="AA160" i="7"/>
  <c r="AC223" i="7"/>
  <c r="V415" i="7"/>
  <c r="AA415" i="7"/>
  <c r="V163" i="7"/>
  <c r="W422" i="7"/>
  <c r="Z422" i="7"/>
  <c r="V238" i="7"/>
  <c r="V168" i="7"/>
  <c r="AB169" i="7"/>
  <c r="Y168" i="7"/>
  <c r="AC169" i="7"/>
  <c r="X241" i="7"/>
  <c r="H429" i="7"/>
  <c r="Z421" i="7"/>
  <c r="AB168" i="7"/>
  <c r="Y425" i="7"/>
  <c r="Y173" i="7"/>
  <c r="Y172" i="7"/>
  <c r="Y428" i="7"/>
  <c r="AC428" i="7"/>
  <c r="I242" i="7"/>
  <c r="D435" i="7"/>
  <c r="AB167" i="7"/>
  <c r="I174" i="7"/>
  <c r="AA169" i="7"/>
  <c r="X424" i="7"/>
  <c r="X422" i="7"/>
  <c r="W167" i="7"/>
  <c r="X169" i="7"/>
  <c r="Z169" i="7"/>
  <c r="AA428" i="7"/>
  <c r="AC172" i="7"/>
  <c r="D244" i="7"/>
  <c r="I243" i="7"/>
  <c r="V173" i="7"/>
  <c r="AA172" i="7"/>
  <c r="J244" i="7"/>
  <c r="I429" i="7"/>
  <c r="AC241" i="7"/>
  <c r="H175" i="7"/>
  <c r="Z425" i="7"/>
  <c r="AC238" i="7"/>
  <c r="AC168" i="7"/>
  <c r="W241" i="7"/>
  <c r="AB173" i="7"/>
  <c r="Z172" i="7"/>
  <c r="W172" i="7"/>
  <c r="F430" i="7"/>
  <c r="V172" i="7"/>
  <c r="F175" i="7"/>
  <c r="Y154" i="7"/>
  <c r="Y422" i="7"/>
  <c r="AB238" i="7"/>
  <c r="W238" i="7"/>
  <c r="AA238" i="7"/>
  <c r="F244" i="7"/>
  <c r="Z428" i="7"/>
  <c r="F174" i="7"/>
  <c r="X157" i="7"/>
  <c r="W418" i="7"/>
  <c r="X168" i="7"/>
  <c r="Y167" i="7"/>
  <c r="AB428" i="7"/>
  <c r="V428" i="7"/>
  <c r="F243" i="7"/>
  <c r="W425" i="7"/>
  <c r="Z167" i="7"/>
  <c r="AA173" i="7"/>
  <c r="AC422" i="7"/>
  <c r="AA241" i="7"/>
  <c r="AA168" i="7"/>
  <c r="AB241" i="7"/>
  <c r="AA95" i="7"/>
  <c r="AC95" i="7"/>
  <c r="V95" i="7"/>
  <c r="W95" i="7"/>
  <c r="Z95" i="7"/>
  <c r="AB95" i="7"/>
  <c r="Y95" i="7"/>
  <c r="X95" i="7"/>
  <c r="AQ5" i="7" l="1"/>
  <c r="B96" i="7"/>
  <c r="V560" i="7"/>
  <c r="V593" i="7"/>
  <c r="W50" i="7" s="1"/>
  <c r="V571" i="7"/>
  <c r="V561" i="7"/>
  <c r="W18" i="7" s="1"/>
  <c r="W561" i="7" s="1"/>
  <c r="V565" i="7"/>
  <c r="B436" i="7"/>
  <c r="B245" i="7"/>
  <c r="AD7" i="7"/>
  <c r="AD110" i="7"/>
  <c r="AD95" i="7"/>
  <c r="AD66" i="7"/>
  <c r="AD70" i="7"/>
  <c r="AD67" i="7"/>
  <c r="AD68" i="7"/>
  <c r="AD69" i="7"/>
  <c r="AD71" i="7"/>
  <c r="AD72" i="7"/>
  <c r="AD73" i="7"/>
  <c r="AD74" i="7"/>
  <c r="AD75" i="7"/>
  <c r="AD76" i="7"/>
  <c r="AD78" i="7"/>
  <c r="AD77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F96" i="7"/>
  <c r="I96" i="7"/>
  <c r="J96" i="7"/>
  <c r="H96" i="7"/>
  <c r="AC175" i="7"/>
  <c r="AA244" i="7"/>
  <c r="I176" i="7"/>
  <c r="W175" i="7"/>
  <c r="X244" i="7"/>
  <c r="X175" i="7"/>
  <c r="AD244" i="7"/>
  <c r="Y175" i="7"/>
  <c r="D436" i="7"/>
  <c r="J429" i="7"/>
  <c r="V244" i="7"/>
  <c r="AB242" i="7"/>
  <c r="AD175" i="7"/>
  <c r="Y242" i="7"/>
  <c r="AC174" i="7"/>
  <c r="W242" i="7"/>
  <c r="AC242" i="7"/>
  <c r="Y174" i="7"/>
  <c r="F431" i="7"/>
  <c r="J176" i="7"/>
  <c r="AB244" i="7"/>
  <c r="AA174" i="7"/>
  <c r="Y244" i="7"/>
  <c r="J245" i="7"/>
  <c r="J243" i="7"/>
  <c r="H430" i="7"/>
  <c r="F176" i="7"/>
  <c r="J430" i="7"/>
  <c r="AD174" i="7"/>
  <c r="Z244" i="7"/>
  <c r="Z175" i="7"/>
  <c r="W174" i="7"/>
  <c r="X242" i="7"/>
  <c r="X174" i="7"/>
  <c r="W244" i="7"/>
  <c r="V174" i="7"/>
  <c r="AA175" i="7"/>
  <c r="AA242" i="7"/>
  <c r="V175" i="7"/>
  <c r="AB174" i="7"/>
  <c r="I245" i="7"/>
  <c r="AB175" i="7"/>
  <c r="V242" i="7"/>
  <c r="AD242" i="7"/>
  <c r="H176" i="7"/>
  <c r="Z174" i="7"/>
  <c r="Z242" i="7"/>
  <c r="AC244" i="7"/>
  <c r="AA96" i="7"/>
  <c r="AB96" i="7"/>
  <c r="AC96" i="7"/>
  <c r="X96" i="7"/>
  <c r="W96" i="7"/>
  <c r="Z96" i="7"/>
  <c r="V96" i="7"/>
  <c r="AD96" i="7"/>
  <c r="Y96" i="7"/>
  <c r="W28" i="7" l="1"/>
  <c r="W571" i="7" s="1"/>
  <c r="X28" i="7" s="1"/>
  <c r="X571" i="7" s="1"/>
  <c r="Y28" i="7" s="1"/>
  <c r="Y571" i="7" s="1"/>
  <c r="Z28" i="7" s="1"/>
  <c r="Z571" i="7" s="1"/>
  <c r="AA28" i="7" s="1"/>
  <c r="AA571" i="7" s="1"/>
  <c r="AB28" i="7" s="1"/>
  <c r="AB571" i="7" s="1"/>
  <c r="AC28" i="7" s="1"/>
  <c r="AC571" i="7" s="1"/>
  <c r="W593" i="7"/>
  <c r="X50" i="7" s="1"/>
  <c r="AR5" i="7"/>
  <c r="B97" i="7"/>
  <c r="B437" i="7"/>
  <c r="B246" i="7"/>
  <c r="AE6" i="7"/>
  <c r="F97" i="7"/>
  <c r="I97" i="7"/>
  <c r="H97" i="7"/>
  <c r="J97" i="7"/>
  <c r="AD160" i="7"/>
  <c r="AD419" i="7"/>
  <c r="AD156" i="7"/>
  <c r="AD155" i="7"/>
  <c r="AD167" i="7"/>
  <c r="AD241" i="7"/>
  <c r="AC176" i="7"/>
  <c r="AA429" i="7"/>
  <c r="Z176" i="7"/>
  <c r="J246" i="7"/>
  <c r="H431" i="7"/>
  <c r="Y243" i="7"/>
  <c r="I430" i="7"/>
  <c r="D246" i="7"/>
  <c r="AD172" i="7"/>
  <c r="AD417" i="7"/>
  <c r="AD162" i="7"/>
  <c r="AD411" i="7"/>
  <c r="AD223" i="7"/>
  <c r="AD169" i="7"/>
  <c r="AD425" i="7"/>
  <c r="Y176" i="7"/>
  <c r="AA176" i="7"/>
  <c r="Z429" i="7"/>
  <c r="X429" i="7"/>
  <c r="W429" i="7"/>
  <c r="I431" i="7"/>
  <c r="J177" i="7"/>
  <c r="AD170" i="7"/>
  <c r="AD239" i="7"/>
  <c r="AD413" i="7"/>
  <c r="AD227" i="7"/>
  <c r="AD428" i="7"/>
  <c r="AD415" i="7"/>
  <c r="D245" i="7"/>
  <c r="H246" i="7"/>
  <c r="F177" i="7"/>
  <c r="J431" i="7"/>
  <c r="AD166" i="7"/>
  <c r="AD231" i="7"/>
  <c r="AD171" i="7"/>
  <c r="AD418" i="7"/>
  <c r="AD412" i="7"/>
  <c r="AD422" i="7"/>
  <c r="AD173" i="7"/>
  <c r="W243" i="7"/>
  <c r="V429" i="7"/>
  <c r="Z243" i="7"/>
  <c r="I246" i="7"/>
  <c r="AB243" i="7"/>
  <c r="F245" i="7"/>
  <c r="AD414" i="7"/>
  <c r="AA243" i="7"/>
  <c r="AD416" i="7"/>
  <c r="AD427" i="7"/>
  <c r="AD222" i="7"/>
  <c r="AD154" i="7"/>
  <c r="AD421" i="7"/>
  <c r="AD238" i="7"/>
  <c r="AC243" i="7"/>
  <c r="Y429" i="7"/>
  <c r="AD243" i="7"/>
  <c r="F432" i="7"/>
  <c r="AD240" i="7"/>
  <c r="AD423" i="7"/>
  <c r="AD230" i="7"/>
  <c r="AD157" i="7"/>
  <c r="AD163" i="7"/>
  <c r="AD159" i="7"/>
  <c r="X243" i="7"/>
  <c r="AD429" i="7"/>
  <c r="V176" i="7"/>
  <c r="H245" i="7"/>
  <c r="H177" i="7"/>
  <c r="AC429" i="7"/>
  <c r="AB429" i="7"/>
  <c r="AD165" i="7"/>
  <c r="W176" i="7"/>
  <c r="AD158" i="7"/>
  <c r="AD164" i="7"/>
  <c r="AD161" i="7"/>
  <c r="AD424" i="7"/>
  <c r="AD420" i="7"/>
  <c r="AD168" i="7"/>
  <c r="V243" i="7"/>
  <c r="X176" i="7"/>
  <c r="AD176" i="7"/>
  <c r="AB176" i="7"/>
  <c r="F246" i="7"/>
  <c r="AD426" i="7"/>
  <c r="I177" i="7"/>
  <c r="D437" i="7"/>
  <c r="Y97" i="7"/>
  <c r="AA97" i="7"/>
  <c r="X97" i="7"/>
  <c r="AD97" i="7"/>
  <c r="W97" i="7"/>
  <c r="Z97" i="7"/>
  <c r="AC97" i="7"/>
  <c r="AB97" i="7"/>
  <c r="V97" i="7"/>
  <c r="X593" i="7" l="1"/>
  <c r="Y50" i="7" s="1"/>
  <c r="AS5" i="7"/>
  <c r="B98" i="7"/>
  <c r="B438" i="7"/>
  <c r="B247" i="7"/>
  <c r="B248" i="7" s="1"/>
  <c r="V594" i="7"/>
  <c r="W51" i="7" s="1"/>
  <c r="AD28" i="7"/>
  <c r="AD571" i="7" s="1"/>
  <c r="AE7" i="7"/>
  <c r="AE110" i="7"/>
  <c r="AE97" i="7"/>
  <c r="AE66" i="7"/>
  <c r="AE69" i="7"/>
  <c r="AE67" i="7"/>
  <c r="AE68" i="7"/>
  <c r="AE70" i="7"/>
  <c r="AE71" i="7"/>
  <c r="AE72" i="7"/>
  <c r="AE73" i="7"/>
  <c r="AE74" i="7"/>
  <c r="AE75" i="7"/>
  <c r="AE76" i="7"/>
  <c r="AE78" i="7"/>
  <c r="AE77" i="7"/>
  <c r="AE79" i="7"/>
  <c r="AE80" i="7"/>
  <c r="AE81" i="7"/>
  <c r="AE82" i="7"/>
  <c r="AE83" i="7"/>
  <c r="AE84" i="7"/>
  <c r="AE85" i="7"/>
  <c r="AE86" i="7"/>
  <c r="AE87" i="7"/>
  <c r="AE88" i="7"/>
  <c r="AE89" i="7"/>
  <c r="AE90" i="7"/>
  <c r="AE91" i="7"/>
  <c r="AE92" i="7"/>
  <c r="AE93" i="7"/>
  <c r="AE94" i="7"/>
  <c r="AE95" i="7"/>
  <c r="AE96" i="7"/>
  <c r="F98" i="7"/>
  <c r="H98" i="7"/>
  <c r="I98" i="7"/>
  <c r="J98" i="7"/>
  <c r="AB245" i="7"/>
  <c r="AD430" i="7"/>
  <c r="V431" i="7"/>
  <c r="AD177" i="7"/>
  <c r="Z430" i="7"/>
  <c r="AE431" i="7"/>
  <c r="AA430" i="7"/>
  <c r="H432" i="7"/>
  <c r="D438" i="7"/>
  <c r="I248" i="7"/>
  <c r="V246" i="7"/>
  <c r="AC245" i="7"/>
  <c r="AC246" i="7"/>
  <c r="W431" i="7"/>
  <c r="AA177" i="7"/>
  <c r="H178" i="7"/>
  <c r="X245" i="7"/>
  <c r="AC430" i="7"/>
  <c r="AB246" i="7"/>
  <c r="AE246" i="7"/>
  <c r="AB430" i="7"/>
  <c r="AA246" i="7"/>
  <c r="Y246" i="7"/>
  <c r="I178" i="7"/>
  <c r="AD245" i="7"/>
  <c r="F248" i="7"/>
  <c r="AB431" i="7"/>
  <c r="AE430" i="7"/>
  <c r="X431" i="7"/>
  <c r="Z246" i="7"/>
  <c r="X430" i="7"/>
  <c r="W177" i="7"/>
  <c r="W245" i="7"/>
  <c r="W246" i="7"/>
  <c r="J248" i="7"/>
  <c r="V245" i="7"/>
  <c r="H247" i="7"/>
  <c r="AE177" i="7"/>
  <c r="AE245" i="7"/>
  <c r="V430" i="7"/>
  <c r="Z431" i="7"/>
  <c r="X177" i="7"/>
  <c r="V177" i="7"/>
  <c r="W430" i="7"/>
  <c r="Y177" i="7"/>
  <c r="Y245" i="7"/>
  <c r="Y430" i="7"/>
  <c r="AB177" i="7"/>
  <c r="AC177" i="7"/>
  <c r="AA431" i="7"/>
  <c r="I247" i="7"/>
  <c r="F433" i="7"/>
  <c r="AE426" i="7"/>
  <c r="AE241" i="7"/>
  <c r="Y431" i="7"/>
  <c r="AA245" i="7"/>
  <c r="AD431" i="7"/>
  <c r="Z177" i="7"/>
  <c r="Z245" i="7"/>
  <c r="X246" i="7"/>
  <c r="AC431" i="7"/>
  <c r="AD246" i="7"/>
  <c r="AE231" i="7"/>
  <c r="AE223" i="7"/>
  <c r="AE174" i="7"/>
  <c r="F178" i="7"/>
  <c r="AE159" i="7"/>
  <c r="AE156" i="7"/>
  <c r="V98" i="7"/>
  <c r="AD98" i="7"/>
  <c r="AB98" i="7"/>
  <c r="Z98" i="7"/>
  <c r="AC98" i="7"/>
  <c r="X98" i="7"/>
  <c r="AA98" i="7"/>
  <c r="W98" i="7"/>
  <c r="AE98" i="7"/>
  <c r="Y98" i="7"/>
  <c r="W594" i="7" l="1"/>
  <c r="X51" i="7" s="1"/>
  <c r="Y593" i="7"/>
  <c r="Z50" i="7" s="1"/>
  <c r="AT5" i="7"/>
  <c r="B99" i="7"/>
  <c r="B439" i="7"/>
  <c r="B249" i="7"/>
  <c r="B250" i="7" s="1"/>
  <c r="AE28" i="7"/>
  <c r="AF6" i="7"/>
  <c r="I99" i="7"/>
  <c r="J99" i="7"/>
  <c r="F99" i="7"/>
  <c r="H99" i="7"/>
  <c r="AE173" i="7"/>
  <c r="AE422" i="7"/>
  <c r="AE160" i="7"/>
  <c r="AE244" i="7"/>
  <c r="AE176" i="7"/>
  <c r="AE242" i="7"/>
  <c r="I433" i="7"/>
  <c r="F179" i="7"/>
  <c r="H249" i="7"/>
  <c r="D250" i="7"/>
  <c r="H433" i="7"/>
  <c r="AE172" i="7"/>
  <c r="AE413" i="7"/>
  <c r="AE427" i="7"/>
  <c r="AE425" i="7"/>
  <c r="AE175" i="7"/>
  <c r="AE171" i="7"/>
  <c r="AE238" i="7"/>
  <c r="AE417" i="7"/>
  <c r="AE428" i="7"/>
  <c r="AE419" i="7"/>
  <c r="AE161" i="7"/>
  <c r="AE420" i="7"/>
  <c r="I180" i="7"/>
  <c r="F434" i="7"/>
  <c r="AE166" i="7"/>
  <c r="I250" i="7"/>
  <c r="H179" i="7"/>
  <c r="AE412" i="7"/>
  <c r="AE423" i="7"/>
  <c r="AE154" i="7"/>
  <c r="AE418" i="7"/>
  <c r="AE157" i="7"/>
  <c r="J247" i="7"/>
  <c r="AE227" i="7"/>
  <c r="AE167" i="7"/>
  <c r="AE421" i="7"/>
  <c r="AE163" i="7"/>
  <c r="AE230" i="7"/>
  <c r="AE414" i="7"/>
  <c r="H248" i="7"/>
  <c r="I179" i="7"/>
  <c r="D247" i="7"/>
  <c r="AE162" i="7"/>
  <c r="AE164" i="7"/>
  <c r="AE424" i="7"/>
  <c r="AE239" i="7"/>
  <c r="AE158" i="7"/>
  <c r="AE415" i="7"/>
  <c r="AE416" i="7"/>
  <c r="H180" i="7"/>
  <c r="F180" i="7"/>
  <c r="D249" i="7"/>
  <c r="J179" i="7"/>
  <c r="F250" i="7"/>
  <c r="F249" i="7"/>
  <c r="F247" i="7"/>
  <c r="J180" i="7"/>
  <c r="AE168" i="7"/>
  <c r="AE222" i="7"/>
  <c r="AE240" i="7"/>
  <c r="AE243" i="7"/>
  <c r="AE165" i="7"/>
  <c r="AE170" i="7"/>
  <c r="I432" i="7"/>
  <c r="J432" i="7"/>
  <c r="D248" i="7"/>
  <c r="AE169" i="7"/>
  <c r="AE411" i="7"/>
  <c r="AE155" i="7"/>
  <c r="AE429" i="7"/>
  <c r="J178" i="7"/>
  <c r="D439" i="7"/>
  <c r="V99" i="7"/>
  <c r="AB99" i="7"/>
  <c r="AD99" i="7"/>
  <c r="X99" i="7"/>
  <c r="AC99" i="7"/>
  <c r="Z99" i="7"/>
  <c r="W99" i="7"/>
  <c r="AA99" i="7"/>
  <c r="AE99" i="7"/>
  <c r="Y99" i="7"/>
  <c r="X594" i="7" l="1"/>
  <c r="Y51" i="7" s="1"/>
  <c r="Z593" i="7"/>
  <c r="AA50" i="7" s="1"/>
  <c r="AU5" i="7"/>
  <c r="B100" i="7"/>
  <c r="B440" i="7"/>
  <c r="AE571" i="7"/>
  <c r="AF28" i="7" s="1"/>
  <c r="AF7" i="7"/>
  <c r="B251" i="7"/>
  <c r="AF110" i="7"/>
  <c r="AF99" i="7"/>
  <c r="AF66" i="7"/>
  <c r="AF68" i="7"/>
  <c r="AF67" i="7"/>
  <c r="AF69" i="7"/>
  <c r="AF70" i="7"/>
  <c r="AF71" i="7"/>
  <c r="AF72" i="7"/>
  <c r="AF73" i="7"/>
  <c r="AF74" i="7"/>
  <c r="AF75" i="7"/>
  <c r="AF76" i="7"/>
  <c r="AF78" i="7"/>
  <c r="AF77" i="7"/>
  <c r="AF79" i="7"/>
  <c r="AF80" i="7"/>
  <c r="AF81" i="7"/>
  <c r="AF82" i="7"/>
  <c r="AF83" i="7"/>
  <c r="AF84" i="7"/>
  <c r="AF85" i="7"/>
  <c r="AF86" i="7"/>
  <c r="AF87" i="7"/>
  <c r="AF88" i="7"/>
  <c r="AF89" i="7"/>
  <c r="AF90" i="7"/>
  <c r="AF91" i="7"/>
  <c r="AF92" i="7"/>
  <c r="AF93" i="7"/>
  <c r="AF94" i="7"/>
  <c r="AF95" i="7"/>
  <c r="AF96" i="7"/>
  <c r="AF97" i="7"/>
  <c r="AF98" i="7"/>
  <c r="F100" i="7"/>
  <c r="H100" i="7"/>
  <c r="I100" i="7"/>
  <c r="J100" i="7"/>
  <c r="AF413" i="7"/>
  <c r="AF174" i="7"/>
  <c r="AF177" i="7"/>
  <c r="Y432" i="7"/>
  <c r="AB180" i="7"/>
  <c r="Z247" i="7"/>
  <c r="X178" i="7"/>
  <c r="Z180" i="7"/>
  <c r="AE179" i="7"/>
  <c r="AC432" i="7"/>
  <c r="AF248" i="7"/>
  <c r="Z178" i="7"/>
  <c r="V432" i="7"/>
  <c r="AB178" i="7"/>
  <c r="AD432" i="7"/>
  <c r="AA248" i="7"/>
  <c r="X248" i="7"/>
  <c r="J250" i="7"/>
  <c r="F435" i="7"/>
  <c r="X432" i="7"/>
  <c r="AD178" i="7"/>
  <c r="Y180" i="7"/>
  <c r="AC248" i="7"/>
  <c r="W248" i="7"/>
  <c r="W178" i="7"/>
  <c r="V247" i="7"/>
  <c r="J433" i="7"/>
  <c r="AF178" i="7"/>
  <c r="AE247" i="7"/>
  <c r="AD179" i="7"/>
  <c r="I249" i="7"/>
  <c r="AD180" i="7"/>
  <c r="AB248" i="7"/>
  <c r="W432" i="7"/>
  <c r="AC247" i="7"/>
  <c r="AF179" i="7"/>
  <c r="AF432" i="7"/>
  <c r="AA247" i="7"/>
  <c r="J181" i="7"/>
  <c r="Y248" i="7"/>
  <c r="W180" i="7"/>
  <c r="D251" i="7"/>
  <c r="AA180" i="7"/>
  <c r="I181" i="7"/>
  <c r="Y179" i="7"/>
  <c r="AD248" i="7"/>
  <c r="V179" i="7"/>
  <c r="AB432" i="7"/>
  <c r="Y178" i="7"/>
  <c r="H434" i="7"/>
  <c r="F251" i="7"/>
  <c r="AC179" i="7"/>
  <c r="AA179" i="7"/>
  <c r="I434" i="7"/>
  <c r="AF246" i="7"/>
  <c r="V180" i="7"/>
  <c r="X247" i="7"/>
  <c r="Z432" i="7"/>
  <c r="AF180" i="7"/>
  <c r="H251" i="7"/>
  <c r="Y247" i="7"/>
  <c r="AC178" i="7"/>
  <c r="W179" i="7"/>
  <c r="AF247" i="7"/>
  <c r="AE180" i="7"/>
  <c r="AE178" i="7"/>
  <c r="X179" i="7"/>
  <c r="H250" i="7"/>
  <c r="AF169" i="7"/>
  <c r="AA178" i="7"/>
  <c r="AC180" i="7"/>
  <c r="AE432" i="7"/>
  <c r="X180" i="7"/>
  <c r="W247" i="7"/>
  <c r="AA432" i="7"/>
  <c r="V178" i="7"/>
  <c r="AB179" i="7"/>
  <c r="AE248" i="7"/>
  <c r="J249" i="7"/>
  <c r="F181" i="7"/>
  <c r="AF163" i="7"/>
  <c r="AF175" i="7"/>
  <c r="V248" i="7"/>
  <c r="Z248" i="7"/>
  <c r="Z179" i="7"/>
  <c r="H181" i="7"/>
  <c r="AB247" i="7"/>
  <c r="D440" i="7"/>
  <c r="AF240" i="7"/>
  <c r="AF412" i="7"/>
  <c r="AF428" i="7"/>
  <c r="AD247" i="7"/>
  <c r="AF426" i="7"/>
  <c r="Y100" i="7"/>
  <c r="W100" i="7"/>
  <c r="AF100" i="7"/>
  <c r="AA100" i="7"/>
  <c r="AC100" i="7"/>
  <c r="AE100" i="7"/>
  <c r="Z100" i="7"/>
  <c r="AB100" i="7"/>
  <c r="V100" i="7"/>
  <c r="AD100" i="7"/>
  <c r="X100" i="7"/>
  <c r="Y594" i="7" l="1"/>
  <c r="Z51" i="7" s="1"/>
  <c r="AA593" i="7"/>
  <c r="AB50" i="7" s="1"/>
  <c r="AV5" i="7"/>
  <c r="B101" i="7"/>
  <c r="B441" i="7"/>
  <c r="V572" i="7"/>
  <c r="AG6" i="7"/>
  <c r="B252" i="7"/>
  <c r="F101" i="7"/>
  <c r="H101" i="7"/>
  <c r="J101" i="7"/>
  <c r="I101" i="7"/>
  <c r="AF430" i="7"/>
  <c r="AF172" i="7"/>
  <c r="AF168" i="7"/>
  <c r="AF230" i="7"/>
  <c r="AF227" i="7"/>
  <c r="AF159" i="7"/>
  <c r="V181" i="7"/>
  <c r="V433" i="7"/>
  <c r="W249" i="7"/>
  <c r="AC181" i="7"/>
  <c r="W181" i="7"/>
  <c r="AB181" i="7"/>
  <c r="D441" i="7"/>
  <c r="AF167" i="7"/>
  <c r="AF157" i="7"/>
  <c r="AF239" i="7"/>
  <c r="AF154" i="7"/>
  <c r="AF161" i="7"/>
  <c r="AF418" i="7"/>
  <c r="AF181" i="7"/>
  <c r="AF433" i="7"/>
  <c r="AC249" i="7"/>
  <c r="Z433" i="7"/>
  <c r="AE249" i="7"/>
  <c r="AC250" i="7"/>
  <c r="H183" i="7"/>
  <c r="AF425" i="7"/>
  <c r="AF164" i="7"/>
  <c r="AF223" i="7"/>
  <c r="AF231" i="7"/>
  <c r="AF414" i="7"/>
  <c r="AF162" i="7"/>
  <c r="AB433" i="7"/>
  <c r="AC433" i="7"/>
  <c r="AB250" i="7"/>
  <c r="AE433" i="7"/>
  <c r="AA249" i="7"/>
  <c r="Y250" i="7"/>
  <c r="Y433" i="7"/>
  <c r="F183" i="7"/>
  <c r="D252" i="7"/>
  <c r="J182" i="7"/>
  <c r="F436" i="7"/>
  <c r="I435" i="7"/>
  <c r="AF238" i="7"/>
  <c r="AF156" i="7"/>
  <c r="AF427" i="7"/>
  <c r="AF171" i="7"/>
  <c r="AF160" i="7"/>
  <c r="AF170" i="7"/>
  <c r="Z249" i="7"/>
  <c r="AF250" i="7"/>
  <c r="AE250" i="7"/>
  <c r="W433" i="7"/>
  <c r="X433" i="7"/>
  <c r="AA250" i="7"/>
  <c r="H435" i="7"/>
  <c r="I183" i="7"/>
  <c r="AF411" i="7"/>
  <c r="AF416" i="7"/>
  <c r="AF423" i="7"/>
  <c r="AF431" i="7"/>
  <c r="AF245" i="7"/>
  <c r="AF420" i="7"/>
  <c r="AF249" i="7"/>
  <c r="Z250" i="7"/>
  <c r="AA181" i="7"/>
  <c r="AB249" i="7"/>
  <c r="I251" i="7"/>
  <c r="J183" i="7"/>
  <c r="X250" i="7"/>
  <c r="AF222" i="7"/>
  <c r="AF419" i="7"/>
  <c r="AF429" i="7"/>
  <c r="AF244" i="7"/>
  <c r="AF242" i="7"/>
  <c r="AF421" i="7"/>
  <c r="Y181" i="7"/>
  <c r="X249" i="7"/>
  <c r="F182" i="7"/>
  <c r="AF155" i="7"/>
  <c r="AF243" i="7"/>
  <c r="AF424" i="7"/>
  <c r="AF241" i="7"/>
  <c r="AF422" i="7"/>
  <c r="AF415" i="7"/>
  <c r="AA433" i="7"/>
  <c r="V250" i="7"/>
  <c r="X181" i="7"/>
  <c r="Y249" i="7"/>
  <c r="AD249" i="7"/>
  <c r="AE181" i="7"/>
  <c r="AD433" i="7"/>
  <c r="W250" i="7"/>
  <c r="AF176" i="7"/>
  <c r="AF158" i="7"/>
  <c r="AF417" i="7"/>
  <c r="AF173" i="7"/>
  <c r="AF166" i="7"/>
  <c r="AF165" i="7"/>
  <c r="AD250" i="7"/>
  <c r="AD181" i="7"/>
  <c r="J434" i="7"/>
  <c r="H252" i="7"/>
  <c r="V249" i="7"/>
  <c r="H182" i="7"/>
  <c r="I182" i="7"/>
  <c r="Z181" i="7"/>
  <c r="W101" i="7"/>
  <c r="Y101" i="7"/>
  <c r="AA101" i="7"/>
  <c r="AC101" i="7"/>
  <c r="AD101" i="7"/>
  <c r="AF101" i="7"/>
  <c r="X101" i="7"/>
  <c r="Z101" i="7"/>
  <c r="AB101" i="7"/>
  <c r="V101" i="7"/>
  <c r="AE101" i="7"/>
  <c r="Z594" i="7" l="1"/>
  <c r="AA51" i="7" s="1"/>
  <c r="AB593" i="7"/>
  <c r="AC50" i="7" s="1"/>
  <c r="AW5" i="7"/>
  <c r="B102" i="7"/>
  <c r="AF571" i="7"/>
  <c r="AG28" i="7" s="1"/>
  <c r="B442" i="7"/>
  <c r="W29" i="7"/>
  <c r="W572" i="7" s="1"/>
  <c r="AG7" i="7"/>
  <c r="B253" i="7"/>
  <c r="AG110" i="7"/>
  <c r="AG101" i="7"/>
  <c r="AG66" i="7"/>
  <c r="AG69" i="7"/>
  <c r="AG70" i="7"/>
  <c r="AG68" i="7"/>
  <c r="AG67" i="7"/>
  <c r="AG71" i="7"/>
  <c r="AG72" i="7"/>
  <c r="AG73" i="7"/>
  <c r="AG74" i="7"/>
  <c r="AG75" i="7"/>
  <c r="AG76" i="7"/>
  <c r="AG78" i="7"/>
  <c r="AG77" i="7"/>
  <c r="AG79" i="7"/>
  <c r="AG80" i="7"/>
  <c r="AG81" i="7"/>
  <c r="AG82" i="7"/>
  <c r="AG83" i="7"/>
  <c r="AG84" i="7"/>
  <c r="AG85" i="7"/>
  <c r="AG86" i="7"/>
  <c r="AG87" i="7"/>
  <c r="AG88" i="7"/>
  <c r="AG89" i="7"/>
  <c r="AG90" i="7"/>
  <c r="AG91" i="7"/>
  <c r="AG92" i="7"/>
  <c r="AG93" i="7"/>
  <c r="AG94" i="7"/>
  <c r="AG95" i="7"/>
  <c r="AG96" i="7"/>
  <c r="AG97" i="7"/>
  <c r="AG98" i="7"/>
  <c r="AG99" i="7"/>
  <c r="AG100" i="7"/>
  <c r="F102" i="7"/>
  <c r="H102" i="7"/>
  <c r="J102" i="7"/>
  <c r="I102" i="7"/>
  <c r="AD434" i="7"/>
  <c r="AB183" i="7"/>
  <c r="W182" i="7"/>
  <c r="AF182" i="7"/>
  <c r="AC183" i="7"/>
  <c r="F437" i="7"/>
  <c r="J252" i="7"/>
  <c r="F253" i="7"/>
  <c r="AE183" i="7"/>
  <c r="W183" i="7"/>
  <c r="AE182" i="7"/>
  <c r="J184" i="7"/>
  <c r="AF434" i="7"/>
  <c r="X182" i="7"/>
  <c r="AA434" i="7"/>
  <c r="V183" i="7"/>
  <c r="Z183" i="7"/>
  <c r="X434" i="7"/>
  <c r="AE434" i="7"/>
  <c r="I184" i="7"/>
  <c r="D442" i="7"/>
  <c r="AD183" i="7"/>
  <c r="J436" i="7"/>
  <c r="H253" i="7"/>
  <c r="I252" i="7"/>
  <c r="V182" i="7"/>
  <c r="J435" i="7"/>
  <c r="H184" i="7"/>
  <c r="V434" i="7"/>
  <c r="W434" i="7"/>
  <c r="AA182" i="7"/>
  <c r="AD182" i="7"/>
  <c r="AB182" i="7"/>
  <c r="Z434" i="7"/>
  <c r="Z182" i="7"/>
  <c r="Y182" i="7"/>
  <c r="H436" i="7"/>
  <c r="AF183" i="7"/>
  <c r="AA183" i="7"/>
  <c r="AB434" i="7"/>
  <c r="J251" i="7"/>
  <c r="F184" i="7"/>
  <c r="Y183" i="7"/>
  <c r="AC434" i="7"/>
  <c r="X183" i="7"/>
  <c r="AC182" i="7"/>
  <c r="Y434" i="7"/>
  <c r="I436" i="7"/>
  <c r="F252" i="7"/>
  <c r="AA102" i="7"/>
  <c r="AD102" i="7"/>
  <c r="W102" i="7"/>
  <c r="Y102" i="7"/>
  <c r="AF102" i="7"/>
  <c r="AC102" i="7"/>
  <c r="V102" i="7"/>
  <c r="X102" i="7"/>
  <c r="AB102" i="7"/>
  <c r="Z102" i="7"/>
  <c r="AE102" i="7"/>
  <c r="AG102" i="7"/>
  <c r="AA594" i="7" l="1"/>
  <c r="AB51" i="7" s="1"/>
  <c r="AC593" i="7"/>
  <c r="AD50" i="7" s="1"/>
  <c r="AX5" i="7"/>
  <c r="B103" i="7"/>
  <c r="B443" i="7"/>
  <c r="X29" i="7"/>
  <c r="X572" i="7" s="1"/>
  <c r="AH6" i="7"/>
  <c r="B254" i="7"/>
  <c r="J103" i="7"/>
  <c r="F103" i="7"/>
  <c r="I103" i="7"/>
  <c r="H103" i="7"/>
  <c r="AG433" i="7"/>
  <c r="AG231" i="7"/>
  <c r="AG411" i="7"/>
  <c r="AG418" i="7"/>
  <c r="AG413" i="7"/>
  <c r="AG156" i="7"/>
  <c r="AG241" i="7"/>
  <c r="AG242" i="7"/>
  <c r="AG246" i="7"/>
  <c r="Y184" i="7"/>
  <c r="AA184" i="7"/>
  <c r="Z435" i="7"/>
  <c r="AG184" i="7"/>
  <c r="AA251" i="7"/>
  <c r="AD251" i="7"/>
  <c r="AD184" i="7"/>
  <c r="Z184" i="7"/>
  <c r="I185" i="7"/>
  <c r="I253" i="7"/>
  <c r="F438" i="7"/>
  <c r="D253" i="7"/>
  <c r="AG421" i="7"/>
  <c r="AG250" i="7"/>
  <c r="AG183" i="7"/>
  <c r="AG426" i="7"/>
  <c r="AG158" i="7"/>
  <c r="AG414" i="7"/>
  <c r="AG223" i="7"/>
  <c r="AG172" i="7"/>
  <c r="AG167" i="7"/>
  <c r="AG174" i="7"/>
  <c r="V252" i="7"/>
  <c r="AE251" i="7"/>
  <c r="AB436" i="7"/>
  <c r="H437" i="7"/>
  <c r="J185" i="7"/>
  <c r="F185" i="7"/>
  <c r="AG169" i="7"/>
  <c r="V251" i="7"/>
  <c r="AD252" i="7"/>
  <c r="AG181" i="7"/>
  <c r="AG179" i="7"/>
  <c r="AG155" i="7"/>
  <c r="AG417" i="7"/>
  <c r="AG165" i="7"/>
  <c r="AG161" i="7"/>
  <c r="AG222" i="7"/>
  <c r="AG428" i="7"/>
  <c r="AG230" i="7"/>
  <c r="AB252" i="7"/>
  <c r="AB435" i="7"/>
  <c r="W184" i="7"/>
  <c r="Z251" i="7"/>
  <c r="AC436" i="7"/>
  <c r="AF251" i="7"/>
  <c r="AF184" i="7"/>
  <c r="AE252" i="7"/>
  <c r="W436" i="7"/>
  <c r="AC252" i="7"/>
  <c r="X435" i="7"/>
  <c r="AE436" i="7"/>
  <c r="AF435" i="7"/>
  <c r="D443" i="7"/>
  <c r="D254" i="7"/>
  <c r="J186" i="7"/>
  <c r="AG430" i="7"/>
  <c r="AC184" i="7"/>
  <c r="AB184" i="7"/>
  <c r="AG249" i="7"/>
  <c r="AG177" i="7"/>
  <c r="AG180" i="7"/>
  <c r="AG178" i="7"/>
  <c r="AG244" i="7"/>
  <c r="AG170" i="7"/>
  <c r="AG415" i="7"/>
  <c r="AG419" i="7"/>
  <c r="AG238" i="7"/>
  <c r="AG436" i="7"/>
  <c r="Z252" i="7"/>
  <c r="X251" i="7"/>
  <c r="AG435" i="7"/>
  <c r="AA252" i="7"/>
  <c r="AG251" i="7"/>
  <c r="AG157" i="7"/>
  <c r="W251" i="7"/>
  <c r="I437" i="7"/>
  <c r="AG245" i="7"/>
  <c r="AG168" i="7"/>
  <c r="AG243" i="7"/>
  <c r="AG176" i="7"/>
  <c r="AG434" i="7"/>
  <c r="AG164" i="7"/>
  <c r="AG416" i="7"/>
  <c r="AG163" i="7"/>
  <c r="AG159" i="7"/>
  <c r="Y436" i="7"/>
  <c r="AC251" i="7"/>
  <c r="V436" i="7"/>
  <c r="Y435" i="7"/>
  <c r="W435" i="7"/>
  <c r="Z436" i="7"/>
  <c r="AG252" i="7"/>
  <c r="V435" i="7"/>
  <c r="AD436" i="7"/>
  <c r="H185" i="7"/>
  <c r="AG427" i="7"/>
  <c r="X436" i="7"/>
  <c r="W252" i="7"/>
  <c r="AG420" i="7"/>
  <c r="AG425" i="7"/>
  <c r="AG173" i="7"/>
  <c r="AG166" i="7"/>
  <c r="AG432" i="7"/>
  <c r="AG247" i="7"/>
  <c r="AG171" i="7"/>
  <c r="AG162" i="7"/>
  <c r="AG154" i="7"/>
  <c r="AE184" i="7"/>
  <c r="AA436" i="7"/>
  <c r="AF252" i="7"/>
  <c r="X184" i="7"/>
  <c r="X252" i="7"/>
  <c r="AF436" i="7"/>
  <c r="AD435" i="7"/>
  <c r="H186" i="7"/>
  <c r="AG248" i="7"/>
  <c r="AA435" i="7"/>
  <c r="AG227" i="7"/>
  <c r="AG239" i="7"/>
  <c r="AG424" i="7"/>
  <c r="AG422" i="7"/>
  <c r="AG429" i="7"/>
  <c r="AG431" i="7"/>
  <c r="AG182" i="7"/>
  <c r="AG160" i="7"/>
  <c r="AG423" i="7"/>
  <c r="AB251" i="7"/>
  <c r="Y251" i="7"/>
  <c r="Y252" i="7"/>
  <c r="AE435" i="7"/>
  <c r="V184" i="7"/>
  <c r="I186" i="7"/>
  <c r="F254" i="7"/>
  <c r="AG412" i="7"/>
  <c r="AG175" i="7"/>
  <c r="AG240" i="7"/>
  <c r="AC435" i="7"/>
  <c r="F186" i="7"/>
  <c r="Z103" i="7"/>
  <c r="AD103" i="7"/>
  <c r="AF103" i="7"/>
  <c r="V103" i="7"/>
  <c r="X103" i="7"/>
  <c r="AA103" i="7"/>
  <c r="AC103" i="7"/>
  <c r="AE103" i="7"/>
  <c r="AG103" i="7"/>
  <c r="W103" i="7"/>
  <c r="Y103" i="7"/>
  <c r="AB103" i="7"/>
  <c r="AB594" i="7" l="1"/>
  <c r="AC51" i="7" s="1"/>
  <c r="AD593" i="7"/>
  <c r="AE50" i="7" s="1"/>
  <c r="AY5" i="7"/>
  <c r="B104" i="7"/>
  <c r="B444" i="7"/>
  <c r="AG571" i="7"/>
  <c r="AH28" i="7" s="1"/>
  <c r="Y29" i="7"/>
  <c r="Y572" i="7" s="1"/>
  <c r="AH7" i="7"/>
  <c r="B255" i="7"/>
  <c r="AH110" i="7"/>
  <c r="AH103" i="7"/>
  <c r="AH66" i="7"/>
  <c r="AH67" i="7"/>
  <c r="AH69" i="7"/>
  <c r="AH68" i="7"/>
  <c r="AH70" i="7"/>
  <c r="AH71" i="7"/>
  <c r="AH72" i="7"/>
  <c r="AH73" i="7"/>
  <c r="AH74" i="7"/>
  <c r="AH75" i="7"/>
  <c r="AH76" i="7"/>
  <c r="AH78" i="7"/>
  <c r="AH77" i="7"/>
  <c r="AH79" i="7"/>
  <c r="AH80" i="7"/>
  <c r="AH81" i="7"/>
  <c r="AH82" i="7"/>
  <c r="AH83" i="7"/>
  <c r="AH84" i="7"/>
  <c r="AH85" i="7"/>
  <c r="AH86" i="7"/>
  <c r="AH87" i="7"/>
  <c r="AH88" i="7"/>
  <c r="AH89" i="7"/>
  <c r="AH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F104" i="7"/>
  <c r="H104" i="7"/>
  <c r="I104" i="7"/>
  <c r="J104" i="7"/>
  <c r="V186" i="7"/>
  <c r="AB185" i="7"/>
  <c r="X185" i="7"/>
  <c r="F187" i="7"/>
  <c r="D444" i="7"/>
  <c r="Z185" i="7"/>
  <c r="F188" i="7"/>
  <c r="AH169" i="7"/>
  <c r="X186" i="7"/>
  <c r="AB186" i="7"/>
  <c r="AA185" i="7"/>
  <c r="Y185" i="7"/>
  <c r="AH185" i="7"/>
  <c r="H254" i="7"/>
  <c r="D255" i="7"/>
  <c r="AH432" i="7"/>
  <c r="AG186" i="7"/>
  <c r="Y186" i="7"/>
  <c r="AG185" i="7"/>
  <c r="W185" i="7"/>
  <c r="J253" i="7"/>
  <c r="I188" i="7"/>
  <c r="J188" i="7"/>
  <c r="AH241" i="7"/>
  <c r="H187" i="7"/>
  <c r="AF186" i="7"/>
  <c r="AD185" i="7"/>
  <c r="I254" i="7"/>
  <c r="AH175" i="7"/>
  <c r="AE186" i="7"/>
  <c r="J438" i="7"/>
  <c r="H438" i="7"/>
  <c r="H188" i="7"/>
  <c r="Z186" i="7"/>
  <c r="I187" i="7"/>
  <c r="AH239" i="7"/>
  <c r="AH177" i="7"/>
  <c r="AD186" i="7"/>
  <c r="J437" i="7"/>
  <c r="AE185" i="7"/>
  <c r="AC186" i="7"/>
  <c r="J187" i="7"/>
  <c r="AA186" i="7"/>
  <c r="AH165" i="7"/>
  <c r="AF185" i="7"/>
  <c r="V185" i="7"/>
  <c r="AC185" i="7"/>
  <c r="F439" i="7"/>
  <c r="AH158" i="7"/>
  <c r="AH182" i="7"/>
  <c r="W186" i="7"/>
  <c r="AC104" i="7"/>
  <c r="AG104" i="7"/>
  <c r="AF104" i="7"/>
  <c r="AH104" i="7"/>
  <c r="W104" i="7"/>
  <c r="Z104" i="7"/>
  <c r="AA104" i="7"/>
  <c r="AE104" i="7"/>
  <c r="V104" i="7"/>
  <c r="AB104" i="7"/>
  <c r="Y104" i="7"/>
  <c r="AD104" i="7"/>
  <c r="AE593" i="7" l="1"/>
  <c r="AF50" i="7" s="1"/>
  <c r="AC594" i="7"/>
  <c r="AD51" i="7" s="1"/>
  <c r="AZ5" i="7"/>
  <c r="B105" i="7"/>
  <c r="B445" i="7"/>
  <c r="Z29" i="7"/>
  <c r="Z572" i="7" s="1"/>
  <c r="AI6" i="7"/>
  <c r="B256" i="7"/>
  <c r="X104" i="7"/>
  <c r="F105" i="7"/>
  <c r="H105" i="7"/>
  <c r="I105" i="7"/>
  <c r="J105" i="7"/>
  <c r="AH436" i="7"/>
  <c r="AH238" i="7"/>
  <c r="AH243" i="7"/>
  <c r="AH181" i="7"/>
  <c r="AH427" i="7"/>
  <c r="AH231" i="7"/>
  <c r="AH222" i="7"/>
  <c r="AH156" i="7"/>
  <c r="AH166" i="7"/>
  <c r="AF187" i="7"/>
  <c r="AB437" i="7"/>
  <c r="AA188" i="7"/>
  <c r="AC253" i="7"/>
  <c r="X188" i="7"/>
  <c r="AC187" i="7"/>
  <c r="AD253" i="7"/>
  <c r="H439" i="7"/>
  <c r="J439" i="7"/>
  <c r="H255" i="7"/>
  <c r="I439" i="7"/>
  <c r="AH170" i="7"/>
  <c r="Y253" i="7"/>
  <c r="AH411" i="7"/>
  <c r="AH174" i="7"/>
  <c r="Y187" i="7"/>
  <c r="H189" i="7"/>
  <c r="AH163" i="7"/>
  <c r="AF188" i="7"/>
  <c r="V253" i="7"/>
  <c r="AH435" i="7"/>
  <c r="AH157" i="7"/>
  <c r="AH172" i="7"/>
  <c r="AH179" i="7"/>
  <c r="AH250" i="7"/>
  <c r="AH240" i="7"/>
  <c r="AH171" i="7"/>
  <c r="AH230" i="7"/>
  <c r="AH227" i="7"/>
  <c r="V187" i="7"/>
  <c r="AE437" i="7"/>
  <c r="AG188" i="7"/>
  <c r="AB253" i="7"/>
  <c r="AE187" i="7"/>
  <c r="AH187" i="7"/>
  <c r="Z188" i="7"/>
  <c r="F440" i="7"/>
  <c r="I438" i="7"/>
  <c r="Z253" i="7"/>
  <c r="AH253" i="7"/>
  <c r="AH161" i="7"/>
  <c r="AH242" i="7"/>
  <c r="AD187" i="7"/>
  <c r="V188" i="7"/>
  <c r="AH247" i="7"/>
  <c r="AH168" i="7"/>
  <c r="AB188" i="7"/>
  <c r="AH186" i="7"/>
  <c r="AH154" i="7"/>
  <c r="AF437" i="7"/>
  <c r="I255" i="7"/>
  <c r="AH184" i="7"/>
  <c r="AH422" i="7"/>
  <c r="AH167" i="7"/>
  <c r="AH176" i="7"/>
  <c r="AH180" i="7"/>
  <c r="AH433" i="7"/>
  <c r="AH155" i="7"/>
  <c r="AH417" i="7"/>
  <c r="AH412" i="7"/>
  <c r="AE188" i="7"/>
  <c r="X187" i="7"/>
  <c r="AA253" i="7"/>
  <c r="AB187" i="7"/>
  <c r="F189" i="7"/>
  <c r="F255" i="7"/>
  <c r="AH183" i="7"/>
  <c r="AH245" i="7"/>
  <c r="AE253" i="7"/>
  <c r="H256" i="7"/>
  <c r="AH434" i="7"/>
  <c r="AH246" i="7"/>
  <c r="AH424" i="7"/>
  <c r="AC188" i="7"/>
  <c r="AH252" i="7"/>
  <c r="AH421" i="7"/>
  <c r="AH418" i="7"/>
  <c r="AH223" i="7"/>
  <c r="AH429" i="7"/>
  <c r="AH430" i="7"/>
  <c r="AH249" i="7"/>
  <c r="AH414" i="7"/>
  <c r="AH419" i="7"/>
  <c r="Y437" i="7"/>
  <c r="Y188" i="7"/>
  <c r="AD188" i="7"/>
  <c r="W187" i="7"/>
  <c r="X437" i="7"/>
  <c r="Z187" i="7"/>
  <c r="AH162" i="7"/>
  <c r="AH437" i="7"/>
  <c r="AG187" i="7"/>
  <c r="D445" i="7"/>
  <c r="AH420" i="7"/>
  <c r="AG253" i="7"/>
  <c r="AH178" i="7"/>
  <c r="AG437" i="7"/>
  <c r="AH251" i="7"/>
  <c r="AH426" i="7"/>
  <c r="AH159" i="7"/>
  <c r="AH425" i="7"/>
  <c r="AH428" i="7"/>
  <c r="AH244" i="7"/>
  <c r="AH431" i="7"/>
  <c r="AH248" i="7"/>
  <c r="AH416" i="7"/>
  <c r="W437" i="7"/>
  <c r="W188" i="7"/>
  <c r="AF253" i="7"/>
  <c r="Z437" i="7"/>
  <c r="AA437" i="7"/>
  <c r="AA187" i="7"/>
  <c r="AD437" i="7"/>
  <c r="X253" i="7"/>
  <c r="W253" i="7"/>
  <c r="I189" i="7"/>
  <c r="J255" i="7"/>
  <c r="D256" i="7"/>
  <c r="AH164" i="7"/>
  <c r="AH173" i="7"/>
  <c r="V437" i="7"/>
  <c r="AH423" i="7"/>
  <c r="AH415" i="7"/>
  <c r="AC437" i="7"/>
  <c r="J254" i="7"/>
  <c r="AH160" i="7"/>
  <c r="AH413" i="7"/>
  <c r="AH188" i="7"/>
  <c r="J189" i="7"/>
  <c r="AE105" i="7"/>
  <c r="AD105" i="7"/>
  <c r="AG105" i="7"/>
  <c r="Y105" i="7"/>
  <c r="W105" i="7"/>
  <c r="AH105" i="7"/>
  <c r="Z105" i="7"/>
  <c r="AB105" i="7"/>
  <c r="V105" i="7"/>
  <c r="X105" i="7"/>
  <c r="AF105" i="7"/>
  <c r="AA105" i="7"/>
  <c r="AC105" i="7"/>
  <c r="AD594" i="7" l="1"/>
  <c r="AE51" i="7" s="1"/>
  <c r="AF593" i="7"/>
  <c r="AG50" i="7" s="1"/>
  <c r="BA5" i="7"/>
  <c r="B106" i="7"/>
  <c r="B446" i="7"/>
  <c r="AH571" i="7"/>
  <c r="AI28" i="7" s="1"/>
  <c r="AA29" i="7"/>
  <c r="AA572" i="7" s="1"/>
  <c r="AI7" i="7"/>
  <c r="B257" i="7"/>
  <c r="AI110" i="7"/>
  <c r="AI105" i="7"/>
  <c r="AI66" i="7"/>
  <c r="AI67" i="7"/>
  <c r="AI69" i="7"/>
  <c r="AI70" i="7"/>
  <c r="AI68" i="7"/>
  <c r="AI71" i="7"/>
  <c r="AI72" i="7"/>
  <c r="AI73" i="7"/>
  <c r="AI74" i="7"/>
  <c r="AI75" i="7"/>
  <c r="AI76" i="7"/>
  <c r="AI78" i="7"/>
  <c r="AI77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F106" i="7"/>
  <c r="H106" i="7"/>
  <c r="I106" i="7"/>
  <c r="J106" i="7"/>
  <c r="AF439" i="7"/>
  <c r="Z189" i="7"/>
  <c r="X439" i="7"/>
  <c r="Y255" i="7"/>
  <c r="W439" i="7"/>
  <c r="X189" i="7"/>
  <c r="Z254" i="7"/>
  <c r="V439" i="7"/>
  <c r="AH255" i="7"/>
  <c r="AA189" i="7"/>
  <c r="AA438" i="7"/>
  <c r="AB255" i="7"/>
  <c r="AE254" i="7"/>
  <c r="AC254" i="7"/>
  <c r="AI439" i="7"/>
  <c r="W255" i="7"/>
  <c r="AG189" i="7"/>
  <c r="Y254" i="7"/>
  <c r="AD254" i="7"/>
  <c r="H190" i="7"/>
  <c r="I257" i="7"/>
  <c r="V254" i="7"/>
  <c r="D446" i="7"/>
  <c r="AC439" i="7"/>
  <c r="AD255" i="7"/>
  <c r="AB438" i="7"/>
  <c r="AI254" i="7"/>
  <c r="AH254" i="7"/>
  <c r="AA254" i="7"/>
  <c r="AG254" i="7"/>
  <c r="AI189" i="7"/>
  <c r="F190" i="7"/>
  <c r="J256" i="7"/>
  <c r="Y189" i="7"/>
  <c r="AG255" i="7"/>
  <c r="AC189" i="7"/>
  <c r="W438" i="7"/>
  <c r="AE255" i="7"/>
  <c r="AG439" i="7"/>
  <c r="Z255" i="7"/>
  <c r="J440" i="7"/>
  <c r="V438" i="7"/>
  <c r="W254" i="7"/>
  <c r="H440" i="7"/>
  <c r="I256" i="7"/>
  <c r="F257" i="7"/>
  <c r="AH189" i="7"/>
  <c r="AH438" i="7"/>
  <c r="AA439" i="7"/>
  <c r="AH439" i="7"/>
  <c r="AF254" i="7"/>
  <c r="AD438" i="7"/>
  <c r="X254" i="7"/>
  <c r="AB439" i="7"/>
  <c r="F256" i="7"/>
  <c r="Z439" i="7"/>
  <c r="Z438" i="7"/>
  <c r="AE189" i="7"/>
  <c r="W189" i="7"/>
  <c r="AE438" i="7"/>
  <c r="V255" i="7"/>
  <c r="AG438" i="7"/>
  <c r="AE439" i="7"/>
  <c r="J190" i="7"/>
  <c r="AF255" i="7"/>
  <c r="AD189" i="7"/>
  <c r="V189" i="7"/>
  <c r="AC438" i="7"/>
  <c r="AA255" i="7"/>
  <c r="Y438" i="7"/>
  <c r="AF189" i="7"/>
  <c r="AF438" i="7"/>
  <c r="AB254" i="7"/>
  <c r="AC255" i="7"/>
  <c r="F441" i="7"/>
  <c r="I190" i="7"/>
  <c r="X255" i="7"/>
  <c r="AD439" i="7"/>
  <c r="X438" i="7"/>
  <c r="AB189" i="7"/>
  <c r="Y439" i="7"/>
  <c r="D257" i="7"/>
  <c r="AI426" i="7"/>
  <c r="AF106" i="7"/>
  <c r="Y106" i="7"/>
  <c r="AG106" i="7"/>
  <c r="AC106" i="7"/>
  <c r="AA106" i="7"/>
  <c r="AD106" i="7"/>
  <c r="AI106" i="7"/>
  <c r="W106" i="7"/>
  <c r="V106" i="7"/>
  <c r="AE106" i="7"/>
  <c r="X106" i="7"/>
  <c r="Z106" i="7"/>
  <c r="AB106" i="7"/>
  <c r="AH106" i="7"/>
  <c r="AE594" i="7" l="1"/>
  <c r="AF51" i="7" s="1"/>
  <c r="AG593" i="7"/>
  <c r="AH50" i="7" s="1"/>
  <c r="BB5" i="7"/>
  <c r="B107" i="7"/>
  <c r="B447" i="7"/>
  <c r="V595" i="7"/>
  <c r="AB29" i="7"/>
  <c r="AB572" i="7" s="1"/>
  <c r="AJ6" i="7"/>
  <c r="B258" i="7"/>
  <c r="J107" i="7"/>
  <c r="F107" i="7"/>
  <c r="H107" i="7"/>
  <c r="I107" i="7"/>
  <c r="AI434" i="7"/>
  <c r="AI165" i="7"/>
  <c r="AI161" i="7"/>
  <c r="AI180" i="7"/>
  <c r="AI438" i="7"/>
  <c r="AI227" i="7"/>
  <c r="AI222" i="7"/>
  <c r="AI174" i="7"/>
  <c r="AI251" i="7"/>
  <c r="AI171" i="7"/>
  <c r="AI230" i="7"/>
  <c r="Y256" i="7"/>
  <c r="AH190" i="7"/>
  <c r="Z256" i="7"/>
  <c r="D447" i="7"/>
  <c r="J257" i="7"/>
  <c r="D258" i="7"/>
  <c r="I440" i="7"/>
  <c r="AI412" i="7"/>
  <c r="AI241" i="7"/>
  <c r="AB256" i="7"/>
  <c r="AI179" i="7"/>
  <c r="AI186" i="7"/>
  <c r="AI155" i="7"/>
  <c r="AI429" i="7"/>
  <c r="AI435" i="7"/>
  <c r="AI231" i="7"/>
  <c r="AI417" i="7"/>
  <c r="AI425" i="7"/>
  <c r="AI250" i="7"/>
  <c r="AI239" i="7"/>
  <c r="AI413" i="7"/>
  <c r="X190" i="7"/>
  <c r="AF190" i="7"/>
  <c r="W190" i="7"/>
  <c r="H257" i="7"/>
  <c r="AI183" i="7"/>
  <c r="AG256" i="7"/>
  <c r="AI431" i="7"/>
  <c r="AI182" i="7"/>
  <c r="AI437" i="7"/>
  <c r="AI169" i="7"/>
  <c r="AI249" i="7"/>
  <c r="AI240" i="7"/>
  <c r="AI157" i="7"/>
  <c r="AI166" i="7"/>
  <c r="AI245" i="7"/>
  <c r="AI252" i="7"/>
  <c r="AI162" i="7"/>
  <c r="AC190" i="7"/>
  <c r="J191" i="7"/>
  <c r="AI416" i="7"/>
  <c r="X256" i="7"/>
  <c r="AI242" i="7"/>
  <c r="AI248" i="7"/>
  <c r="AI187" i="7"/>
  <c r="AI167" i="7"/>
  <c r="AI247" i="7"/>
  <c r="AI184" i="7"/>
  <c r="AI419" i="7"/>
  <c r="AI421" i="7"/>
  <c r="AI244" i="7"/>
  <c r="AI432" i="7"/>
  <c r="AI223" i="7"/>
  <c r="AD190" i="7"/>
  <c r="AF256" i="7"/>
  <c r="AD256" i="7"/>
  <c r="AE190" i="7"/>
  <c r="AI190" i="7"/>
  <c r="F442" i="7"/>
  <c r="AI418" i="7"/>
  <c r="I441" i="7"/>
  <c r="AI428" i="7"/>
  <c r="AI177" i="7"/>
  <c r="AI253" i="7"/>
  <c r="AI154" i="7"/>
  <c r="AI243" i="7"/>
  <c r="AI181" i="7"/>
  <c r="AI164" i="7"/>
  <c r="AI158" i="7"/>
  <c r="AI422" i="7"/>
  <c r="AI246" i="7"/>
  <c r="AA190" i="7"/>
  <c r="Z190" i="7"/>
  <c r="H191" i="7"/>
  <c r="AI430" i="7"/>
  <c r="W256" i="7"/>
  <c r="AI160" i="7"/>
  <c r="AI173" i="7"/>
  <c r="AI188" i="7"/>
  <c r="AI415" i="7"/>
  <c r="AI424" i="7"/>
  <c r="AI178" i="7"/>
  <c r="AI436" i="7"/>
  <c r="AI423" i="7"/>
  <c r="AI172" i="7"/>
  <c r="AI175" i="7"/>
  <c r="AC256" i="7"/>
  <c r="AH256" i="7"/>
  <c r="Y190" i="7"/>
  <c r="I191" i="7"/>
  <c r="H441" i="7"/>
  <c r="J441" i="7"/>
  <c r="AI156" i="7"/>
  <c r="AI170" i="7"/>
  <c r="F191" i="7"/>
  <c r="AI411" i="7"/>
  <c r="AI238" i="7"/>
  <c r="AI185" i="7"/>
  <c r="AI414" i="7"/>
  <c r="AI168" i="7"/>
  <c r="AI176" i="7"/>
  <c r="AI433" i="7"/>
  <c r="AI427" i="7"/>
  <c r="AI420" i="7"/>
  <c r="AI163" i="7"/>
  <c r="AA256" i="7"/>
  <c r="AI256" i="7"/>
  <c r="V190" i="7"/>
  <c r="AE256" i="7"/>
  <c r="V256" i="7"/>
  <c r="AG190" i="7"/>
  <c r="F258" i="7"/>
  <c r="AI159" i="7"/>
  <c r="AI255" i="7"/>
  <c r="AB190" i="7"/>
  <c r="AA107" i="7"/>
  <c r="AG107" i="7"/>
  <c r="W107" i="7"/>
  <c r="AE107" i="7"/>
  <c r="AI107" i="7"/>
  <c r="AB107" i="7"/>
  <c r="X107" i="7"/>
  <c r="AF107" i="7"/>
  <c r="AD107" i="7"/>
  <c r="Z107" i="7"/>
  <c r="AH107" i="7"/>
  <c r="V107" i="7"/>
  <c r="AC107" i="7"/>
  <c r="Y107" i="7"/>
  <c r="AF594" i="7" l="1"/>
  <c r="AG51" i="7" s="1"/>
  <c r="AH593" i="7"/>
  <c r="AI50" i="7" s="1"/>
  <c r="BC5" i="7"/>
  <c r="B448" i="7"/>
  <c r="AI571" i="7"/>
  <c r="AJ28" i="7" s="1"/>
  <c r="W52" i="7"/>
  <c r="AC29" i="7"/>
  <c r="AC572" i="7" s="1"/>
  <c r="AJ7" i="7"/>
  <c r="B259" i="7"/>
  <c r="AJ110" i="7"/>
  <c r="I111" i="7"/>
  <c r="F111" i="7"/>
  <c r="H111" i="7"/>
  <c r="J111" i="7" s="1"/>
  <c r="AJ107" i="7"/>
  <c r="AJ66" i="7"/>
  <c r="AJ70" i="7"/>
  <c r="AJ68" i="7"/>
  <c r="AJ67" i="7"/>
  <c r="AJ69" i="7"/>
  <c r="AJ71" i="7"/>
  <c r="AJ72" i="7"/>
  <c r="AJ73" i="7"/>
  <c r="AJ74" i="7"/>
  <c r="AJ75" i="7"/>
  <c r="AJ76" i="7"/>
  <c r="AJ78" i="7"/>
  <c r="AJ77" i="7"/>
  <c r="AJ79" i="7"/>
  <c r="AJ80" i="7"/>
  <c r="AJ81" i="7"/>
  <c r="AJ82" i="7"/>
  <c r="AJ83" i="7"/>
  <c r="AJ84" i="7"/>
  <c r="AJ85" i="7"/>
  <c r="AJ86" i="7"/>
  <c r="AJ87" i="7"/>
  <c r="AJ88" i="7"/>
  <c r="AJ89" i="7"/>
  <c r="AJ90" i="7"/>
  <c r="AJ91" i="7"/>
  <c r="AJ92" i="7"/>
  <c r="AJ93" i="7"/>
  <c r="AJ94" i="7"/>
  <c r="AJ95" i="7"/>
  <c r="AJ96" i="7"/>
  <c r="AJ97" i="7"/>
  <c r="AJ98" i="7"/>
  <c r="AJ99" i="7"/>
  <c r="AJ100" i="7"/>
  <c r="AJ101" i="7"/>
  <c r="AJ102" i="7"/>
  <c r="AJ103" i="7"/>
  <c r="AJ104" i="7"/>
  <c r="AJ105" i="7"/>
  <c r="AJ106" i="7"/>
  <c r="W257" i="7"/>
  <c r="AF257" i="7"/>
  <c r="AD257" i="7"/>
  <c r="V440" i="7"/>
  <c r="Z257" i="7"/>
  <c r="AC440" i="7"/>
  <c r="AE191" i="7"/>
  <c r="AH257" i="7"/>
  <c r="AA257" i="7"/>
  <c r="X191" i="7"/>
  <c r="AI191" i="7"/>
  <c r="AG440" i="7"/>
  <c r="AJ440" i="7"/>
  <c r="Z440" i="7"/>
  <c r="AB257" i="7"/>
  <c r="AA441" i="7"/>
  <c r="AB191" i="7"/>
  <c r="AB440" i="7"/>
  <c r="H259" i="7"/>
  <c r="J193" i="7"/>
  <c r="AH440" i="7"/>
  <c r="W441" i="7"/>
  <c r="Y257" i="7"/>
  <c r="AD191" i="7"/>
  <c r="AF440" i="7"/>
  <c r="X257" i="7"/>
  <c r="Z191" i="7"/>
  <c r="X440" i="7"/>
  <c r="I193" i="7"/>
  <c r="J258" i="7"/>
  <c r="I442" i="7"/>
  <c r="X441" i="7"/>
  <c r="Y440" i="7"/>
  <c r="AC191" i="7"/>
  <c r="AG441" i="7"/>
  <c r="AD440" i="7"/>
  <c r="AC441" i="7"/>
  <c r="AJ191" i="7"/>
  <c r="AJ441" i="7"/>
  <c r="H258" i="7"/>
  <c r="I192" i="7"/>
  <c r="J192" i="7"/>
  <c r="AE441" i="7"/>
  <c r="AI440" i="7"/>
  <c r="AA191" i="7"/>
  <c r="Y191" i="7"/>
  <c r="V441" i="7"/>
  <c r="AH191" i="7"/>
  <c r="Z441" i="7"/>
  <c r="AI257" i="7"/>
  <c r="D259" i="7"/>
  <c r="I258" i="7"/>
  <c r="F193" i="7"/>
  <c r="AH441" i="7"/>
  <c r="AA440" i="7"/>
  <c r="AJ257" i="7"/>
  <c r="Y441" i="7"/>
  <c r="AG191" i="7"/>
  <c r="AD441" i="7"/>
  <c r="AE257" i="7"/>
  <c r="H442" i="7"/>
  <c r="I259" i="7"/>
  <c r="D448" i="7"/>
  <c r="AE440" i="7"/>
  <c r="AF441" i="7"/>
  <c r="V191" i="7"/>
  <c r="V257" i="7"/>
  <c r="AB441" i="7"/>
  <c r="W191" i="7"/>
  <c r="AF191" i="7"/>
  <c r="F443" i="7"/>
  <c r="H192" i="7"/>
  <c r="F259" i="7"/>
  <c r="AI441" i="7"/>
  <c r="W440" i="7"/>
  <c r="AG257" i="7"/>
  <c r="AC257" i="7"/>
  <c r="H193" i="7"/>
  <c r="F192" i="7"/>
  <c r="AG594" i="7" l="1"/>
  <c r="AH51" i="7" s="1"/>
  <c r="AI593" i="7"/>
  <c r="AJ50" i="7" s="1"/>
  <c r="W595" i="7"/>
  <c r="X52" i="7" s="1"/>
  <c r="BD5" i="7"/>
  <c r="B449" i="7"/>
  <c r="AD29" i="7"/>
  <c r="AD572" i="7" s="1"/>
  <c r="AK6" i="7"/>
  <c r="B260" i="7"/>
  <c r="AH111" i="7"/>
  <c r="V111" i="7"/>
  <c r="AB111" i="7"/>
  <c r="Z111" i="7"/>
  <c r="W111" i="7"/>
  <c r="J112" i="7"/>
  <c r="AF111" i="7"/>
  <c r="AE111" i="7"/>
  <c r="X111" i="7"/>
  <c r="AI111" i="7"/>
  <c r="AC111" i="7"/>
  <c r="AA111" i="7"/>
  <c r="AG111" i="7"/>
  <c r="I112" i="7"/>
  <c r="AD111" i="7"/>
  <c r="Y111" i="7"/>
  <c r="H112" i="7"/>
  <c r="AJ111" i="7"/>
  <c r="F112" i="7"/>
  <c r="AJ190" i="7"/>
  <c r="AJ166" i="7"/>
  <c r="AJ432" i="7"/>
  <c r="AJ189" i="7"/>
  <c r="AJ231" i="7"/>
  <c r="AJ163" i="7"/>
  <c r="AJ250" i="7"/>
  <c r="AJ416" i="7"/>
  <c r="AJ413" i="7"/>
  <c r="AJ175" i="7"/>
  <c r="AJ251" i="7"/>
  <c r="AJ239" i="7"/>
  <c r="AI258" i="7"/>
  <c r="AE193" i="7"/>
  <c r="AD258" i="7"/>
  <c r="AJ193" i="7"/>
  <c r="AA192" i="7"/>
  <c r="AC193" i="7"/>
  <c r="F260" i="7"/>
  <c r="F194" i="7"/>
  <c r="AJ256" i="7"/>
  <c r="AJ167" i="7"/>
  <c r="AJ177" i="7"/>
  <c r="AJ185" i="7"/>
  <c r="AJ419" i="7"/>
  <c r="AJ159" i="7"/>
  <c r="AJ178" i="7"/>
  <c r="AJ188" i="7"/>
  <c r="AJ162" i="7"/>
  <c r="AJ172" i="7"/>
  <c r="AJ248" i="7"/>
  <c r="AJ170" i="7"/>
  <c r="AB258" i="7"/>
  <c r="AH193" i="7"/>
  <c r="AF192" i="7"/>
  <c r="AG192" i="7"/>
  <c r="X192" i="7"/>
  <c r="AC258" i="7"/>
  <c r="D260" i="7"/>
  <c r="J259" i="7"/>
  <c r="AI193" i="7"/>
  <c r="V193" i="7"/>
  <c r="AJ438" i="7"/>
  <c r="AJ161" i="7"/>
  <c r="AJ425" i="7"/>
  <c r="AJ434" i="7"/>
  <c r="AJ222" i="7"/>
  <c r="AJ154" i="7"/>
  <c r="AJ429" i="7"/>
  <c r="AJ252" i="7"/>
  <c r="AJ426" i="7"/>
  <c r="AJ173" i="7"/>
  <c r="AJ430" i="7"/>
  <c r="AG258" i="7"/>
  <c r="AJ258" i="7"/>
  <c r="W258" i="7"/>
  <c r="AD192" i="7"/>
  <c r="F444" i="7"/>
  <c r="AJ187" i="7"/>
  <c r="AJ171" i="7"/>
  <c r="AJ424" i="7"/>
  <c r="AJ180" i="7"/>
  <c r="AJ254" i="7"/>
  <c r="AJ223" i="7"/>
  <c r="AJ428" i="7"/>
  <c r="AJ249" i="7"/>
  <c r="AJ165" i="7"/>
  <c r="AJ411" i="7"/>
  <c r="AJ244" i="7"/>
  <c r="Y193" i="7"/>
  <c r="W192" i="7"/>
  <c r="Z258" i="7"/>
  <c r="W193" i="7"/>
  <c r="AA193" i="7"/>
  <c r="AJ192" i="7"/>
  <c r="Z192" i="7"/>
  <c r="AJ183" i="7"/>
  <c r="AJ417" i="7"/>
  <c r="AJ418" i="7"/>
  <c r="AJ176" i="7"/>
  <c r="AJ435" i="7"/>
  <c r="AJ164" i="7"/>
  <c r="AJ420" i="7"/>
  <c r="AJ245" i="7"/>
  <c r="AJ253" i="7"/>
  <c r="AJ230" i="7"/>
  <c r="AJ169" i="7"/>
  <c r="AB193" i="7"/>
  <c r="AH192" i="7"/>
  <c r="H194" i="7"/>
  <c r="AA258" i="7"/>
  <c r="I194" i="7"/>
  <c r="AF193" i="7"/>
  <c r="AB192" i="7"/>
  <c r="J194" i="7"/>
  <c r="AJ247" i="7"/>
  <c r="AJ439" i="7"/>
  <c r="AJ412" i="7"/>
  <c r="AJ168" i="7"/>
  <c r="AJ181" i="7"/>
  <c r="AJ158" i="7"/>
  <c r="AJ156" i="7"/>
  <c r="AJ242" i="7"/>
  <c r="AJ184" i="7"/>
  <c r="AJ427" i="7"/>
  <c r="AJ238" i="7"/>
  <c r="V258" i="7"/>
  <c r="AI192" i="7"/>
  <c r="AG193" i="7"/>
  <c r="Z193" i="7"/>
  <c r="J442" i="7"/>
  <c r="AH258" i="7"/>
  <c r="AE258" i="7"/>
  <c r="AJ246" i="7"/>
  <c r="AJ186" i="7"/>
  <c r="AJ160" i="7"/>
  <c r="AJ422" i="7"/>
  <c r="AJ179" i="7"/>
  <c r="AJ255" i="7"/>
  <c r="AJ155" i="7"/>
  <c r="AJ241" i="7"/>
  <c r="AJ433" i="7"/>
  <c r="AJ240" i="7"/>
  <c r="AJ421" i="7"/>
  <c r="Y192" i="7"/>
  <c r="AF258" i="7"/>
  <c r="V192" i="7"/>
  <c r="H443" i="7"/>
  <c r="D449" i="7"/>
  <c r="AD193" i="7"/>
  <c r="X193" i="7"/>
  <c r="I443" i="7"/>
  <c r="AJ174" i="7"/>
  <c r="AJ182" i="7"/>
  <c r="AJ423" i="7"/>
  <c r="AJ415" i="7"/>
  <c r="AJ243" i="7"/>
  <c r="AJ436" i="7"/>
  <c r="AJ414" i="7"/>
  <c r="AJ157" i="7"/>
  <c r="AJ431" i="7"/>
  <c r="AJ437" i="7"/>
  <c r="AJ227" i="7"/>
  <c r="AE192" i="7"/>
  <c r="Y258" i="7"/>
  <c r="AC192" i="7"/>
  <c r="X258" i="7"/>
  <c r="H260" i="7"/>
  <c r="V583" i="7" l="1"/>
  <c r="W40" i="7" s="1"/>
  <c r="V578" i="7"/>
  <c r="W35" i="7" s="1"/>
  <c r="X595" i="7"/>
  <c r="Y52" i="7" s="1"/>
  <c r="AH594" i="7"/>
  <c r="AI51" i="7" s="1"/>
  <c r="BE5" i="7"/>
  <c r="B450" i="7"/>
  <c r="AJ571" i="7"/>
  <c r="AK28" i="7" s="1"/>
  <c r="AJ593" i="7"/>
  <c r="AK50" i="7" s="1"/>
  <c r="AE29" i="7"/>
  <c r="AE572" i="7" s="1"/>
  <c r="AK7" i="7"/>
  <c r="B261" i="7"/>
  <c r="AK111" i="7"/>
  <c r="AK110" i="7"/>
  <c r="AF112" i="7"/>
  <c r="AK112" i="7"/>
  <c r="AI112" i="7"/>
  <c r="AD112" i="7"/>
  <c r="AC112" i="7"/>
  <c r="AA112" i="7"/>
  <c r="AG112" i="7"/>
  <c r="V112" i="7"/>
  <c r="F113" i="7"/>
  <c r="Y112" i="7"/>
  <c r="I113" i="7"/>
  <c r="AE112" i="7"/>
  <c r="H113" i="7"/>
  <c r="AJ112" i="7"/>
  <c r="AH112" i="7"/>
  <c r="W112" i="7"/>
  <c r="AB112" i="7"/>
  <c r="Z112" i="7"/>
  <c r="J113" i="7"/>
  <c r="X112" i="7"/>
  <c r="AK66" i="7"/>
  <c r="AK67" i="7"/>
  <c r="AK68" i="7"/>
  <c r="AK70" i="7"/>
  <c r="AK69" i="7"/>
  <c r="AK71" i="7"/>
  <c r="AK72" i="7"/>
  <c r="AK73" i="7"/>
  <c r="AK74" i="7"/>
  <c r="AK75" i="7"/>
  <c r="AK76" i="7"/>
  <c r="AK78" i="7"/>
  <c r="AK77" i="7"/>
  <c r="AK79" i="7"/>
  <c r="AK80" i="7"/>
  <c r="AK81" i="7"/>
  <c r="AK82" i="7"/>
  <c r="AK83" i="7"/>
  <c r="AK84" i="7"/>
  <c r="AK85" i="7"/>
  <c r="AK86" i="7"/>
  <c r="AK87" i="7"/>
  <c r="AK88" i="7"/>
  <c r="AK89" i="7"/>
  <c r="AK90" i="7"/>
  <c r="AK91" i="7"/>
  <c r="AK92" i="7"/>
  <c r="AK93" i="7"/>
  <c r="AK94" i="7"/>
  <c r="AK95" i="7"/>
  <c r="AK96" i="7"/>
  <c r="AK97" i="7"/>
  <c r="AK98" i="7"/>
  <c r="AK99" i="7"/>
  <c r="AK100" i="7"/>
  <c r="AK101" i="7"/>
  <c r="AK102" i="7"/>
  <c r="AK103" i="7"/>
  <c r="AK104" i="7"/>
  <c r="AK105" i="7"/>
  <c r="AK106" i="7"/>
  <c r="AK107" i="7"/>
  <c r="AG442" i="7"/>
  <c r="AF259" i="7"/>
  <c r="AB442" i="7"/>
  <c r="AH442" i="7"/>
  <c r="X442" i="7"/>
  <c r="AG259" i="7"/>
  <c r="I195" i="7"/>
  <c r="V259" i="7"/>
  <c r="AH194" i="7"/>
  <c r="AE194" i="7"/>
  <c r="AA442" i="7"/>
  <c r="I444" i="7"/>
  <c r="J195" i="7"/>
  <c r="H195" i="7"/>
  <c r="F445" i="7"/>
  <c r="W259" i="7"/>
  <c r="Z259" i="7"/>
  <c r="Y442" i="7"/>
  <c r="AK194" i="7"/>
  <c r="AE259" i="7"/>
  <c r="AJ259" i="7"/>
  <c r="AC442" i="7"/>
  <c r="I260" i="7"/>
  <c r="AH259" i="7"/>
  <c r="AB259" i="7"/>
  <c r="AA259" i="7"/>
  <c r="W442" i="7"/>
  <c r="AE442" i="7"/>
  <c r="AI259" i="7"/>
  <c r="D450" i="7"/>
  <c r="X194" i="7"/>
  <c r="AK259" i="7"/>
  <c r="AG194" i="7"/>
  <c r="AD442" i="7"/>
  <c r="AF194" i="7"/>
  <c r="AK442" i="7"/>
  <c r="H444" i="7"/>
  <c r="J443" i="7"/>
  <c r="Y194" i="7"/>
  <c r="AC259" i="7"/>
  <c r="AD259" i="7"/>
  <c r="V442" i="7"/>
  <c r="AC194" i="7"/>
  <c r="F195" i="7"/>
  <c r="D261" i="7"/>
  <c r="AI442" i="7"/>
  <c r="V194" i="7"/>
  <c r="W194" i="7"/>
  <c r="Y259" i="7"/>
  <c r="Z442" i="7"/>
  <c r="AA194" i="7"/>
  <c r="AD194" i="7"/>
  <c r="AB194" i="7"/>
  <c r="AI194" i="7"/>
  <c r="AF442" i="7"/>
  <c r="X259" i="7"/>
  <c r="AJ442" i="7"/>
  <c r="Z194" i="7"/>
  <c r="AJ194" i="7"/>
  <c r="AK427" i="7"/>
  <c r="W583" i="7" l="1"/>
  <c r="X40" i="7" s="1"/>
  <c r="W578" i="7"/>
  <c r="X35" i="7" s="1"/>
  <c r="Y595" i="7"/>
  <c r="Z52" i="7" s="1"/>
  <c r="AI594" i="7"/>
  <c r="AJ51" i="7" s="1"/>
  <c r="B451" i="7"/>
  <c r="AF29" i="7"/>
  <c r="AF572" i="7" s="1"/>
  <c r="AL6" i="7"/>
  <c r="B262" i="7"/>
  <c r="AF113" i="7"/>
  <c r="H114" i="7"/>
  <c r="X113" i="7"/>
  <c r="AI113" i="7"/>
  <c r="AD113" i="7"/>
  <c r="AJ113" i="7"/>
  <c r="AC113" i="7"/>
  <c r="AA113" i="7"/>
  <c r="AG113" i="7"/>
  <c r="V113" i="7"/>
  <c r="AB113" i="7"/>
  <c r="Z113" i="7"/>
  <c r="Y113" i="7"/>
  <c r="F114" i="7"/>
  <c r="AE113" i="7"/>
  <c r="J114" i="7"/>
  <c r="AH113" i="7"/>
  <c r="W113" i="7"/>
  <c r="AK113" i="7"/>
  <c r="I114" i="7"/>
  <c r="AK438" i="7"/>
  <c r="AK412" i="7"/>
  <c r="AK173" i="7"/>
  <c r="AK186" i="7"/>
  <c r="AK155" i="7"/>
  <c r="AK178" i="7"/>
  <c r="AK257" i="7"/>
  <c r="AK159" i="7"/>
  <c r="AK177" i="7"/>
  <c r="AK256" i="7"/>
  <c r="AK413" i="7"/>
  <c r="AK431" i="7"/>
  <c r="AA443" i="7"/>
  <c r="AJ195" i="7"/>
  <c r="AE443" i="7"/>
  <c r="D262" i="7"/>
  <c r="F262" i="7"/>
  <c r="F446" i="7"/>
  <c r="F261" i="7"/>
  <c r="AI195" i="7"/>
  <c r="F196" i="7"/>
  <c r="AK437" i="7"/>
  <c r="AK415" i="7"/>
  <c r="AK168" i="7"/>
  <c r="AK182" i="7"/>
  <c r="AK193" i="7"/>
  <c r="AK243" i="7"/>
  <c r="AK254" i="7"/>
  <c r="AK423" i="7"/>
  <c r="AK242" i="7"/>
  <c r="AK253" i="7"/>
  <c r="AK420" i="7"/>
  <c r="AK174" i="7"/>
  <c r="AC443" i="7"/>
  <c r="AE195" i="7"/>
  <c r="AH195" i="7"/>
  <c r="Y443" i="7"/>
  <c r="D451" i="7"/>
  <c r="Z195" i="7"/>
  <c r="I262" i="7"/>
  <c r="AK434" i="7"/>
  <c r="AK240" i="7"/>
  <c r="AK223" i="7"/>
  <c r="AK432" i="7"/>
  <c r="AK258" i="7"/>
  <c r="AK172" i="7"/>
  <c r="AK251" i="7"/>
  <c r="AK170" i="7"/>
  <c r="AK238" i="7"/>
  <c r="AK184" i="7"/>
  <c r="AK164" i="7"/>
  <c r="AK169" i="7"/>
  <c r="AB195" i="7"/>
  <c r="H261" i="7"/>
  <c r="AA195" i="7"/>
  <c r="J260" i="7"/>
  <c r="H196" i="7"/>
  <c r="AK247" i="7"/>
  <c r="AK255" i="7"/>
  <c r="AK417" i="7"/>
  <c r="AK429" i="7"/>
  <c r="AK192" i="7"/>
  <c r="AK161" i="7"/>
  <c r="AK433" i="7"/>
  <c r="AK171" i="7"/>
  <c r="AK166" i="7"/>
  <c r="AK249" i="7"/>
  <c r="AK416" i="7"/>
  <c r="AK411" i="7"/>
  <c r="AB443" i="7"/>
  <c r="AF443" i="7"/>
  <c r="AG443" i="7"/>
  <c r="W195" i="7"/>
  <c r="AF195" i="7"/>
  <c r="AK245" i="7"/>
  <c r="AK185" i="7"/>
  <c r="AK158" i="7"/>
  <c r="AK424" i="7"/>
  <c r="AK441" i="7"/>
  <c r="AK163" i="7"/>
  <c r="AK248" i="7"/>
  <c r="AK440" i="7"/>
  <c r="AK157" i="7"/>
  <c r="AK430" i="7"/>
  <c r="AK190" i="7"/>
  <c r="AK222" i="7"/>
  <c r="V443" i="7"/>
  <c r="AI443" i="7"/>
  <c r="AD195" i="7"/>
  <c r="AG195" i="7"/>
  <c r="AK244" i="7"/>
  <c r="AK183" i="7"/>
  <c r="AK165" i="7"/>
  <c r="AK230" i="7"/>
  <c r="AK189" i="7"/>
  <c r="AK156" i="7"/>
  <c r="AK176" i="7"/>
  <c r="AK188" i="7"/>
  <c r="AK154" i="7"/>
  <c r="AK175" i="7"/>
  <c r="AK187" i="7"/>
  <c r="AK418" i="7"/>
  <c r="AK443" i="7"/>
  <c r="AJ443" i="7"/>
  <c r="AK428" i="7"/>
  <c r="AK179" i="7"/>
  <c r="AK191" i="7"/>
  <c r="AK414" i="7"/>
  <c r="AK435" i="7"/>
  <c r="AK231" i="7"/>
  <c r="AK167" i="7"/>
  <c r="AK436" i="7"/>
  <c r="AK162" i="7"/>
  <c r="AK425" i="7"/>
  <c r="AK252" i="7"/>
  <c r="AK160" i="7"/>
  <c r="Y195" i="7"/>
  <c r="AK195" i="7"/>
  <c r="V195" i="7"/>
  <c r="AC195" i="7"/>
  <c r="I445" i="7"/>
  <c r="I196" i="7"/>
  <c r="X443" i="7"/>
  <c r="J261" i="7"/>
  <c r="AK421" i="7"/>
  <c r="AK246" i="7"/>
  <c r="AK439" i="7"/>
  <c r="AK227" i="7"/>
  <c r="AK181" i="7"/>
  <c r="AK426" i="7"/>
  <c r="AK241" i="7"/>
  <c r="AK250" i="7"/>
  <c r="AK419" i="7"/>
  <c r="AK422" i="7"/>
  <c r="AK180" i="7"/>
  <c r="AK239" i="7"/>
  <c r="W443" i="7"/>
  <c r="AH443" i="7"/>
  <c r="Z443" i="7"/>
  <c r="X195" i="7"/>
  <c r="I261" i="7"/>
  <c r="H445" i="7"/>
  <c r="AD443" i="7"/>
  <c r="J444" i="7"/>
  <c r="X583" i="7" l="1"/>
  <c r="Y40" i="7" s="1"/>
  <c r="Z595" i="7"/>
  <c r="AA52" i="7" s="1"/>
  <c r="AJ594" i="7"/>
  <c r="AK51" i="7" s="1"/>
  <c r="B452" i="7"/>
  <c r="AK571" i="7"/>
  <c r="AL28" i="7" s="1"/>
  <c r="AK593" i="7"/>
  <c r="AL50" i="7" s="1"/>
  <c r="V573" i="7"/>
  <c r="AG29" i="7"/>
  <c r="AG572" i="7" s="1"/>
  <c r="AL7" i="7"/>
  <c r="B263" i="7"/>
  <c r="AL113" i="7"/>
  <c r="AL110" i="7"/>
  <c r="AL111" i="7"/>
  <c r="AL112" i="7"/>
  <c r="AF114" i="7"/>
  <c r="AK114" i="7"/>
  <c r="AA114" i="7"/>
  <c r="X114" i="7"/>
  <c r="AL114" i="7"/>
  <c r="F115" i="7"/>
  <c r="AD114" i="7"/>
  <c r="AJ114" i="7"/>
  <c r="AH114" i="7"/>
  <c r="AE114" i="7"/>
  <c r="AI114" i="7"/>
  <c r="AG114" i="7"/>
  <c r="V114" i="7"/>
  <c r="AB114" i="7"/>
  <c r="Z114" i="7"/>
  <c r="I115" i="7"/>
  <c r="H115" i="7"/>
  <c r="AC114" i="7"/>
  <c r="Y114" i="7"/>
  <c r="J115" i="7"/>
  <c r="W114" i="7"/>
  <c r="AL66" i="7"/>
  <c r="AL70" i="7"/>
  <c r="AL68" i="7"/>
  <c r="AL69" i="7"/>
  <c r="AL67" i="7"/>
  <c r="AL71" i="7"/>
  <c r="AL72" i="7"/>
  <c r="AL73" i="7"/>
  <c r="AL74" i="7"/>
  <c r="AL75" i="7"/>
  <c r="AL76" i="7"/>
  <c r="AL78" i="7"/>
  <c r="AL77" i="7"/>
  <c r="AL79" i="7"/>
  <c r="AL80" i="7"/>
  <c r="AL81" i="7"/>
  <c r="AL82" i="7"/>
  <c r="AL83" i="7"/>
  <c r="AL84" i="7"/>
  <c r="AL85" i="7"/>
  <c r="AL86" i="7"/>
  <c r="AL87" i="7"/>
  <c r="AL88" i="7"/>
  <c r="AL89" i="7"/>
  <c r="AL90" i="7"/>
  <c r="AL91" i="7"/>
  <c r="AL92" i="7"/>
  <c r="AL93" i="7"/>
  <c r="AL94" i="7"/>
  <c r="AL95" i="7"/>
  <c r="AL96" i="7"/>
  <c r="AL97" i="7"/>
  <c r="AL98" i="7"/>
  <c r="AL99" i="7"/>
  <c r="AL100" i="7"/>
  <c r="AL101" i="7"/>
  <c r="AL102" i="7"/>
  <c r="AL103" i="7"/>
  <c r="AL104" i="7"/>
  <c r="AL105" i="7"/>
  <c r="AL106" i="7"/>
  <c r="AL107" i="7"/>
  <c r="AA444" i="7"/>
  <c r="AA260" i="7"/>
  <c r="AD444" i="7"/>
  <c r="Z444" i="7"/>
  <c r="AF260" i="7"/>
  <c r="AH261" i="7"/>
  <c r="J445" i="7"/>
  <c r="H446" i="7"/>
  <c r="J197" i="7"/>
  <c r="AL444" i="7"/>
  <c r="AC260" i="7"/>
  <c r="D452" i="7"/>
  <c r="AL261" i="7"/>
  <c r="AL222" i="7"/>
  <c r="AL192" i="7"/>
  <c r="AC444" i="7"/>
  <c r="J446" i="7"/>
  <c r="AD260" i="7"/>
  <c r="Y260" i="7"/>
  <c r="Y444" i="7"/>
  <c r="AB260" i="7"/>
  <c r="AE260" i="7"/>
  <c r="W261" i="7"/>
  <c r="F263" i="7"/>
  <c r="F197" i="7"/>
  <c r="Z261" i="7"/>
  <c r="H262" i="7"/>
  <c r="AL174" i="7"/>
  <c r="AJ444" i="7"/>
  <c r="AD261" i="7"/>
  <c r="AK260" i="7"/>
  <c r="H197" i="7"/>
  <c r="J262" i="7"/>
  <c r="V444" i="7"/>
  <c r="AA261" i="7"/>
  <c r="J196" i="7"/>
  <c r="AF444" i="7"/>
  <c r="AL437" i="7"/>
  <c r="V260" i="7"/>
  <c r="AF261" i="7"/>
  <c r="AG260" i="7"/>
  <c r="AG444" i="7"/>
  <c r="AB261" i="7"/>
  <c r="Z260" i="7"/>
  <c r="AE444" i="7"/>
  <c r="I263" i="7"/>
  <c r="AI444" i="7"/>
  <c r="AH260" i="7"/>
  <c r="AL434" i="7"/>
  <c r="AJ261" i="7"/>
  <c r="AL443" i="7"/>
  <c r="X261" i="7"/>
  <c r="AH444" i="7"/>
  <c r="AL432" i="7"/>
  <c r="AI260" i="7"/>
  <c r="AK444" i="7"/>
  <c r="X444" i="7"/>
  <c r="AB444" i="7"/>
  <c r="AC261" i="7"/>
  <c r="X260" i="7"/>
  <c r="D263" i="7"/>
  <c r="AL430" i="7"/>
  <c r="AI261" i="7"/>
  <c r="W260" i="7"/>
  <c r="AK261" i="7"/>
  <c r="AG261" i="7"/>
  <c r="AJ260" i="7"/>
  <c r="Y261" i="7"/>
  <c r="V261" i="7"/>
  <c r="W444" i="7"/>
  <c r="AL260" i="7"/>
  <c r="I446" i="7"/>
  <c r="I197" i="7"/>
  <c r="AL427" i="7"/>
  <c r="AL239" i="7"/>
  <c r="AL415" i="7"/>
  <c r="AL238" i="7"/>
  <c r="AL439" i="7"/>
  <c r="AE261" i="7"/>
  <c r="F447" i="7"/>
  <c r="AL423" i="7"/>
  <c r="Y583" i="7" l="1"/>
  <c r="Z40" i="7" s="1"/>
  <c r="AK594" i="7"/>
  <c r="AL51" i="7" s="1"/>
  <c r="AA595" i="7"/>
  <c r="AB52" i="7" s="1"/>
  <c r="B453" i="7"/>
  <c r="W30" i="7"/>
  <c r="W573" i="7" s="1"/>
  <c r="AH29" i="7"/>
  <c r="AH572" i="7" s="1"/>
  <c r="AM6" i="7"/>
  <c r="B264" i="7"/>
  <c r="AD115" i="7"/>
  <c r="AJ115" i="7"/>
  <c r="AH115" i="7"/>
  <c r="V115" i="7"/>
  <c r="AB115" i="7"/>
  <c r="Z115" i="7"/>
  <c r="AF115" i="7"/>
  <c r="F116" i="7"/>
  <c r="AE115" i="7"/>
  <c r="X115" i="7"/>
  <c r="W115" i="7"/>
  <c r="AK115" i="7"/>
  <c r="AI115" i="7"/>
  <c r="J116" i="7"/>
  <c r="AC115" i="7"/>
  <c r="AA115" i="7"/>
  <c r="AG115" i="7"/>
  <c r="I116" i="7"/>
  <c r="AL115" i="7"/>
  <c r="Y115" i="7"/>
  <c r="H116" i="7"/>
  <c r="AL193" i="7"/>
  <c r="AL155" i="7"/>
  <c r="AL178" i="7"/>
  <c r="AL257" i="7"/>
  <c r="AL168" i="7"/>
  <c r="AL181" i="7"/>
  <c r="AL171" i="7"/>
  <c r="AL418" i="7"/>
  <c r="AL187" i="7"/>
  <c r="AL157" i="7"/>
  <c r="AL177" i="7"/>
  <c r="AF196" i="7"/>
  <c r="AL196" i="7"/>
  <c r="AI196" i="7"/>
  <c r="AI446" i="7"/>
  <c r="AC446" i="7"/>
  <c r="AJ445" i="7"/>
  <c r="AL262" i="7"/>
  <c r="AE445" i="7"/>
  <c r="AH445" i="7"/>
  <c r="AH196" i="7"/>
  <c r="AC197" i="7"/>
  <c r="J447" i="7"/>
  <c r="H263" i="7"/>
  <c r="J198" i="7"/>
  <c r="I264" i="7"/>
  <c r="AL195" i="7"/>
  <c r="AL190" i="7"/>
  <c r="AE196" i="7"/>
  <c r="AD196" i="7"/>
  <c r="W197" i="7"/>
  <c r="AL254" i="7"/>
  <c r="AL227" i="7"/>
  <c r="AL176" i="7"/>
  <c r="AL189" i="7"/>
  <c r="AL411" i="7"/>
  <c r="AL179" i="7"/>
  <c r="AL442" i="7"/>
  <c r="AL223" i="7"/>
  <c r="AL251" i="7"/>
  <c r="AL416" i="7"/>
  <c r="AL242" i="7"/>
  <c r="AF445" i="7"/>
  <c r="AB446" i="7"/>
  <c r="V446" i="7"/>
  <c r="V262" i="7"/>
  <c r="AA197" i="7"/>
  <c r="AD445" i="7"/>
  <c r="X445" i="7"/>
  <c r="AG196" i="7"/>
  <c r="W262" i="7"/>
  <c r="J263" i="7"/>
  <c r="AL244" i="7"/>
  <c r="AC445" i="7"/>
  <c r="Z197" i="7"/>
  <c r="AL185" i="7"/>
  <c r="AL170" i="7"/>
  <c r="AL173" i="7"/>
  <c r="AL184" i="7"/>
  <c r="AL417" i="7"/>
  <c r="AL429" i="7"/>
  <c r="AL440" i="7"/>
  <c r="AL412" i="7"/>
  <c r="AL250" i="7"/>
  <c r="AL231" i="7"/>
  <c r="AL167" i="7"/>
  <c r="AH446" i="7"/>
  <c r="V196" i="7"/>
  <c r="Y446" i="7"/>
  <c r="Z196" i="7"/>
  <c r="Z445" i="7"/>
  <c r="AG197" i="7"/>
  <c r="Z446" i="7"/>
  <c r="X196" i="7"/>
  <c r="V445" i="7"/>
  <c r="AB197" i="7"/>
  <c r="AL428" i="7"/>
  <c r="AL180" i="7"/>
  <c r="AI197" i="7"/>
  <c r="H447" i="7"/>
  <c r="AL183" i="7"/>
  <c r="AL164" i="7"/>
  <c r="AL422" i="7"/>
  <c r="AL249" i="7"/>
  <c r="AL426" i="7"/>
  <c r="AL163" i="7"/>
  <c r="AL253" i="7"/>
  <c r="AL159" i="7"/>
  <c r="AL245" i="7"/>
  <c r="AL258" i="7"/>
  <c r="AL420" i="7"/>
  <c r="AB196" i="7"/>
  <c r="AI445" i="7"/>
  <c r="AB262" i="7"/>
  <c r="Y197" i="7"/>
  <c r="AK262" i="7"/>
  <c r="AJ196" i="7"/>
  <c r="W445" i="7"/>
  <c r="H198" i="7"/>
  <c r="AE197" i="7"/>
  <c r="AE446" i="7"/>
  <c r="F198" i="7"/>
  <c r="AG445" i="7"/>
  <c r="F264" i="7"/>
  <c r="AL435" i="7"/>
  <c r="AL165" i="7"/>
  <c r="AA262" i="7"/>
  <c r="AK446" i="7"/>
  <c r="AJ446" i="7"/>
  <c r="AL248" i="7"/>
  <c r="AL441" i="7"/>
  <c r="AL425" i="7"/>
  <c r="AL247" i="7"/>
  <c r="AL194" i="7"/>
  <c r="AL424" i="7"/>
  <c r="AL436" i="7"/>
  <c r="AL414" i="7"/>
  <c r="AL175" i="7"/>
  <c r="AL256" i="7"/>
  <c r="AL161" i="7"/>
  <c r="X446" i="7"/>
  <c r="AF262" i="7"/>
  <c r="Y445" i="7"/>
  <c r="AA446" i="7"/>
  <c r="AL197" i="7"/>
  <c r="AE262" i="7"/>
  <c r="AD262" i="7"/>
  <c r="AD446" i="7"/>
  <c r="AJ262" i="7"/>
  <c r="AJ197" i="7"/>
  <c r="I198" i="7"/>
  <c r="F448" i="7"/>
  <c r="AL158" i="7"/>
  <c r="AL162" i="7"/>
  <c r="V197" i="7"/>
  <c r="Y196" i="7"/>
  <c r="AL431" i="7"/>
  <c r="AL438" i="7"/>
  <c r="AL421" i="7"/>
  <c r="AL243" i="7"/>
  <c r="AL191" i="7"/>
  <c r="AL413" i="7"/>
  <c r="AL433" i="7"/>
  <c r="AL160" i="7"/>
  <c r="AL172" i="7"/>
  <c r="AL188" i="7"/>
  <c r="AL154" i="7"/>
  <c r="AG446" i="7"/>
  <c r="AF197" i="7"/>
  <c r="AG262" i="7"/>
  <c r="AL446" i="7"/>
  <c r="AC262" i="7"/>
  <c r="AK197" i="7"/>
  <c r="AK196" i="7"/>
  <c r="AD197" i="7"/>
  <c r="Y262" i="7"/>
  <c r="AH197" i="7"/>
  <c r="D453" i="7"/>
  <c r="AL230" i="7"/>
  <c r="AK445" i="7"/>
  <c r="D264" i="7"/>
  <c r="AL241" i="7"/>
  <c r="AL186" i="7"/>
  <c r="AL240" i="7"/>
  <c r="AL169" i="7"/>
  <c r="AL255" i="7"/>
  <c r="AL156" i="7"/>
  <c r="AL246" i="7"/>
  <c r="AL259" i="7"/>
  <c r="AL166" i="7"/>
  <c r="AL252" i="7"/>
  <c r="AL419" i="7"/>
  <c r="AI262" i="7"/>
  <c r="X197" i="7"/>
  <c r="W446" i="7"/>
  <c r="Z262" i="7"/>
  <c r="AB445" i="7"/>
  <c r="AC196" i="7"/>
  <c r="AH262" i="7"/>
  <c r="AA196" i="7"/>
  <c r="AL445" i="7"/>
  <c r="X262" i="7"/>
  <c r="AL182" i="7"/>
  <c r="W196" i="7"/>
  <c r="AF446" i="7"/>
  <c r="AA445" i="7"/>
  <c r="Z583" i="7" l="1"/>
  <c r="AA40" i="7" s="1"/>
  <c r="AB595" i="7"/>
  <c r="AC52" i="7" s="1"/>
  <c r="AL593" i="7"/>
  <c r="AM50" i="7" s="1"/>
  <c r="AL571" i="7"/>
  <c r="AM28" i="7" s="1"/>
  <c r="B454" i="7"/>
  <c r="AL594" i="7"/>
  <c r="AM51" i="7" s="1"/>
  <c r="X30" i="7"/>
  <c r="X573" i="7" s="1"/>
  <c r="AI29" i="7"/>
  <c r="AI572" i="7" s="1"/>
  <c r="AM7" i="7"/>
  <c r="B265" i="7"/>
  <c r="AM115" i="7"/>
  <c r="AM110" i="7"/>
  <c r="AM111" i="7"/>
  <c r="AM112" i="7"/>
  <c r="AM113" i="7"/>
  <c r="AM114" i="7"/>
  <c r="X116" i="7"/>
  <c r="AL116" i="7"/>
  <c r="AK116" i="7"/>
  <c r="AI116" i="7"/>
  <c r="AD116" i="7"/>
  <c r="AM116" i="7"/>
  <c r="AC116" i="7"/>
  <c r="AA116" i="7"/>
  <c r="AG116" i="7"/>
  <c r="V116" i="7"/>
  <c r="Y116" i="7"/>
  <c r="AE116" i="7"/>
  <c r="I117" i="7"/>
  <c r="J117" i="7"/>
  <c r="AJ116" i="7"/>
  <c r="AH116" i="7"/>
  <c r="W116" i="7"/>
  <c r="H117" i="7"/>
  <c r="AB116" i="7"/>
  <c r="Z116" i="7"/>
  <c r="F117" i="7"/>
  <c r="AF116" i="7"/>
  <c r="AM66" i="7"/>
  <c r="AM67" i="7"/>
  <c r="AM69" i="7"/>
  <c r="AM70" i="7"/>
  <c r="AM68" i="7"/>
  <c r="AM71" i="7"/>
  <c r="AM72" i="7"/>
  <c r="AM73" i="7"/>
  <c r="AM74" i="7"/>
  <c r="AM75" i="7"/>
  <c r="AM76" i="7"/>
  <c r="AM78" i="7"/>
  <c r="AM77" i="7"/>
  <c r="AM79" i="7"/>
  <c r="AM80" i="7"/>
  <c r="AM81" i="7"/>
  <c r="AM82" i="7"/>
  <c r="AM83" i="7"/>
  <c r="AM84" i="7"/>
  <c r="AM85" i="7"/>
  <c r="AM86" i="7"/>
  <c r="AM87" i="7"/>
  <c r="AM88" i="7"/>
  <c r="AM89" i="7"/>
  <c r="AM90" i="7"/>
  <c r="AM91" i="7"/>
  <c r="AM92" i="7"/>
  <c r="AM93" i="7"/>
  <c r="AM94" i="7"/>
  <c r="AM95" i="7"/>
  <c r="AM96" i="7"/>
  <c r="AM97" i="7"/>
  <c r="AM98" i="7"/>
  <c r="AM99" i="7"/>
  <c r="AM100" i="7"/>
  <c r="AM101" i="7"/>
  <c r="AM102" i="7"/>
  <c r="AM103" i="7"/>
  <c r="AM104" i="7"/>
  <c r="AM105" i="7"/>
  <c r="AM106" i="7"/>
  <c r="AM107" i="7"/>
  <c r="Y263" i="7"/>
  <c r="AC198" i="7"/>
  <c r="I199" i="7"/>
  <c r="J199" i="7"/>
  <c r="D454" i="7"/>
  <c r="W263" i="7"/>
  <c r="AM417" i="7"/>
  <c r="AM411" i="7"/>
  <c r="AM181" i="7"/>
  <c r="AM441" i="7"/>
  <c r="AH198" i="7"/>
  <c r="W198" i="7"/>
  <c r="AJ263" i="7"/>
  <c r="AM416" i="7"/>
  <c r="AM230" i="7"/>
  <c r="AM422" i="7"/>
  <c r="AM435" i="7"/>
  <c r="AM191" i="7"/>
  <c r="AA263" i="7"/>
  <c r="AE198" i="7"/>
  <c r="AM227" i="7"/>
  <c r="AM172" i="7"/>
  <c r="AM251" i="7"/>
  <c r="AM443" i="7"/>
  <c r="AG263" i="7"/>
  <c r="H264" i="7"/>
  <c r="AM415" i="7"/>
  <c r="AM154" i="7"/>
  <c r="AM186" i="7"/>
  <c r="AL198" i="7"/>
  <c r="AD198" i="7"/>
  <c r="AB263" i="7"/>
  <c r="AG198" i="7"/>
  <c r="V263" i="7"/>
  <c r="AE263" i="7"/>
  <c r="Y198" i="7"/>
  <c r="J264" i="7"/>
  <c r="X198" i="7"/>
  <c r="AM157" i="7"/>
  <c r="AM184" i="7"/>
  <c r="X263" i="7"/>
  <c r="AL263" i="7"/>
  <c r="AM231" i="7"/>
  <c r="AM243" i="7"/>
  <c r="AM429" i="7"/>
  <c r="AK263" i="7"/>
  <c r="D265" i="7"/>
  <c r="AM420" i="7"/>
  <c r="AM440" i="7"/>
  <c r="AD263" i="7"/>
  <c r="I448" i="7"/>
  <c r="AJ198" i="7"/>
  <c r="AB198" i="7"/>
  <c r="AM198" i="7"/>
  <c r="AM263" i="7"/>
  <c r="AH263" i="7"/>
  <c r="V198" i="7"/>
  <c r="AI263" i="7"/>
  <c r="F449" i="7"/>
  <c r="AM165" i="7"/>
  <c r="AM167" i="7"/>
  <c r="AM430" i="7"/>
  <c r="AM188" i="7"/>
  <c r="I447" i="7"/>
  <c r="AM240" i="7"/>
  <c r="AM238" i="7"/>
  <c r="AM250" i="7"/>
  <c r="AM254" i="7"/>
  <c r="AK198" i="7"/>
  <c r="H448" i="7"/>
  <c r="AM427" i="7"/>
  <c r="AM428" i="7"/>
  <c r="AM180" i="7"/>
  <c r="AM255" i="7"/>
  <c r="AA198" i="7"/>
  <c r="AM170" i="7"/>
  <c r="AM413" i="7"/>
  <c r="AM432" i="7"/>
  <c r="AM195" i="7"/>
  <c r="Z263" i="7"/>
  <c r="Z198" i="7"/>
  <c r="AM161" i="7"/>
  <c r="AM174" i="7"/>
  <c r="AM194" i="7"/>
  <c r="AM248" i="7"/>
  <c r="AM442" i="7"/>
  <c r="AF263" i="7"/>
  <c r="AF198" i="7"/>
  <c r="F199" i="7"/>
  <c r="AM412" i="7"/>
  <c r="AM155" i="7"/>
  <c r="AM249" i="7"/>
  <c r="AM257" i="7"/>
  <c r="AI198" i="7"/>
  <c r="AM171" i="7"/>
  <c r="AM176" i="7"/>
  <c r="AM182" i="7"/>
  <c r="AM189" i="7"/>
  <c r="AC263" i="7"/>
  <c r="H199" i="7"/>
  <c r="AM160" i="7"/>
  <c r="F265" i="7"/>
  <c r="AA583" i="7" l="1"/>
  <c r="AB40" i="7" s="1"/>
  <c r="AC595" i="7"/>
  <c r="AD52" i="7" s="1"/>
  <c r="B455" i="7"/>
  <c r="AM594" i="7"/>
  <c r="AN51" i="7" s="1"/>
  <c r="AM593" i="7"/>
  <c r="Y30" i="7"/>
  <c r="Y573" i="7" s="1"/>
  <c r="AJ29" i="7"/>
  <c r="AJ572" i="7" s="1"/>
  <c r="AM571" i="7"/>
  <c r="AN6" i="7"/>
  <c r="B266" i="7"/>
  <c r="AG117" i="7"/>
  <c r="V117" i="7"/>
  <c r="AM117" i="7"/>
  <c r="AL117" i="7"/>
  <c r="AA117" i="7"/>
  <c r="AI117" i="7"/>
  <c r="AF117" i="7"/>
  <c r="J118" i="7"/>
  <c r="Y117" i="7"/>
  <c r="AD117" i="7"/>
  <c r="W117" i="7"/>
  <c r="AE117" i="7"/>
  <c r="X117" i="7"/>
  <c r="Z117" i="7"/>
  <c r="H118" i="7"/>
  <c r="AH117" i="7"/>
  <c r="AC117" i="7"/>
  <c r="I118" i="7"/>
  <c r="AB117" i="7"/>
  <c r="F118" i="7"/>
  <c r="AJ117" i="7"/>
  <c r="AK117" i="7"/>
  <c r="AM259" i="7"/>
  <c r="AM168" i="7"/>
  <c r="AM197" i="7"/>
  <c r="AM177" i="7"/>
  <c r="AM261" i="7"/>
  <c r="AM163" i="7"/>
  <c r="AM185" i="7"/>
  <c r="AM419" i="7"/>
  <c r="AC199" i="7"/>
  <c r="AF447" i="7"/>
  <c r="AA447" i="7"/>
  <c r="AG199" i="7"/>
  <c r="F450" i="7"/>
  <c r="F200" i="7"/>
  <c r="AK199" i="7"/>
  <c r="AC447" i="7"/>
  <c r="AM264" i="7"/>
  <c r="AK264" i="7"/>
  <c r="AM256" i="7"/>
  <c r="AM156" i="7"/>
  <c r="AM446" i="7"/>
  <c r="AM175" i="7"/>
  <c r="AM193" i="7"/>
  <c r="AM424" i="7"/>
  <c r="AM434" i="7"/>
  <c r="AM426" i="7"/>
  <c r="AL447" i="7"/>
  <c r="X447" i="7"/>
  <c r="X199" i="7"/>
  <c r="AI199" i="7"/>
  <c r="AH264" i="7"/>
  <c r="H200" i="7"/>
  <c r="H266" i="7"/>
  <c r="Z264" i="7"/>
  <c r="J200" i="7"/>
  <c r="Y447" i="7"/>
  <c r="AM445" i="7"/>
  <c r="AM199" i="7"/>
  <c r="J265" i="7"/>
  <c r="AM437" i="7"/>
  <c r="AM223" i="7"/>
  <c r="AM444" i="7"/>
  <c r="AM169" i="7"/>
  <c r="AM439" i="7"/>
  <c r="AM222" i="7"/>
  <c r="AM178" i="7"/>
  <c r="AF264" i="7"/>
  <c r="V447" i="7"/>
  <c r="AE264" i="7"/>
  <c r="AG447" i="7"/>
  <c r="I200" i="7"/>
  <c r="H449" i="7"/>
  <c r="AB264" i="7"/>
  <c r="D455" i="7"/>
  <c r="D266" i="7"/>
  <c r="AM164" i="7"/>
  <c r="AA199" i="7"/>
  <c r="AM252" i="7"/>
  <c r="AM162" i="7"/>
  <c r="AM258" i="7"/>
  <c r="AM173" i="7"/>
  <c r="AM253" i="7"/>
  <c r="AM414" i="7"/>
  <c r="AM246" i="7"/>
  <c r="AK447" i="7"/>
  <c r="AE199" i="7"/>
  <c r="AJ199" i="7"/>
  <c r="AB199" i="7"/>
  <c r="AD447" i="7"/>
  <c r="F266" i="7"/>
  <c r="I449" i="7"/>
  <c r="AM244" i="7"/>
  <c r="V199" i="7"/>
  <c r="AM433" i="7"/>
  <c r="I265" i="7"/>
  <c r="AM190" i="7"/>
  <c r="AM159" i="7"/>
  <c r="AM183" i="7"/>
  <c r="AM239" i="7"/>
  <c r="AM425" i="7"/>
  <c r="AB447" i="7"/>
  <c r="AH199" i="7"/>
  <c r="X264" i="7"/>
  <c r="Z199" i="7"/>
  <c r="AL264" i="7"/>
  <c r="AM447" i="7"/>
  <c r="AD199" i="7"/>
  <c r="AM247" i="7"/>
  <c r="AM245" i="7"/>
  <c r="AM196" i="7"/>
  <c r="AM187" i="7"/>
  <c r="AM158" i="7"/>
  <c r="AM179" i="7"/>
  <c r="AM260" i="7"/>
  <c r="AM166" i="7"/>
  <c r="AJ264" i="7"/>
  <c r="AH447" i="7"/>
  <c r="AI264" i="7"/>
  <c r="AG264" i="7"/>
  <c r="AF199" i="7"/>
  <c r="W447" i="7"/>
  <c r="AC264" i="7"/>
  <c r="H265" i="7"/>
  <c r="AM418" i="7"/>
  <c r="Z447" i="7"/>
  <c r="AM242" i="7"/>
  <c r="AM262" i="7"/>
  <c r="AM436" i="7"/>
  <c r="AM423" i="7"/>
  <c r="AM431" i="7"/>
  <c r="AM192" i="7"/>
  <c r="AM421" i="7"/>
  <c r="Y199" i="7"/>
  <c r="W264" i="7"/>
  <c r="AE447" i="7"/>
  <c r="W199" i="7"/>
  <c r="Y264" i="7"/>
  <c r="AL199" i="7"/>
  <c r="AA264" i="7"/>
  <c r="V264" i="7"/>
  <c r="AI447" i="7"/>
  <c r="J448" i="7"/>
  <c r="AM241" i="7"/>
  <c r="AM438" i="7"/>
  <c r="AD264" i="7"/>
  <c r="AJ447" i="7"/>
  <c r="AB583" i="7" l="1"/>
  <c r="AC40" i="7" s="1"/>
  <c r="AD595" i="7"/>
  <c r="AE52" i="7" s="1"/>
  <c r="B456" i="7"/>
  <c r="AN50" i="7"/>
  <c r="Z30" i="7"/>
  <c r="Z573" i="7" s="1"/>
  <c r="AK29" i="7"/>
  <c r="AK572" i="7" s="1"/>
  <c r="AN28" i="7"/>
  <c r="AN7" i="7"/>
  <c r="B267" i="7"/>
  <c r="AN117" i="7"/>
  <c r="AN110" i="7"/>
  <c r="AN111" i="7"/>
  <c r="AN112" i="7"/>
  <c r="AN113" i="7"/>
  <c r="AN114" i="7"/>
  <c r="AN115" i="7"/>
  <c r="AN116" i="7"/>
  <c r="AJ118" i="7"/>
  <c r="AL118" i="7"/>
  <c r="AC118" i="7"/>
  <c r="AK118" i="7"/>
  <c r="AF118" i="7"/>
  <c r="AN118" i="7"/>
  <c r="AB118" i="7"/>
  <c r="AD118" i="7"/>
  <c r="X118" i="7"/>
  <c r="V118" i="7"/>
  <c r="H119" i="7"/>
  <c r="AA118" i="7"/>
  <c r="AI118" i="7"/>
  <c r="J119" i="7"/>
  <c r="I119" i="7"/>
  <c r="Y118" i="7"/>
  <c r="AH118" i="7"/>
  <c r="W118" i="7"/>
  <c r="Z118" i="7"/>
  <c r="AE118" i="7"/>
  <c r="AM118" i="7"/>
  <c r="F119" i="7"/>
  <c r="AG118" i="7"/>
  <c r="AN66" i="7"/>
  <c r="AN68" i="7"/>
  <c r="AN69" i="7"/>
  <c r="AN67" i="7"/>
  <c r="AN70" i="7"/>
  <c r="AN71" i="7"/>
  <c r="AN72" i="7"/>
  <c r="AN73" i="7"/>
  <c r="AN74" i="7"/>
  <c r="AN75" i="7"/>
  <c r="AN76" i="7"/>
  <c r="AN78" i="7"/>
  <c r="AN77" i="7"/>
  <c r="AN79" i="7"/>
  <c r="AN80" i="7"/>
  <c r="AN81" i="7"/>
  <c r="AN82" i="7"/>
  <c r="AN83" i="7"/>
  <c r="AN84" i="7"/>
  <c r="AN85" i="7"/>
  <c r="AN86" i="7"/>
  <c r="AN87" i="7"/>
  <c r="AN88" i="7"/>
  <c r="AN89" i="7"/>
  <c r="AN90" i="7"/>
  <c r="AN91" i="7"/>
  <c r="AN92" i="7"/>
  <c r="AN93" i="7"/>
  <c r="AN94" i="7"/>
  <c r="AN95" i="7"/>
  <c r="AN96" i="7"/>
  <c r="AN97" i="7"/>
  <c r="AN98" i="7"/>
  <c r="AN99" i="7"/>
  <c r="AN100" i="7"/>
  <c r="AN101" i="7"/>
  <c r="AN102" i="7"/>
  <c r="AN103" i="7"/>
  <c r="AN104" i="7"/>
  <c r="AN105" i="7"/>
  <c r="AN106" i="7"/>
  <c r="AN107" i="7"/>
  <c r="Z448" i="7"/>
  <c r="AC200" i="7"/>
  <c r="AL265" i="7"/>
  <c r="V265" i="7"/>
  <c r="W448" i="7"/>
  <c r="X448" i="7"/>
  <c r="AC265" i="7"/>
  <c r="AH448" i="7"/>
  <c r="F201" i="7"/>
  <c r="AI448" i="7"/>
  <c r="AA200" i="7"/>
  <c r="AF265" i="7"/>
  <c r="W265" i="7"/>
  <c r="AB265" i="7"/>
  <c r="AF448" i="7"/>
  <c r="AL448" i="7"/>
  <c r="AB448" i="7"/>
  <c r="Y200" i="7"/>
  <c r="I201" i="7"/>
  <c r="F267" i="7"/>
  <c r="J201" i="7"/>
  <c r="Y448" i="7"/>
  <c r="J266" i="7"/>
  <c r="AE200" i="7"/>
  <c r="AK448" i="7"/>
  <c r="AE265" i="7"/>
  <c r="AF200" i="7"/>
  <c r="AA448" i="7"/>
  <c r="H267" i="7"/>
  <c r="D267" i="7"/>
  <c r="AI265" i="7"/>
  <c r="AM265" i="7"/>
  <c r="AN448" i="7"/>
  <c r="AG448" i="7"/>
  <c r="AM448" i="7"/>
  <c r="AD200" i="7"/>
  <c r="AH265" i="7"/>
  <c r="V448" i="7"/>
  <c r="X200" i="7"/>
  <c r="AJ200" i="7"/>
  <c r="AN265" i="7"/>
  <c r="V200" i="7"/>
  <c r="J450" i="7"/>
  <c r="I266" i="7"/>
  <c r="AA265" i="7"/>
  <c r="H201" i="7"/>
  <c r="AM200" i="7"/>
  <c r="H450" i="7"/>
  <c r="W200" i="7"/>
  <c r="Y265" i="7"/>
  <c r="AD448" i="7"/>
  <c r="AH200" i="7"/>
  <c r="AL200" i="7"/>
  <c r="AJ265" i="7"/>
  <c r="Z200" i="7"/>
  <c r="AB200" i="7"/>
  <c r="F451" i="7"/>
  <c r="AC448" i="7"/>
  <c r="AK265" i="7"/>
  <c r="D456" i="7"/>
  <c r="AD265" i="7"/>
  <c r="AK200" i="7"/>
  <c r="AN200" i="7"/>
  <c r="Z265" i="7"/>
  <c r="J449" i="7"/>
  <c r="AG265" i="7"/>
  <c r="AI200" i="7"/>
  <c r="X265" i="7"/>
  <c r="AE448" i="7"/>
  <c r="AG200" i="7"/>
  <c r="AJ448" i="7"/>
  <c r="AN162" i="7"/>
  <c r="AC583" i="7" l="1"/>
  <c r="AD40" i="7" s="1"/>
  <c r="AE595" i="7"/>
  <c r="AF52" i="7" s="1"/>
  <c r="B457" i="7"/>
  <c r="AA30" i="7"/>
  <c r="AA573" i="7" s="1"/>
  <c r="AL29" i="7"/>
  <c r="AL572" i="7" s="1"/>
  <c r="AO6" i="7"/>
  <c r="B268" i="7"/>
  <c r="AC119" i="7"/>
  <c r="AL119" i="7"/>
  <c r="AH119" i="7"/>
  <c r="Y119" i="7"/>
  <c r="AB119" i="7"/>
  <c r="W119" i="7"/>
  <c r="AE119" i="7"/>
  <c r="J120" i="7"/>
  <c r="I120" i="7"/>
  <c r="AD119" i="7"/>
  <c r="AG119" i="7"/>
  <c r="Z119" i="7"/>
  <c r="AN119" i="7"/>
  <c r="AM119" i="7"/>
  <c r="AK119" i="7"/>
  <c r="AF119" i="7"/>
  <c r="AA119" i="7"/>
  <c r="AI119" i="7"/>
  <c r="F120" i="7"/>
  <c r="X119" i="7"/>
  <c r="V119" i="7"/>
  <c r="AJ119" i="7"/>
  <c r="H120" i="7"/>
  <c r="AN263" i="7"/>
  <c r="AN174" i="7"/>
  <c r="AN198" i="7"/>
  <c r="AN238" i="7"/>
  <c r="AN440" i="7"/>
  <c r="AN159" i="7"/>
  <c r="AN184" i="7"/>
  <c r="AN170" i="7"/>
  <c r="AN247" i="7"/>
  <c r="AN446" i="7"/>
  <c r="AN418" i="7"/>
  <c r="AN256" i="7"/>
  <c r="AN230" i="7"/>
  <c r="AN436" i="7"/>
  <c r="AN160" i="7"/>
  <c r="AF201" i="7"/>
  <c r="AH266" i="7"/>
  <c r="AG449" i="7"/>
  <c r="AB266" i="7"/>
  <c r="Z266" i="7"/>
  <c r="Z449" i="7"/>
  <c r="Y266" i="7"/>
  <c r="AN449" i="7"/>
  <c r="AM266" i="7"/>
  <c r="W266" i="7"/>
  <c r="H202" i="7"/>
  <c r="I203" i="7"/>
  <c r="AN222" i="7"/>
  <c r="AN424" i="7"/>
  <c r="AK449" i="7"/>
  <c r="D268" i="7"/>
  <c r="AN444" i="7"/>
  <c r="AN422" i="7"/>
  <c r="AN261" i="7"/>
  <c r="AN172" i="7"/>
  <c r="AN255" i="7"/>
  <c r="AN411" i="7"/>
  <c r="AN250" i="7"/>
  <c r="AN158" i="7"/>
  <c r="AN429" i="7"/>
  <c r="AN259" i="7"/>
  <c r="AN167" i="7"/>
  <c r="AN188" i="7"/>
  <c r="AN417" i="7"/>
  <c r="AN180" i="7"/>
  <c r="AN171" i="7"/>
  <c r="AC201" i="7"/>
  <c r="V266" i="7"/>
  <c r="AE449" i="7"/>
  <c r="AD449" i="7"/>
  <c r="AJ201" i="7"/>
  <c r="H451" i="7"/>
  <c r="AH201" i="7"/>
  <c r="H268" i="7"/>
  <c r="I267" i="7"/>
  <c r="F202" i="7"/>
  <c r="AN201" i="7"/>
  <c r="J203" i="7"/>
  <c r="AN195" i="7"/>
  <c r="AN192" i="7"/>
  <c r="AN420" i="7"/>
  <c r="AN258" i="7"/>
  <c r="AN413" i="7"/>
  <c r="AN185" i="7"/>
  <c r="AN164" i="7"/>
  <c r="AN432" i="7"/>
  <c r="AN445" i="7"/>
  <c r="AN166" i="7"/>
  <c r="AN191" i="7"/>
  <c r="AN227" i="7"/>
  <c r="AN251" i="7"/>
  <c r="AN240" i="7"/>
  <c r="AN430" i="7"/>
  <c r="AE266" i="7"/>
  <c r="AM449" i="7"/>
  <c r="AC266" i="7"/>
  <c r="AJ449" i="7"/>
  <c r="AF449" i="7"/>
  <c r="AL266" i="7"/>
  <c r="AG266" i="7"/>
  <c r="I451" i="7"/>
  <c r="AL449" i="7"/>
  <c r="I450" i="7"/>
  <c r="AN428" i="7"/>
  <c r="AN194" i="7"/>
  <c r="AJ266" i="7"/>
  <c r="AA449" i="7"/>
  <c r="AN254" i="7"/>
  <c r="AN157" i="7"/>
  <c r="AN439" i="7"/>
  <c r="AN412" i="7"/>
  <c r="AN434" i="7"/>
  <c r="AN414" i="7"/>
  <c r="AN243" i="7"/>
  <c r="AN442" i="7"/>
  <c r="AN154" i="7"/>
  <c r="AN187" i="7"/>
  <c r="AN156" i="7"/>
  <c r="AN433" i="7"/>
  <c r="AN426" i="7"/>
  <c r="AN175" i="7"/>
  <c r="AB449" i="7"/>
  <c r="AN266" i="7"/>
  <c r="AI201" i="7"/>
  <c r="W449" i="7"/>
  <c r="AA201" i="7"/>
  <c r="AB201" i="7"/>
  <c r="W201" i="7"/>
  <c r="F452" i="7"/>
  <c r="AN416" i="7"/>
  <c r="AN437" i="7"/>
  <c r="AN427" i="7"/>
  <c r="AN186" i="7"/>
  <c r="AN239" i="7"/>
  <c r="AN248" i="7"/>
  <c r="AN196" i="7"/>
  <c r="AN169" i="7"/>
  <c r="AN257" i="7"/>
  <c r="AN161" i="7"/>
  <c r="AN435" i="7"/>
  <c r="AN165" i="7"/>
  <c r="AN177" i="7"/>
  <c r="AN260" i="7"/>
  <c r="AN168" i="7"/>
  <c r="AK201" i="7"/>
  <c r="AG201" i="7"/>
  <c r="AD201" i="7"/>
  <c r="Y201" i="7"/>
  <c r="AK266" i="7"/>
  <c r="F268" i="7"/>
  <c r="AN249" i="7"/>
  <c r="AN231" i="7"/>
  <c r="AD266" i="7"/>
  <c r="AN182" i="7"/>
  <c r="AN447" i="7"/>
  <c r="AN183" i="7"/>
  <c r="AN155" i="7"/>
  <c r="AN176" i="7"/>
  <c r="AN443" i="7"/>
  <c r="AN425" i="7"/>
  <c r="AN189" i="7"/>
  <c r="AN223" i="7"/>
  <c r="AN181" i="7"/>
  <c r="AN419" i="7"/>
  <c r="AN242" i="7"/>
  <c r="AN193" i="7"/>
  <c r="AN163" i="7"/>
  <c r="AC449" i="7"/>
  <c r="Z201" i="7"/>
  <c r="Y449" i="7"/>
  <c r="AM201" i="7"/>
  <c r="AE201" i="7"/>
  <c r="X266" i="7"/>
  <c r="J202" i="7"/>
  <c r="AN438" i="7"/>
  <c r="AF266" i="7"/>
  <c r="X449" i="7"/>
  <c r="AN179" i="7"/>
  <c r="AN199" i="7"/>
  <c r="AN178" i="7"/>
  <c r="AN197" i="7"/>
  <c r="AN173" i="7"/>
  <c r="AN441" i="7"/>
  <c r="AN421" i="7"/>
  <c r="AN252" i="7"/>
  <c r="AN423" i="7"/>
  <c r="AN431" i="7"/>
  <c r="AN262" i="7"/>
  <c r="AN241" i="7"/>
  <c r="AN190" i="7"/>
  <c r="AN415" i="7"/>
  <c r="AH449" i="7"/>
  <c r="X201" i="7"/>
  <c r="V201" i="7"/>
  <c r="AI266" i="7"/>
  <c r="AL201" i="7"/>
  <c r="AA266" i="7"/>
  <c r="AI449" i="7"/>
  <c r="I202" i="7"/>
  <c r="F203" i="7"/>
  <c r="D457" i="7"/>
  <c r="AN245" i="7"/>
  <c r="AN264" i="7"/>
  <c r="AN246" i="7"/>
  <c r="AN244" i="7"/>
  <c r="AN253" i="7"/>
  <c r="V449" i="7"/>
  <c r="H203" i="7"/>
  <c r="AF595" i="7" l="1"/>
  <c r="AG52" i="7" s="1"/>
  <c r="B458" i="7"/>
  <c r="AN593" i="7"/>
  <c r="AO50" i="7" s="1"/>
  <c r="AN571" i="7"/>
  <c r="AO28" i="7" s="1"/>
  <c r="AN594" i="7"/>
  <c r="AO51" i="7" s="1"/>
  <c r="AB30" i="7"/>
  <c r="AB573" i="7" s="1"/>
  <c r="AM29" i="7"/>
  <c r="AM572" i="7" s="1"/>
  <c r="AO7" i="7"/>
  <c r="B269" i="7"/>
  <c r="AO119" i="7"/>
  <c r="AO110" i="7"/>
  <c r="AO111" i="7"/>
  <c r="AO112" i="7"/>
  <c r="AO113" i="7"/>
  <c r="AO114" i="7"/>
  <c r="AO115" i="7"/>
  <c r="AO116" i="7"/>
  <c r="AO117" i="7"/>
  <c r="AO118" i="7"/>
  <c r="AD120" i="7"/>
  <c r="AJ120" i="7"/>
  <c r="AA120" i="7"/>
  <c r="V120" i="7"/>
  <c r="W120" i="7"/>
  <c r="AN120" i="7"/>
  <c r="AC120" i="7"/>
  <c r="AK120" i="7"/>
  <c r="Y120" i="7"/>
  <c r="AE120" i="7"/>
  <c r="AF120" i="7"/>
  <c r="AI120" i="7"/>
  <c r="F121" i="7"/>
  <c r="X120" i="7"/>
  <c r="AO120" i="7"/>
  <c r="Z120" i="7"/>
  <c r="AH120" i="7"/>
  <c r="AG120" i="7"/>
  <c r="AB120" i="7"/>
  <c r="I121" i="7"/>
  <c r="H121" i="7"/>
  <c r="J121" i="7" s="1"/>
  <c r="AL120" i="7"/>
  <c r="AM120" i="7"/>
  <c r="AO66" i="7"/>
  <c r="AO67" i="7"/>
  <c r="AO68" i="7"/>
  <c r="AO69" i="7"/>
  <c r="AO70" i="7"/>
  <c r="AO71" i="7"/>
  <c r="AO72" i="7"/>
  <c r="AO73" i="7"/>
  <c r="AO74" i="7"/>
  <c r="AO75" i="7"/>
  <c r="AO76" i="7"/>
  <c r="AO78" i="7"/>
  <c r="AO77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O105" i="7"/>
  <c r="AO106" i="7"/>
  <c r="AO107" i="7"/>
  <c r="V203" i="7"/>
  <c r="AD202" i="7"/>
  <c r="AN450" i="7"/>
  <c r="AI203" i="7"/>
  <c r="AC450" i="7"/>
  <c r="AC203" i="7"/>
  <c r="AI202" i="7"/>
  <c r="AJ203" i="7"/>
  <c r="Z203" i="7"/>
  <c r="X202" i="7"/>
  <c r="AJ202" i="7"/>
  <c r="AA450" i="7"/>
  <c r="AM202" i="7"/>
  <c r="AL450" i="7"/>
  <c r="AG202" i="7"/>
  <c r="AH203" i="7"/>
  <c r="AO450" i="7"/>
  <c r="AN203" i="7"/>
  <c r="D458" i="7"/>
  <c r="I452" i="7"/>
  <c r="AL202" i="7"/>
  <c r="AE450" i="7"/>
  <c r="Y202" i="7"/>
  <c r="AK450" i="7"/>
  <c r="AI450" i="7"/>
  <c r="AF202" i="7"/>
  <c r="F206" i="7"/>
  <c r="H204" i="7"/>
  <c r="H452" i="7"/>
  <c r="J205" i="7"/>
  <c r="F453" i="7"/>
  <c r="AG203" i="7"/>
  <c r="D269" i="7"/>
  <c r="I205" i="7"/>
  <c r="V450" i="7"/>
  <c r="AN202" i="7"/>
  <c r="W203" i="7"/>
  <c r="AK203" i="7"/>
  <c r="AA202" i="7"/>
  <c r="AB450" i="7"/>
  <c r="AG450" i="7"/>
  <c r="AH202" i="7"/>
  <c r="AD450" i="7"/>
  <c r="Y450" i="7"/>
  <c r="AL203" i="7"/>
  <c r="AJ450" i="7"/>
  <c r="I204" i="7"/>
  <c r="F204" i="7"/>
  <c r="AM203" i="7"/>
  <c r="AO202" i="7"/>
  <c r="Z450" i="7"/>
  <c r="X203" i="7"/>
  <c r="V202" i="7"/>
  <c r="AA203" i="7"/>
  <c r="Y203" i="7"/>
  <c r="AE203" i="7"/>
  <c r="AC202" i="7"/>
  <c r="Z202" i="7"/>
  <c r="J267" i="7"/>
  <c r="F205" i="7"/>
  <c r="W202" i="7"/>
  <c r="J452" i="7"/>
  <c r="J204" i="7"/>
  <c r="AH450" i="7"/>
  <c r="AD203" i="7"/>
  <c r="AB202" i="7"/>
  <c r="AF450" i="7"/>
  <c r="I206" i="7"/>
  <c r="AF203" i="7"/>
  <c r="W450" i="7"/>
  <c r="AE202" i="7"/>
  <c r="AK202" i="7"/>
  <c r="X450" i="7"/>
  <c r="AB203" i="7"/>
  <c r="I268" i="7"/>
  <c r="H205" i="7"/>
  <c r="AM450" i="7"/>
  <c r="J451" i="7"/>
  <c r="AO162" i="7"/>
  <c r="AD583" i="7" l="1"/>
  <c r="AG595" i="7"/>
  <c r="AH52" i="7" s="1"/>
  <c r="B459" i="7"/>
  <c r="AC30" i="7"/>
  <c r="AC573" i="7" s="1"/>
  <c r="AN29" i="7"/>
  <c r="AN572" i="7" s="1"/>
  <c r="AP6" i="7"/>
  <c r="B270" i="7"/>
  <c r="V121" i="7"/>
  <c r="AA121" i="7"/>
  <c r="AO121" i="7"/>
  <c r="AK121" i="7"/>
  <c r="Z121" i="7"/>
  <c r="AM121" i="7"/>
  <c r="AD121" i="7"/>
  <c r="I122" i="7"/>
  <c r="AE121" i="7"/>
  <c r="AJ121" i="7"/>
  <c r="AN121" i="7"/>
  <c r="AH121" i="7"/>
  <c r="Y121" i="7"/>
  <c r="AB121" i="7"/>
  <c r="AF121" i="7"/>
  <c r="J122" i="7"/>
  <c r="W121" i="7"/>
  <c r="X121" i="7"/>
  <c r="AG121" i="7"/>
  <c r="H122" i="7"/>
  <c r="AL121" i="7"/>
  <c r="F122" i="7"/>
  <c r="AI121" i="7"/>
  <c r="AC121" i="7"/>
  <c r="AO198" i="7"/>
  <c r="AO174" i="7"/>
  <c r="AO263" i="7"/>
  <c r="AO413" i="7"/>
  <c r="AO195" i="7"/>
  <c r="AO161" i="7"/>
  <c r="AO440" i="7"/>
  <c r="AO427" i="7"/>
  <c r="AO255" i="7"/>
  <c r="AO415" i="7"/>
  <c r="AO184" i="7"/>
  <c r="AO155" i="7"/>
  <c r="AO435" i="7"/>
  <c r="AO170" i="7"/>
  <c r="AO180" i="7"/>
  <c r="AO419" i="7"/>
  <c r="X204" i="7"/>
  <c r="AD204" i="7"/>
  <c r="AB267" i="7"/>
  <c r="AB205" i="7"/>
  <c r="AD452" i="7"/>
  <c r="AJ267" i="7"/>
  <c r="AE204" i="7"/>
  <c r="AK204" i="7"/>
  <c r="AO452" i="7"/>
  <c r="AM451" i="7"/>
  <c r="AC204" i="7"/>
  <c r="AN452" i="7"/>
  <c r="AH267" i="7"/>
  <c r="J268" i="7"/>
  <c r="I269" i="7"/>
  <c r="D459" i="7"/>
  <c r="F207" i="7"/>
  <c r="Z267" i="7"/>
  <c r="AO260" i="7"/>
  <c r="AO424" i="7"/>
  <c r="AO261" i="7"/>
  <c r="AO166" i="7"/>
  <c r="AO191" i="7"/>
  <c r="AO425" i="7"/>
  <c r="AO438" i="7"/>
  <c r="AO159" i="7"/>
  <c r="AO436" i="7"/>
  <c r="AO426" i="7"/>
  <c r="AO433" i="7"/>
  <c r="AO223" i="7"/>
  <c r="AO249" i="7"/>
  <c r="AO156" i="7"/>
  <c r="AO177" i="7"/>
  <c r="AL204" i="7"/>
  <c r="AJ204" i="7"/>
  <c r="W205" i="7"/>
  <c r="Y267" i="7"/>
  <c r="Z205" i="7"/>
  <c r="AM452" i="7"/>
  <c r="X452" i="7"/>
  <c r="AI204" i="7"/>
  <c r="Z452" i="7"/>
  <c r="X267" i="7"/>
  <c r="AA451" i="7"/>
  <c r="AA204" i="7"/>
  <c r="AG452" i="7"/>
  <c r="AF204" i="7"/>
  <c r="AL205" i="7"/>
  <c r="AB451" i="7"/>
  <c r="F270" i="7"/>
  <c r="AO258" i="7"/>
  <c r="AO173" i="7"/>
  <c r="AO193" i="7"/>
  <c r="AO167" i="7"/>
  <c r="AO254" i="7"/>
  <c r="AO412" i="7"/>
  <c r="AO251" i="7"/>
  <c r="AO165" i="7"/>
  <c r="AO181" i="7"/>
  <c r="AO239" i="7"/>
  <c r="AO246" i="7"/>
  <c r="AO203" i="7"/>
  <c r="AO245" i="7"/>
  <c r="AO447" i="7"/>
  <c r="AO242" i="7"/>
  <c r="AH452" i="7"/>
  <c r="AO267" i="7"/>
  <c r="AD205" i="7"/>
  <c r="AN205" i="7"/>
  <c r="AK452" i="7"/>
  <c r="AE267" i="7"/>
  <c r="AA267" i="7"/>
  <c r="AG204" i="7"/>
  <c r="AF452" i="7"/>
  <c r="AG451" i="7"/>
  <c r="H207" i="7"/>
  <c r="I270" i="7"/>
  <c r="I453" i="7"/>
  <c r="H453" i="7"/>
  <c r="F269" i="7"/>
  <c r="J269" i="7"/>
  <c r="AO189" i="7"/>
  <c r="AO423" i="7"/>
  <c r="AO439" i="7"/>
  <c r="AO230" i="7"/>
  <c r="AO186" i="7"/>
  <c r="AO158" i="7"/>
  <c r="AO250" i="7"/>
  <c r="AO240" i="7"/>
  <c r="AO432" i="7"/>
  <c r="AO264" i="7"/>
  <c r="AO244" i="7"/>
  <c r="AO199" i="7"/>
  <c r="AO175" i="7"/>
  <c r="AO444" i="7"/>
  <c r="AO238" i="7"/>
  <c r="Z204" i="7"/>
  <c r="AJ452" i="7"/>
  <c r="W267" i="7"/>
  <c r="V204" i="7"/>
  <c r="AH204" i="7"/>
  <c r="W451" i="7"/>
  <c r="AI452" i="7"/>
  <c r="V267" i="7"/>
  <c r="AI205" i="7"/>
  <c r="AL451" i="7"/>
  <c r="H269" i="7"/>
  <c r="AO437" i="7"/>
  <c r="AO164" i="7"/>
  <c r="AO185" i="7"/>
  <c r="AO416" i="7"/>
  <c r="AO434" i="7"/>
  <c r="AO160" i="7"/>
  <c r="AO179" i="7"/>
  <c r="AO200" i="7"/>
  <c r="AO429" i="7"/>
  <c r="AO262" i="7"/>
  <c r="AO171" i="7"/>
  <c r="AO197" i="7"/>
  <c r="AO172" i="7"/>
  <c r="AO192" i="7"/>
  <c r="AO411" i="7"/>
  <c r="AF451" i="7"/>
  <c r="AK451" i="7"/>
  <c r="AB204" i="7"/>
  <c r="AC452" i="7"/>
  <c r="AM204" i="7"/>
  <c r="AC205" i="7"/>
  <c r="X451" i="7"/>
  <c r="AO451" i="7"/>
  <c r="AD451" i="7"/>
  <c r="AN451" i="7"/>
  <c r="AM267" i="7"/>
  <c r="AO205" i="7"/>
  <c r="AB452" i="7"/>
  <c r="AN267" i="7"/>
  <c r="AO182" i="7"/>
  <c r="AO266" i="7"/>
  <c r="AO183" i="7"/>
  <c r="AO231" i="7"/>
  <c r="AO247" i="7"/>
  <c r="AO448" i="7"/>
  <c r="AO176" i="7"/>
  <c r="AO196" i="7"/>
  <c r="AO168" i="7"/>
  <c r="AO259" i="7"/>
  <c r="AO157" i="7"/>
  <c r="AO194" i="7"/>
  <c r="AO422" i="7"/>
  <c r="AO256" i="7"/>
  <c r="AO414" i="7"/>
  <c r="AJ451" i="7"/>
  <c r="V451" i="7"/>
  <c r="Y452" i="7"/>
  <c r="AG267" i="7"/>
  <c r="AH451" i="7"/>
  <c r="X205" i="7"/>
  <c r="AC267" i="7"/>
  <c r="Y204" i="7"/>
  <c r="AK267" i="7"/>
  <c r="D270" i="7"/>
  <c r="H206" i="7"/>
  <c r="AN204" i="7"/>
  <c r="V452" i="7"/>
  <c r="F454" i="7"/>
  <c r="I207" i="7"/>
  <c r="H270" i="7"/>
  <c r="AO178" i="7"/>
  <c r="AO449" i="7"/>
  <c r="AO248" i="7"/>
  <c r="AO265" i="7"/>
  <c r="AO243" i="7"/>
  <c r="AO446" i="7"/>
  <c r="AO428" i="7"/>
  <c r="AO442" i="7"/>
  <c r="AO421" i="7"/>
  <c r="AO441" i="7"/>
  <c r="AO227" i="7"/>
  <c r="AO190" i="7"/>
  <c r="AO222" i="7"/>
  <c r="AO188" i="7"/>
  <c r="AO154" i="7"/>
  <c r="Y205" i="7"/>
  <c r="AE205" i="7"/>
  <c r="AJ205" i="7"/>
  <c r="Y451" i="7"/>
  <c r="AF267" i="7"/>
  <c r="AI267" i="7"/>
  <c r="AF205" i="7"/>
  <c r="AE452" i="7"/>
  <c r="V205" i="7"/>
  <c r="AA205" i="7"/>
  <c r="AD267" i="7"/>
  <c r="AE451" i="7"/>
  <c r="AO431" i="7"/>
  <c r="AO201" i="7"/>
  <c r="AO430" i="7"/>
  <c r="AO445" i="7"/>
  <c r="AO241" i="7"/>
  <c r="AO443" i="7"/>
  <c r="AO169" i="7"/>
  <c r="AO257" i="7"/>
  <c r="AO163" i="7"/>
  <c r="AO253" i="7"/>
  <c r="AO420" i="7"/>
  <c r="AO187" i="7"/>
  <c r="AO418" i="7"/>
  <c r="AO252" i="7"/>
  <c r="AO417" i="7"/>
  <c r="AM205" i="7"/>
  <c r="AK205" i="7"/>
  <c r="AH205" i="7"/>
  <c r="AC451" i="7"/>
  <c r="AO204" i="7"/>
  <c r="W452" i="7"/>
  <c r="AL267" i="7"/>
  <c r="W204" i="7"/>
  <c r="AL452" i="7"/>
  <c r="Z451" i="7"/>
  <c r="AI451" i="7"/>
  <c r="AA452" i="7"/>
  <c r="AG205" i="7"/>
  <c r="AE40" i="7" l="1"/>
  <c r="AE583" i="7" s="1"/>
  <c r="AF40" i="7" s="1"/>
  <c r="AH595" i="7"/>
  <c r="AI52" i="7" s="1"/>
  <c r="AO593" i="7"/>
  <c r="AP50" i="7" s="1"/>
  <c r="B460" i="7"/>
  <c r="AO571" i="7"/>
  <c r="AP28" i="7" s="1"/>
  <c r="AO594" i="7"/>
  <c r="AP51" i="7" s="1"/>
  <c r="AD30" i="7"/>
  <c r="AD573" i="7" s="1"/>
  <c r="AO29" i="7"/>
  <c r="AO572" i="7" s="1"/>
  <c r="AP29" i="7" s="1"/>
  <c r="AP7" i="7"/>
  <c r="B271" i="7"/>
  <c r="AP121" i="7"/>
  <c r="AP110" i="7"/>
  <c r="AP111" i="7"/>
  <c r="AP112" i="7"/>
  <c r="AP113" i="7"/>
  <c r="AP114" i="7"/>
  <c r="AP115" i="7"/>
  <c r="AP116" i="7"/>
  <c r="AP117" i="7"/>
  <c r="AP118" i="7"/>
  <c r="AP119" i="7"/>
  <c r="AP120" i="7"/>
  <c r="Y122" i="7"/>
  <c r="AN122" i="7"/>
  <c r="AA122" i="7"/>
  <c r="AP122" i="7"/>
  <c r="AM122" i="7"/>
  <c r="AK122" i="7"/>
  <c r="AH122" i="7"/>
  <c r="AI122" i="7"/>
  <c r="AC122" i="7"/>
  <c r="Z122" i="7"/>
  <c r="AL122" i="7"/>
  <c r="X122" i="7"/>
  <c r="AD122" i="7"/>
  <c r="I123" i="7"/>
  <c r="AG122" i="7"/>
  <c r="V122" i="7"/>
  <c r="AF122" i="7"/>
  <c r="H123" i="7"/>
  <c r="W122" i="7"/>
  <c r="F123" i="7"/>
  <c r="AJ122" i="7"/>
  <c r="AO122" i="7"/>
  <c r="J123" i="7"/>
  <c r="AB122" i="7"/>
  <c r="AE122" i="7"/>
  <c r="AP66" i="7"/>
  <c r="AP69" i="7"/>
  <c r="AP70" i="7"/>
  <c r="AP67" i="7"/>
  <c r="AP68" i="7"/>
  <c r="AP71" i="7"/>
  <c r="AP72" i="7"/>
  <c r="AP73" i="7"/>
  <c r="AP74" i="7"/>
  <c r="AP75" i="7"/>
  <c r="AP76" i="7"/>
  <c r="AP78" i="7"/>
  <c r="AP77" i="7"/>
  <c r="AP79" i="7"/>
  <c r="AP80" i="7"/>
  <c r="AP81" i="7"/>
  <c r="AP82" i="7"/>
  <c r="AP83" i="7"/>
  <c r="AP84" i="7"/>
  <c r="AP85" i="7"/>
  <c r="AP86" i="7"/>
  <c r="AP87" i="7"/>
  <c r="AP88" i="7"/>
  <c r="AP89" i="7"/>
  <c r="AP90" i="7"/>
  <c r="AP91" i="7"/>
  <c r="AP92" i="7"/>
  <c r="AP93" i="7"/>
  <c r="AP94" i="7"/>
  <c r="AP95" i="7"/>
  <c r="AP96" i="7"/>
  <c r="AP97" i="7"/>
  <c r="AP98" i="7"/>
  <c r="AP99" i="7"/>
  <c r="AP100" i="7"/>
  <c r="AP101" i="7"/>
  <c r="AP102" i="7"/>
  <c r="AP103" i="7"/>
  <c r="AP104" i="7"/>
  <c r="AP105" i="7"/>
  <c r="AP106" i="7"/>
  <c r="AP107" i="7"/>
  <c r="AG268" i="7"/>
  <c r="Z268" i="7"/>
  <c r="AD268" i="7"/>
  <c r="X269" i="7"/>
  <c r="AA268" i="7"/>
  <c r="AI269" i="7"/>
  <c r="AJ268" i="7"/>
  <c r="AC268" i="7"/>
  <c r="X268" i="7"/>
  <c r="AC269" i="7"/>
  <c r="AG269" i="7"/>
  <c r="AL268" i="7"/>
  <c r="V269" i="7"/>
  <c r="AB269" i="7"/>
  <c r="AO269" i="7"/>
  <c r="AJ269" i="7"/>
  <c r="D271" i="7"/>
  <c r="J206" i="7"/>
  <c r="AE268" i="7"/>
  <c r="AI268" i="7"/>
  <c r="AM268" i="7"/>
  <c r="AM269" i="7"/>
  <c r="AA269" i="7"/>
  <c r="J453" i="7"/>
  <c r="J454" i="7"/>
  <c r="D460" i="7"/>
  <c r="AD269" i="7"/>
  <c r="Y269" i="7"/>
  <c r="W268" i="7"/>
  <c r="AN269" i="7"/>
  <c r="H208" i="7"/>
  <c r="Y268" i="7"/>
  <c r="AP268" i="7"/>
  <c r="AF268" i="7"/>
  <c r="AO268" i="7"/>
  <c r="AL269" i="7"/>
  <c r="AP269" i="7"/>
  <c r="AE269" i="7"/>
  <c r="AF269" i="7"/>
  <c r="V268" i="7"/>
  <c r="AK268" i="7"/>
  <c r="AH268" i="7"/>
  <c r="J270" i="7"/>
  <c r="J207" i="7"/>
  <c r="Z269" i="7"/>
  <c r="AB268" i="7"/>
  <c r="W269" i="7"/>
  <c r="AK269" i="7"/>
  <c r="AN268" i="7"/>
  <c r="F455" i="7"/>
  <c r="F271" i="7"/>
  <c r="H454" i="7"/>
  <c r="I271" i="7"/>
  <c r="F208" i="7"/>
  <c r="I454" i="7"/>
  <c r="AH269" i="7"/>
  <c r="AP231" i="7"/>
  <c r="AF583" i="7" l="1"/>
  <c r="AG40" i="7" s="1"/>
  <c r="AG583" i="7" s="1"/>
  <c r="AH40" i="7" s="1"/>
  <c r="AI595" i="7"/>
  <c r="AJ52" i="7" s="1"/>
  <c r="B461" i="7"/>
  <c r="AE30" i="7"/>
  <c r="AE573" i="7" s="1"/>
  <c r="AQ6" i="7"/>
  <c r="B272" i="7"/>
  <c r="AB123" i="7"/>
  <c r="Y123" i="7"/>
  <c r="AG123" i="7"/>
  <c r="AA123" i="7"/>
  <c r="X123" i="7"/>
  <c r="AJ123" i="7"/>
  <c r="F124" i="7"/>
  <c r="AP123" i="7"/>
  <c r="AH123" i="7"/>
  <c r="J124" i="7"/>
  <c r="AE123" i="7"/>
  <c r="AL123" i="7"/>
  <c r="H124" i="7"/>
  <c r="Z123" i="7"/>
  <c r="AM123" i="7"/>
  <c r="V123" i="7"/>
  <c r="AD123" i="7"/>
  <c r="I124" i="7"/>
  <c r="AO123" i="7"/>
  <c r="W123" i="7"/>
  <c r="AC123" i="7"/>
  <c r="AI123" i="7"/>
  <c r="AN123" i="7"/>
  <c r="AF123" i="7"/>
  <c r="AK123" i="7"/>
  <c r="AP449" i="7"/>
  <c r="AP177" i="7"/>
  <c r="AP198" i="7"/>
  <c r="AP173" i="7"/>
  <c r="AP195" i="7"/>
  <c r="AP163" i="7"/>
  <c r="AP191" i="7"/>
  <c r="AP412" i="7"/>
  <c r="AP202" i="7"/>
  <c r="AP247" i="7"/>
  <c r="AP203" i="7"/>
  <c r="AP431" i="7"/>
  <c r="AP450" i="7"/>
  <c r="AP430" i="7"/>
  <c r="AP201" i="7"/>
  <c r="AP245" i="7"/>
  <c r="AP206" i="7"/>
  <c r="AO454" i="7"/>
  <c r="AJ207" i="7"/>
  <c r="AE270" i="7"/>
  <c r="AB454" i="7"/>
  <c r="AH206" i="7"/>
  <c r="AB206" i="7"/>
  <c r="AI206" i="7"/>
  <c r="AC206" i="7"/>
  <c r="AD453" i="7"/>
  <c r="AF207" i="7"/>
  <c r="AG270" i="7"/>
  <c r="H455" i="7"/>
  <c r="AP426" i="7"/>
  <c r="Y270" i="7"/>
  <c r="AO206" i="7"/>
  <c r="D461" i="7"/>
  <c r="AP263" i="7"/>
  <c r="AP242" i="7"/>
  <c r="AP444" i="7"/>
  <c r="AP425" i="7"/>
  <c r="AP257" i="7"/>
  <c r="AP415" i="7"/>
  <c r="AP255" i="7"/>
  <c r="AP164" i="7"/>
  <c r="AP200" i="7"/>
  <c r="AP176" i="7"/>
  <c r="AP447" i="7"/>
  <c r="AP244" i="7"/>
  <c r="AP199" i="7"/>
  <c r="AP174" i="7"/>
  <c r="AP264" i="7"/>
  <c r="AP175" i="7"/>
  <c r="AC453" i="7"/>
  <c r="AK270" i="7"/>
  <c r="AA207" i="7"/>
  <c r="AF453" i="7"/>
  <c r="AN270" i="7"/>
  <c r="Y206" i="7"/>
  <c r="AA453" i="7"/>
  <c r="AM207" i="7"/>
  <c r="AI453" i="7"/>
  <c r="X453" i="7"/>
  <c r="AM270" i="7"/>
  <c r="V206" i="7"/>
  <c r="Y453" i="7"/>
  <c r="X207" i="7"/>
  <c r="J271" i="7"/>
  <c r="Z454" i="7"/>
  <c r="AE207" i="7"/>
  <c r="AG453" i="7"/>
  <c r="I208" i="7"/>
  <c r="J208" i="7"/>
  <c r="I272" i="7"/>
  <c r="AP246" i="7"/>
  <c r="AP204" i="7"/>
  <c r="AP248" i="7"/>
  <c r="AL454" i="7"/>
  <c r="AM206" i="7"/>
  <c r="AK206" i="7"/>
  <c r="AP261" i="7"/>
  <c r="AP241" i="7"/>
  <c r="AP192" i="7"/>
  <c r="AP421" i="7"/>
  <c r="AP189" i="7"/>
  <c r="AP411" i="7"/>
  <c r="AP184" i="7"/>
  <c r="AP239" i="7"/>
  <c r="AP197" i="7"/>
  <c r="AP238" i="7"/>
  <c r="AP446" i="7"/>
  <c r="AP167" i="7"/>
  <c r="AP445" i="7"/>
  <c r="AP166" i="7"/>
  <c r="AP260" i="7"/>
  <c r="AP422" i="7"/>
  <c r="AD207" i="7"/>
  <c r="Y207" i="7"/>
  <c r="AG454" i="7"/>
  <c r="Z453" i="7"/>
  <c r="AA454" i="7"/>
  <c r="Y454" i="7"/>
  <c r="W206" i="7"/>
  <c r="AK453" i="7"/>
  <c r="AI454" i="7"/>
  <c r="AL206" i="7"/>
  <c r="AD454" i="7"/>
  <c r="AL207" i="7"/>
  <c r="F456" i="7"/>
  <c r="AE453" i="7"/>
  <c r="AP172" i="7"/>
  <c r="AP250" i="7"/>
  <c r="AP162" i="7"/>
  <c r="AD206" i="7"/>
  <c r="X270" i="7"/>
  <c r="X206" i="7"/>
  <c r="AP193" i="7"/>
  <c r="AP157" i="7"/>
  <c r="AP254" i="7"/>
  <c r="AP159" i="7"/>
  <c r="AP186" i="7"/>
  <c r="AP417" i="7"/>
  <c r="AP249" i="7"/>
  <c r="AP452" i="7"/>
  <c r="AP194" i="7"/>
  <c r="AP168" i="7"/>
  <c r="AP259" i="7"/>
  <c r="AP424" i="7"/>
  <c r="AP442" i="7"/>
  <c r="AP418" i="7"/>
  <c r="AP258" i="7"/>
  <c r="AP227" i="7"/>
  <c r="AO207" i="7"/>
  <c r="V453" i="7"/>
  <c r="AB270" i="7"/>
  <c r="AP207" i="7"/>
  <c r="AC454" i="7"/>
  <c r="AC207" i="7"/>
  <c r="AN206" i="7"/>
  <c r="AF454" i="7"/>
  <c r="AL453" i="7"/>
  <c r="V207" i="7"/>
  <c r="AJ453" i="7"/>
  <c r="AF270" i="7"/>
  <c r="I455" i="7"/>
  <c r="Z206" i="7"/>
  <c r="AP178" i="7"/>
  <c r="AP443" i="7"/>
  <c r="AP419" i="7"/>
  <c r="D272" i="7"/>
  <c r="AP438" i="7"/>
  <c r="AP161" i="7"/>
  <c r="AP185" i="7"/>
  <c r="AP158" i="7"/>
  <c r="AP182" i="7"/>
  <c r="AP165" i="7"/>
  <c r="AP180" i="7"/>
  <c r="AP267" i="7"/>
  <c r="AP441" i="7"/>
  <c r="AP223" i="7"/>
  <c r="AP440" i="7"/>
  <c r="AP420" i="7"/>
  <c r="AP256" i="7"/>
  <c r="AP230" i="7"/>
  <c r="AP190" i="7"/>
  <c r="AP413" i="7"/>
  <c r="AK207" i="7"/>
  <c r="AH453" i="7"/>
  <c r="AJ270" i="7"/>
  <c r="AJ454" i="7"/>
  <c r="AP454" i="7"/>
  <c r="AH454" i="7"/>
  <c r="AH207" i="7"/>
  <c r="AO453" i="7"/>
  <c r="AH270" i="7"/>
  <c r="W270" i="7"/>
  <c r="Z207" i="7"/>
  <c r="AP187" i="7"/>
  <c r="AP156" i="7"/>
  <c r="AP183" i="7"/>
  <c r="AP240" i="7"/>
  <c r="AP432" i="7"/>
  <c r="AP448" i="7"/>
  <c r="AP243" i="7"/>
  <c r="AP451" i="7"/>
  <c r="AP439" i="7"/>
  <c r="AP427" i="7"/>
  <c r="AP253" i="7"/>
  <c r="AP154" i="7"/>
  <c r="AP188" i="7"/>
  <c r="AP222" i="7"/>
  <c r="AP437" i="7"/>
  <c r="AP155" i="7"/>
  <c r="AE206" i="7"/>
  <c r="AN453" i="7"/>
  <c r="V270" i="7"/>
  <c r="AD270" i="7"/>
  <c r="AN454" i="7"/>
  <c r="AB207" i="7"/>
  <c r="AG207" i="7"/>
  <c r="AA270" i="7"/>
  <c r="W207" i="7"/>
  <c r="AI207" i="7"/>
  <c r="AF206" i="7"/>
  <c r="AO270" i="7"/>
  <c r="AL270" i="7"/>
  <c r="F272" i="7"/>
  <c r="AP266" i="7"/>
  <c r="AP181" i="7"/>
  <c r="AM453" i="7"/>
  <c r="W454" i="7"/>
  <c r="AP434" i="7"/>
  <c r="AP423" i="7"/>
  <c r="AP179" i="7"/>
  <c r="AP265" i="7"/>
  <c r="AP429" i="7"/>
  <c r="AP262" i="7"/>
  <c r="AP169" i="7"/>
  <c r="AP205" i="7"/>
  <c r="AP436" i="7"/>
  <c r="AP171" i="7"/>
  <c r="AP435" i="7"/>
  <c r="AP414" i="7"/>
  <c r="AP252" i="7"/>
  <c r="AP160" i="7"/>
  <c r="AP251" i="7"/>
  <c r="AP416" i="7"/>
  <c r="AA206" i="7"/>
  <c r="X454" i="7"/>
  <c r="AJ206" i="7"/>
  <c r="V454" i="7"/>
  <c r="AM454" i="7"/>
  <c r="AB453" i="7"/>
  <c r="AI270" i="7"/>
  <c r="AP453" i="7"/>
  <c r="AG206" i="7"/>
  <c r="AK454" i="7"/>
  <c r="AN207" i="7"/>
  <c r="W453" i="7"/>
  <c r="AC270" i="7"/>
  <c r="AE454" i="7"/>
  <c r="H271" i="7"/>
  <c r="AP196" i="7"/>
  <c r="AP428" i="7"/>
  <c r="AP433" i="7"/>
  <c r="AP170" i="7"/>
  <c r="AP270" i="7"/>
  <c r="Z270" i="7"/>
  <c r="F209" i="7"/>
  <c r="AH583" i="7" l="1"/>
  <c r="AI40" i="7" s="1"/>
  <c r="V584" i="7"/>
  <c r="W41" i="7" s="1"/>
  <c r="V579" i="7"/>
  <c r="W36" i="7" s="1"/>
  <c r="AJ595" i="7"/>
  <c r="AK52" i="7" s="1"/>
  <c r="AP593" i="7"/>
  <c r="AQ50" i="7" s="1"/>
  <c r="AP571" i="7"/>
  <c r="AQ28" i="7" s="1"/>
  <c r="AP572" i="7"/>
  <c r="AQ29" i="7" s="1"/>
  <c r="AP594" i="7"/>
  <c r="AQ51" i="7" s="1"/>
  <c r="B462" i="7"/>
  <c r="AF30" i="7"/>
  <c r="AF573" i="7" s="1"/>
  <c r="AQ7" i="7"/>
  <c r="B273" i="7"/>
  <c r="AQ123" i="7"/>
  <c r="AQ110" i="7"/>
  <c r="AQ111" i="7"/>
  <c r="AQ112" i="7"/>
  <c r="AQ113" i="7"/>
  <c r="AQ114" i="7"/>
  <c r="AQ115" i="7"/>
  <c r="AQ116" i="7"/>
  <c r="AQ117" i="7"/>
  <c r="AQ118" i="7"/>
  <c r="AQ119" i="7"/>
  <c r="AQ120" i="7"/>
  <c r="AQ121" i="7"/>
  <c r="AQ122" i="7"/>
  <c r="X124" i="7"/>
  <c r="AK124" i="7"/>
  <c r="AQ124" i="7"/>
  <c r="AB124" i="7"/>
  <c r="AO124" i="7"/>
  <c r="AM124" i="7"/>
  <c r="AG124" i="7"/>
  <c r="AJ124" i="7"/>
  <c r="AA124" i="7"/>
  <c r="Y124" i="7"/>
  <c r="AL124" i="7"/>
  <c r="AP124" i="7"/>
  <c r="J125" i="7"/>
  <c r="Z124" i="7"/>
  <c r="AD124" i="7"/>
  <c r="AH124" i="7"/>
  <c r="AI124" i="7"/>
  <c r="I125" i="7"/>
  <c r="V124" i="7"/>
  <c r="H125" i="7"/>
  <c r="AN124" i="7"/>
  <c r="AE124" i="7"/>
  <c r="F125" i="7"/>
  <c r="AF124" i="7"/>
  <c r="W124" i="7"/>
  <c r="AC124" i="7"/>
  <c r="AQ66" i="7"/>
  <c r="AQ68" i="7"/>
  <c r="AQ67" i="7"/>
  <c r="AQ70" i="7"/>
  <c r="AQ69" i="7"/>
  <c r="AQ71" i="7"/>
  <c r="AQ72" i="7"/>
  <c r="AQ73" i="7"/>
  <c r="AQ74" i="7"/>
  <c r="AQ75" i="7"/>
  <c r="AQ76" i="7"/>
  <c r="AQ78" i="7"/>
  <c r="AQ77" i="7"/>
  <c r="AQ79" i="7"/>
  <c r="AQ80" i="7"/>
  <c r="AQ81" i="7"/>
  <c r="AQ82" i="7"/>
  <c r="AQ83" i="7"/>
  <c r="AQ84" i="7"/>
  <c r="AQ85" i="7"/>
  <c r="AQ86" i="7"/>
  <c r="AQ87" i="7"/>
  <c r="AQ88" i="7"/>
  <c r="AQ89" i="7"/>
  <c r="AQ90" i="7"/>
  <c r="AQ91" i="7"/>
  <c r="AQ92" i="7"/>
  <c r="AQ93" i="7"/>
  <c r="AQ94" i="7"/>
  <c r="AQ95" i="7"/>
  <c r="AQ96" i="7"/>
  <c r="AQ97" i="7"/>
  <c r="AQ98" i="7"/>
  <c r="AQ99" i="7"/>
  <c r="AQ100" i="7"/>
  <c r="AQ101" i="7"/>
  <c r="AQ102" i="7"/>
  <c r="AQ103" i="7"/>
  <c r="AQ104" i="7"/>
  <c r="AQ105" i="7"/>
  <c r="AQ106" i="7"/>
  <c r="AQ107" i="7"/>
  <c r="Y208" i="7"/>
  <c r="AP271" i="7"/>
  <c r="AK208" i="7"/>
  <c r="AJ271" i="7"/>
  <c r="AN271" i="7"/>
  <c r="H209" i="7"/>
  <c r="J209" i="7"/>
  <c r="AM271" i="7"/>
  <c r="AE271" i="7"/>
  <c r="AD271" i="7"/>
  <c r="AO208" i="7"/>
  <c r="W271" i="7"/>
  <c r="AE208" i="7"/>
  <c r="H210" i="7"/>
  <c r="J456" i="7"/>
  <c r="D273" i="7"/>
  <c r="D462" i="7"/>
  <c r="H456" i="7"/>
  <c r="AH208" i="7"/>
  <c r="AL208" i="7"/>
  <c r="Z271" i="7"/>
  <c r="AO271" i="7"/>
  <c r="H272" i="7"/>
  <c r="AD208" i="7"/>
  <c r="AC208" i="7"/>
  <c r="AA271" i="7"/>
  <c r="AG271" i="7"/>
  <c r="AF208" i="7"/>
  <c r="I456" i="7"/>
  <c r="F210" i="7"/>
  <c r="AQ271" i="7"/>
  <c r="AC271" i="7"/>
  <c r="W208" i="7"/>
  <c r="AI208" i="7"/>
  <c r="AI271" i="7"/>
  <c r="AG208" i="7"/>
  <c r="Z208" i="7"/>
  <c r="F457" i="7"/>
  <c r="F273" i="7"/>
  <c r="AB208" i="7"/>
  <c r="AL271" i="7"/>
  <c r="I209" i="7"/>
  <c r="AJ208" i="7"/>
  <c r="AA208" i="7"/>
  <c r="V271" i="7"/>
  <c r="AB271" i="7"/>
  <c r="AM208" i="7"/>
  <c r="J455" i="7"/>
  <c r="X208" i="7"/>
  <c r="AN208" i="7"/>
  <c r="AF271" i="7"/>
  <c r="Y271" i="7"/>
  <c r="H273" i="7"/>
  <c r="X271" i="7"/>
  <c r="AP208" i="7"/>
  <c r="AH271" i="7"/>
  <c r="AK271" i="7"/>
  <c r="V208" i="7"/>
  <c r="AQ208" i="7"/>
  <c r="AQ423" i="7"/>
  <c r="AI583" i="7" l="1"/>
  <c r="AJ40" i="7" s="1"/>
  <c r="W584" i="7"/>
  <c r="X41" i="7" s="1"/>
  <c r="AK595" i="7"/>
  <c r="AL52" i="7" s="1"/>
  <c r="B463" i="7"/>
  <c r="AG30" i="7"/>
  <c r="AG573" i="7" s="1"/>
  <c r="AR6" i="7"/>
  <c r="B274" i="7"/>
  <c r="AP125" i="7"/>
  <c r="V125" i="7"/>
  <c r="AB125" i="7"/>
  <c r="AF125" i="7"/>
  <c r="AO125" i="7"/>
  <c r="AM125" i="7"/>
  <c r="X125" i="7"/>
  <c r="AH125" i="7"/>
  <c r="AI125" i="7"/>
  <c r="AE125" i="7"/>
  <c r="AQ125" i="7"/>
  <c r="Z125" i="7"/>
  <c r="AG125" i="7"/>
  <c r="W125" i="7"/>
  <c r="AC125" i="7"/>
  <c r="AA125" i="7"/>
  <c r="Y125" i="7"/>
  <c r="I126" i="7"/>
  <c r="H126" i="7"/>
  <c r="AD125" i="7"/>
  <c r="AJ125" i="7"/>
  <c r="AK125" i="7"/>
  <c r="J126" i="7"/>
  <c r="AL125" i="7"/>
  <c r="F126" i="7"/>
  <c r="AN125" i="7"/>
  <c r="AQ204" i="7"/>
  <c r="AQ247" i="7"/>
  <c r="AQ267" i="7"/>
  <c r="AQ432" i="7"/>
  <c r="AQ454" i="7"/>
  <c r="AQ440" i="7"/>
  <c r="AQ420" i="7"/>
  <c r="AQ259" i="7"/>
  <c r="AQ422" i="7"/>
  <c r="AQ262" i="7"/>
  <c r="AQ428" i="7"/>
  <c r="AQ264" i="7"/>
  <c r="AQ174" i="7"/>
  <c r="AQ201" i="7"/>
  <c r="AQ177" i="7"/>
  <c r="AQ449" i="7"/>
  <c r="AQ431" i="7"/>
  <c r="V456" i="7"/>
  <c r="AL209" i="7"/>
  <c r="AF456" i="7"/>
  <c r="AE209" i="7"/>
  <c r="AQ456" i="7"/>
  <c r="AM209" i="7"/>
  <c r="AD456" i="7"/>
  <c r="AJ209" i="7"/>
  <c r="AD209" i="7"/>
  <c r="AK455" i="7"/>
  <c r="AI209" i="7"/>
  <c r="I457" i="7"/>
  <c r="AJ455" i="7"/>
  <c r="D274" i="7"/>
  <c r="AN455" i="7"/>
  <c r="I210" i="7"/>
  <c r="AA456" i="7"/>
  <c r="AQ265" i="7"/>
  <c r="AQ243" i="7"/>
  <c r="AQ448" i="7"/>
  <c r="AQ429" i="7"/>
  <c r="AQ270" i="7"/>
  <c r="AQ438" i="7"/>
  <c r="AQ159" i="7"/>
  <c r="AQ441" i="7"/>
  <c r="AQ415" i="7"/>
  <c r="AQ442" i="7"/>
  <c r="AQ222" i="7"/>
  <c r="AQ261" i="7"/>
  <c r="AQ172" i="7"/>
  <c r="AQ198" i="7"/>
  <c r="AQ242" i="7"/>
  <c r="AQ263" i="7"/>
  <c r="AQ227" i="7"/>
  <c r="V209" i="7"/>
  <c r="AK456" i="7"/>
  <c r="AJ456" i="7"/>
  <c r="AG209" i="7"/>
  <c r="AB456" i="7"/>
  <c r="AN209" i="7"/>
  <c r="AH456" i="7"/>
  <c r="AA209" i="7"/>
  <c r="I273" i="7"/>
  <c r="F458" i="7"/>
  <c r="AO209" i="7"/>
  <c r="AQ446" i="7"/>
  <c r="AQ168" i="7"/>
  <c r="AQ196" i="7"/>
  <c r="AQ169" i="7"/>
  <c r="AQ206" i="7"/>
  <c r="AQ251" i="7"/>
  <c r="AQ170" i="7"/>
  <c r="AQ437" i="7"/>
  <c r="AQ157" i="7"/>
  <c r="AQ190" i="7"/>
  <c r="AQ165" i="7"/>
  <c r="AQ258" i="7"/>
  <c r="AQ173" i="7"/>
  <c r="AQ444" i="7"/>
  <c r="AQ425" i="7"/>
  <c r="AQ260" i="7"/>
  <c r="AQ424" i="7"/>
  <c r="V455" i="7"/>
  <c r="X209" i="7"/>
  <c r="AL456" i="7"/>
  <c r="Z209" i="7"/>
  <c r="AD455" i="7"/>
  <c r="AQ443" i="7"/>
  <c r="AQ238" i="7"/>
  <c r="AQ195" i="7"/>
  <c r="AQ167" i="7"/>
  <c r="AQ207" i="7"/>
  <c r="AQ250" i="7"/>
  <c r="AQ426" i="7"/>
  <c r="AQ184" i="7"/>
  <c r="AQ240" i="7"/>
  <c r="AQ253" i="7"/>
  <c r="AQ411" i="7"/>
  <c r="AQ256" i="7"/>
  <c r="AQ230" i="7"/>
  <c r="AQ193" i="7"/>
  <c r="AQ418" i="7"/>
  <c r="AQ192" i="7"/>
  <c r="AQ413" i="7"/>
  <c r="AL455" i="7"/>
  <c r="W455" i="7"/>
  <c r="X456" i="7"/>
  <c r="AC209" i="7"/>
  <c r="Z455" i="7"/>
  <c r="AH455" i="7"/>
  <c r="AO456" i="7"/>
  <c r="AG456" i="7"/>
  <c r="AP209" i="7"/>
  <c r="I274" i="7"/>
  <c r="I211" i="7"/>
  <c r="H457" i="7"/>
  <c r="AQ191" i="7"/>
  <c r="AQ154" i="7"/>
  <c r="AQ257" i="7"/>
  <c r="AQ416" i="7"/>
  <c r="AQ450" i="7"/>
  <c r="AQ179" i="7"/>
  <c r="AQ269" i="7"/>
  <c r="AQ181" i="7"/>
  <c r="AQ171" i="7"/>
  <c r="AQ435" i="7"/>
  <c r="AQ160" i="7"/>
  <c r="AQ188" i="7"/>
  <c r="AQ223" i="7"/>
  <c r="AQ255" i="7"/>
  <c r="AQ161" i="7"/>
  <c r="AQ189" i="7"/>
  <c r="AQ155" i="7"/>
  <c r="AF209" i="7"/>
  <c r="X455" i="7"/>
  <c r="AI455" i="7"/>
  <c r="AO455" i="7"/>
  <c r="Y455" i="7"/>
  <c r="AK209" i="7"/>
  <c r="AA455" i="7"/>
  <c r="AC456" i="7"/>
  <c r="W209" i="7"/>
  <c r="J210" i="7"/>
  <c r="J272" i="7"/>
  <c r="D463" i="7"/>
  <c r="AQ254" i="7"/>
  <c r="AQ412" i="7"/>
  <c r="AQ439" i="7"/>
  <c r="AQ163" i="7"/>
  <c r="AQ200" i="7"/>
  <c r="AQ176" i="7"/>
  <c r="AQ203" i="7"/>
  <c r="AQ246" i="7"/>
  <c r="AQ268" i="7"/>
  <c r="AQ433" i="7"/>
  <c r="AQ417" i="7"/>
  <c r="AQ436" i="7"/>
  <c r="AQ239" i="7"/>
  <c r="AQ187" i="7"/>
  <c r="AQ419" i="7"/>
  <c r="AQ186" i="7"/>
  <c r="AQ231" i="7"/>
  <c r="AB455" i="7"/>
  <c r="AM455" i="7"/>
  <c r="AP455" i="7"/>
  <c r="AE455" i="7"/>
  <c r="AF455" i="7"/>
  <c r="AM456" i="7"/>
  <c r="AI456" i="7"/>
  <c r="AQ185" i="7"/>
  <c r="AQ164" i="7"/>
  <c r="AQ252" i="7"/>
  <c r="AQ156" i="7"/>
  <c r="AQ197" i="7"/>
  <c r="AQ421" i="7"/>
  <c r="AQ199" i="7"/>
  <c r="AQ175" i="7"/>
  <c r="AQ202" i="7"/>
  <c r="AQ245" i="7"/>
  <c r="AQ451" i="7"/>
  <c r="AQ178" i="7"/>
  <c r="AQ414" i="7"/>
  <c r="AQ434" i="7"/>
  <c r="AQ427" i="7"/>
  <c r="AQ183" i="7"/>
  <c r="AQ158" i="7"/>
  <c r="Z456" i="7"/>
  <c r="AG455" i="7"/>
  <c r="AB209" i="7"/>
  <c r="Y209" i="7"/>
  <c r="AC455" i="7"/>
  <c r="Y456" i="7"/>
  <c r="AQ182" i="7"/>
  <c r="AQ162" i="7"/>
  <c r="AQ249" i="7"/>
  <c r="AQ453" i="7"/>
  <c r="AQ194" i="7"/>
  <c r="AQ166" i="7"/>
  <c r="AQ445" i="7"/>
  <c r="AQ241" i="7"/>
  <c r="AQ447" i="7"/>
  <c r="AQ244" i="7"/>
  <c r="AQ266" i="7"/>
  <c r="AQ430" i="7"/>
  <c r="AQ452" i="7"/>
  <c r="AQ180" i="7"/>
  <c r="AQ205" i="7"/>
  <c r="AQ248" i="7"/>
  <c r="AP456" i="7"/>
  <c r="W456" i="7"/>
  <c r="AQ209" i="7"/>
  <c r="AE456" i="7"/>
  <c r="AN456" i="7"/>
  <c r="AH209" i="7"/>
  <c r="AQ455" i="7"/>
  <c r="X584" i="7" l="1"/>
  <c r="Y41" i="7" s="1"/>
  <c r="AJ583" i="7"/>
  <c r="AK40" i="7" s="1"/>
  <c r="W579" i="7"/>
  <c r="X36" i="7" s="1"/>
  <c r="AL595" i="7"/>
  <c r="AM52" i="7" s="1"/>
  <c r="B464" i="7"/>
  <c r="AQ571" i="7"/>
  <c r="AR28" i="7" s="1"/>
  <c r="AQ593" i="7"/>
  <c r="AR50" i="7" s="1"/>
  <c r="AQ594" i="7"/>
  <c r="AR51" i="7" s="1"/>
  <c r="AQ572" i="7"/>
  <c r="AR29" i="7" s="1"/>
  <c r="AH30" i="7"/>
  <c r="AH573" i="7" s="1"/>
  <c r="AR7" i="7"/>
  <c r="B275" i="7"/>
  <c r="AR125" i="7"/>
  <c r="AR110" i="7"/>
  <c r="AR111" i="7"/>
  <c r="AR112" i="7"/>
  <c r="AR113" i="7"/>
  <c r="AR114" i="7"/>
  <c r="AR115" i="7"/>
  <c r="AR116" i="7"/>
  <c r="AR117" i="7"/>
  <c r="AR118" i="7"/>
  <c r="AR119" i="7"/>
  <c r="AR120" i="7"/>
  <c r="AR121" i="7"/>
  <c r="AR122" i="7"/>
  <c r="AR123" i="7"/>
  <c r="AR124" i="7"/>
  <c r="AQ126" i="7"/>
  <c r="V126" i="7"/>
  <c r="X126" i="7"/>
  <c r="AK126" i="7"/>
  <c r="AC126" i="7"/>
  <c r="AA126" i="7"/>
  <c r="AG126" i="7"/>
  <c r="W126" i="7"/>
  <c r="Y126" i="7"/>
  <c r="AN126" i="7"/>
  <c r="I127" i="7"/>
  <c r="AO126" i="7"/>
  <c r="AR126" i="7"/>
  <c r="AP126" i="7"/>
  <c r="AM126" i="7"/>
  <c r="H127" i="7"/>
  <c r="AJ126" i="7"/>
  <c r="AH126" i="7"/>
  <c r="AF126" i="7"/>
  <c r="F127" i="7"/>
  <c r="AI126" i="7"/>
  <c r="AB126" i="7"/>
  <c r="Z126" i="7"/>
  <c r="AL126" i="7"/>
  <c r="AE126" i="7"/>
  <c r="J127" i="7"/>
  <c r="AD126" i="7"/>
  <c r="AR66" i="7"/>
  <c r="AR67" i="7"/>
  <c r="AR70" i="7"/>
  <c r="AR69" i="7"/>
  <c r="AR68" i="7"/>
  <c r="AR71" i="7"/>
  <c r="AR72" i="7"/>
  <c r="AR73" i="7"/>
  <c r="AR74" i="7"/>
  <c r="AR75" i="7"/>
  <c r="AR76" i="7"/>
  <c r="AR78" i="7"/>
  <c r="AR77" i="7"/>
  <c r="AR79" i="7"/>
  <c r="AR80" i="7"/>
  <c r="AR81" i="7"/>
  <c r="AR82" i="7"/>
  <c r="AR83" i="7"/>
  <c r="AR84" i="7"/>
  <c r="AR85" i="7"/>
  <c r="AR86" i="7"/>
  <c r="AR87" i="7"/>
  <c r="AR88" i="7"/>
  <c r="AR89" i="7"/>
  <c r="AR90" i="7"/>
  <c r="AR91" i="7"/>
  <c r="AR92" i="7"/>
  <c r="AR93" i="7"/>
  <c r="AR94" i="7"/>
  <c r="AR95" i="7"/>
  <c r="AR96" i="7"/>
  <c r="AR97" i="7"/>
  <c r="AR98" i="7"/>
  <c r="AR99" i="7"/>
  <c r="AR100" i="7"/>
  <c r="AR101" i="7"/>
  <c r="AR102" i="7"/>
  <c r="AR103" i="7"/>
  <c r="AR104" i="7"/>
  <c r="AR105" i="7"/>
  <c r="AR106" i="7"/>
  <c r="AR107" i="7"/>
  <c r="AD272" i="7"/>
  <c r="AO272" i="7"/>
  <c r="AM272" i="7"/>
  <c r="AR272" i="7"/>
  <c r="AQ272" i="7"/>
  <c r="AD210" i="7"/>
  <c r="AP210" i="7"/>
  <c r="AI272" i="7"/>
  <c r="J273" i="7"/>
  <c r="H274" i="7"/>
  <c r="AB210" i="7"/>
  <c r="Z272" i="7"/>
  <c r="AA272" i="7"/>
  <c r="AR210" i="7"/>
  <c r="AB272" i="7"/>
  <c r="AK272" i="7"/>
  <c r="AF272" i="7"/>
  <c r="AL272" i="7"/>
  <c r="AP272" i="7"/>
  <c r="AR442" i="7"/>
  <c r="AR196" i="7"/>
  <c r="AR264" i="7"/>
  <c r="AR203" i="7"/>
  <c r="AR269" i="7"/>
  <c r="V210" i="7"/>
  <c r="AH272" i="7"/>
  <c r="AA210" i="7"/>
  <c r="V272" i="7"/>
  <c r="I458" i="7"/>
  <c r="AC210" i="7"/>
  <c r="J211" i="7"/>
  <c r="H458" i="7"/>
  <c r="AE210" i="7"/>
  <c r="AN210" i="7"/>
  <c r="AQ210" i="7"/>
  <c r="Y272" i="7"/>
  <c r="Y210" i="7"/>
  <c r="X210" i="7"/>
  <c r="H211" i="7"/>
  <c r="D275" i="7"/>
  <c r="F275" i="7"/>
  <c r="AJ272" i="7"/>
  <c r="AI210" i="7"/>
  <c r="AC272" i="7"/>
  <c r="AH210" i="7"/>
  <c r="Z210" i="7"/>
  <c r="AM210" i="7"/>
  <c r="AG272" i="7"/>
  <c r="AJ210" i="7"/>
  <c r="AG210" i="7"/>
  <c r="F274" i="7"/>
  <c r="AO210" i="7"/>
  <c r="H275" i="7"/>
  <c r="AR261" i="7"/>
  <c r="AR263" i="7"/>
  <c r="AR449" i="7"/>
  <c r="AR452" i="7"/>
  <c r="AR270" i="7"/>
  <c r="AN272" i="7"/>
  <c r="AK210" i="7"/>
  <c r="X272" i="7"/>
  <c r="W272" i="7"/>
  <c r="AE272" i="7"/>
  <c r="W210" i="7"/>
  <c r="AF210" i="7"/>
  <c r="F459" i="7"/>
  <c r="F211" i="7"/>
  <c r="J457" i="7"/>
  <c r="AL210" i="7"/>
  <c r="J274" i="7"/>
  <c r="AR426" i="7"/>
  <c r="D464" i="7"/>
  <c r="F213" i="7"/>
  <c r="AK583" i="7" l="1"/>
  <c r="AL40" i="7" s="1"/>
  <c r="Y584" i="7"/>
  <c r="Z41" i="7" s="1"/>
  <c r="X579" i="7"/>
  <c r="Y36" i="7" s="1"/>
  <c r="AM595" i="7"/>
  <c r="AN52" i="7" s="1"/>
  <c r="B465" i="7"/>
  <c r="V596" i="7"/>
  <c r="AI30" i="7"/>
  <c r="AI573" i="7" s="1"/>
  <c r="AS6" i="7"/>
  <c r="B276" i="7"/>
  <c r="AR127" i="7"/>
  <c r="AQ127" i="7"/>
  <c r="X127" i="7"/>
  <c r="AJ127" i="7"/>
  <c r="AI127" i="7"/>
  <c r="AO127" i="7"/>
  <c r="AB127" i="7"/>
  <c r="Y127" i="7"/>
  <c r="AK127" i="7"/>
  <c r="F128" i="7"/>
  <c r="V127" i="7"/>
  <c r="AA127" i="7"/>
  <c r="AG127" i="7"/>
  <c r="AL127" i="7"/>
  <c r="AM127" i="7"/>
  <c r="AP127" i="7"/>
  <c r="AE127" i="7"/>
  <c r="AD127" i="7"/>
  <c r="H128" i="7"/>
  <c r="Z127" i="7"/>
  <c r="AN127" i="7"/>
  <c r="I128" i="7"/>
  <c r="AF127" i="7"/>
  <c r="AH127" i="7"/>
  <c r="W127" i="7"/>
  <c r="AC127" i="7"/>
  <c r="J128" i="7"/>
  <c r="F212" i="7"/>
  <c r="AR437" i="7"/>
  <c r="AR170" i="7"/>
  <c r="AR173" i="7"/>
  <c r="AR204" i="7"/>
  <c r="AR178" i="7"/>
  <c r="H212" i="7"/>
  <c r="AR435" i="7"/>
  <c r="AR160" i="7"/>
  <c r="AR438" i="7"/>
  <c r="AR240" i="7"/>
  <c r="AR244" i="7"/>
  <c r="AR455" i="7"/>
  <c r="AR187" i="7"/>
  <c r="AR155" i="7"/>
  <c r="AR193" i="7"/>
  <c r="AR161" i="7"/>
  <c r="AF211" i="7"/>
  <c r="W274" i="7"/>
  <c r="AL273" i="7"/>
  <c r="AO211" i="7"/>
  <c r="AI273" i="7"/>
  <c r="AM273" i="7"/>
  <c r="AN211" i="7"/>
  <c r="AN274" i="7"/>
  <c r="AE274" i="7"/>
  <c r="D465" i="7"/>
  <c r="AR211" i="7"/>
  <c r="AR457" i="7"/>
  <c r="AR207" i="7"/>
  <c r="AR182" i="7"/>
  <c r="AR419" i="7"/>
  <c r="AR166" i="7"/>
  <c r="AR200" i="7"/>
  <c r="AR429" i="7"/>
  <c r="AR453" i="7"/>
  <c r="AR249" i="7"/>
  <c r="AR412" i="7"/>
  <c r="AR251" i="7"/>
  <c r="AR423" i="7"/>
  <c r="AR172" i="7"/>
  <c r="AR208" i="7"/>
  <c r="AR184" i="7"/>
  <c r="AR165" i="7"/>
  <c r="AR256" i="7"/>
  <c r="AR427" i="7"/>
  <c r="V211" i="7"/>
  <c r="AB211" i="7"/>
  <c r="AK273" i="7"/>
  <c r="AK457" i="7"/>
  <c r="F214" i="7"/>
  <c r="AJ457" i="7"/>
  <c r="AR451" i="7"/>
  <c r="AR432" i="7"/>
  <c r="AR192" i="7"/>
  <c r="AR230" i="7"/>
  <c r="AR262" i="7"/>
  <c r="AR241" i="7"/>
  <c r="AR267" i="7"/>
  <c r="AR247" i="7"/>
  <c r="AR206" i="7"/>
  <c r="AR250" i="7"/>
  <c r="AR414" i="7"/>
  <c r="AR168" i="7"/>
  <c r="AR268" i="7"/>
  <c r="AR433" i="7"/>
  <c r="AR164" i="7"/>
  <c r="AR253" i="7"/>
  <c r="AR223" i="7"/>
  <c r="AC457" i="7"/>
  <c r="AR273" i="7"/>
  <c r="AE457" i="7"/>
  <c r="AQ457" i="7"/>
  <c r="X274" i="7"/>
  <c r="Y273" i="7"/>
  <c r="Z274" i="7"/>
  <c r="AI457" i="7"/>
  <c r="W273" i="7"/>
  <c r="AJ273" i="7"/>
  <c r="AA457" i="7"/>
  <c r="Y274" i="7"/>
  <c r="AR201" i="7"/>
  <c r="AR177" i="7"/>
  <c r="AR254" i="7"/>
  <c r="AR411" i="7"/>
  <c r="AR195" i="7"/>
  <c r="AR425" i="7"/>
  <c r="AR265" i="7"/>
  <c r="AR243" i="7"/>
  <c r="AR202" i="7"/>
  <c r="AR180" i="7"/>
  <c r="AR441" i="7"/>
  <c r="AR156" i="7"/>
  <c r="AR450" i="7"/>
  <c r="AR246" i="7"/>
  <c r="AR271" i="7"/>
  <c r="AR436" i="7"/>
  <c r="AR162" i="7"/>
  <c r="AG457" i="7"/>
  <c r="AQ273" i="7"/>
  <c r="AB457" i="7"/>
  <c r="AL274" i="7"/>
  <c r="AD457" i="7"/>
  <c r="Z273" i="7"/>
  <c r="AK211" i="7"/>
  <c r="AG274" i="7"/>
  <c r="AP274" i="7"/>
  <c r="AM274" i="7"/>
  <c r="Z457" i="7"/>
  <c r="AH211" i="7"/>
  <c r="AR198" i="7"/>
  <c r="AR175" i="7"/>
  <c r="AR185" i="7"/>
  <c r="AR417" i="7"/>
  <c r="AR191" i="7"/>
  <c r="AR159" i="7"/>
  <c r="AR446" i="7"/>
  <c r="AR421" i="7"/>
  <c r="AR448" i="7"/>
  <c r="AR176" i="7"/>
  <c r="AR188" i="7"/>
  <c r="AR157" i="7"/>
  <c r="AR447" i="7"/>
  <c r="AR242" i="7"/>
  <c r="AR205" i="7"/>
  <c r="AR179" i="7"/>
  <c r="AR171" i="7"/>
  <c r="AF274" i="7"/>
  <c r="AQ211" i="7"/>
  <c r="AA273" i="7"/>
  <c r="AR274" i="7"/>
  <c r="AH457" i="7"/>
  <c r="AO274" i="7"/>
  <c r="Y457" i="7"/>
  <c r="W457" i="7"/>
  <c r="AO273" i="7"/>
  <c r="AE211" i="7"/>
  <c r="W211" i="7"/>
  <c r="X273" i="7"/>
  <c r="J458" i="7"/>
  <c r="AR444" i="7"/>
  <c r="AR415" i="7"/>
  <c r="AR183" i="7"/>
  <c r="AR416" i="7"/>
  <c r="AR439" i="7"/>
  <c r="AR222" i="7"/>
  <c r="AR443" i="7"/>
  <c r="AR169" i="7"/>
  <c r="AR197" i="7"/>
  <c r="AR428" i="7"/>
  <c r="AR252" i="7"/>
  <c r="AR158" i="7"/>
  <c r="AR445" i="7"/>
  <c r="AR238" i="7"/>
  <c r="AR266" i="7"/>
  <c r="AR245" i="7"/>
  <c r="AM457" i="7"/>
  <c r="AF273" i="7"/>
  <c r="AH274" i="7"/>
  <c r="V457" i="7"/>
  <c r="AC274" i="7"/>
  <c r="X457" i="7"/>
  <c r="AB274" i="7"/>
  <c r="AO457" i="7"/>
  <c r="I213" i="7"/>
  <c r="AE273" i="7"/>
  <c r="AF457" i="7"/>
  <c r="AA211" i="7"/>
  <c r="Y211" i="7"/>
  <c r="AJ211" i="7"/>
  <c r="AP457" i="7"/>
  <c r="J212" i="7"/>
  <c r="AC273" i="7"/>
  <c r="F276" i="7"/>
  <c r="F460" i="7"/>
  <c r="AR258" i="7"/>
  <c r="AR163" i="7"/>
  <c r="AR248" i="7"/>
  <c r="I212" i="7"/>
  <c r="AR186" i="7"/>
  <c r="AR239" i="7"/>
  <c r="AR440" i="7"/>
  <c r="AR413" i="7"/>
  <c r="AR194" i="7"/>
  <c r="AR167" i="7"/>
  <c r="AR181" i="7"/>
  <c r="AR209" i="7"/>
  <c r="AR259" i="7"/>
  <c r="AR422" i="7"/>
  <c r="AR199" i="7"/>
  <c r="AR174" i="7"/>
  <c r="X211" i="7"/>
  <c r="AD274" i="7"/>
  <c r="AH273" i="7"/>
  <c r="AP273" i="7"/>
  <c r="Z211" i="7"/>
  <c r="I275" i="7"/>
  <c r="AQ274" i="7"/>
  <c r="H213" i="7"/>
  <c r="AR255" i="7"/>
  <c r="AR418" i="7"/>
  <c r="AR431" i="7"/>
  <c r="AR454" i="7"/>
  <c r="AR434" i="7"/>
  <c r="AR231" i="7"/>
  <c r="AR189" i="7"/>
  <c r="AR227" i="7"/>
  <c r="AR257" i="7"/>
  <c r="AR154" i="7"/>
  <c r="AR430" i="7"/>
  <c r="AR456" i="7"/>
  <c r="AR190" i="7"/>
  <c r="AR420" i="7"/>
  <c r="AR260" i="7"/>
  <c r="AR424" i="7"/>
  <c r="AN273" i="7"/>
  <c r="AI274" i="7"/>
  <c r="AC211" i="7"/>
  <c r="AI211" i="7"/>
  <c r="AB273" i="7"/>
  <c r="AJ274" i="7"/>
  <c r="AG211" i="7"/>
  <c r="AD273" i="7"/>
  <c r="AK274" i="7"/>
  <c r="AM211" i="7"/>
  <c r="V273" i="7"/>
  <c r="AL457" i="7"/>
  <c r="AG273" i="7"/>
  <c r="I459" i="7"/>
  <c r="J213" i="7"/>
  <c r="AA274" i="7"/>
  <c r="AD211" i="7"/>
  <c r="AL211" i="7"/>
  <c r="H459" i="7"/>
  <c r="V274" i="7"/>
  <c r="AN457" i="7"/>
  <c r="AP211" i="7"/>
  <c r="Z584" i="7" l="1"/>
  <c r="AA41" i="7" s="1"/>
  <c r="AL583" i="7"/>
  <c r="AM40" i="7" s="1"/>
  <c r="Y579" i="7"/>
  <c r="Z36" i="7" s="1"/>
  <c r="AN595" i="7"/>
  <c r="AO52" i="7" s="1"/>
  <c r="AR571" i="7"/>
  <c r="AS28" i="7" s="1"/>
  <c r="AR593" i="7"/>
  <c r="AS50" i="7" s="1"/>
  <c r="B466" i="7"/>
  <c r="AR572" i="7"/>
  <c r="AS29" i="7" s="1"/>
  <c r="AR594" i="7"/>
  <c r="AS51" i="7" s="1"/>
  <c r="W53" i="7"/>
  <c r="W596" i="7" s="1"/>
  <c r="AJ30" i="7"/>
  <c r="AJ573" i="7" s="1"/>
  <c r="AS7" i="7"/>
  <c r="B277" i="7"/>
  <c r="AS127" i="7"/>
  <c r="AS110" i="7"/>
  <c r="AS111" i="7"/>
  <c r="AS112" i="7"/>
  <c r="AS113" i="7"/>
  <c r="AS114" i="7"/>
  <c r="AS115" i="7"/>
  <c r="AS116" i="7"/>
  <c r="AS117" i="7"/>
  <c r="AS118" i="7"/>
  <c r="AS119" i="7"/>
  <c r="AS120" i="7"/>
  <c r="AS121" i="7"/>
  <c r="AS122" i="7"/>
  <c r="AS123" i="7"/>
  <c r="AS124" i="7"/>
  <c r="AS125" i="7"/>
  <c r="AS126" i="7"/>
  <c r="AF128" i="7"/>
  <c r="AR128" i="7"/>
  <c r="X128" i="7"/>
  <c r="AL128" i="7"/>
  <c r="AP128" i="7"/>
  <c r="AQ128" i="7"/>
  <c r="W128" i="7"/>
  <c r="AK128" i="7"/>
  <c r="AO128" i="7"/>
  <c r="AD128" i="7"/>
  <c r="AH128" i="7"/>
  <c r="AJ128" i="7"/>
  <c r="AG128" i="7"/>
  <c r="V128" i="7"/>
  <c r="Z128" i="7"/>
  <c r="AI128" i="7"/>
  <c r="Y128" i="7"/>
  <c r="AM128" i="7"/>
  <c r="AB128" i="7"/>
  <c r="J129" i="7"/>
  <c r="H129" i="7"/>
  <c r="AN128" i="7"/>
  <c r="AC128" i="7"/>
  <c r="F129" i="7"/>
  <c r="AE128" i="7"/>
  <c r="AS128" i="7"/>
  <c r="AA128" i="7"/>
  <c r="I129" i="7"/>
  <c r="AS66" i="7"/>
  <c r="AS67" i="7"/>
  <c r="AS70" i="7"/>
  <c r="AS69" i="7"/>
  <c r="AS68" i="7"/>
  <c r="AS71" i="7"/>
  <c r="AS72" i="7"/>
  <c r="AS73" i="7"/>
  <c r="AS74" i="7"/>
  <c r="AS75" i="7"/>
  <c r="AS76" i="7"/>
  <c r="AS78" i="7"/>
  <c r="AS77" i="7"/>
  <c r="AS79" i="7"/>
  <c r="AS80" i="7"/>
  <c r="AS81" i="7"/>
  <c r="AS82" i="7"/>
  <c r="AS83" i="7"/>
  <c r="AS84" i="7"/>
  <c r="AS85" i="7"/>
  <c r="AS86" i="7"/>
  <c r="AS87" i="7"/>
  <c r="AS88" i="7"/>
  <c r="AS89" i="7"/>
  <c r="AS90" i="7"/>
  <c r="AS91" i="7"/>
  <c r="AS92" i="7"/>
  <c r="AS93" i="7"/>
  <c r="AS94" i="7"/>
  <c r="AS95" i="7"/>
  <c r="AS96" i="7"/>
  <c r="AS97" i="7"/>
  <c r="AS98" i="7"/>
  <c r="AS99" i="7"/>
  <c r="AS100" i="7"/>
  <c r="AS101" i="7"/>
  <c r="AS102" i="7"/>
  <c r="AS103" i="7"/>
  <c r="AS104" i="7"/>
  <c r="AS105" i="7"/>
  <c r="AS106" i="7"/>
  <c r="AS107" i="7"/>
  <c r="AL458" i="7"/>
  <c r="AC212" i="7"/>
  <c r="AP213" i="7"/>
  <c r="AI212" i="7"/>
  <c r="D276" i="7"/>
  <c r="X212" i="7"/>
  <c r="AO212" i="7"/>
  <c r="AD213" i="7"/>
  <c r="AQ213" i="7"/>
  <c r="W213" i="7"/>
  <c r="AJ213" i="7"/>
  <c r="AM458" i="7"/>
  <c r="AJ212" i="7"/>
  <c r="AK458" i="7"/>
  <c r="AK212" i="7"/>
  <c r="Z213" i="7"/>
  <c r="AK213" i="7"/>
  <c r="H214" i="7"/>
  <c r="I277" i="7"/>
  <c r="F215" i="7"/>
  <c r="F461" i="7"/>
  <c r="W212" i="7"/>
  <c r="AH458" i="7"/>
  <c r="AM212" i="7"/>
  <c r="AD458" i="7"/>
  <c r="AF458" i="7"/>
  <c r="AR213" i="7"/>
  <c r="AJ458" i="7"/>
  <c r="X213" i="7"/>
  <c r="AR458" i="7"/>
  <c r="AG212" i="7"/>
  <c r="AE213" i="7"/>
  <c r="AB212" i="7"/>
  <c r="AI213" i="7"/>
  <c r="AQ212" i="7"/>
  <c r="AR212" i="7"/>
  <c r="AL213" i="7"/>
  <c r="D466" i="7"/>
  <c r="I460" i="7"/>
  <c r="Y458" i="7"/>
  <c r="AG213" i="7"/>
  <c r="AB458" i="7"/>
  <c r="AE458" i="7"/>
  <c r="AB213" i="7"/>
  <c r="J275" i="7"/>
  <c r="J459" i="7"/>
  <c r="AG458" i="7"/>
  <c r="AH212" i="7"/>
  <c r="X458" i="7"/>
  <c r="AD212" i="7"/>
  <c r="V458" i="7"/>
  <c r="AA212" i="7"/>
  <c r="V213" i="7"/>
  <c r="AS212" i="7"/>
  <c r="AP458" i="7"/>
  <c r="AN212" i="7"/>
  <c r="AL212" i="7"/>
  <c r="AC213" i="7"/>
  <c r="AO213" i="7"/>
  <c r="W458" i="7"/>
  <c r="Z212" i="7"/>
  <c r="AM213" i="7"/>
  <c r="Y212" i="7"/>
  <c r="I276" i="7"/>
  <c r="J214" i="7"/>
  <c r="V212" i="7"/>
  <c r="H276" i="7"/>
  <c r="AC458" i="7"/>
  <c r="AI458" i="7"/>
  <c r="D277" i="7"/>
  <c r="Z458" i="7"/>
  <c r="AH213" i="7"/>
  <c r="AO458" i="7"/>
  <c r="AQ458" i="7"/>
  <c r="AP212" i="7"/>
  <c r="AF213" i="7"/>
  <c r="AE212" i="7"/>
  <c r="AA458" i="7"/>
  <c r="AA213" i="7"/>
  <c r="I214" i="7"/>
  <c r="Y213" i="7"/>
  <c r="AN213" i="7"/>
  <c r="AN458" i="7"/>
  <c r="AF212" i="7"/>
  <c r="H460" i="7"/>
  <c r="AS427" i="7"/>
  <c r="AA584" i="7" l="1"/>
  <c r="AB41" i="7" s="1"/>
  <c r="AM583" i="7"/>
  <c r="AN40" i="7" s="1"/>
  <c r="Z579" i="7"/>
  <c r="AA36" i="7" s="1"/>
  <c r="AO595" i="7"/>
  <c r="AP52" i="7" s="1"/>
  <c r="B467" i="7"/>
  <c r="X53" i="7"/>
  <c r="X596" i="7" s="1"/>
  <c r="AK30" i="7"/>
  <c r="AK573" i="7" s="1"/>
  <c r="AT6" i="7"/>
  <c r="B278" i="7"/>
  <c r="AD129" i="7"/>
  <c r="Y129" i="7"/>
  <c r="V129" i="7"/>
  <c r="AQ129" i="7"/>
  <c r="AO129" i="7"/>
  <c r="AN129" i="7"/>
  <c r="AI129" i="7"/>
  <c r="AE129" i="7"/>
  <c r="AC129" i="7"/>
  <c r="W129" i="7"/>
  <c r="AF129" i="7"/>
  <c r="AR129" i="7"/>
  <c r="AA129" i="7"/>
  <c r="X129" i="7"/>
  <c r="AJ129" i="7"/>
  <c r="AM129" i="7"/>
  <c r="J130" i="7"/>
  <c r="AB129" i="7"/>
  <c r="AH129" i="7"/>
  <c r="Z129" i="7"/>
  <c r="H130" i="7"/>
  <c r="AL129" i="7"/>
  <c r="AK129" i="7"/>
  <c r="AG129" i="7"/>
  <c r="F130" i="7"/>
  <c r="AP129" i="7"/>
  <c r="AS129" i="7"/>
  <c r="I130" i="7"/>
  <c r="AS213" i="7"/>
  <c r="AS189" i="7"/>
  <c r="AS157" i="7"/>
  <c r="AS195" i="7"/>
  <c r="AS238" i="7"/>
  <c r="AS448" i="7"/>
  <c r="AS429" i="7"/>
  <c r="AS268" i="7"/>
  <c r="AS181" i="7"/>
  <c r="AS416" i="7"/>
  <c r="AS188" i="7"/>
  <c r="AS160" i="7"/>
  <c r="AS260" i="7"/>
  <c r="AS172" i="7"/>
  <c r="AS457" i="7"/>
  <c r="AS253" i="7"/>
  <c r="AS240" i="7"/>
  <c r="AS192" i="7"/>
  <c r="AS417" i="7"/>
  <c r="AI214" i="7"/>
  <c r="V214" i="7"/>
  <c r="AS214" i="7"/>
  <c r="AC214" i="7"/>
  <c r="F277" i="7"/>
  <c r="AS418" i="7"/>
  <c r="AE214" i="7"/>
  <c r="AO459" i="7"/>
  <c r="V459" i="7"/>
  <c r="AS210" i="7"/>
  <c r="AS185" i="7"/>
  <c r="AS156" i="7"/>
  <c r="AS257" i="7"/>
  <c r="AS227" i="7"/>
  <c r="AS446" i="7"/>
  <c r="AS428" i="7"/>
  <c r="AS203" i="7"/>
  <c r="AS246" i="7"/>
  <c r="AS208" i="7"/>
  <c r="AS252" i="7"/>
  <c r="AS231" i="7"/>
  <c r="AS258" i="7"/>
  <c r="AS411" i="7"/>
  <c r="AS207" i="7"/>
  <c r="AS182" i="7"/>
  <c r="H461" i="7"/>
  <c r="AS453" i="7"/>
  <c r="AS434" i="7"/>
  <c r="AS419" i="7"/>
  <c r="AS255" i="7"/>
  <c r="AS154" i="7"/>
  <c r="AS259" i="7"/>
  <c r="AS167" i="7"/>
  <c r="AS264" i="7"/>
  <c r="AS175" i="7"/>
  <c r="AS269" i="7"/>
  <c r="AS250" i="7"/>
  <c r="AS164" i="7"/>
  <c r="AS190" i="7"/>
  <c r="AS413" i="7"/>
  <c r="AS267" i="7"/>
  <c r="AS179" i="7"/>
  <c r="AS272" i="7"/>
  <c r="AS186" i="7"/>
  <c r="AS426" i="7"/>
  <c r="AA459" i="7"/>
  <c r="Z214" i="7"/>
  <c r="Y459" i="7"/>
  <c r="Z275" i="7"/>
  <c r="AB459" i="7"/>
  <c r="AN459" i="7"/>
  <c r="I461" i="7"/>
  <c r="H215" i="7"/>
  <c r="AP275" i="7"/>
  <c r="X275" i="7"/>
  <c r="AD214" i="7"/>
  <c r="AM275" i="7"/>
  <c r="J460" i="7"/>
  <c r="AF275" i="7"/>
  <c r="AO214" i="7"/>
  <c r="J276" i="7"/>
  <c r="AS452" i="7"/>
  <c r="AS432" i="7"/>
  <c r="AS209" i="7"/>
  <c r="AS184" i="7"/>
  <c r="AS239" i="7"/>
  <c r="AS441" i="7"/>
  <c r="AS159" i="7"/>
  <c r="AS262" i="7"/>
  <c r="AS241" i="7"/>
  <c r="AS202" i="7"/>
  <c r="AS245" i="7"/>
  <c r="AS458" i="7"/>
  <c r="AS187" i="7"/>
  <c r="AS170" i="7"/>
  <c r="AS266" i="7"/>
  <c r="AS177" i="7"/>
  <c r="AS270" i="7"/>
  <c r="AS183" i="7"/>
  <c r="AS158" i="7"/>
  <c r="V275" i="7"/>
  <c r="AG275" i="7"/>
  <c r="X459" i="7"/>
  <c r="AP214" i="7"/>
  <c r="AK459" i="7"/>
  <c r="AQ275" i="7"/>
  <c r="AL459" i="7"/>
  <c r="AI459" i="7"/>
  <c r="AD275" i="7"/>
  <c r="AK214" i="7"/>
  <c r="H277" i="7"/>
  <c r="AP459" i="7"/>
  <c r="Z459" i="7"/>
  <c r="AQ459" i="7"/>
  <c r="AJ214" i="7"/>
  <c r="F462" i="7"/>
  <c r="AS431" i="7"/>
  <c r="X214" i="7"/>
  <c r="AR275" i="7"/>
  <c r="AJ459" i="7"/>
  <c r="AS265" i="7"/>
  <c r="AS176" i="7"/>
  <c r="AS454" i="7"/>
  <c r="AS433" i="7"/>
  <c r="AS423" i="7"/>
  <c r="AS438" i="7"/>
  <c r="AS223" i="7"/>
  <c r="AS194" i="7"/>
  <c r="AS422" i="7"/>
  <c r="AS199" i="7"/>
  <c r="AS244" i="7"/>
  <c r="AS271" i="7"/>
  <c r="AS436" i="7"/>
  <c r="AS165" i="7"/>
  <c r="AS263" i="7"/>
  <c r="AS174" i="7"/>
  <c r="AS451" i="7"/>
  <c r="AS178" i="7"/>
  <c r="W459" i="7"/>
  <c r="AR459" i="7"/>
  <c r="AF214" i="7"/>
  <c r="AS449" i="7"/>
  <c r="AE275" i="7"/>
  <c r="AI275" i="7"/>
  <c r="F216" i="7"/>
  <c r="AS197" i="7"/>
  <c r="AS424" i="7"/>
  <c r="AS204" i="7"/>
  <c r="AS247" i="7"/>
  <c r="AS456" i="7"/>
  <c r="AS435" i="7"/>
  <c r="AS171" i="7"/>
  <c r="AS440" i="7"/>
  <c r="AS415" i="7"/>
  <c r="AS196" i="7"/>
  <c r="AS155" i="7"/>
  <c r="AS205" i="7"/>
  <c r="AS180" i="7"/>
  <c r="AS274" i="7"/>
  <c r="AS261" i="7"/>
  <c r="AS425" i="7"/>
  <c r="AH459" i="7"/>
  <c r="AG459" i="7"/>
  <c r="AS443" i="7"/>
  <c r="AS169" i="7"/>
  <c r="AS200" i="7"/>
  <c r="AS243" i="7"/>
  <c r="AS206" i="7"/>
  <c r="AS249" i="7"/>
  <c r="AS412" i="7"/>
  <c r="AS437" i="7"/>
  <c r="AS222" i="7"/>
  <c r="AS442" i="7"/>
  <c r="AS166" i="7"/>
  <c r="AS201" i="7"/>
  <c r="AS430" i="7"/>
  <c r="AS211" i="7"/>
  <c r="AS193" i="7"/>
  <c r="AS168" i="7"/>
  <c r="AS198" i="7"/>
  <c r="AS173" i="7"/>
  <c r="AB275" i="7"/>
  <c r="AN275" i="7"/>
  <c r="AR214" i="7"/>
  <c r="AH275" i="7"/>
  <c r="AH214" i="7"/>
  <c r="AM214" i="7"/>
  <c r="AJ275" i="7"/>
  <c r="W214" i="7"/>
  <c r="AE459" i="7"/>
  <c r="AA214" i="7"/>
  <c r="D467" i="7"/>
  <c r="AD459" i="7"/>
  <c r="J277" i="7"/>
  <c r="AS414" i="7"/>
  <c r="AF459" i="7"/>
  <c r="AN214" i="7"/>
  <c r="AA275" i="7"/>
  <c r="AS191" i="7"/>
  <c r="AS161" i="7"/>
  <c r="AS445" i="7"/>
  <c r="AS421" i="7"/>
  <c r="AS450" i="7"/>
  <c r="AS248" i="7"/>
  <c r="AS455" i="7"/>
  <c r="AS251" i="7"/>
  <c r="AS162" i="7"/>
  <c r="AS256" i="7"/>
  <c r="AS230" i="7"/>
  <c r="AS447" i="7"/>
  <c r="AS242" i="7"/>
  <c r="AS273" i="7"/>
  <c r="AS254" i="7"/>
  <c r="AS420" i="7"/>
  <c r="AS444" i="7"/>
  <c r="AS163" i="7"/>
  <c r="AL275" i="7"/>
  <c r="AL214" i="7"/>
  <c r="Y275" i="7"/>
  <c r="AB214" i="7"/>
  <c r="AQ214" i="7"/>
  <c r="AK275" i="7"/>
  <c r="AG214" i="7"/>
  <c r="W275" i="7"/>
  <c r="AC459" i="7"/>
  <c r="J215" i="7"/>
  <c r="AO275" i="7"/>
  <c r="AS275" i="7"/>
  <c r="AC275" i="7"/>
  <c r="AS459" i="7"/>
  <c r="AS439" i="7"/>
  <c r="AM459" i="7"/>
  <c r="Y214" i="7"/>
  <c r="I215" i="7"/>
  <c r="D278" i="7"/>
  <c r="AB584" i="7" l="1"/>
  <c r="AC41" i="7" s="1"/>
  <c r="AN583" i="7"/>
  <c r="AO40" i="7" s="1"/>
  <c r="AA579" i="7"/>
  <c r="AB36" i="7" s="1"/>
  <c r="AP595" i="7"/>
  <c r="AQ52" i="7" s="1"/>
  <c r="AS571" i="7"/>
  <c r="AT28" i="7" s="1"/>
  <c r="AS593" i="7"/>
  <c r="AT50" i="7" s="1"/>
  <c r="AS572" i="7"/>
  <c r="AT29" i="7" s="1"/>
  <c r="AS594" i="7"/>
  <c r="AT51" i="7" s="1"/>
  <c r="B468" i="7"/>
  <c r="Y53" i="7"/>
  <c r="Y596" i="7" s="1"/>
  <c r="AL30" i="7"/>
  <c r="AL573" i="7" s="1"/>
  <c r="AT7" i="7"/>
  <c r="B279" i="7"/>
  <c r="AT129" i="7"/>
  <c r="AT110" i="7"/>
  <c r="AT111" i="7"/>
  <c r="AT112" i="7"/>
  <c r="AT113" i="7"/>
  <c r="AT114" i="7"/>
  <c r="AT115" i="7"/>
  <c r="AT116" i="7"/>
  <c r="AT117" i="7"/>
  <c r="AT118" i="7"/>
  <c r="AT119" i="7"/>
  <c r="AT120" i="7"/>
  <c r="AT121" i="7"/>
  <c r="AT122" i="7"/>
  <c r="AT123" i="7"/>
  <c r="AT124" i="7"/>
  <c r="AT125" i="7"/>
  <c r="AT126" i="7"/>
  <c r="AT127" i="7"/>
  <c r="AT128" i="7"/>
  <c r="AB130" i="7"/>
  <c r="AS130" i="7"/>
  <c r="AT130" i="7"/>
  <c r="AF130" i="7"/>
  <c r="AN130" i="7"/>
  <c r="AL130" i="7"/>
  <c r="AP130" i="7"/>
  <c r="AA130" i="7"/>
  <c r="AM130" i="7"/>
  <c r="AG130" i="7"/>
  <c r="F131" i="7"/>
  <c r="AJ130" i="7"/>
  <c r="I131" i="7"/>
  <c r="AD130" i="7"/>
  <c r="AH130" i="7"/>
  <c r="AQ130" i="7"/>
  <c r="AK130" i="7"/>
  <c r="AR130" i="7"/>
  <c r="Y130" i="7"/>
  <c r="X130" i="7"/>
  <c r="V130" i="7"/>
  <c r="Z130" i="7"/>
  <c r="AE130" i="7"/>
  <c r="AI130" i="7"/>
  <c r="J131" i="7"/>
  <c r="AO130" i="7"/>
  <c r="AC130" i="7"/>
  <c r="W130" i="7"/>
  <c r="H131" i="7"/>
  <c r="AT66" i="7"/>
  <c r="AT67" i="7"/>
  <c r="AT69" i="7"/>
  <c r="AT68" i="7"/>
  <c r="AT70" i="7"/>
  <c r="AT71" i="7"/>
  <c r="AT72" i="7"/>
  <c r="AT73" i="7"/>
  <c r="AT74" i="7"/>
  <c r="AT75" i="7"/>
  <c r="AT76" i="7"/>
  <c r="AT78" i="7"/>
  <c r="AT77" i="7"/>
  <c r="AT79" i="7"/>
  <c r="AT80" i="7"/>
  <c r="AT81" i="7"/>
  <c r="AT82" i="7"/>
  <c r="AT83" i="7"/>
  <c r="AT84" i="7"/>
  <c r="AT85" i="7"/>
  <c r="AT86" i="7"/>
  <c r="AT87" i="7"/>
  <c r="AT88" i="7"/>
  <c r="AT89" i="7"/>
  <c r="AT90" i="7"/>
  <c r="AT91" i="7"/>
  <c r="AT92" i="7"/>
  <c r="AT93" i="7"/>
  <c r="AT94" i="7"/>
  <c r="AT95" i="7"/>
  <c r="AT96" i="7"/>
  <c r="AT97" i="7"/>
  <c r="AT98" i="7"/>
  <c r="AT99" i="7"/>
  <c r="AT100" i="7"/>
  <c r="AT101" i="7"/>
  <c r="AT102" i="7"/>
  <c r="AT103" i="7"/>
  <c r="AT104" i="7"/>
  <c r="AT105" i="7"/>
  <c r="AT106" i="7"/>
  <c r="AT107" i="7"/>
  <c r="AE215" i="7"/>
  <c r="X276" i="7"/>
  <c r="Y276" i="7"/>
  <c r="AK460" i="7"/>
  <c r="AS215" i="7"/>
  <c r="AL277" i="7"/>
  <c r="AL460" i="7"/>
  <c r="AP460" i="7"/>
  <c r="AI460" i="7"/>
  <c r="AF277" i="7"/>
  <c r="J461" i="7"/>
  <c r="AR276" i="7"/>
  <c r="AT277" i="7"/>
  <c r="AL276" i="7"/>
  <c r="AQ277" i="7"/>
  <c r="AJ276" i="7"/>
  <c r="AO460" i="7"/>
  <c r="F278" i="7"/>
  <c r="AT214" i="7"/>
  <c r="AN460" i="7"/>
  <c r="AI276" i="7"/>
  <c r="AO215" i="7"/>
  <c r="AK276" i="7"/>
  <c r="AQ215" i="7"/>
  <c r="AB215" i="7"/>
  <c r="I278" i="7"/>
  <c r="AG460" i="7"/>
  <c r="AB277" i="7"/>
  <c r="AB460" i="7"/>
  <c r="AO276" i="7"/>
  <c r="AC215" i="7"/>
  <c r="AI215" i="7"/>
  <c r="AS276" i="7"/>
  <c r="AN276" i="7"/>
  <c r="AJ460" i="7"/>
  <c r="AP276" i="7"/>
  <c r="AJ215" i="7"/>
  <c r="AB276" i="7"/>
  <c r="AF276" i="7"/>
  <c r="AC276" i="7"/>
  <c r="Y215" i="7"/>
  <c r="Z276" i="7"/>
  <c r="Z460" i="7"/>
  <c r="Z277" i="7"/>
  <c r="AO277" i="7"/>
  <c r="F217" i="7"/>
  <c r="J462" i="7"/>
  <c r="AD215" i="7"/>
  <c r="AN277" i="7"/>
  <c r="J216" i="7"/>
  <c r="H216" i="7"/>
  <c r="AC277" i="7"/>
  <c r="AE277" i="7"/>
  <c r="W277" i="7"/>
  <c r="H217" i="7"/>
  <c r="AP277" i="7"/>
  <c r="AK215" i="7"/>
  <c r="J278" i="7"/>
  <c r="AA276" i="7"/>
  <c r="AQ460" i="7"/>
  <c r="AF460" i="7"/>
  <c r="AN215" i="7"/>
  <c r="AH276" i="7"/>
  <c r="AH215" i="7"/>
  <c r="V460" i="7"/>
  <c r="Y277" i="7"/>
  <c r="X460" i="7"/>
  <c r="I279" i="7"/>
  <c r="AE460" i="7"/>
  <c r="AM215" i="7"/>
  <c r="W276" i="7"/>
  <c r="D468" i="7"/>
  <c r="AR460" i="7"/>
  <c r="AG276" i="7"/>
  <c r="H462" i="7"/>
  <c r="I216" i="7"/>
  <c r="V276" i="7"/>
  <c r="AI277" i="7"/>
  <c r="AS460" i="7"/>
  <c r="AS277" i="7"/>
  <c r="AL215" i="7"/>
  <c r="AR277" i="7"/>
  <c r="AT460" i="7"/>
  <c r="AA460" i="7"/>
  <c r="I217" i="7"/>
  <c r="V215" i="7"/>
  <c r="Z215" i="7"/>
  <c r="V277" i="7"/>
  <c r="AQ276" i="7"/>
  <c r="AR215" i="7"/>
  <c r="X277" i="7"/>
  <c r="AC460" i="7"/>
  <c r="AK277" i="7"/>
  <c r="Y460" i="7"/>
  <c r="AA277" i="7"/>
  <c r="AH460" i="7"/>
  <c r="AD276" i="7"/>
  <c r="AM277" i="7"/>
  <c r="AD460" i="7"/>
  <c r="AM460" i="7"/>
  <c r="AG277" i="7"/>
  <c r="AD277" i="7"/>
  <c r="AH277" i="7"/>
  <c r="W460" i="7"/>
  <c r="AE276" i="7"/>
  <c r="AG215" i="7"/>
  <c r="I462" i="7"/>
  <c r="H278" i="7"/>
  <c r="AJ277" i="7"/>
  <c r="AM276" i="7"/>
  <c r="AP215" i="7"/>
  <c r="J217" i="7"/>
  <c r="AF215" i="7"/>
  <c r="X215" i="7"/>
  <c r="F279" i="7"/>
  <c r="W215" i="7"/>
  <c r="AA215" i="7"/>
  <c r="F463" i="7"/>
  <c r="AT275" i="7"/>
  <c r="AC584" i="7" l="1"/>
  <c r="AD41" i="7" s="1"/>
  <c r="AO583" i="7"/>
  <c r="AP40" i="7" s="1"/>
  <c r="AB579" i="7"/>
  <c r="AC36" i="7" s="1"/>
  <c r="AQ595" i="7"/>
  <c r="AR52" i="7" s="1"/>
  <c r="B469" i="7"/>
  <c r="Z53" i="7"/>
  <c r="Z596" i="7" s="1"/>
  <c r="AM30" i="7"/>
  <c r="AM573" i="7" s="1"/>
  <c r="AU6" i="7"/>
  <c r="B280" i="7"/>
  <c r="AR131" i="7"/>
  <c r="Y131" i="7"/>
  <c r="V131" i="7"/>
  <c r="AJ131" i="7"/>
  <c r="AN131" i="7"/>
  <c r="AO131" i="7"/>
  <c r="AB131" i="7"/>
  <c r="AF131" i="7"/>
  <c r="AC131" i="7"/>
  <c r="AK131" i="7"/>
  <c r="X131" i="7"/>
  <c r="W131" i="7"/>
  <c r="H132" i="7"/>
  <c r="AP131" i="7"/>
  <c r="AM131" i="7"/>
  <c r="AS131" i="7"/>
  <c r="Z131" i="7"/>
  <c r="AQ131" i="7"/>
  <c r="AI131" i="7"/>
  <c r="I132" i="7"/>
  <c r="J132" i="7" s="1"/>
  <c r="AD131" i="7"/>
  <c r="AL131" i="7"/>
  <c r="AG131" i="7"/>
  <c r="AH131" i="7"/>
  <c r="AT131" i="7"/>
  <c r="AA131" i="7"/>
  <c r="AE131" i="7"/>
  <c r="F132" i="7"/>
  <c r="AT276" i="7"/>
  <c r="AT191" i="7"/>
  <c r="AT418" i="7"/>
  <c r="AT200" i="7"/>
  <c r="AT429" i="7"/>
  <c r="AT455" i="7"/>
  <c r="AT436" i="7"/>
  <c r="AT162" i="7"/>
  <c r="AT259" i="7"/>
  <c r="AT421" i="7"/>
  <c r="AT267" i="7"/>
  <c r="AT179" i="7"/>
  <c r="AT231" i="7"/>
  <c r="AT438" i="7"/>
  <c r="AT227" i="7"/>
  <c r="AT260" i="7"/>
  <c r="AT166" i="7"/>
  <c r="AT452" i="7"/>
  <c r="AT432" i="7"/>
  <c r="AT459" i="7"/>
  <c r="AC216" i="7"/>
  <c r="AC217" i="7"/>
  <c r="AA462" i="7"/>
  <c r="V216" i="7"/>
  <c r="AT278" i="7"/>
  <c r="AO462" i="7"/>
  <c r="AO216" i="7"/>
  <c r="AP462" i="7"/>
  <c r="AK216" i="7"/>
  <c r="AM217" i="7"/>
  <c r="AB278" i="7"/>
  <c r="AL278" i="7"/>
  <c r="AN461" i="7"/>
  <c r="AH217" i="7"/>
  <c r="AP461" i="7"/>
  <c r="D469" i="7"/>
  <c r="AF216" i="7"/>
  <c r="AR217" i="7"/>
  <c r="AG461" i="7"/>
  <c r="J463" i="7"/>
  <c r="AT458" i="7"/>
  <c r="AT254" i="7"/>
  <c r="AT413" i="7"/>
  <c r="AT262" i="7"/>
  <c r="AT172" i="7"/>
  <c r="AT268" i="7"/>
  <c r="AT433" i="7"/>
  <c r="AT165" i="7"/>
  <c r="AT256" i="7"/>
  <c r="AT159" i="7"/>
  <c r="AT201" i="7"/>
  <c r="AT177" i="7"/>
  <c r="AT211" i="7"/>
  <c r="AT188" i="7"/>
  <c r="AT223" i="7"/>
  <c r="AT258" i="7"/>
  <c r="AT156" i="7"/>
  <c r="AT265" i="7"/>
  <c r="AT176" i="7"/>
  <c r="AE216" i="7"/>
  <c r="AO461" i="7"/>
  <c r="AF217" i="7"/>
  <c r="X216" i="7"/>
  <c r="Z278" i="7"/>
  <c r="AS216" i="7"/>
  <c r="AG278" i="7"/>
  <c r="AK278" i="7"/>
  <c r="AJ462" i="7"/>
  <c r="AA278" i="7"/>
  <c r="AS217" i="7"/>
  <c r="W217" i="7"/>
  <c r="AT209" i="7"/>
  <c r="AT435" i="7"/>
  <c r="AT170" i="7"/>
  <c r="AT194" i="7"/>
  <c r="AT238" i="7"/>
  <c r="AT450" i="7"/>
  <c r="AT245" i="7"/>
  <c r="AT273" i="7"/>
  <c r="AT437" i="7"/>
  <c r="AT423" i="7"/>
  <c r="AT264" i="7"/>
  <c r="AT174" i="7"/>
  <c r="AT206" i="7"/>
  <c r="AT183" i="7"/>
  <c r="AT240" i="7"/>
  <c r="AT255" i="7"/>
  <c r="AT155" i="7"/>
  <c r="AT445" i="7"/>
  <c r="AT428" i="7"/>
  <c r="AL217" i="7"/>
  <c r="AN462" i="7"/>
  <c r="AH278" i="7"/>
  <c r="Y278" i="7"/>
  <c r="AK461" i="7"/>
  <c r="AA217" i="7"/>
  <c r="AG216" i="7"/>
  <c r="AB217" i="7"/>
  <c r="AT461" i="7"/>
  <c r="AP217" i="7"/>
  <c r="AF462" i="7"/>
  <c r="AT454" i="7"/>
  <c r="AT249" i="7"/>
  <c r="AT164" i="7"/>
  <c r="AT441" i="7"/>
  <c r="AT157" i="7"/>
  <c r="AT199" i="7"/>
  <c r="AT242" i="7"/>
  <c r="AT271" i="7"/>
  <c r="AT252" i="7"/>
  <c r="AT171" i="7"/>
  <c r="AT261" i="7"/>
  <c r="AT424" i="7"/>
  <c r="AT205" i="7"/>
  <c r="AT248" i="7"/>
  <c r="AT210" i="7"/>
  <c r="AT186" i="7"/>
  <c r="AT416" i="7"/>
  <c r="AT195" i="7"/>
  <c r="AT173" i="7"/>
  <c r="AC278" i="7"/>
  <c r="Y462" i="7"/>
  <c r="AD278" i="7"/>
  <c r="AT462" i="7"/>
  <c r="AN217" i="7"/>
  <c r="AA461" i="7"/>
  <c r="AI217" i="7"/>
  <c r="AI461" i="7"/>
  <c r="AG217" i="7"/>
  <c r="AE462" i="7"/>
  <c r="AR278" i="7"/>
  <c r="AH462" i="7"/>
  <c r="Y461" i="7"/>
  <c r="V462" i="7"/>
  <c r="AN278" i="7"/>
  <c r="AK217" i="7"/>
  <c r="Z217" i="7"/>
  <c r="H463" i="7"/>
  <c r="AT216" i="7"/>
  <c r="H279" i="7"/>
  <c r="AP278" i="7"/>
  <c r="AT451" i="7"/>
  <c r="AT178" i="7"/>
  <c r="AT213" i="7"/>
  <c r="AT189" i="7"/>
  <c r="AT411" i="7"/>
  <c r="AT446" i="7"/>
  <c r="AT167" i="7"/>
  <c r="AT269" i="7"/>
  <c r="AT250" i="7"/>
  <c r="AT419" i="7"/>
  <c r="AT193" i="7"/>
  <c r="AT230" i="7"/>
  <c r="AT266" i="7"/>
  <c r="AT246" i="7"/>
  <c r="AT270" i="7"/>
  <c r="AT182" i="7"/>
  <c r="AT158" i="7"/>
  <c r="AT440" i="7"/>
  <c r="AT420" i="7"/>
  <c r="Z216" i="7"/>
  <c r="AJ278" i="7"/>
  <c r="W462" i="7"/>
  <c r="AF461" i="7"/>
  <c r="AI278" i="7"/>
  <c r="AD462" i="7"/>
  <c r="V461" i="7"/>
  <c r="AO217" i="7"/>
  <c r="W216" i="7"/>
  <c r="AG462" i="7"/>
  <c r="AR461" i="7"/>
  <c r="V278" i="7"/>
  <c r="AI216" i="7"/>
  <c r="AE461" i="7"/>
  <c r="AE217" i="7"/>
  <c r="AN216" i="7"/>
  <c r="AD216" i="7"/>
  <c r="Z462" i="7"/>
  <c r="AL462" i="7"/>
  <c r="D279" i="7"/>
  <c r="W278" i="7"/>
  <c r="H280" i="7"/>
  <c r="AH216" i="7"/>
  <c r="AT448" i="7"/>
  <c r="AT243" i="7"/>
  <c r="AT456" i="7"/>
  <c r="AT251" i="7"/>
  <c r="AT222" i="7"/>
  <c r="AT442" i="7"/>
  <c r="AT422" i="7"/>
  <c r="AT202" i="7"/>
  <c r="AT430" i="7"/>
  <c r="AT215" i="7"/>
  <c r="AT190" i="7"/>
  <c r="AT415" i="7"/>
  <c r="AT263" i="7"/>
  <c r="AT244" i="7"/>
  <c r="AT204" i="7"/>
  <c r="AT247" i="7"/>
  <c r="AT212" i="7"/>
  <c r="AT439" i="7"/>
  <c r="AT417" i="7"/>
  <c r="Y216" i="7"/>
  <c r="AO278" i="7"/>
  <c r="AI462" i="7"/>
  <c r="X461" i="7"/>
  <c r="AQ217" i="7"/>
  <c r="AM462" i="7"/>
  <c r="AP216" i="7"/>
  <c r="AE278" i="7"/>
  <c r="V217" i="7"/>
  <c r="AB461" i="7"/>
  <c r="AT217" i="7"/>
  <c r="X462" i="7"/>
  <c r="F280" i="7"/>
  <c r="AT197" i="7"/>
  <c r="AT241" i="7"/>
  <c r="AT207" i="7"/>
  <c r="AT181" i="7"/>
  <c r="AT160" i="7"/>
  <c r="AT257" i="7"/>
  <c r="AT412" i="7"/>
  <c r="AT447" i="7"/>
  <c r="AT175" i="7"/>
  <c r="AT457" i="7"/>
  <c r="AT253" i="7"/>
  <c r="AT154" i="7"/>
  <c r="AT444" i="7"/>
  <c r="AT425" i="7"/>
  <c r="AT449" i="7"/>
  <c r="AT431" i="7"/>
  <c r="AT272" i="7"/>
  <c r="AT185" i="7"/>
  <c r="AT426" i="7"/>
  <c r="AS461" i="7"/>
  <c r="AM278" i="7"/>
  <c r="AR462" i="7"/>
  <c r="AJ461" i="7"/>
  <c r="AK462" i="7"/>
  <c r="AA216" i="7"/>
  <c r="AS278" i="7"/>
  <c r="AL216" i="7"/>
  <c r="AF278" i="7"/>
  <c r="AD217" i="7"/>
  <c r="X278" i="7"/>
  <c r="AS462" i="7"/>
  <c r="W461" i="7"/>
  <c r="AM461" i="7"/>
  <c r="D280" i="7"/>
  <c r="AT443" i="7"/>
  <c r="AT161" i="7"/>
  <c r="AT203" i="7"/>
  <c r="AT180" i="7"/>
  <c r="AT274" i="7"/>
  <c r="AT187" i="7"/>
  <c r="AT414" i="7"/>
  <c r="AT196" i="7"/>
  <c r="AT169" i="7"/>
  <c r="AT208" i="7"/>
  <c r="AT184" i="7"/>
  <c r="AT427" i="7"/>
  <c r="AT192" i="7"/>
  <c r="AT163" i="7"/>
  <c r="AT198" i="7"/>
  <c r="AT168" i="7"/>
  <c r="AT453" i="7"/>
  <c r="AT434" i="7"/>
  <c r="AT239" i="7"/>
  <c r="Z461" i="7"/>
  <c r="AQ216" i="7"/>
  <c r="AL461" i="7"/>
  <c r="X217" i="7"/>
  <c r="AQ462" i="7"/>
  <c r="AR216" i="7"/>
  <c r="AB216" i="7"/>
  <c r="AC462" i="7"/>
  <c r="AB462" i="7"/>
  <c r="AD461" i="7"/>
  <c r="Y217" i="7"/>
  <c r="AM216" i="7"/>
  <c r="AQ278" i="7"/>
  <c r="AC461" i="7"/>
  <c r="AJ217" i="7"/>
  <c r="AJ216" i="7"/>
  <c r="I463" i="7"/>
  <c r="F464" i="7"/>
  <c r="AH461" i="7"/>
  <c r="J279" i="7"/>
  <c r="AQ461" i="7"/>
  <c r="AP583" i="7" l="1"/>
  <c r="AQ40" i="7" s="1"/>
  <c r="AC579" i="7"/>
  <c r="AD36" i="7" s="1"/>
  <c r="AR595" i="7"/>
  <c r="AS52" i="7" s="1"/>
  <c r="AT593" i="7"/>
  <c r="AU50" i="7" s="1"/>
  <c r="AT571" i="7"/>
  <c r="AU28" i="7" s="1"/>
  <c r="AT594" i="7"/>
  <c r="AU51" i="7" s="1"/>
  <c r="AT572" i="7"/>
  <c r="AU29" i="7" s="1"/>
  <c r="B470" i="7"/>
  <c r="AA53" i="7"/>
  <c r="AA596" i="7" s="1"/>
  <c r="AN30" i="7"/>
  <c r="AN573" i="7" s="1"/>
  <c r="V574" i="7"/>
  <c r="AU7" i="7"/>
  <c r="B281" i="7"/>
  <c r="AU131" i="7"/>
  <c r="AU110" i="7"/>
  <c r="AU111" i="7"/>
  <c r="AU112" i="7"/>
  <c r="AU113" i="7"/>
  <c r="AU114" i="7"/>
  <c r="AU115" i="7"/>
  <c r="AU116" i="7"/>
  <c r="AU117" i="7"/>
  <c r="AU118" i="7"/>
  <c r="AU119" i="7"/>
  <c r="AU120" i="7"/>
  <c r="AU121" i="7"/>
  <c r="AU122" i="7"/>
  <c r="AU123" i="7"/>
  <c r="AU124" i="7"/>
  <c r="AU125" i="7"/>
  <c r="AU126" i="7"/>
  <c r="AU127" i="7"/>
  <c r="AU128" i="7"/>
  <c r="AU129" i="7"/>
  <c r="AU130" i="7"/>
  <c r="AK132" i="7"/>
  <c r="AQ132" i="7"/>
  <c r="AH132" i="7"/>
  <c r="AT132" i="7"/>
  <c r="AO132" i="7"/>
  <c r="AD132" i="7"/>
  <c r="AJ132" i="7"/>
  <c r="J133" i="7"/>
  <c r="V132" i="7"/>
  <c r="AB132" i="7"/>
  <c r="Z132" i="7"/>
  <c r="AL132" i="7"/>
  <c r="AR132" i="7"/>
  <c r="AE132" i="7"/>
  <c r="W132" i="7"/>
  <c r="AA132" i="7"/>
  <c r="AM132" i="7"/>
  <c r="AP132" i="7"/>
  <c r="AG132" i="7"/>
  <c r="I133" i="7"/>
  <c r="AN132" i="7"/>
  <c r="AU132" i="7"/>
  <c r="H133" i="7"/>
  <c r="AF132" i="7"/>
  <c r="AS132" i="7"/>
  <c r="AI132" i="7"/>
  <c r="Y132" i="7"/>
  <c r="F133" i="7"/>
  <c r="X132" i="7"/>
  <c r="AC132" i="7"/>
  <c r="AU66" i="7"/>
  <c r="AU69" i="7"/>
  <c r="AU68" i="7"/>
  <c r="AU67" i="7"/>
  <c r="AU70" i="7"/>
  <c r="AU71" i="7"/>
  <c r="AU72" i="7"/>
  <c r="AU73" i="7"/>
  <c r="AU74" i="7"/>
  <c r="AU75" i="7"/>
  <c r="AU76" i="7"/>
  <c r="AU78" i="7"/>
  <c r="AU77" i="7"/>
  <c r="AU79" i="7"/>
  <c r="AU80" i="7"/>
  <c r="AU81" i="7"/>
  <c r="AU82" i="7"/>
  <c r="AU83" i="7"/>
  <c r="AU84" i="7"/>
  <c r="AU85" i="7"/>
  <c r="AU86" i="7"/>
  <c r="AU87" i="7"/>
  <c r="AU88" i="7"/>
  <c r="AU89" i="7"/>
  <c r="AU90" i="7"/>
  <c r="AU91" i="7"/>
  <c r="AU92" i="7"/>
  <c r="AU93" i="7"/>
  <c r="AU94" i="7"/>
  <c r="AU95" i="7"/>
  <c r="AU96" i="7"/>
  <c r="AU97" i="7"/>
  <c r="AU98" i="7"/>
  <c r="AU99" i="7"/>
  <c r="AU100" i="7"/>
  <c r="AU101" i="7"/>
  <c r="AU102" i="7"/>
  <c r="AU103" i="7"/>
  <c r="AU104" i="7"/>
  <c r="AU105" i="7"/>
  <c r="AU106" i="7"/>
  <c r="AU107" i="7"/>
  <c r="AG279" i="7"/>
  <c r="AS279" i="7"/>
  <c r="AL463" i="7"/>
  <c r="W463" i="7"/>
  <c r="AF463" i="7"/>
  <c r="H464" i="7"/>
  <c r="AI279" i="7"/>
  <c r="AR463" i="7"/>
  <c r="V279" i="7"/>
  <c r="AP463" i="7"/>
  <c r="AT279" i="7"/>
  <c r="V463" i="7"/>
  <c r="X463" i="7"/>
  <c r="AG463" i="7"/>
  <c r="I464" i="7"/>
  <c r="AO463" i="7"/>
  <c r="AM463" i="7"/>
  <c r="AC279" i="7"/>
  <c r="AP279" i="7"/>
  <c r="AA279" i="7"/>
  <c r="AC463" i="7"/>
  <c r="AA463" i="7"/>
  <c r="AT463" i="7"/>
  <c r="AB463" i="7"/>
  <c r="F281" i="7"/>
  <c r="D281" i="7"/>
  <c r="AH279" i="7"/>
  <c r="D470" i="7"/>
  <c r="I281" i="7"/>
  <c r="AU183" i="7"/>
  <c r="AU262" i="7"/>
  <c r="AJ463" i="7"/>
  <c r="I280" i="7"/>
  <c r="AI463" i="7"/>
  <c r="AM279" i="7"/>
  <c r="AD279" i="7"/>
  <c r="Z463" i="7"/>
  <c r="Z279" i="7"/>
  <c r="AU463" i="7"/>
  <c r="Y279" i="7"/>
  <c r="AH463" i="7"/>
  <c r="AN279" i="7"/>
  <c r="AU191" i="7"/>
  <c r="AU272" i="7"/>
  <c r="X279" i="7"/>
  <c r="AD463" i="7"/>
  <c r="AQ463" i="7"/>
  <c r="AF279" i="7"/>
  <c r="AQ279" i="7"/>
  <c r="AU452" i="7"/>
  <c r="AE463" i="7"/>
  <c r="AK279" i="7"/>
  <c r="W279" i="7"/>
  <c r="AK463" i="7"/>
  <c r="AN463" i="7"/>
  <c r="AU186" i="7"/>
  <c r="AU213" i="7"/>
  <c r="AE279" i="7"/>
  <c r="AR279" i="7"/>
  <c r="AS463" i="7"/>
  <c r="Y463" i="7"/>
  <c r="AO279" i="7"/>
  <c r="AL279" i="7"/>
  <c r="AJ279" i="7"/>
  <c r="F465" i="7"/>
  <c r="AU166" i="7"/>
  <c r="AU167" i="7"/>
  <c r="AU178" i="7"/>
  <c r="AU195" i="7"/>
  <c r="AU448" i="7"/>
  <c r="AU279" i="7"/>
  <c r="AU419" i="7"/>
  <c r="AU411" i="7"/>
  <c r="AU424" i="7"/>
  <c r="AU429" i="7"/>
  <c r="AU438" i="7"/>
  <c r="AU453" i="7"/>
  <c r="AB279" i="7"/>
  <c r="AU423" i="7"/>
  <c r="AD584" i="7" l="1"/>
  <c r="AE41" i="7" s="1"/>
  <c r="AE584" i="7" s="1"/>
  <c r="AF41" i="7" s="1"/>
  <c r="AQ583" i="7"/>
  <c r="AR40" i="7" s="1"/>
  <c r="AD579" i="7"/>
  <c r="AE36" i="7" s="1"/>
  <c r="AS595" i="7"/>
  <c r="AT52" i="7" s="1"/>
  <c r="B471" i="7"/>
  <c r="AB53" i="7"/>
  <c r="AB596" i="7" s="1"/>
  <c r="AO30" i="7"/>
  <c r="AO573" i="7" s="1"/>
  <c r="W31" i="7"/>
  <c r="W574" i="7" s="1"/>
  <c r="AV6" i="7"/>
  <c r="B282" i="7"/>
  <c r="AD133" i="7"/>
  <c r="AI133" i="7"/>
  <c r="AN133" i="7"/>
  <c r="AS133" i="7"/>
  <c r="W133" i="7"/>
  <c r="AJ133" i="7"/>
  <c r="AB133" i="7"/>
  <c r="AC133" i="7"/>
  <c r="AO133" i="7"/>
  <c r="AA133" i="7"/>
  <c r="AF133" i="7"/>
  <c r="AR133" i="7"/>
  <c r="AP133" i="7"/>
  <c r="AE133" i="7"/>
  <c r="X133" i="7"/>
  <c r="H134" i="7"/>
  <c r="AH133" i="7"/>
  <c r="Z133" i="7"/>
  <c r="AG133" i="7"/>
  <c r="AT133" i="7"/>
  <c r="AU133" i="7"/>
  <c r="F134" i="7"/>
  <c r="AL133" i="7"/>
  <c r="AQ133" i="7"/>
  <c r="AK133" i="7"/>
  <c r="Y133" i="7"/>
  <c r="I134" i="7"/>
  <c r="J134" i="7" s="1"/>
  <c r="V133" i="7"/>
  <c r="AM133" i="7"/>
  <c r="AU240" i="7"/>
  <c r="AU443" i="7"/>
  <c r="AU222" i="7"/>
  <c r="AU270" i="7"/>
  <c r="AU249" i="7"/>
  <c r="AU160" i="7"/>
  <c r="AU442" i="7"/>
  <c r="AU238" i="7"/>
  <c r="AU268" i="7"/>
  <c r="AU433" i="7"/>
  <c r="AU231" i="7"/>
  <c r="AU192" i="7"/>
  <c r="AU159" i="7"/>
  <c r="AU451" i="7"/>
  <c r="AU180" i="7"/>
  <c r="AU216" i="7"/>
  <c r="AU449" i="7"/>
  <c r="AU217" i="7"/>
  <c r="AU172" i="7"/>
  <c r="AU215" i="7"/>
  <c r="AU257" i="7"/>
  <c r="AU421" i="7"/>
  <c r="AU203" i="7"/>
  <c r="AU248" i="7"/>
  <c r="AU460" i="7"/>
  <c r="AU440" i="7"/>
  <c r="AU230" i="7"/>
  <c r="AU450" i="7"/>
  <c r="AU431" i="7"/>
  <c r="AU214" i="7"/>
  <c r="AU256" i="7"/>
  <c r="AU155" i="7"/>
  <c r="AU266" i="7"/>
  <c r="AU246" i="7"/>
  <c r="AU198" i="7"/>
  <c r="AU212" i="7"/>
  <c r="AU189" i="7"/>
  <c r="AU163" i="7"/>
  <c r="AU200" i="7"/>
  <c r="AU243" i="7"/>
  <c r="AU273" i="7"/>
  <c r="AU188" i="7"/>
  <c r="AU161" i="7"/>
  <c r="AU199" i="7"/>
  <c r="AU174" i="7"/>
  <c r="AU274" i="7"/>
  <c r="AU187" i="7"/>
  <c r="AU413" i="7"/>
  <c r="AU263" i="7"/>
  <c r="AU242" i="7"/>
  <c r="AU461" i="7"/>
  <c r="AU260" i="7"/>
  <c r="AU168" i="7"/>
  <c r="H465" i="7"/>
  <c r="AU209" i="7"/>
  <c r="AU184" i="7"/>
  <c r="AU414" i="7"/>
  <c r="AU196" i="7"/>
  <c r="AU425" i="7"/>
  <c r="AU455" i="7"/>
  <c r="AU435" i="7"/>
  <c r="AU164" i="7"/>
  <c r="AU445" i="7"/>
  <c r="AU241" i="7"/>
  <c r="AU208" i="7"/>
  <c r="AU251" i="7"/>
  <c r="AU165" i="7"/>
  <c r="AU261" i="7"/>
  <c r="AU156" i="7"/>
  <c r="AU462" i="7"/>
  <c r="AU258" i="7"/>
  <c r="AU420" i="7"/>
  <c r="AU227" i="7"/>
  <c r="J281" i="7"/>
  <c r="AU185" i="7"/>
  <c r="H281" i="7"/>
  <c r="AU207" i="7"/>
  <c r="AU250" i="7"/>
  <c r="AU170" i="7"/>
  <c r="AU194" i="7"/>
  <c r="AU422" i="7"/>
  <c r="AU269" i="7"/>
  <c r="AU181" i="7"/>
  <c r="AU239" i="7"/>
  <c r="AU259" i="7"/>
  <c r="AU415" i="7"/>
  <c r="AU267" i="7"/>
  <c r="AU179" i="7"/>
  <c r="AU171" i="7"/>
  <c r="AU193" i="7"/>
  <c r="AU412" i="7"/>
  <c r="AU459" i="7"/>
  <c r="AU439" i="7"/>
  <c r="AU210" i="7"/>
  <c r="AU205" i="7"/>
  <c r="AU247" i="7"/>
  <c r="AU277" i="7"/>
  <c r="AU441" i="7"/>
  <c r="AU417" i="7"/>
  <c r="AU202" i="7"/>
  <c r="AU430" i="7"/>
  <c r="AU276" i="7"/>
  <c r="AU190" i="7"/>
  <c r="AU418" i="7"/>
  <c r="AU201" i="7"/>
  <c r="AU177" i="7"/>
  <c r="AU275" i="7"/>
  <c r="AU255" i="7"/>
  <c r="AU223" i="7"/>
  <c r="AU162" i="7"/>
  <c r="AU265" i="7"/>
  <c r="AU176" i="7"/>
  <c r="AU458" i="7"/>
  <c r="AU254" i="7"/>
  <c r="AU157" i="7"/>
  <c r="AU447" i="7"/>
  <c r="AU175" i="7"/>
  <c r="AU457" i="7"/>
  <c r="AU437" i="7"/>
  <c r="AU154" i="7"/>
  <c r="AU264" i="7"/>
  <c r="AU244" i="7"/>
  <c r="AU211" i="7"/>
  <c r="AU253" i="7"/>
  <c r="AU158" i="7"/>
  <c r="AU206" i="7"/>
  <c r="AU182" i="7"/>
  <c r="AU426" i="7"/>
  <c r="J280" i="7"/>
  <c r="AU446" i="7"/>
  <c r="AU173" i="7"/>
  <c r="AU456" i="7"/>
  <c r="AU252" i="7"/>
  <c r="AU416" i="7"/>
  <c r="AU197" i="7"/>
  <c r="AU428" i="7"/>
  <c r="AU271" i="7"/>
  <c r="AU436" i="7"/>
  <c r="AU427" i="7"/>
  <c r="AU444" i="7"/>
  <c r="AU169" i="7"/>
  <c r="AU454" i="7"/>
  <c r="AU434" i="7"/>
  <c r="AU278" i="7"/>
  <c r="AU204" i="7"/>
  <c r="AU432" i="7"/>
  <c r="D471" i="7"/>
  <c r="J464" i="7"/>
  <c r="AU245" i="7"/>
  <c r="I465" i="7"/>
  <c r="F466" i="7"/>
  <c r="D282" i="7"/>
  <c r="AF584" i="7" l="1"/>
  <c r="AG41" i="7" s="1"/>
  <c r="AR583" i="7"/>
  <c r="AS40" i="7" s="1"/>
  <c r="AE579" i="7"/>
  <c r="AF36" i="7" s="1"/>
  <c r="AT595" i="7"/>
  <c r="AU52" i="7" s="1"/>
  <c r="AU572" i="7"/>
  <c r="AV29" i="7" s="1"/>
  <c r="W22" i="7"/>
  <c r="W565" i="7" s="1"/>
  <c r="X22" i="7" s="1"/>
  <c r="X565" i="7" s="1"/>
  <c r="Y22" i="7" s="1"/>
  <c r="Y565" i="7" s="1"/>
  <c r="Z22" i="7" s="1"/>
  <c r="Z565" i="7" s="1"/>
  <c r="AA22" i="7" s="1"/>
  <c r="AA565" i="7" s="1"/>
  <c r="AB22" i="7" s="1"/>
  <c r="AB565" i="7" s="1"/>
  <c r="AC22" i="7" s="1"/>
  <c r="AC565" i="7" s="1"/>
  <c r="AD22" i="7" s="1"/>
  <c r="AD565" i="7" s="1"/>
  <c r="AE22" i="7" s="1"/>
  <c r="AE565" i="7" s="1"/>
  <c r="AF22" i="7" s="1"/>
  <c r="AF565" i="7" s="1"/>
  <c r="AG22" i="7" s="1"/>
  <c r="AG565" i="7" s="1"/>
  <c r="AH22" i="7" s="1"/>
  <c r="AH565" i="7" s="1"/>
  <c r="AI22" i="7" s="1"/>
  <c r="AI565" i="7" s="1"/>
  <c r="AJ22" i="7" s="1"/>
  <c r="AJ565" i="7" s="1"/>
  <c r="AK22" i="7" s="1"/>
  <c r="AK565" i="7" s="1"/>
  <c r="AL22" i="7" s="1"/>
  <c r="AL565" i="7" s="1"/>
  <c r="AM22" i="7" s="1"/>
  <c r="AM565" i="7" s="1"/>
  <c r="AN22" i="7" s="1"/>
  <c r="AN565" i="7" s="1"/>
  <c r="AO22" i="7" s="1"/>
  <c r="AO565" i="7" s="1"/>
  <c r="AP22" i="7" s="1"/>
  <c r="AP565" i="7" s="1"/>
  <c r="AQ22" i="7" s="1"/>
  <c r="AQ565" i="7" s="1"/>
  <c r="AR22" i="7" s="1"/>
  <c r="AR565" i="7" s="1"/>
  <c r="AS22" i="7" s="1"/>
  <c r="AS565" i="7" s="1"/>
  <c r="AT22" i="7" s="1"/>
  <c r="AT565" i="7" s="1"/>
  <c r="AU22" i="7" s="1"/>
  <c r="AU565" i="7" s="1"/>
  <c r="AV22" i="7" s="1"/>
  <c r="B472" i="7"/>
  <c r="AU571" i="7"/>
  <c r="AV28" i="7" s="1"/>
  <c r="AU593" i="7"/>
  <c r="AV50" i="7" s="1"/>
  <c r="AU594" i="7"/>
  <c r="AV51" i="7" s="1"/>
  <c r="AC53" i="7"/>
  <c r="AC596" i="7" s="1"/>
  <c r="X31" i="7"/>
  <c r="X574" i="7" s="1"/>
  <c r="AP30" i="7"/>
  <c r="AP573" i="7" s="1"/>
  <c r="AV7" i="7"/>
  <c r="B283" i="7"/>
  <c r="AV133" i="7"/>
  <c r="AV110" i="7"/>
  <c r="AV111" i="7"/>
  <c r="AV112" i="7"/>
  <c r="AV113" i="7"/>
  <c r="AV114" i="7"/>
  <c r="AV115" i="7"/>
  <c r="AV116" i="7"/>
  <c r="AV117" i="7"/>
  <c r="AV118" i="7"/>
  <c r="AV119" i="7"/>
  <c r="AV120" i="7"/>
  <c r="AV121" i="7"/>
  <c r="AV122" i="7"/>
  <c r="AV123" i="7"/>
  <c r="AV124" i="7"/>
  <c r="AV125" i="7"/>
  <c r="AV126" i="7"/>
  <c r="AV127" i="7"/>
  <c r="AV128" i="7"/>
  <c r="AV129" i="7"/>
  <c r="AV130" i="7"/>
  <c r="AV131" i="7"/>
  <c r="AV132" i="7"/>
  <c r="AT134" i="7"/>
  <c r="Y134" i="7"/>
  <c r="AI134" i="7"/>
  <c r="AM134" i="7"/>
  <c r="J135" i="7"/>
  <c r="AL134" i="7"/>
  <c r="AP134" i="7"/>
  <c r="AS134" i="7"/>
  <c r="AD134" i="7"/>
  <c r="AH134" i="7"/>
  <c r="AV134" i="7"/>
  <c r="AE134" i="7"/>
  <c r="W134" i="7"/>
  <c r="V134" i="7"/>
  <c r="Z134" i="7"/>
  <c r="AN134" i="7"/>
  <c r="AF134" i="7"/>
  <c r="AC134" i="7"/>
  <c r="H135" i="7"/>
  <c r="AR134" i="7"/>
  <c r="X134" i="7"/>
  <c r="AU134" i="7"/>
  <c r="F135" i="7"/>
  <c r="AB134" i="7"/>
  <c r="AJ134" i="7"/>
  <c r="AO134" i="7"/>
  <c r="AK134" i="7"/>
  <c r="AA134" i="7"/>
  <c r="I135" i="7"/>
  <c r="AG134" i="7"/>
  <c r="AQ134" i="7"/>
  <c r="AV66" i="7"/>
  <c r="AV67" i="7"/>
  <c r="AV68" i="7"/>
  <c r="AV70" i="7"/>
  <c r="AV69" i="7"/>
  <c r="AV71" i="7"/>
  <c r="AV72" i="7"/>
  <c r="AV73" i="7"/>
  <c r="AV74" i="7"/>
  <c r="AV75" i="7"/>
  <c r="AV76" i="7"/>
  <c r="AV78" i="7"/>
  <c r="AV77" i="7"/>
  <c r="AV79" i="7"/>
  <c r="AV80" i="7"/>
  <c r="AV81" i="7"/>
  <c r="AV82" i="7"/>
  <c r="AV83" i="7"/>
  <c r="AV84" i="7"/>
  <c r="AV85" i="7"/>
  <c r="AV86" i="7"/>
  <c r="AV87" i="7"/>
  <c r="AV88" i="7"/>
  <c r="AV89" i="7"/>
  <c r="AV90" i="7"/>
  <c r="AV91" i="7"/>
  <c r="AV92" i="7"/>
  <c r="AV93" i="7"/>
  <c r="AV94" i="7"/>
  <c r="AV95" i="7"/>
  <c r="AV96" i="7"/>
  <c r="AV97" i="7"/>
  <c r="AV98" i="7"/>
  <c r="AV99" i="7"/>
  <c r="AV100" i="7"/>
  <c r="AV101" i="7"/>
  <c r="AV102" i="7"/>
  <c r="AV103" i="7"/>
  <c r="AV104" i="7"/>
  <c r="AV105" i="7"/>
  <c r="AV106" i="7"/>
  <c r="AV107" i="7"/>
  <c r="F282" i="7"/>
  <c r="AO281" i="7"/>
  <c r="AN464" i="7"/>
  <c r="AA281" i="7"/>
  <c r="Z464" i="7"/>
  <c r="AQ280" i="7"/>
  <c r="I282" i="7"/>
  <c r="AS464" i="7"/>
  <c r="AN280" i="7"/>
  <c r="W281" i="7"/>
  <c r="AB280" i="7"/>
  <c r="AH281" i="7"/>
  <c r="AP281" i="7"/>
  <c r="AD464" i="7"/>
  <c r="AT281" i="7"/>
  <c r="AR280" i="7"/>
  <c r="H466" i="7"/>
  <c r="AP280" i="7"/>
  <c r="AF464" i="7"/>
  <c r="AE281" i="7"/>
  <c r="AD281" i="7"/>
  <c r="AN281" i="7"/>
  <c r="AK281" i="7"/>
  <c r="AA464" i="7"/>
  <c r="AB464" i="7"/>
  <c r="AJ280" i="7"/>
  <c r="AO280" i="7"/>
  <c r="D283" i="7"/>
  <c r="AR464" i="7"/>
  <c r="AG280" i="7"/>
  <c r="V464" i="7"/>
  <c r="AK280" i="7"/>
  <c r="AP464" i="7"/>
  <c r="AU281" i="7"/>
  <c r="AL280" i="7"/>
  <c r="AF281" i="7"/>
  <c r="V280" i="7"/>
  <c r="H283" i="7"/>
  <c r="AG464" i="7"/>
  <c r="AG281" i="7"/>
  <c r="AE464" i="7"/>
  <c r="AM280" i="7"/>
  <c r="AS281" i="7"/>
  <c r="Y464" i="7"/>
  <c r="J465" i="7"/>
  <c r="AT280" i="7"/>
  <c r="AC280" i="7"/>
  <c r="X280" i="7"/>
  <c r="AL281" i="7"/>
  <c r="AU464" i="7"/>
  <c r="Y281" i="7"/>
  <c r="AD280" i="7"/>
  <c r="AF280" i="7"/>
  <c r="AI280" i="7"/>
  <c r="H282" i="7"/>
  <c r="AH464" i="7"/>
  <c r="AC281" i="7"/>
  <c r="AC464" i="7"/>
  <c r="AL464" i="7"/>
  <c r="AJ281" i="7"/>
  <c r="W464" i="7"/>
  <c r="AV280" i="7"/>
  <c r="AU280" i="7"/>
  <c r="Z281" i="7"/>
  <c r="J282" i="7"/>
  <c r="AT464" i="7"/>
  <c r="V281" i="7"/>
  <c r="AQ464" i="7"/>
  <c r="AM464" i="7"/>
  <c r="AH280" i="7"/>
  <c r="AA280" i="7"/>
  <c r="AM281" i="7"/>
  <c r="I466" i="7"/>
  <c r="F467" i="7"/>
  <c r="AV464" i="7"/>
  <c r="AI281" i="7"/>
  <c r="AO464" i="7"/>
  <c r="Z280" i="7"/>
  <c r="AB281" i="7"/>
  <c r="AJ464" i="7"/>
  <c r="AI464" i="7"/>
  <c r="AS280" i="7"/>
  <c r="AR281" i="7"/>
  <c r="AE280" i="7"/>
  <c r="AK464" i="7"/>
  <c r="W280" i="7"/>
  <c r="AQ281" i="7"/>
  <c r="X464" i="7"/>
  <c r="D472" i="7"/>
  <c r="Y280" i="7"/>
  <c r="X281" i="7"/>
  <c r="AV419" i="7"/>
  <c r="AS583" i="7" l="1"/>
  <c r="AT40" i="7" s="1"/>
  <c r="AG584" i="7"/>
  <c r="AH41" i="7" s="1"/>
  <c r="V585" i="7"/>
  <c r="AF579" i="7"/>
  <c r="AG36" i="7" s="1"/>
  <c r="V580" i="7"/>
  <c r="W37" i="7" s="1"/>
  <c r="W34" i="7" s="1"/>
  <c r="AU595" i="7"/>
  <c r="AV52" i="7" s="1"/>
  <c r="B473" i="7"/>
  <c r="AD53" i="7"/>
  <c r="AD596" i="7" s="1"/>
  <c r="AQ30" i="7"/>
  <c r="AQ573" i="7" s="1"/>
  <c r="Y31" i="7"/>
  <c r="Y574" i="7" s="1"/>
  <c r="AW6" i="7"/>
  <c r="B284" i="7"/>
  <c r="AH135" i="7"/>
  <c r="AU135" i="7"/>
  <c r="V135" i="7"/>
  <c r="AQ135" i="7"/>
  <c r="Z135" i="7"/>
  <c r="AM135" i="7"/>
  <c r="AK135" i="7"/>
  <c r="AO135" i="7"/>
  <c r="AE135" i="7"/>
  <c r="AI135" i="7"/>
  <c r="AS135" i="7"/>
  <c r="AA135" i="7"/>
  <c r="AR135" i="7"/>
  <c r="AV135" i="7"/>
  <c r="W135" i="7"/>
  <c r="AG135" i="7"/>
  <c r="Y135" i="7"/>
  <c r="I136" i="7"/>
  <c r="AJ135" i="7"/>
  <c r="AN135" i="7"/>
  <c r="J136" i="7"/>
  <c r="AD135" i="7"/>
  <c r="AB135" i="7"/>
  <c r="AF135" i="7"/>
  <c r="AT135" i="7"/>
  <c r="AC135" i="7"/>
  <c r="H136" i="7"/>
  <c r="F136" i="7"/>
  <c r="AP135" i="7"/>
  <c r="X135" i="7"/>
  <c r="AL135" i="7"/>
  <c r="AV217" i="7"/>
  <c r="AV257" i="7"/>
  <c r="AV416" i="7"/>
  <c r="AV452" i="7"/>
  <c r="AV179" i="7"/>
  <c r="AV463" i="7"/>
  <c r="AV442" i="7"/>
  <c r="AV167" i="7"/>
  <c r="AV209" i="7"/>
  <c r="AV252" i="7"/>
  <c r="AV165" i="7"/>
  <c r="AV203" i="7"/>
  <c r="AV246" i="7"/>
  <c r="AV461" i="7"/>
  <c r="AV258" i="7"/>
  <c r="AV453" i="7"/>
  <c r="AV171" i="7"/>
  <c r="AV421" i="7"/>
  <c r="V282" i="7"/>
  <c r="AE465" i="7"/>
  <c r="AV278" i="7"/>
  <c r="D284" i="7"/>
  <c r="AV201" i="7"/>
  <c r="AR282" i="7"/>
  <c r="AP465" i="7"/>
  <c r="AA465" i="7"/>
  <c r="AV212" i="7"/>
  <c r="AV189" i="7"/>
  <c r="AV159" i="7"/>
  <c r="AV200" i="7"/>
  <c r="AV429" i="7"/>
  <c r="AV277" i="7"/>
  <c r="AV441" i="7"/>
  <c r="AV418" i="7"/>
  <c r="AV269" i="7"/>
  <c r="AV250" i="7"/>
  <c r="AV156" i="7"/>
  <c r="AV447" i="7"/>
  <c r="AV174" i="7"/>
  <c r="AV275" i="7"/>
  <c r="AV256" i="7"/>
  <c r="AV415" i="7"/>
  <c r="AV204" i="7"/>
  <c r="AV432" i="7"/>
  <c r="AV414" i="7"/>
  <c r="AG282" i="7"/>
  <c r="Y465" i="7"/>
  <c r="AV459" i="7"/>
  <c r="AU282" i="7"/>
  <c r="AT465" i="7"/>
  <c r="AH282" i="7"/>
  <c r="AB465" i="7"/>
  <c r="AV272" i="7"/>
  <c r="AV186" i="7"/>
  <c r="AV426" i="7"/>
  <c r="AV262" i="7"/>
  <c r="AV428" i="7"/>
  <c r="AV458" i="7"/>
  <c r="AV439" i="7"/>
  <c r="AV227" i="7"/>
  <c r="AV450" i="7"/>
  <c r="AV430" i="7"/>
  <c r="AV281" i="7"/>
  <c r="AV445" i="7"/>
  <c r="AV425" i="7"/>
  <c r="AV274" i="7"/>
  <c r="AV253" i="7"/>
  <c r="AV412" i="7"/>
  <c r="AV255" i="7"/>
  <c r="AE282" i="7"/>
  <c r="AO465" i="7"/>
  <c r="AV206" i="7"/>
  <c r="AV183" i="7"/>
  <c r="AV239" i="7"/>
  <c r="AV443" i="7"/>
  <c r="AV173" i="7"/>
  <c r="AV455" i="7"/>
  <c r="AV251" i="7"/>
  <c r="AV417" i="7"/>
  <c r="AV264" i="7"/>
  <c r="AV242" i="7"/>
  <c r="AV216" i="7"/>
  <c r="AV194" i="7"/>
  <c r="AV238" i="7"/>
  <c r="AV208" i="7"/>
  <c r="AV184" i="7"/>
  <c r="AV231" i="7"/>
  <c r="AV263" i="7"/>
  <c r="AV244" i="7"/>
  <c r="AV210" i="7"/>
  <c r="AV185" i="7"/>
  <c r="AV162" i="7"/>
  <c r="AN282" i="7"/>
  <c r="AP282" i="7"/>
  <c r="X282" i="7"/>
  <c r="W282" i="7"/>
  <c r="AF282" i="7"/>
  <c r="AQ465" i="7"/>
  <c r="V465" i="7"/>
  <c r="AD465" i="7"/>
  <c r="J467" i="7"/>
  <c r="AV424" i="7"/>
  <c r="AV434" i="7"/>
  <c r="AL282" i="7"/>
  <c r="AC465" i="7"/>
  <c r="AD282" i="7"/>
  <c r="AU465" i="7"/>
  <c r="F284" i="7"/>
  <c r="AG465" i="7"/>
  <c r="AK282" i="7"/>
  <c r="AS282" i="7"/>
  <c r="AI465" i="7"/>
  <c r="AV158" i="7"/>
  <c r="AB282" i="7"/>
  <c r="AV205" i="7"/>
  <c r="AV178" i="7"/>
  <c r="AV460" i="7"/>
  <c r="AV191" i="7"/>
  <c r="AV161" i="7"/>
  <c r="AV270" i="7"/>
  <c r="AV249" i="7"/>
  <c r="AV427" i="7"/>
  <c r="AV196" i="7"/>
  <c r="AV166" i="7"/>
  <c r="AV215" i="7"/>
  <c r="AV190" i="7"/>
  <c r="AV222" i="7"/>
  <c r="AV267" i="7"/>
  <c r="AV180" i="7"/>
  <c r="AV170" i="7"/>
  <c r="AV444" i="7"/>
  <c r="AV207" i="7"/>
  <c r="AV465" i="7"/>
  <c r="AI282" i="7"/>
  <c r="AJ465" i="7"/>
  <c r="F283" i="7"/>
  <c r="AV247" i="7"/>
  <c r="AO282" i="7"/>
  <c r="AV265" i="7"/>
  <c r="AV176" i="7"/>
  <c r="AV213" i="7"/>
  <c r="AV438" i="7"/>
  <c r="AV157" i="7"/>
  <c r="AV202" i="7"/>
  <c r="AV248" i="7"/>
  <c r="AV279" i="7"/>
  <c r="AV259" i="7"/>
  <c r="AV422" i="7"/>
  <c r="AV273" i="7"/>
  <c r="AV187" i="7"/>
  <c r="AV155" i="7"/>
  <c r="AV449" i="7"/>
  <c r="AV245" i="7"/>
  <c r="AV462" i="7"/>
  <c r="AV193" i="7"/>
  <c r="AV163" i="7"/>
  <c r="AV451" i="7"/>
  <c r="AH465" i="7"/>
  <c r="W465" i="7"/>
  <c r="AA282" i="7"/>
  <c r="AL465" i="7"/>
  <c r="J466" i="7"/>
  <c r="AV266" i="7"/>
  <c r="AV282" i="7"/>
  <c r="AV197" i="7"/>
  <c r="AV168" i="7"/>
  <c r="AV456" i="7"/>
  <c r="AV436" i="7"/>
  <c r="AV240" i="7"/>
  <c r="AV448" i="7"/>
  <c r="AV243" i="7"/>
  <c r="AV276" i="7"/>
  <c r="AV440" i="7"/>
  <c r="AV411" i="7"/>
  <c r="AV271" i="7"/>
  <c r="AV435" i="7"/>
  <c r="AV160" i="7"/>
  <c r="AV199" i="7"/>
  <c r="AV175" i="7"/>
  <c r="AV214" i="7"/>
  <c r="AV254" i="7"/>
  <c r="AV431" i="7"/>
  <c r="I283" i="7"/>
  <c r="AV195" i="7"/>
  <c r="AV154" i="7"/>
  <c r="AV454" i="7"/>
  <c r="AV181" i="7"/>
  <c r="AV164" i="7"/>
  <c r="AV446" i="7"/>
  <c r="AV241" i="7"/>
  <c r="AV211" i="7"/>
  <c r="AV188" i="7"/>
  <c r="AV413" i="7"/>
  <c r="AV268" i="7"/>
  <c r="AV433" i="7"/>
  <c r="AV423" i="7"/>
  <c r="AV260" i="7"/>
  <c r="AV172" i="7"/>
  <c r="AV457" i="7"/>
  <c r="AV437" i="7"/>
  <c r="AV223" i="7"/>
  <c r="AV198" i="7"/>
  <c r="AV169" i="7"/>
  <c r="AK465" i="7"/>
  <c r="AR465" i="7"/>
  <c r="X465" i="7"/>
  <c r="AN465" i="7"/>
  <c r="AS465" i="7"/>
  <c r="AF465" i="7"/>
  <c r="AT282" i="7"/>
  <c r="AV420" i="7"/>
  <c r="AV182" i="7"/>
  <c r="AV261" i="7"/>
  <c r="AM465" i="7"/>
  <c r="AJ282" i="7"/>
  <c r="AM282" i="7"/>
  <c r="F468" i="7"/>
  <c r="AV192" i="7"/>
  <c r="AC282" i="7"/>
  <c r="Z465" i="7"/>
  <c r="AV177" i="7"/>
  <c r="AV230" i="7"/>
  <c r="Z282" i="7"/>
  <c r="AQ282" i="7"/>
  <c r="H467" i="7"/>
  <c r="Y282" i="7"/>
  <c r="D473" i="7"/>
  <c r="V582" i="7" l="1"/>
  <c r="W42" i="7"/>
  <c r="W39" i="7" s="1"/>
  <c r="AH584" i="7"/>
  <c r="AI41" i="7" s="1"/>
  <c r="AT583" i="7"/>
  <c r="AU40" i="7" s="1"/>
  <c r="W585" i="7"/>
  <c r="X42" i="7" s="1"/>
  <c r="X39" i="7" s="1"/>
  <c r="AG579" i="7"/>
  <c r="AH36" i="7" s="1"/>
  <c r="W580" i="7"/>
  <c r="V577" i="7"/>
  <c r="AV594" i="7"/>
  <c r="AW51" i="7" s="1"/>
  <c r="AV565" i="7"/>
  <c r="AW22" i="7" s="1"/>
  <c r="AV572" i="7"/>
  <c r="AW29" i="7" s="1"/>
  <c r="AV595" i="7"/>
  <c r="AW52" i="7" s="1"/>
  <c r="AV571" i="7"/>
  <c r="AW28" i="7" s="1"/>
  <c r="AV593" i="7"/>
  <c r="AW50" i="7" s="1"/>
  <c r="W17" i="7"/>
  <c r="W560" i="7" s="1"/>
  <c r="B474" i="7"/>
  <c r="AE53" i="7"/>
  <c r="AE596" i="7" s="1"/>
  <c r="Z31" i="7"/>
  <c r="Z574" i="7" s="1"/>
  <c r="AR30" i="7"/>
  <c r="AR573" i="7" s="1"/>
  <c r="AW7" i="7"/>
  <c r="B285" i="7"/>
  <c r="AW135" i="7"/>
  <c r="AW110" i="7"/>
  <c r="AW111" i="7"/>
  <c r="AW112" i="7"/>
  <c r="AW113" i="7"/>
  <c r="AW114" i="7"/>
  <c r="AW115" i="7"/>
  <c r="AW116" i="7"/>
  <c r="AW117" i="7"/>
  <c r="AW118" i="7"/>
  <c r="AW119" i="7"/>
  <c r="AW120" i="7"/>
  <c r="AW121" i="7"/>
  <c r="AW122" i="7"/>
  <c r="AW123" i="7"/>
  <c r="AW124" i="7"/>
  <c r="AW125" i="7"/>
  <c r="AW126" i="7"/>
  <c r="AW127" i="7"/>
  <c r="AW128" i="7"/>
  <c r="AW129" i="7"/>
  <c r="AW130" i="7"/>
  <c r="AW131" i="7"/>
  <c r="AW132" i="7"/>
  <c r="AW133" i="7"/>
  <c r="AW134" i="7"/>
  <c r="AB136" i="7"/>
  <c r="AM136" i="7"/>
  <c r="Y136" i="7"/>
  <c r="AT136" i="7"/>
  <c r="AA136" i="7"/>
  <c r="AO136" i="7"/>
  <c r="AL136" i="7"/>
  <c r="AP136" i="7"/>
  <c r="AV136" i="7"/>
  <c r="AS136" i="7"/>
  <c r="AG136" i="7"/>
  <c r="AI136" i="7"/>
  <c r="AD136" i="7"/>
  <c r="AF136" i="7"/>
  <c r="AK136" i="7"/>
  <c r="AH136" i="7"/>
  <c r="AQ136" i="7"/>
  <c r="V136" i="7"/>
  <c r="Z136" i="7"/>
  <c r="X136" i="7"/>
  <c r="J137" i="7"/>
  <c r="AN136" i="7"/>
  <c r="AE136" i="7"/>
  <c r="H137" i="7"/>
  <c r="AR136" i="7"/>
  <c r="AC136" i="7"/>
  <c r="AU136" i="7"/>
  <c r="W136" i="7"/>
  <c r="I137" i="7"/>
  <c r="AJ136" i="7"/>
  <c r="AW136" i="7"/>
  <c r="F137" i="7"/>
  <c r="AW66" i="7"/>
  <c r="AW68" i="7"/>
  <c r="AW69" i="7"/>
  <c r="AW67" i="7"/>
  <c r="AW70" i="7"/>
  <c r="AW71" i="7"/>
  <c r="AW72" i="7"/>
  <c r="AW73" i="7"/>
  <c r="AW74" i="7"/>
  <c r="AW75" i="7"/>
  <c r="AW76" i="7"/>
  <c r="AW78" i="7"/>
  <c r="AW77" i="7"/>
  <c r="AW79" i="7"/>
  <c r="AW80" i="7"/>
  <c r="AW81" i="7"/>
  <c r="AW82" i="7"/>
  <c r="AW83" i="7"/>
  <c r="AW84" i="7"/>
  <c r="AW85" i="7"/>
  <c r="AW86" i="7"/>
  <c r="AW87" i="7"/>
  <c r="AW88" i="7"/>
  <c r="AW89" i="7"/>
  <c r="AW90" i="7"/>
  <c r="AW91" i="7"/>
  <c r="AW92" i="7"/>
  <c r="AW93" i="7"/>
  <c r="AW94" i="7"/>
  <c r="AW95" i="7"/>
  <c r="AW96" i="7"/>
  <c r="AW97" i="7"/>
  <c r="AW98" i="7"/>
  <c r="AW99" i="7"/>
  <c r="AW100" i="7"/>
  <c r="AW101" i="7"/>
  <c r="AW102" i="7"/>
  <c r="AW103" i="7"/>
  <c r="AW104" i="7"/>
  <c r="AW105" i="7"/>
  <c r="AW106" i="7"/>
  <c r="AW107" i="7"/>
  <c r="Y466" i="7"/>
  <c r="AW466" i="7"/>
  <c r="AH466" i="7"/>
  <c r="AC466" i="7"/>
  <c r="AW458" i="7"/>
  <c r="V466" i="7"/>
  <c r="AW201" i="7"/>
  <c r="AW449" i="7"/>
  <c r="AQ466" i="7"/>
  <c r="AW446" i="7"/>
  <c r="AW200" i="7"/>
  <c r="AW204" i="7"/>
  <c r="AW453" i="7"/>
  <c r="AW462" i="7"/>
  <c r="AI466" i="7"/>
  <c r="AK466" i="7"/>
  <c r="AW461" i="7"/>
  <c r="J468" i="7"/>
  <c r="AW246" i="7"/>
  <c r="AW248" i="7"/>
  <c r="AW434" i="7"/>
  <c r="AW185" i="7"/>
  <c r="AW255" i="7"/>
  <c r="AW192" i="7"/>
  <c r="AW260" i="7"/>
  <c r="AW210" i="7"/>
  <c r="AW216" i="7"/>
  <c r="H284" i="7"/>
  <c r="AW175" i="7"/>
  <c r="AW431" i="7"/>
  <c r="AW247" i="7"/>
  <c r="AW183" i="7"/>
  <c r="AW187" i="7"/>
  <c r="AW439" i="7"/>
  <c r="AW193" i="7"/>
  <c r="AW444" i="7"/>
  <c r="AW263" i="7"/>
  <c r="AT466" i="7"/>
  <c r="AJ466" i="7"/>
  <c r="AV466" i="7"/>
  <c r="H468" i="7"/>
  <c r="D285" i="7"/>
  <c r="I467" i="7"/>
  <c r="AW460" i="7"/>
  <c r="AA466" i="7"/>
  <c r="AL466" i="7"/>
  <c r="AW270" i="7"/>
  <c r="I285" i="7"/>
  <c r="AW274" i="7"/>
  <c r="W466" i="7"/>
  <c r="AS466" i="7"/>
  <c r="AR466" i="7"/>
  <c r="AB466" i="7"/>
  <c r="AD466" i="7"/>
  <c r="D474" i="7"/>
  <c r="AO466" i="7"/>
  <c r="F469" i="7"/>
  <c r="AW267" i="7"/>
  <c r="AW205" i="7"/>
  <c r="AW450" i="7"/>
  <c r="AW269" i="7"/>
  <c r="AW456" i="7"/>
  <c r="AW457" i="7"/>
  <c r="AW463" i="7"/>
  <c r="AG466" i="7"/>
  <c r="AW198" i="7"/>
  <c r="AW281" i="7"/>
  <c r="AW275" i="7"/>
  <c r="AF466" i="7"/>
  <c r="Z466" i="7"/>
  <c r="AM466" i="7"/>
  <c r="AU466" i="7"/>
  <c r="AP466" i="7"/>
  <c r="X466" i="7"/>
  <c r="F285" i="7"/>
  <c r="I284" i="7"/>
  <c r="AW272" i="7"/>
  <c r="AW280" i="7"/>
  <c r="AN466" i="7"/>
  <c r="J283" i="7"/>
  <c r="AW459" i="7"/>
  <c r="AE466" i="7"/>
  <c r="AW206" i="7"/>
  <c r="I468" i="7"/>
  <c r="AW171" i="7"/>
  <c r="W577" i="7" l="1"/>
  <c r="X37" i="7"/>
  <c r="X34" i="7" s="1"/>
  <c r="AI584" i="7"/>
  <c r="AJ41" i="7" s="1"/>
  <c r="W582" i="7"/>
  <c r="X585" i="7"/>
  <c r="Y42" i="7" s="1"/>
  <c r="Y39" i="7" s="1"/>
  <c r="AU583" i="7"/>
  <c r="AV40" i="7" s="1"/>
  <c r="AH579" i="7"/>
  <c r="AI36" i="7" s="1"/>
  <c r="B475" i="7"/>
  <c r="AF53" i="7"/>
  <c r="AF596" i="7" s="1"/>
  <c r="AA31" i="7"/>
  <c r="AA574" i="7" s="1"/>
  <c r="AS30" i="7"/>
  <c r="AS573" i="7" s="1"/>
  <c r="AX6" i="7"/>
  <c r="B286" i="7"/>
  <c r="AM137" i="7"/>
  <c r="Y137" i="7"/>
  <c r="W137" i="7"/>
  <c r="AK137" i="7"/>
  <c r="AR137" i="7"/>
  <c r="AQ137" i="7"/>
  <c r="AC137" i="7"/>
  <c r="AO137" i="7"/>
  <c r="AJ137" i="7"/>
  <c r="AF137" i="7"/>
  <c r="AV137" i="7"/>
  <c r="AT137" i="7"/>
  <c r="AG137" i="7"/>
  <c r="X137" i="7"/>
  <c r="AN137" i="7"/>
  <c r="AE137" i="7"/>
  <c r="J138" i="7"/>
  <c r="AD137" i="7"/>
  <c r="I138" i="7"/>
  <c r="AW137" i="7"/>
  <c r="F138" i="7"/>
  <c r="AB137" i="7"/>
  <c r="V137" i="7"/>
  <c r="AL137" i="7"/>
  <c r="AI137" i="7"/>
  <c r="AS137" i="7"/>
  <c r="AA137" i="7"/>
  <c r="H138" i="7"/>
  <c r="AP137" i="7"/>
  <c r="AH137" i="7"/>
  <c r="AU137" i="7"/>
  <c r="Z137" i="7"/>
  <c r="AW279" i="7"/>
  <c r="AW259" i="7"/>
  <c r="AW425" i="7"/>
  <c r="AW191" i="7"/>
  <c r="AW422" i="7"/>
  <c r="AW268" i="7"/>
  <c r="AW250" i="7"/>
  <c r="AW158" i="7"/>
  <c r="AW261" i="7"/>
  <c r="AW161" i="7"/>
  <c r="AW155" i="7"/>
  <c r="AW164" i="7"/>
  <c r="AW180" i="7"/>
  <c r="AW464" i="7"/>
  <c r="AW443" i="7"/>
  <c r="AC467" i="7"/>
  <c r="AV467" i="7"/>
  <c r="AM468" i="7"/>
  <c r="AB468" i="7"/>
  <c r="AI283" i="7"/>
  <c r="W467" i="7"/>
  <c r="AB467" i="7"/>
  <c r="AO468" i="7"/>
  <c r="AC468" i="7"/>
  <c r="AT283" i="7"/>
  <c r="AW215" i="7"/>
  <c r="AW441" i="7"/>
  <c r="AW240" i="7"/>
  <c r="AW188" i="7"/>
  <c r="AW415" i="7"/>
  <c r="AW202" i="7"/>
  <c r="AW245" i="7"/>
  <c r="AW278" i="7"/>
  <c r="AW258" i="7"/>
  <c r="AW223" i="7"/>
  <c r="AW419" i="7"/>
  <c r="AW162" i="7"/>
  <c r="AW429" i="7"/>
  <c r="AW277" i="7"/>
  <c r="AW440" i="7"/>
  <c r="AW418" i="7"/>
  <c r="AS468" i="7"/>
  <c r="AC283" i="7"/>
  <c r="W468" i="7"/>
  <c r="D475" i="7"/>
  <c r="AE283" i="7"/>
  <c r="AG467" i="7"/>
  <c r="AW212" i="7"/>
  <c r="AW438" i="7"/>
  <c r="AW222" i="7"/>
  <c r="AW435" i="7"/>
  <c r="AW427" i="7"/>
  <c r="AW264" i="7"/>
  <c r="AW244" i="7"/>
  <c r="AW214" i="7"/>
  <c r="AW256" i="7"/>
  <c r="AW412" i="7"/>
  <c r="AW416" i="7"/>
  <c r="AW282" i="7"/>
  <c r="AW173" i="7"/>
  <c r="AW213" i="7"/>
  <c r="AW189" i="7"/>
  <c r="AW157" i="7"/>
  <c r="AW467" i="7"/>
  <c r="AK283" i="7"/>
  <c r="AF468" i="7"/>
  <c r="AU283" i="7"/>
  <c r="AK467" i="7"/>
  <c r="F470" i="7"/>
  <c r="AW455" i="7"/>
  <c r="AW252" i="7"/>
  <c r="AW170" i="7"/>
  <c r="AW433" i="7"/>
  <c r="AW414" i="7"/>
  <c r="AW196" i="7"/>
  <c r="AW238" i="7"/>
  <c r="AW273" i="7"/>
  <c r="AW437" i="7"/>
  <c r="AW160" i="7"/>
  <c r="AW465" i="7"/>
  <c r="AW195" i="7"/>
  <c r="AW166" i="7"/>
  <c r="AW209" i="7"/>
  <c r="AW251" i="7"/>
  <c r="AW417" i="7"/>
  <c r="AA467" i="7"/>
  <c r="AR283" i="7"/>
  <c r="AA468" i="7"/>
  <c r="AL283" i="7"/>
  <c r="AP468" i="7"/>
  <c r="AH283" i="7"/>
  <c r="AJ283" i="7"/>
  <c r="Y468" i="7"/>
  <c r="AH467" i="7"/>
  <c r="AG468" i="7"/>
  <c r="Y467" i="7"/>
  <c r="Y283" i="7"/>
  <c r="AP283" i="7"/>
  <c r="AJ468" i="7"/>
  <c r="X467" i="7"/>
  <c r="AJ467" i="7"/>
  <c r="AE468" i="7"/>
  <c r="X468" i="7"/>
  <c r="AA283" i="7"/>
  <c r="AW207" i="7"/>
  <c r="AW181" i="7"/>
  <c r="AW239" i="7"/>
  <c r="AW430" i="7"/>
  <c r="AW217" i="7"/>
  <c r="AW442" i="7"/>
  <c r="AW159" i="7"/>
  <c r="AW271" i="7"/>
  <c r="AW184" i="7"/>
  <c r="AW156" i="7"/>
  <c r="AW167" i="7"/>
  <c r="AW257" i="7"/>
  <c r="AW411" i="7"/>
  <c r="AW454" i="7"/>
  <c r="AW249" i="7"/>
  <c r="AO283" i="7"/>
  <c r="X283" i="7"/>
  <c r="AV283" i="7"/>
  <c r="AT467" i="7"/>
  <c r="AW283" i="7"/>
  <c r="AN283" i="7"/>
  <c r="AT468" i="7"/>
  <c r="AH468" i="7"/>
  <c r="AS283" i="7"/>
  <c r="AG283" i="7"/>
  <c r="J284" i="7"/>
  <c r="I469" i="7"/>
  <c r="AW203" i="7"/>
  <c r="AW432" i="7"/>
  <c r="AW447" i="7"/>
  <c r="AW174" i="7"/>
  <c r="AW276" i="7"/>
  <c r="AW190" i="7"/>
  <c r="AW413" i="7"/>
  <c r="AW451" i="7"/>
  <c r="AW178" i="7"/>
  <c r="AW165" i="7"/>
  <c r="AW241" i="7"/>
  <c r="AW254" i="7"/>
  <c r="AW420" i="7"/>
  <c r="AW452" i="7"/>
  <c r="AW179" i="7"/>
  <c r="AQ468" i="7"/>
  <c r="AQ283" i="7"/>
  <c r="V467" i="7"/>
  <c r="AQ467" i="7"/>
  <c r="AN467" i="7"/>
  <c r="AM467" i="7"/>
  <c r="AW468" i="7"/>
  <c r="AW448" i="7"/>
  <c r="AW243" i="7"/>
  <c r="AW445" i="7"/>
  <c r="AW168" i="7"/>
  <c r="AW211" i="7"/>
  <c r="AW253" i="7"/>
  <c r="AW227" i="7"/>
  <c r="AW266" i="7"/>
  <c r="AW177" i="7"/>
  <c r="AW154" i="7"/>
  <c r="AW421" i="7"/>
  <c r="AW186" i="7"/>
  <c r="AW423" i="7"/>
  <c r="AW265" i="7"/>
  <c r="AW176" i="7"/>
  <c r="AM283" i="7"/>
  <c r="AU468" i="7"/>
  <c r="AL467" i="7"/>
  <c r="AI468" i="7"/>
  <c r="AU467" i="7"/>
  <c r="AV468" i="7"/>
  <c r="AO467" i="7"/>
  <c r="AW262" i="7"/>
  <c r="AW172" i="7"/>
  <c r="AW194" i="7"/>
  <c r="AW169" i="7"/>
  <c r="AW208" i="7"/>
  <c r="AW436" i="7"/>
  <c r="AW426" i="7"/>
  <c r="AW199" i="7"/>
  <c r="AW242" i="7"/>
  <c r="AW424" i="7"/>
  <c r="AW230" i="7"/>
  <c r="AW182" i="7"/>
  <c r="AW231" i="7"/>
  <c r="AW197" i="7"/>
  <c r="AW428" i="7"/>
  <c r="AD283" i="7"/>
  <c r="AK468" i="7"/>
  <c r="AP467" i="7"/>
  <c r="AI467" i="7"/>
  <c r="AR467" i="7"/>
  <c r="AL468" i="7"/>
  <c r="AF467" i="7"/>
  <c r="V468" i="7"/>
  <c r="Z283" i="7"/>
  <c r="AR468" i="7"/>
  <c r="H285" i="7"/>
  <c r="AW163" i="7"/>
  <c r="AS467" i="7"/>
  <c r="AN468" i="7"/>
  <c r="AD467" i="7"/>
  <c r="W283" i="7"/>
  <c r="AB283" i="7"/>
  <c r="AE467" i="7"/>
  <c r="H469" i="7"/>
  <c r="J285" i="7"/>
  <c r="AF283" i="7"/>
  <c r="AD468" i="7"/>
  <c r="V283" i="7"/>
  <c r="Z468" i="7"/>
  <c r="Z467" i="7"/>
  <c r="I286" i="7"/>
  <c r="AV583" i="7" l="1"/>
  <c r="AW40" i="7" s="1"/>
  <c r="Y585" i="7"/>
  <c r="Z42" i="7" s="1"/>
  <c r="Z39" i="7" s="1"/>
  <c r="X582" i="7"/>
  <c r="AJ584" i="7"/>
  <c r="AK41" i="7" s="1"/>
  <c r="AI579" i="7"/>
  <c r="AJ36" i="7" s="1"/>
  <c r="AW595" i="7"/>
  <c r="AX52" i="7" s="1"/>
  <c r="AW571" i="7"/>
  <c r="AX28" i="7" s="1"/>
  <c r="AW594" i="7"/>
  <c r="AX51" i="7" s="1"/>
  <c r="AW565" i="7"/>
  <c r="AX22" i="7" s="1"/>
  <c r="AW572" i="7"/>
  <c r="AX29" i="7" s="1"/>
  <c r="AW593" i="7"/>
  <c r="AX50" i="7" s="1"/>
  <c r="B476" i="7"/>
  <c r="V597" i="7"/>
  <c r="W54" i="7" s="1"/>
  <c r="AG53" i="7"/>
  <c r="AG596" i="7" s="1"/>
  <c r="AB31" i="7"/>
  <c r="AB574" i="7" s="1"/>
  <c r="AT30" i="7"/>
  <c r="AT573" i="7" s="1"/>
  <c r="AX7" i="7"/>
  <c r="B287" i="7"/>
  <c r="AX137" i="7"/>
  <c r="AX110" i="7"/>
  <c r="AX111" i="7"/>
  <c r="AX112" i="7"/>
  <c r="AX113" i="7"/>
  <c r="AX114" i="7"/>
  <c r="AX115" i="7"/>
  <c r="AX116" i="7"/>
  <c r="AX117" i="7"/>
  <c r="AX118" i="7"/>
  <c r="AX119" i="7"/>
  <c r="AX120" i="7"/>
  <c r="AX121" i="7"/>
  <c r="AX122" i="7"/>
  <c r="AX123" i="7"/>
  <c r="AX124" i="7"/>
  <c r="AX125" i="7"/>
  <c r="AX126" i="7"/>
  <c r="AX127" i="7"/>
  <c r="AX128" i="7"/>
  <c r="AX129" i="7"/>
  <c r="AX130" i="7"/>
  <c r="AX131" i="7"/>
  <c r="AX132" i="7"/>
  <c r="AX133" i="7"/>
  <c r="AX134" i="7"/>
  <c r="AX135" i="7"/>
  <c r="AX136" i="7"/>
  <c r="AP138" i="7"/>
  <c r="AM138" i="7"/>
  <c r="AQ138" i="7"/>
  <c r="AG138" i="7"/>
  <c r="AJ138" i="7"/>
  <c r="AH138" i="7"/>
  <c r="AR138" i="7"/>
  <c r="AC138" i="7"/>
  <c r="AT138" i="7"/>
  <c r="AI138" i="7"/>
  <c r="Z138" i="7"/>
  <c r="AS138" i="7"/>
  <c r="AW138" i="7"/>
  <c r="V138" i="7"/>
  <c r="AL138" i="7"/>
  <c r="Y138" i="7"/>
  <c r="J139" i="7"/>
  <c r="AX138" i="7"/>
  <c r="AV138" i="7"/>
  <c r="AB138" i="7"/>
  <c r="AE138" i="7"/>
  <c r="I139" i="7"/>
  <c r="AN138" i="7"/>
  <c r="AO138" i="7"/>
  <c r="AU138" i="7"/>
  <c r="W138" i="7"/>
  <c r="H139" i="7"/>
  <c r="X138" i="7"/>
  <c r="AF138" i="7"/>
  <c r="AD138" i="7"/>
  <c r="AK138" i="7"/>
  <c r="F139" i="7"/>
  <c r="AA138" i="7"/>
  <c r="AX66" i="7"/>
  <c r="AX67" i="7"/>
  <c r="AX69" i="7"/>
  <c r="AX68" i="7"/>
  <c r="AX70" i="7"/>
  <c r="AX71" i="7"/>
  <c r="AX72" i="7"/>
  <c r="AX73" i="7"/>
  <c r="AX74" i="7"/>
  <c r="AX75" i="7"/>
  <c r="AX76" i="7"/>
  <c r="AX78" i="7"/>
  <c r="AX77" i="7"/>
  <c r="AX79" i="7"/>
  <c r="AX80" i="7"/>
  <c r="AX81" i="7"/>
  <c r="AX82" i="7"/>
  <c r="AX83" i="7"/>
  <c r="AX84" i="7"/>
  <c r="AX85" i="7"/>
  <c r="AX86" i="7"/>
  <c r="AX87" i="7"/>
  <c r="AX88" i="7"/>
  <c r="AX89" i="7"/>
  <c r="AX90" i="7"/>
  <c r="AX91" i="7"/>
  <c r="AX92" i="7"/>
  <c r="AX93" i="7"/>
  <c r="AX94" i="7"/>
  <c r="AX95" i="7"/>
  <c r="AX96" i="7"/>
  <c r="AX97" i="7"/>
  <c r="AX98" i="7"/>
  <c r="AX99" i="7"/>
  <c r="AX100" i="7"/>
  <c r="AX101" i="7"/>
  <c r="AX102" i="7"/>
  <c r="AX103" i="7"/>
  <c r="AX104" i="7"/>
  <c r="AX105" i="7"/>
  <c r="AX106" i="7"/>
  <c r="AX107" i="7"/>
  <c r="AJ285" i="7"/>
  <c r="AT285" i="7"/>
  <c r="V285" i="7"/>
  <c r="AV285" i="7"/>
  <c r="AR285" i="7"/>
  <c r="W285" i="7"/>
  <c r="AU284" i="7"/>
  <c r="AS284" i="7"/>
  <c r="J469" i="7"/>
  <c r="AD285" i="7"/>
  <c r="AX429" i="7"/>
  <c r="AX200" i="7"/>
  <c r="Z284" i="7"/>
  <c r="AC285" i="7"/>
  <c r="AX284" i="7"/>
  <c r="AB285" i="7"/>
  <c r="W284" i="7"/>
  <c r="AP284" i="7"/>
  <c r="I470" i="7"/>
  <c r="AX252" i="7"/>
  <c r="AX456" i="7"/>
  <c r="AI285" i="7"/>
  <c r="D286" i="7"/>
  <c r="AA284" i="7"/>
  <c r="X285" i="7"/>
  <c r="AD284" i="7"/>
  <c r="AW284" i="7"/>
  <c r="AK285" i="7"/>
  <c r="AV284" i="7"/>
  <c r="AQ284" i="7"/>
  <c r="AR284" i="7"/>
  <c r="H470" i="7"/>
  <c r="F287" i="7"/>
  <c r="F471" i="7"/>
  <c r="AM284" i="7"/>
  <c r="AB284" i="7"/>
  <c r="AX240" i="7"/>
  <c r="AX432" i="7"/>
  <c r="AX194" i="7"/>
  <c r="AX206" i="7"/>
  <c r="AL284" i="7"/>
  <c r="D287" i="7"/>
  <c r="F286" i="7"/>
  <c r="AA285" i="7"/>
  <c r="AK284" i="7"/>
  <c r="AL285" i="7"/>
  <c r="AF285" i="7"/>
  <c r="AO285" i="7"/>
  <c r="AF284" i="7"/>
  <c r="AO284" i="7"/>
  <c r="J286" i="7"/>
  <c r="AX155" i="7"/>
  <c r="AX189" i="7"/>
  <c r="AX277" i="7"/>
  <c r="Y285" i="7"/>
  <c r="AN284" i="7"/>
  <c r="AH285" i="7"/>
  <c r="Y284" i="7"/>
  <c r="AI284" i="7"/>
  <c r="AE285" i="7"/>
  <c r="AP285" i="7"/>
  <c r="AX164" i="7"/>
  <c r="AX441" i="7"/>
  <c r="AX279" i="7"/>
  <c r="AU285" i="7"/>
  <c r="V284" i="7"/>
  <c r="AE284" i="7"/>
  <c r="AW285" i="7"/>
  <c r="AG284" i="7"/>
  <c r="AS285" i="7"/>
  <c r="Z285" i="7"/>
  <c r="H286" i="7"/>
  <c r="AX238" i="7"/>
  <c r="AX202" i="7"/>
  <c r="AT284" i="7"/>
  <c r="AC284" i="7"/>
  <c r="AG285" i="7"/>
  <c r="AH284" i="7"/>
  <c r="AJ284" i="7"/>
  <c r="X284" i="7"/>
  <c r="AM285" i="7"/>
  <c r="AN285" i="7"/>
  <c r="D476" i="7"/>
  <c r="AX222" i="7"/>
  <c r="AX161" i="7"/>
  <c r="AX433" i="7"/>
  <c r="AX262" i="7"/>
  <c r="AX458" i="7"/>
  <c r="AX285" i="7"/>
  <c r="AQ285" i="7"/>
  <c r="AX468" i="7"/>
  <c r="AK584" i="7" l="1"/>
  <c r="AL41" i="7" s="1"/>
  <c r="Z585" i="7"/>
  <c r="AA42" i="7" s="1"/>
  <c r="AA39" i="7" s="1"/>
  <c r="Y582" i="7"/>
  <c r="AW583" i="7"/>
  <c r="AX40" i="7" s="1"/>
  <c r="AJ579" i="7"/>
  <c r="AK36" i="7" s="1"/>
  <c r="W597" i="7"/>
  <c r="X54" i="7" s="1"/>
  <c r="X18" i="7"/>
  <c r="X561" i="7" s="1"/>
  <c r="B477" i="7"/>
  <c r="AH53" i="7"/>
  <c r="AH596" i="7" s="1"/>
  <c r="AC31" i="7"/>
  <c r="AC574" i="7" s="1"/>
  <c r="AU30" i="7"/>
  <c r="AU573" i="7" s="1"/>
  <c r="AY6" i="7"/>
  <c r="B288" i="7"/>
  <c r="AS139" i="7"/>
  <c r="AV139" i="7"/>
  <c r="V139" i="7"/>
  <c r="AB139" i="7"/>
  <c r="AI139" i="7"/>
  <c r="AH139" i="7"/>
  <c r="AA139" i="7"/>
  <c r="AN139" i="7"/>
  <c r="AP139" i="7"/>
  <c r="AW139" i="7"/>
  <c r="Y139" i="7"/>
  <c r="J140" i="7"/>
  <c r="AF139" i="7"/>
  <c r="AR139" i="7"/>
  <c r="AE139" i="7"/>
  <c r="AK139" i="7"/>
  <c r="X139" i="7"/>
  <c r="W139" i="7"/>
  <c r="AO139" i="7"/>
  <c r="AU139" i="7"/>
  <c r="I140" i="7"/>
  <c r="AM139" i="7"/>
  <c r="AT139" i="7"/>
  <c r="AC139" i="7"/>
  <c r="AJ139" i="7"/>
  <c r="H140" i="7"/>
  <c r="AL139" i="7"/>
  <c r="AQ139" i="7"/>
  <c r="AX139" i="7"/>
  <c r="Z139" i="7"/>
  <c r="F140" i="7"/>
  <c r="AD139" i="7"/>
  <c r="AG139" i="7"/>
  <c r="AX463" i="7"/>
  <c r="AX442" i="7"/>
  <c r="AX165" i="7"/>
  <c r="AX274" i="7"/>
  <c r="AX253" i="7"/>
  <c r="AX418" i="7"/>
  <c r="AX267" i="7"/>
  <c r="AX247" i="7"/>
  <c r="AX239" i="7"/>
  <c r="AX263" i="7"/>
  <c r="AX175" i="7"/>
  <c r="AX275" i="7"/>
  <c r="AX439" i="7"/>
  <c r="AX413" i="7"/>
  <c r="AX451" i="7"/>
  <c r="AX179" i="7"/>
  <c r="AX467" i="7"/>
  <c r="AX265" i="7"/>
  <c r="AX176" i="7"/>
  <c r="AI469" i="7"/>
  <c r="AV469" i="7"/>
  <c r="AX166" i="7"/>
  <c r="AH469" i="7"/>
  <c r="D288" i="7"/>
  <c r="AM469" i="7"/>
  <c r="J471" i="7"/>
  <c r="AX215" i="7"/>
  <c r="AX191" i="7"/>
  <c r="AX230" i="7"/>
  <c r="AX271" i="7"/>
  <c r="AX435" i="7"/>
  <c r="AX170" i="7"/>
  <c r="AX449" i="7"/>
  <c r="AX177" i="7"/>
  <c r="AX465" i="7"/>
  <c r="AX444" i="7"/>
  <c r="AX428" i="7"/>
  <c r="AX272" i="7"/>
  <c r="AX185" i="7"/>
  <c r="AX412" i="7"/>
  <c r="AX448" i="7"/>
  <c r="AX243" i="7"/>
  <c r="AX283" i="7"/>
  <c r="AX445" i="7"/>
  <c r="AF469" i="7"/>
  <c r="AP469" i="7"/>
  <c r="AU286" i="7"/>
  <c r="AX211" i="7"/>
  <c r="AX437" i="7"/>
  <c r="AX163" i="7"/>
  <c r="AX269" i="7"/>
  <c r="AX250" i="7"/>
  <c r="AX423" i="7"/>
  <c r="AX264" i="7"/>
  <c r="AX174" i="7"/>
  <c r="AX216" i="7"/>
  <c r="AX193" i="7"/>
  <c r="AX414" i="7"/>
  <c r="AX453" i="7"/>
  <c r="AX434" i="7"/>
  <c r="AX160" i="7"/>
  <c r="AX196" i="7"/>
  <c r="AX420" i="7"/>
  <c r="AX281" i="7"/>
  <c r="AX443" i="7"/>
  <c r="AX169" i="7"/>
  <c r="AD469" i="7"/>
  <c r="X286" i="7"/>
  <c r="W286" i="7"/>
  <c r="AX286" i="7"/>
  <c r="AX455" i="7"/>
  <c r="AX184" i="7"/>
  <c r="AX419" i="7"/>
  <c r="AX450" i="7"/>
  <c r="AX245" i="7"/>
  <c r="AX282" i="7"/>
  <c r="AX260" i="7"/>
  <c r="AX424" i="7"/>
  <c r="AX459" i="7"/>
  <c r="AX255" i="7"/>
  <c r="AX156" i="7"/>
  <c r="AX204" i="7"/>
  <c r="AX178" i="7"/>
  <c r="AX464" i="7"/>
  <c r="AX195" i="7"/>
  <c r="AX168" i="7"/>
  <c r="AX460" i="7"/>
  <c r="AX257" i="7"/>
  <c r="AX159" i="7"/>
  <c r="AW469" i="7"/>
  <c r="AD286" i="7"/>
  <c r="AF286" i="7"/>
  <c r="AI286" i="7"/>
  <c r="AU469" i="7"/>
  <c r="AP286" i="7"/>
  <c r="AS286" i="7"/>
  <c r="J470" i="7"/>
  <c r="AX223" i="7"/>
  <c r="Y286" i="7"/>
  <c r="Z469" i="7"/>
  <c r="AK286" i="7"/>
  <c r="AC469" i="7"/>
  <c r="AQ469" i="7"/>
  <c r="AC286" i="7"/>
  <c r="V286" i="7"/>
  <c r="AJ469" i="7"/>
  <c r="AT286" i="7"/>
  <c r="AG286" i="7"/>
  <c r="AT469" i="7"/>
  <c r="H471" i="7"/>
  <c r="AX268" i="7"/>
  <c r="AX249" i="7"/>
  <c r="AX417" i="7"/>
  <c r="AX447" i="7"/>
  <c r="AX244" i="7"/>
  <c r="AX278" i="7"/>
  <c r="AX258" i="7"/>
  <c r="AX425" i="7"/>
  <c r="AX457" i="7"/>
  <c r="AX187" i="7"/>
  <c r="AX154" i="7"/>
  <c r="AX266" i="7"/>
  <c r="AX246" i="7"/>
  <c r="AX461" i="7"/>
  <c r="AX440" i="7"/>
  <c r="AX421" i="7"/>
  <c r="AX213" i="7"/>
  <c r="AX254" i="7"/>
  <c r="AO469" i="7"/>
  <c r="AL286" i="7"/>
  <c r="H287" i="7"/>
  <c r="AJ286" i="7"/>
  <c r="W469" i="7"/>
  <c r="I287" i="7"/>
  <c r="AR286" i="7"/>
  <c r="AO286" i="7"/>
  <c r="AX203" i="7"/>
  <c r="AX431" i="7"/>
  <c r="AX466" i="7"/>
  <c r="AX446" i="7"/>
  <c r="AX167" i="7"/>
  <c r="AX214" i="7"/>
  <c r="AX190" i="7"/>
  <c r="AX411" i="7"/>
  <c r="AX207" i="7"/>
  <c r="AX182" i="7"/>
  <c r="AX427" i="7"/>
  <c r="AX198" i="7"/>
  <c r="AX172" i="7"/>
  <c r="AX212" i="7"/>
  <c r="AX438" i="7"/>
  <c r="AX227" i="7"/>
  <c r="AX209" i="7"/>
  <c r="AX436" i="7"/>
  <c r="AX158" i="7"/>
  <c r="AA469" i="7"/>
  <c r="AX469" i="7"/>
  <c r="AB286" i="7"/>
  <c r="AH286" i="7"/>
  <c r="V469" i="7"/>
  <c r="AX199" i="7"/>
  <c r="AX242" i="7"/>
  <c r="AX217" i="7"/>
  <c r="AX259" i="7"/>
  <c r="AX422" i="7"/>
  <c r="AX273" i="7"/>
  <c r="AX188" i="7"/>
  <c r="AX157" i="7"/>
  <c r="AX205" i="7"/>
  <c r="AX180" i="7"/>
  <c r="AX280" i="7"/>
  <c r="AX261" i="7"/>
  <c r="AX241" i="7"/>
  <c r="AX210" i="7"/>
  <c r="AX186" i="7"/>
  <c r="AX231" i="7"/>
  <c r="AX454" i="7"/>
  <c r="AX181" i="7"/>
  <c r="AX171" i="7"/>
  <c r="Z286" i="7"/>
  <c r="AB469" i="7"/>
  <c r="AK469" i="7"/>
  <c r="AX197" i="7"/>
  <c r="AX173" i="7"/>
  <c r="AX276" i="7"/>
  <c r="AX256" i="7"/>
  <c r="AX415" i="7"/>
  <c r="AX208" i="7"/>
  <c r="AX251" i="7"/>
  <c r="AX416" i="7"/>
  <c r="AX201" i="7"/>
  <c r="AX430" i="7"/>
  <c r="AX462" i="7"/>
  <c r="AX192" i="7"/>
  <c r="AX162" i="7"/>
  <c r="AX270" i="7"/>
  <c r="AX183" i="7"/>
  <c r="AX426" i="7"/>
  <c r="AX452" i="7"/>
  <c r="AX248" i="7"/>
  <c r="AW286" i="7"/>
  <c r="AM286" i="7"/>
  <c r="AR469" i="7"/>
  <c r="AE469" i="7"/>
  <c r="AQ286" i="7"/>
  <c r="AE286" i="7"/>
  <c r="X469" i="7"/>
  <c r="AL469" i="7"/>
  <c r="F472" i="7"/>
  <c r="AS469" i="7"/>
  <c r="AV286" i="7"/>
  <c r="AA286" i="7"/>
  <c r="F288" i="7"/>
  <c r="AN286" i="7"/>
  <c r="AN469" i="7"/>
  <c r="Y469" i="7"/>
  <c r="AG469" i="7"/>
  <c r="D477" i="7"/>
  <c r="AX583" i="7" l="1"/>
  <c r="AY40" i="7" s="1"/>
  <c r="AL584" i="7"/>
  <c r="AM41" i="7" s="1"/>
  <c r="AA585" i="7"/>
  <c r="AB42" i="7" s="1"/>
  <c r="AB39" i="7" s="1"/>
  <c r="Z582" i="7"/>
  <c r="AK579" i="7"/>
  <c r="AL36" i="7" s="1"/>
  <c r="AX593" i="7"/>
  <c r="AY50" i="7" s="1"/>
  <c r="AX594" i="7"/>
  <c r="AY51" i="7" s="1"/>
  <c r="AX595" i="7"/>
  <c r="AY52" i="7" s="1"/>
  <c r="AX565" i="7"/>
  <c r="AY22" i="7" s="1"/>
  <c r="X597" i="7"/>
  <c r="Y54" i="7" s="1"/>
  <c r="Y18" i="7"/>
  <c r="Y561" i="7" s="1"/>
  <c r="B478" i="7"/>
  <c r="AX572" i="7"/>
  <c r="AY29" i="7" s="1"/>
  <c r="AX571" i="7"/>
  <c r="AY28" i="7" s="1"/>
  <c r="AI53" i="7"/>
  <c r="AI596" i="7" s="1"/>
  <c r="AD31" i="7"/>
  <c r="AD574" i="7" s="1"/>
  <c r="AV30" i="7"/>
  <c r="AV573" i="7" s="1"/>
  <c r="AY7" i="7"/>
  <c r="B289" i="7"/>
  <c r="AY139" i="7"/>
  <c r="AY110" i="7"/>
  <c r="AY111" i="7"/>
  <c r="AY112" i="7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126" i="7"/>
  <c r="AY127" i="7"/>
  <c r="AY128" i="7"/>
  <c r="AY129" i="7"/>
  <c r="AY130" i="7"/>
  <c r="AY131" i="7"/>
  <c r="AY132" i="7"/>
  <c r="AY133" i="7"/>
  <c r="AY134" i="7"/>
  <c r="AY135" i="7"/>
  <c r="AY136" i="7"/>
  <c r="AY137" i="7"/>
  <c r="AY138" i="7"/>
  <c r="AB140" i="7"/>
  <c r="W140" i="7"/>
  <c r="AN140" i="7"/>
  <c r="AT140" i="7"/>
  <c r="AC140" i="7"/>
  <c r="AU140" i="7"/>
  <c r="AL140" i="7"/>
  <c r="AS140" i="7"/>
  <c r="AP140" i="7"/>
  <c r="AW140" i="7"/>
  <c r="Y140" i="7"/>
  <c r="AD140" i="7"/>
  <c r="AH140" i="7"/>
  <c r="AF140" i="7"/>
  <c r="AM140" i="7"/>
  <c r="AI140" i="7"/>
  <c r="AG140" i="7"/>
  <c r="Z140" i="7"/>
  <c r="V140" i="7"/>
  <c r="X140" i="7"/>
  <c r="AY140" i="7"/>
  <c r="AA140" i="7"/>
  <c r="J141" i="7"/>
  <c r="F141" i="7"/>
  <c r="AO140" i="7"/>
  <c r="AV140" i="7"/>
  <c r="H141" i="7"/>
  <c r="AJ140" i="7"/>
  <c r="AX140" i="7"/>
  <c r="AR140" i="7"/>
  <c r="AQ140" i="7"/>
  <c r="AE140" i="7"/>
  <c r="AK140" i="7"/>
  <c r="I141" i="7"/>
  <c r="AY66" i="7"/>
  <c r="AY67" i="7"/>
  <c r="AY68" i="7"/>
  <c r="AY69" i="7"/>
  <c r="AY70" i="7"/>
  <c r="AY71" i="7"/>
  <c r="AY72" i="7"/>
  <c r="AY73" i="7"/>
  <c r="AY74" i="7"/>
  <c r="AY75" i="7"/>
  <c r="AY76" i="7"/>
  <c r="AY78" i="7"/>
  <c r="AY77" i="7"/>
  <c r="AY79" i="7"/>
  <c r="AY80" i="7"/>
  <c r="AY81" i="7"/>
  <c r="AY82" i="7"/>
  <c r="AY83" i="7"/>
  <c r="AY84" i="7"/>
  <c r="AY85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W470" i="7"/>
  <c r="J288" i="7"/>
  <c r="AV470" i="7"/>
  <c r="F473" i="7"/>
  <c r="AQ470" i="7"/>
  <c r="Z470" i="7"/>
  <c r="V470" i="7"/>
  <c r="AR470" i="7"/>
  <c r="AK470" i="7"/>
  <c r="H288" i="7"/>
  <c r="AP470" i="7"/>
  <c r="I471" i="7"/>
  <c r="J287" i="7"/>
  <c r="AJ470" i="7"/>
  <c r="AI470" i="7"/>
  <c r="I288" i="7"/>
  <c r="I472" i="7"/>
  <c r="Y470" i="7"/>
  <c r="D478" i="7"/>
  <c r="AA470" i="7"/>
  <c r="AC470" i="7"/>
  <c r="AB470" i="7"/>
  <c r="X470" i="7"/>
  <c r="AH470" i="7"/>
  <c r="AT470" i="7"/>
  <c r="AY286" i="7"/>
  <c r="W470" i="7"/>
  <c r="AE470" i="7"/>
  <c r="AO470" i="7"/>
  <c r="AG470" i="7"/>
  <c r="H472" i="7"/>
  <c r="AN470" i="7"/>
  <c r="AU470" i="7"/>
  <c r="AS470" i="7"/>
  <c r="AL470" i="7"/>
  <c r="AF470" i="7"/>
  <c r="AD470" i="7"/>
  <c r="AX470" i="7"/>
  <c r="AM470" i="7"/>
  <c r="AY426" i="7"/>
  <c r="F289" i="7"/>
  <c r="AM584" i="7" l="1"/>
  <c r="AN41" i="7" s="1"/>
  <c r="AY583" i="7"/>
  <c r="AZ40" i="7" s="1"/>
  <c r="AB585" i="7"/>
  <c r="AC42" i="7" s="1"/>
  <c r="AC39" i="7" s="1"/>
  <c r="AA582" i="7"/>
  <c r="AL579" i="7"/>
  <c r="AM36" i="7" s="1"/>
  <c r="Y597" i="7"/>
  <c r="Z18" i="7"/>
  <c r="Z561" i="7" s="1"/>
  <c r="B479" i="7"/>
  <c r="AJ53" i="7"/>
  <c r="AJ596" i="7" s="1"/>
  <c r="AW30" i="7"/>
  <c r="AW573" i="7" s="1"/>
  <c r="AE31" i="7"/>
  <c r="AE574" i="7" s="1"/>
  <c r="AZ6" i="7"/>
  <c r="B290" i="7"/>
  <c r="AX141" i="7"/>
  <c r="AP141" i="7"/>
  <c r="AK141" i="7"/>
  <c r="AF141" i="7"/>
  <c r="AN141" i="7"/>
  <c r="AV141" i="7"/>
  <c r="AC141" i="7"/>
  <c r="Z141" i="7"/>
  <c r="AI141" i="7"/>
  <c r="AA141" i="7"/>
  <c r="AY141" i="7"/>
  <c r="AQ141" i="7"/>
  <c r="I142" i="7"/>
  <c r="AS141" i="7"/>
  <c r="AT141" i="7"/>
  <c r="W141" i="7"/>
  <c r="X141" i="7"/>
  <c r="AH141" i="7"/>
  <c r="AR141" i="7"/>
  <c r="AM141" i="7"/>
  <c r="AU141" i="7"/>
  <c r="AE141" i="7"/>
  <c r="H142" i="7"/>
  <c r="AO141" i="7"/>
  <c r="AL141" i="7"/>
  <c r="AD141" i="7"/>
  <c r="AJ141" i="7"/>
  <c r="Y141" i="7"/>
  <c r="AG141" i="7"/>
  <c r="J142" i="7"/>
  <c r="AB141" i="7"/>
  <c r="AW141" i="7"/>
  <c r="V141" i="7"/>
  <c r="F142" i="7"/>
  <c r="AY285" i="7"/>
  <c r="AY212" i="7"/>
  <c r="AY255" i="7"/>
  <c r="AY163" i="7"/>
  <c r="AY270" i="7"/>
  <c r="AY250" i="7"/>
  <c r="AY279" i="7"/>
  <c r="AY438" i="7"/>
  <c r="AY417" i="7"/>
  <c r="AY273" i="7"/>
  <c r="AY187" i="7"/>
  <c r="AY159" i="7"/>
  <c r="AY215" i="7"/>
  <c r="AY256" i="7"/>
  <c r="AY161" i="7"/>
  <c r="AY271" i="7"/>
  <c r="AY435" i="7"/>
  <c r="AY419" i="7"/>
  <c r="AY449" i="7"/>
  <c r="AY430" i="7"/>
  <c r="AY454" i="7"/>
  <c r="AY434" i="7"/>
  <c r="AY162" i="7"/>
  <c r="AK471" i="7"/>
  <c r="AE288" i="7"/>
  <c r="AF471" i="7"/>
  <c r="W471" i="7"/>
  <c r="AT471" i="7"/>
  <c r="AC288" i="7"/>
  <c r="AX471" i="7"/>
  <c r="H473" i="7"/>
  <c r="AP288" i="7"/>
  <c r="AY280" i="7"/>
  <c r="AY210" i="7"/>
  <c r="AY186" i="7"/>
  <c r="AY416" i="7"/>
  <c r="AY267" i="7"/>
  <c r="AY432" i="7"/>
  <c r="AY456" i="7"/>
  <c r="AY251" i="7"/>
  <c r="AY158" i="7"/>
  <c r="AY209" i="7"/>
  <c r="AY436" i="7"/>
  <c r="AY164" i="7"/>
  <c r="AY211" i="7"/>
  <c r="AY253" i="7"/>
  <c r="AY157" i="7"/>
  <c r="AY204" i="7"/>
  <c r="AY248" i="7"/>
  <c r="AY427" i="7"/>
  <c r="AY263" i="7"/>
  <c r="AY175" i="7"/>
  <c r="AY452" i="7"/>
  <c r="AY180" i="7"/>
  <c r="W287" i="7"/>
  <c r="V471" i="7"/>
  <c r="Y288" i="7"/>
  <c r="AV471" i="7"/>
  <c r="AQ471" i="7"/>
  <c r="X471" i="7"/>
  <c r="AM471" i="7"/>
  <c r="AG288" i="7"/>
  <c r="Z287" i="7"/>
  <c r="Z471" i="7"/>
  <c r="J472" i="7"/>
  <c r="AY462" i="7"/>
  <c r="AY206" i="7"/>
  <c r="AY182" i="7"/>
  <c r="AY171" i="7"/>
  <c r="AY265" i="7"/>
  <c r="AY176" i="7"/>
  <c r="AY207" i="7"/>
  <c r="AY181" i="7"/>
  <c r="AY239" i="7"/>
  <c r="AY268" i="7"/>
  <c r="AY249" i="7"/>
  <c r="AY231" i="7"/>
  <c r="AY208" i="7"/>
  <c r="AY252" i="7"/>
  <c r="AY160" i="7"/>
  <c r="AY201" i="7"/>
  <c r="AY431" i="7"/>
  <c r="AY282" i="7"/>
  <c r="AY260" i="7"/>
  <c r="AY155" i="7"/>
  <c r="AY266" i="7"/>
  <c r="AY246" i="7"/>
  <c r="AQ287" i="7"/>
  <c r="AX287" i="7"/>
  <c r="AN288" i="7"/>
  <c r="AC287" i="7"/>
  <c r="AL288" i="7"/>
  <c r="AK287" i="7"/>
  <c r="AH471" i="7"/>
  <c r="AI471" i="7"/>
  <c r="AA288" i="7"/>
  <c r="D479" i="7"/>
  <c r="AY275" i="7"/>
  <c r="AY451" i="7"/>
  <c r="AY247" i="7"/>
  <c r="AY468" i="7"/>
  <c r="AY262" i="7"/>
  <c r="AY421" i="7"/>
  <c r="AY450" i="7"/>
  <c r="AY179" i="7"/>
  <c r="D289" i="7"/>
  <c r="AY203" i="7"/>
  <c r="AY177" i="7"/>
  <c r="AY277" i="7"/>
  <c r="AY269" i="7"/>
  <c r="AY433" i="7"/>
  <c r="AY240" i="7"/>
  <c r="AY447" i="7"/>
  <c r="AY174" i="7"/>
  <c r="AY216" i="7"/>
  <c r="AY192" i="7"/>
  <c r="AY173" i="7"/>
  <c r="AY198" i="7"/>
  <c r="AY425" i="7"/>
  <c r="AY288" i="7"/>
  <c r="AA287" i="7"/>
  <c r="AS471" i="7"/>
  <c r="AV288" i="7"/>
  <c r="AS287" i="7"/>
  <c r="AW288" i="7"/>
  <c r="AW287" i="7"/>
  <c r="AH288" i="7"/>
  <c r="AM288" i="7"/>
  <c r="AW471" i="7"/>
  <c r="F474" i="7"/>
  <c r="AD288" i="7"/>
  <c r="Z288" i="7"/>
  <c r="AN287" i="7"/>
  <c r="AR288" i="7"/>
  <c r="AO471" i="7"/>
  <c r="V288" i="7"/>
  <c r="AY272" i="7"/>
  <c r="AY448" i="7"/>
  <c r="AY243" i="7"/>
  <c r="AY464" i="7"/>
  <c r="AY195" i="7"/>
  <c r="AY227" i="7"/>
  <c r="AY200" i="7"/>
  <c r="AY429" i="7"/>
  <c r="AY283" i="7"/>
  <c r="AY199" i="7"/>
  <c r="AY244" i="7"/>
  <c r="AY463" i="7"/>
  <c r="AY202" i="7"/>
  <c r="AY245" i="7"/>
  <c r="AY465" i="7"/>
  <c r="AY444" i="7"/>
  <c r="AY166" i="7"/>
  <c r="AY214" i="7"/>
  <c r="AY439" i="7"/>
  <c r="AY412" i="7"/>
  <c r="AY261" i="7"/>
  <c r="AY172" i="7"/>
  <c r="AT288" i="7"/>
  <c r="AI287" i="7"/>
  <c r="AR287" i="7"/>
  <c r="AG471" i="7"/>
  <c r="AM287" i="7"/>
  <c r="AL471" i="7"/>
  <c r="Y287" i="7"/>
  <c r="AB471" i="7"/>
  <c r="AJ287" i="7"/>
  <c r="J473" i="7"/>
  <c r="AU288" i="7"/>
  <c r="AY284" i="7"/>
  <c r="AY445" i="7"/>
  <c r="AY418" i="7"/>
  <c r="AY276" i="7"/>
  <c r="AY257" i="7"/>
  <c r="AY223" i="7"/>
  <c r="AY197" i="7"/>
  <c r="AY428" i="7"/>
  <c r="AY213" i="7"/>
  <c r="AY446" i="7"/>
  <c r="AY241" i="7"/>
  <c r="AY470" i="7"/>
  <c r="AY264" i="7"/>
  <c r="AY242" i="7"/>
  <c r="AY217" i="7"/>
  <c r="AY193" i="7"/>
  <c r="AY411" i="7"/>
  <c r="AY457" i="7"/>
  <c r="AY188" i="7"/>
  <c r="AY156" i="7"/>
  <c r="AY258" i="7"/>
  <c r="AY424" i="7"/>
  <c r="AD471" i="7"/>
  <c r="AE287" i="7"/>
  <c r="AP287" i="7"/>
  <c r="AT287" i="7"/>
  <c r="X288" i="7"/>
  <c r="AK288" i="7"/>
  <c r="AE471" i="7"/>
  <c r="AU471" i="7"/>
  <c r="AG287" i="7"/>
  <c r="AD287" i="7"/>
  <c r="AY287" i="7"/>
  <c r="I289" i="7"/>
  <c r="AY281" i="7"/>
  <c r="AY443" i="7"/>
  <c r="AY168" i="7"/>
  <c r="AY458" i="7"/>
  <c r="AY189" i="7"/>
  <c r="AY413" i="7"/>
  <c r="AY442" i="7"/>
  <c r="AY167" i="7"/>
  <c r="AY467" i="7"/>
  <c r="AY194" i="7"/>
  <c r="AY222" i="7"/>
  <c r="AY466" i="7"/>
  <c r="AY196" i="7"/>
  <c r="AY238" i="7"/>
  <c r="AY459" i="7"/>
  <c r="AY190" i="7"/>
  <c r="AY415" i="7"/>
  <c r="AY453" i="7"/>
  <c r="AY183" i="7"/>
  <c r="AY170" i="7"/>
  <c r="AY254" i="7"/>
  <c r="AY420" i="7"/>
  <c r="AF288" i="7"/>
  <c r="V287" i="7"/>
  <c r="Y471" i="7"/>
  <c r="AB288" i="7"/>
  <c r="AJ471" i="7"/>
  <c r="AB287" i="7"/>
  <c r="AL287" i="7"/>
  <c r="AF287" i="7"/>
  <c r="AR471" i="7"/>
  <c r="AI288" i="7"/>
  <c r="AY461" i="7"/>
  <c r="AY191" i="7"/>
  <c r="AY230" i="7"/>
  <c r="AY455" i="7"/>
  <c r="AY184" i="7"/>
  <c r="AY423" i="7"/>
  <c r="AY441" i="7"/>
  <c r="AY165" i="7"/>
  <c r="AY460" i="7"/>
  <c r="AY440" i="7"/>
  <c r="AY422" i="7"/>
  <c r="AY278" i="7"/>
  <c r="AY259" i="7"/>
  <c r="AY169" i="7"/>
  <c r="AY274" i="7"/>
  <c r="AY437" i="7"/>
  <c r="AY154" i="7"/>
  <c r="AY205" i="7"/>
  <c r="AY178" i="7"/>
  <c r="AY469" i="7"/>
  <c r="AY185" i="7"/>
  <c r="AY414" i="7"/>
  <c r="W288" i="7"/>
  <c r="AO288" i="7"/>
  <c r="AS288" i="7"/>
  <c r="AH287" i="7"/>
  <c r="AN471" i="7"/>
  <c r="AC471" i="7"/>
  <c r="AO287" i="7"/>
  <c r="AQ288" i="7"/>
  <c r="X287" i="7"/>
  <c r="AU287" i="7"/>
  <c r="AP471" i="7"/>
  <c r="AX288" i="7"/>
  <c r="H289" i="7"/>
  <c r="AJ288" i="7"/>
  <c r="AV287" i="7"/>
  <c r="AA471" i="7"/>
  <c r="F290" i="7"/>
  <c r="AY471" i="7"/>
  <c r="D290" i="7"/>
  <c r="AC585" i="7" l="1"/>
  <c r="AD42" i="7" s="1"/>
  <c r="AD39" i="7" s="1"/>
  <c r="AB582" i="7"/>
  <c r="AN584" i="7"/>
  <c r="AO41" i="7" s="1"/>
  <c r="AM579" i="7"/>
  <c r="AN36" i="7" s="1"/>
  <c r="AY565" i="7"/>
  <c r="AZ22" i="7" s="1"/>
  <c r="Z54" i="7"/>
  <c r="Z597" i="7" s="1"/>
  <c r="B480" i="7"/>
  <c r="AY594" i="7"/>
  <c r="AZ51" i="7" s="1"/>
  <c r="AY572" i="7"/>
  <c r="AZ29" i="7" s="1"/>
  <c r="AY595" i="7"/>
  <c r="AZ52" i="7" s="1"/>
  <c r="AY571" i="7"/>
  <c r="AZ28" i="7" s="1"/>
  <c r="AY593" i="7"/>
  <c r="AZ50" i="7" s="1"/>
  <c r="AK53" i="7"/>
  <c r="AK596" i="7" s="1"/>
  <c r="AF31" i="7"/>
  <c r="AF574" i="7" s="1"/>
  <c r="AX30" i="7"/>
  <c r="AX573" i="7" s="1"/>
  <c r="AZ7" i="7"/>
  <c r="B291" i="7"/>
  <c r="AZ141" i="7"/>
  <c r="AZ110" i="7"/>
  <c r="AZ111" i="7"/>
  <c r="AZ112" i="7"/>
  <c r="AZ113" i="7"/>
  <c r="AZ114" i="7"/>
  <c r="AZ115" i="7"/>
  <c r="AZ116" i="7"/>
  <c r="AZ117" i="7"/>
  <c r="AZ118" i="7"/>
  <c r="AZ119" i="7"/>
  <c r="AZ120" i="7"/>
  <c r="AZ121" i="7"/>
  <c r="AZ122" i="7"/>
  <c r="AZ123" i="7"/>
  <c r="AZ124" i="7"/>
  <c r="AZ125" i="7"/>
  <c r="AZ126" i="7"/>
  <c r="AZ127" i="7"/>
  <c r="AZ128" i="7"/>
  <c r="AZ129" i="7"/>
  <c r="AZ130" i="7"/>
  <c r="AZ131" i="7"/>
  <c r="AZ132" i="7"/>
  <c r="AZ133" i="7"/>
  <c r="AZ134" i="7"/>
  <c r="AZ135" i="7"/>
  <c r="AZ136" i="7"/>
  <c r="AZ137" i="7"/>
  <c r="AZ138" i="7"/>
  <c r="AZ139" i="7"/>
  <c r="AZ140" i="7"/>
  <c r="AY142" i="7"/>
  <c r="AJ142" i="7"/>
  <c r="AQ142" i="7"/>
  <c r="AI142" i="7"/>
  <c r="AO142" i="7"/>
  <c r="AE142" i="7"/>
  <c r="AM142" i="7"/>
  <c r="F143" i="7"/>
  <c r="AP142" i="7"/>
  <c r="X142" i="7"/>
  <c r="AA142" i="7"/>
  <c r="AG142" i="7"/>
  <c r="AL142" i="7"/>
  <c r="AT142" i="7"/>
  <c r="W142" i="7"/>
  <c r="Y142" i="7"/>
  <c r="AD142" i="7"/>
  <c r="AX142" i="7"/>
  <c r="V142" i="7"/>
  <c r="AS142" i="7"/>
  <c r="AU142" i="7"/>
  <c r="J143" i="7"/>
  <c r="AH142" i="7"/>
  <c r="AV142" i="7"/>
  <c r="AK142" i="7"/>
  <c r="AC142" i="7"/>
  <c r="I143" i="7"/>
  <c r="Z142" i="7"/>
  <c r="AN142" i="7"/>
  <c r="AZ142" i="7"/>
  <c r="AR142" i="7"/>
  <c r="H143" i="7"/>
  <c r="AF142" i="7"/>
  <c r="AB142" i="7"/>
  <c r="AW142" i="7"/>
  <c r="AZ66" i="7"/>
  <c r="AZ70" i="7"/>
  <c r="AZ68" i="7"/>
  <c r="AZ69" i="7"/>
  <c r="AZ67" i="7"/>
  <c r="AZ71" i="7"/>
  <c r="AZ72" i="7"/>
  <c r="AZ73" i="7"/>
  <c r="AZ74" i="7"/>
  <c r="AZ75" i="7"/>
  <c r="AZ76" i="7"/>
  <c r="AZ78" i="7"/>
  <c r="AZ77" i="7"/>
  <c r="AZ79" i="7"/>
  <c r="AZ80" i="7"/>
  <c r="AZ81" i="7"/>
  <c r="AZ82" i="7"/>
  <c r="AZ83" i="7"/>
  <c r="AZ84" i="7"/>
  <c r="AZ85" i="7"/>
  <c r="AZ86" i="7"/>
  <c r="AZ87" i="7"/>
  <c r="AZ88" i="7"/>
  <c r="AZ89" i="7"/>
  <c r="AZ90" i="7"/>
  <c r="AZ91" i="7"/>
  <c r="AZ92" i="7"/>
  <c r="AZ93" i="7"/>
  <c r="AZ94" i="7"/>
  <c r="AZ95" i="7"/>
  <c r="AZ96" i="7"/>
  <c r="AZ97" i="7"/>
  <c r="AZ98" i="7"/>
  <c r="AZ99" i="7"/>
  <c r="AZ100" i="7"/>
  <c r="AZ101" i="7"/>
  <c r="AZ102" i="7"/>
  <c r="AZ103" i="7"/>
  <c r="AZ104" i="7"/>
  <c r="AZ105" i="7"/>
  <c r="AZ106" i="7"/>
  <c r="AZ107" i="7"/>
  <c r="AK472" i="7"/>
  <c r="X472" i="7"/>
  <c r="Y472" i="7"/>
  <c r="AR472" i="7"/>
  <c r="AT472" i="7"/>
  <c r="I474" i="7"/>
  <c r="D291" i="7"/>
  <c r="F291" i="7"/>
  <c r="AZ411" i="7"/>
  <c r="AZ248" i="7"/>
  <c r="AZ198" i="7"/>
  <c r="AZ465" i="7"/>
  <c r="AQ472" i="7"/>
  <c r="AJ472" i="7"/>
  <c r="AL472" i="7"/>
  <c r="AB472" i="7"/>
  <c r="I473" i="7"/>
  <c r="AZ162" i="7"/>
  <c r="AZ188" i="7"/>
  <c r="AZ462" i="7"/>
  <c r="V472" i="7"/>
  <c r="AE472" i="7"/>
  <c r="AC472" i="7"/>
  <c r="AU472" i="7"/>
  <c r="H290" i="7"/>
  <c r="AA472" i="7"/>
  <c r="J289" i="7"/>
  <c r="AD472" i="7"/>
  <c r="AZ242" i="7"/>
  <c r="AZ439" i="7"/>
  <c r="AZ205" i="7"/>
  <c r="AF472" i="7"/>
  <c r="AS472" i="7"/>
  <c r="AX472" i="7"/>
  <c r="F475" i="7"/>
  <c r="H474" i="7"/>
  <c r="AZ425" i="7"/>
  <c r="AZ273" i="7"/>
  <c r="AV472" i="7"/>
  <c r="AW472" i="7"/>
  <c r="AG472" i="7"/>
  <c r="AY472" i="7"/>
  <c r="AZ426" i="7"/>
  <c r="AZ182" i="7"/>
  <c r="AZ201" i="7"/>
  <c r="AZ469" i="7"/>
  <c r="AI472" i="7"/>
  <c r="AN472" i="7"/>
  <c r="AO472" i="7"/>
  <c r="AZ246" i="7"/>
  <c r="AZ192" i="7"/>
  <c r="AZ453" i="7"/>
  <c r="I290" i="7"/>
  <c r="Z472" i="7"/>
  <c r="AH472" i="7"/>
  <c r="AP472" i="7"/>
  <c r="AM472" i="7"/>
  <c r="D480" i="7"/>
  <c r="AZ169" i="7"/>
  <c r="AZ261" i="7"/>
  <c r="AZ275" i="7"/>
  <c r="W472" i="7"/>
  <c r="AZ160" i="7"/>
  <c r="AO584" i="7" l="1"/>
  <c r="AP41" i="7" s="1"/>
  <c r="AZ583" i="7"/>
  <c r="BA40" i="7" s="1"/>
  <c r="AC582" i="7"/>
  <c r="AN579" i="7"/>
  <c r="AO36" i="7" s="1"/>
  <c r="AA54" i="7"/>
  <c r="AA597" i="7" s="1"/>
  <c r="AB54" i="7" s="1"/>
  <c r="AA18" i="7"/>
  <c r="AA561" i="7" s="1"/>
  <c r="B481" i="7"/>
  <c r="AL53" i="7"/>
  <c r="AL596" i="7" s="1"/>
  <c r="V575" i="7"/>
  <c r="V570" i="7" s="1"/>
  <c r="AY30" i="7"/>
  <c r="AY573" i="7" s="1"/>
  <c r="AG31" i="7"/>
  <c r="AG574" i="7" s="1"/>
  <c r="BA6" i="7"/>
  <c r="B292" i="7"/>
  <c r="AW143" i="7"/>
  <c r="X143" i="7"/>
  <c r="AL143" i="7"/>
  <c r="Z143" i="7"/>
  <c r="AH143" i="7"/>
  <c r="AO143" i="7"/>
  <c r="AD143" i="7"/>
  <c r="AS143" i="7"/>
  <c r="AG143" i="7"/>
  <c r="AU143" i="7"/>
  <c r="Y143" i="7"/>
  <c r="AM143" i="7"/>
  <c r="AR143" i="7"/>
  <c r="AZ143" i="7"/>
  <c r="J144" i="7"/>
  <c r="AP143" i="7"/>
  <c r="V143" i="7"/>
  <c r="AE143" i="7"/>
  <c r="AB143" i="7"/>
  <c r="AJ143" i="7"/>
  <c r="H144" i="7"/>
  <c r="AT143" i="7"/>
  <c r="AX143" i="7"/>
  <c r="AC143" i="7"/>
  <c r="AV143" i="7"/>
  <c r="W143" i="7"/>
  <c r="AQ143" i="7"/>
  <c r="AY143" i="7"/>
  <c r="F144" i="7"/>
  <c r="AF143" i="7"/>
  <c r="AK143" i="7"/>
  <c r="AN143" i="7"/>
  <c r="AA143" i="7"/>
  <c r="AI143" i="7"/>
  <c r="I144" i="7"/>
  <c r="AZ284" i="7"/>
  <c r="AZ263" i="7"/>
  <c r="AZ422" i="7"/>
  <c r="AZ285" i="7"/>
  <c r="AZ196" i="7"/>
  <c r="AZ241" i="7"/>
  <c r="AZ460" i="7"/>
  <c r="AZ441" i="7"/>
  <c r="AZ424" i="7"/>
  <c r="AZ209" i="7"/>
  <c r="AZ252" i="7"/>
  <c r="AZ427" i="7"/>
  <c r="AZ269" i="7"/>
  <c r="AZ250" i="7"/>
  <c r="AZ412" i="7"/>
  <c r="AZ450" i="7"/>
  <c r="AZ245" i="7"/>
  <c r="AZ286" i="7"/>
  <c r="AZ447" i="7"/>
  <c r="AZ244" i="7"/>
  <c r="AG473" i="7"/>
  <c r="V289" i="7"/>
  <c r="AX473" i="7"/>
  <c r="AJ473" i="7"/>
  <c r="AV289" i="7"/>
  <c r="AQ289" i="7"/>
  <c r="AB289" i="7"/>
  <c r="X473" i="7"/>
  <c r="D481" i="7"/>
  <c r="AZ281" i="7"/>
  <c r="AZ260" i="7"/>
  <c r="AZ166" i="7"/>
  <c r="AZ280" i="7"/>
  <c r="AZ443" i="7"/>
  <c r="AZ168" i="7"/>
  <c r="AZ212" i="7"/>
  <c r="AZ254" i="7"/>
  <c r="AZ161" i="7"/>
  <c r="AZ207" i="7"/>
  <c r="AZ181" i="7"/>
  <c r="AZ416" i="7"/>
  <c r="AZ203" i="7"/>
  <c r="AZ430" i="7"/>
  <c r="AZ470" i="7"/>
  <c r="AZ264" i="7"/>
  <c r="AZ175" i="7"/>
  <c r="AZ282" i="7"/>
  <c r="AZ444" i="7"/>
  <c r="AZ172" i="7"/>
  <c r="AT473" i="7"/>
  <c r="W473" i="7"/>
  <c r="AQ473" i="7"/>
  <c r="AZ473" i="7"/>
  <c r="AW289" i="7"/>
  <c r="AU473" i="7"/>
  <c r="AK289" i="7"/>
  <c r="J475" i="7"/>
  <c r="AO473" i="7"/>
  <c r="AU289" i="7"/>
  <c r="X289" i="7"/>
  <c r="AH473" i="7"/>
  <c r="F476" i="7"/>
  <c r="AZ216" i="7"/>
  <c r="AZ193" i="7"/>
  <c r="AZ167" i="7"/>
  <c r="AZ278" i="7"/>
  <c r="AZ257" i="7"/>
  <c r="AZ154" i="7"/>
  <c r="AZ455" i="7"/>
  <c r="AZ251" i="7"/>
  <c r="AZ170" i="7"/>
  <c r="AZ202" i="7"/>
  <c r="AZ247" i="7"/>
  <c r="AZ472" i="7"/>
  <c r="AZ199" i="7"/>
  <c r="AZ174" i="7"/>
  <c r="AZ466" i="7"/>
  <c r="AZ445" i="7"/>
  <c r="AZ428" i="7"/>
  <c r="AZ217" i="7"/>
  <c r="AZ258" i="7"/>
  <c r="AZ222" i="7"/>
  <c r="AZ289" i="7"/>
  <c r="Y289" i="7"/>
  <c r="Z473" i="7"/>
  <c r="AZ214" i="7"/>
  <c r="AZ255" i="7"/>
  <c r="AZ155" i="7"/>
  <c r="AZ458" i="7"/>
  <c r="AZ189" i="7"/>
  <c r="AZ420" i="7"/>
  <c r="AZ454" i="7"/>
  <c r="AZ249" i="7"/>
  <c r="AZ171" i="7"/>
  <c r="AZ265" i="7"/>
  <c r="AZ176" i="7"/>
  <c r="AZ468" i="7"/>
  <c r="AZ262" i="7"/>
  <c r="AZ413" i="7"/>
  <c r="AZ461" i="7"/>
  <c r="AZ259" i="7"/>
  <c r="AZ238" i="7"/>
  <c r="AZ459" i="7"/>
  <c r="AZ190" i="7"/>
  <c r="AZ240" i="7"/>
  <c r="AY289" i="7"/>
  <c r="AH289" i="7"/>
  <c r="AS473" i="7"/>
  <c r="AP289" i="7"/>
  <c r="Z289" i="7"/>
  <c r="AX289" i="7"/>
  <c r="AD473" i="7"/>
  <c r="J290" i="7"/>
  <c r="AN473" i="7"/>
  <c r="AR473" i="7"/>
  <c r="H475" i="7"/>
  <c r="I475" i="7"/>
  <c r="H291" i="7"/>
  <c r="AV473" i="7"/>
  <c r="AR289" i="7"/>
  <c r="AZ210" i="7"/>
  <c r="AZ186" i="7"/>
  <c r="AZ231" i="7"/>
  <c r="AZ272" i="7"/>
  <c r="AZ185" i="7"/>
  <c r="AZ165" i="7"/>
  <c r="AZ267" i="7"/>
  <c r="AZ180" i="7"/>
  <c r="AZ467" i="7"/>
  <c r="AZ197" i="7"/>
  <c r="AZ173" i="7"/>
  <c r="AZ463" i="7"/>
  <c r="AZ442" i="7"/>
  <c r="AZ230" i="7"/>
  <c r="AZ215" i="7"/>
  <c r="AZ256" i="7"/>
  <c r="AZ156" i="7"/>
  <c r="AZ457" i="7"/>
  <c r="AZ437" i="7"/>
  <c r="AZ158" i="7"/>
  <c r="AI289" i="7"/>
  <c r="AW473" i="7"/>
  <c r="AC289" i="7"/>
  <c r="AI473" i="7"/>
  <c r="AF289" i="7"/>
  <c r="AP473" i="7"/>
  <c r="AA473" i="7"/>
  <c r="AN289" i="7"/>
  <c r="AL473" i="7"/>
  <c r="AZ206" i="7"/>
  <c r="AZ183" i="7"/>
  <c r="AZ471" i="7"/>
  <c r="AZ270" i="7"/>
  <c r="AZ434" i="7"/>
  <c r="AZ423" i="7"/>
  <c r="AZ448" i="7"/>
  <c r="AZ429" i="7"/>
  <c r="AZ279" i="7"/>
  <c r="AZ194" i="7"/>
  <c r="AZ163" i="7"/>
  <c r="AZ277" i="7"/>
  <c r="AZ440" i="7"/>
  <c r="AZ223" i="7"/>
  <c r="AZ211" i="7"/>
  <c r="AZ253" i="7"/>
  <c r="AZ157" i="7"/>
  <c r="AZ271" i="7"/>
  <c r="AZ435" i="7"/>
  <c r="AZ239" i="7"/>
  <c r="AS289" i="7"/>
  <c r="AC473" i="7"/>
  <c r="AM289" i="7"/>
  <c r="AJ289" i="7"/>
  <c r="AA289" i="7"/>
  <c r="AK473" i="7"/>
  <c r="AT289" i="7"/>
  <c r="H292" i="7"/>
  <c r="V473" i="7"/>
  <c r="AZ204" i="7"/>
  <c r="AZ432" i="7"/>
  <c r="AZ288" i="7"/>
  <c r="AZ452" i="7"/>
  <c r="AZ179" i="7"/>
  <c r="AZ283" i="7"/>
  <c r="AZ446" i="7"/>
  <c r="AZ418" i="7"/>
  <c r="AZ276" i="7"/>
  <c r="AZ191" i="7"/>
  <c r="AZ415" i="7"/>
  <c r="AZ274" i="7"/>
  <c r="AZ187" i="7"/>
  <c r="AZ159" i="7"/>
  <c r="AZ208" i="7"/>
  <c r="AZ436" i="7"/>
  <c r="AZ164" i="7"/>
  <c r="AZ451" i="7"/>
  <c r="AZ178" i="7"/>
  <c r="AZ419" i="7"/>
  <c r="W289" i="7"/>
  <c r="AY473" i="7"/>
  <c r="AM473" i="7"/>
  <c r="I291" i="7"/>
  <c r="AZ449" i="7"/>
  <c r="AZ431" i="7"/>
  <c r="AZ287" i="7"/>
  <c r="AZ200" i="7"/>
  <c r="AZ243" i="7"/>
  <c r="AZ464" i="7"/>
  <c r="AZ195" i="7"/>
  <c r="AZ421" i="7"/>
  <c r="AZ213" i="7"/>
  <c r="AZ438" i="7"/>
  <c r="AZ227" i="7"/>
  <c r="AZ456" i="7"/>
  <c r="AZ184" i="7"/>
  <c r="AZ414" i="7"/>
  <c r="AZ268" i="7"/>
  <c r="AZ433" i="7"/>
  <c r="AZ417" i="7"/>
  <c r="AZ266" i="7"/>
  <c r="AZ177" i="7"/>
  <c r="AB473" i="7"/>
  <c r="AL289" i="7"/>
  <c r="AO289" i="7"/>
  <c r="AE473" i="7"/>
  <c r="AD289" i="7"/>
  <c r="AF473" i="7"/>
  <c r="AG289" i="7"/>
  <c r="AE289" i="7"/>
  <c r="J474" i="7"/>
  <c r="Y473" i="7"/>
  <c r="D292" i="7"/>
  <c r="AD585" i="7" l="1"/>
  <c r="AP584" i="7"/>
  <c r="AQ41" i="7" s="1"/>
  <c r="AO579" i="7"/>
  <c r="AP36" i="7" s="1"/>
  <c r="AZ595" i="7"/>
  <c r="BA52" i="7" s="1"/>
  <c r="AZ593" i="7"/>
  <c r="BA50" i="7" s="1"/>
  <c r="AZ594" i="7"/>
  <c r="BA51" i="7" s="1"/>
  <c r="AZ571" i="7"/>
  <c r="BA28" i="7" s="1"/>
  <c r="AZ565" i="7"/>
  <c r="BA22" i="7" s="1"/>
  <c r="AB18" i="7"/>
  <c r="AB561" i="7" s="1"/>
  <c r="AC18" i="7" s="1"/>
  <c r="AC561" i="7" s="1"/>
  <c r="AB597" i="7"/>
  <c r="AC54" i="7" s="1"/>
  <c r="B482" i="7"/>
  <c r="AZ572" i="7"/>
  <c r="BA29" i="7" s="1"/>
  <c r="AM53" i="7"/>
  <c r="AM596" i="7" s="1"/>
  <c r="AZ30" i="7"/>
  <c r="AZ573" i="7" s="1"/>
  <c r="BA30" i="7" s="1"/>
  <c r="AH31" i="7"/>
  <c r="AH574" i="7" s="1"/>
  <c r="W32" i="7"/>
  <c r="W575" i="7" s="1"/>
  <c r="BA7" i="7"/>
  <c r="B293" i="7"/>
  <c r="BA143" i="7"/>
  <c r="BA110" i="7"/>
  <c r="BA111" i="7"/>
  <c r="BA112" i="7"/>
  <c r="BA113" i="7"/>
  <c r="BA114" i="7"/>
  <c r="BA115" i="7"/>
  <c r="BA116" i="7"/>
  <c r="BA117" i="7"/>
  <c r="BA118" i="7"/>
  <c r="BA119" i="7"/>
  <c r="BA120" i="7"/>
  <c r="BA121" i="7"/>
  <c r="BA122" i="7"/>
  <c r="BA123" i="7"/>
  <c r="BA124" i="7"/>
  <c r="BA125" i="7"/>
  <c r="BA126" i="7"/>
  <c r="BA127" i="7"/>
  <c r="BA128" i="7"/>
  <c r="BA129" i="7"/>
  <c r="BA130" i="7"/>
  <c r="BA131" i="7"/>
  <c r="BA132" i="7"/>
  <c r="BA133" i="7"/>
  <c r="BA134" i="7"/>
  <c r="BA135" i="7"/>
  <c r="BA136" i="7"/>
  <c r="BA137" i="7"/>
  <c r="BA138" i="7"/>
  <c r="BA139" i="7"/>
  <c r="BA140" i="7"/>
  <c r="BA141" i="7"/>
  <c r="BA142" i="7"/>
  <c r="AJ144" i="7"/>
  <c r="AU144" i="7"/>
  <c r="AB144" i="7"/>
  <c r="AM144" i="7"/>
  <c r="BA144" i="7"/>
  <c r="AX144" i="7"/>
  <c r="AP144" i="7"/>
  <c r="AY144" i="7"/>
  <c r="AW144" i="7"/>
  <c r="AC144" i="7"/>
  <c r="AO144" i="7"/>
  <c r="V144" i="7"/>
  <c r="AA144" i="7"/>
  <c r="AE144" i="7"/>
  <c r="AS144" i="7"/>
  <c r="AH144" i="7"/>
  <c r="Z144" i="7"/>
  <c r="AI144" i="7"/>
  <c r="W144" i="7"/>
  <c r="AK144" i="7"/>
  <c r="AG144" i="7"/>
  <c r="X144" i="7"/>
  <c r="J145" i="7"/>
  <c r="I145" i="7"/>
  <c r="AT144" i="7"/>
  <c r="AZ144" i="7"/>
  <c r="AV144" i="7"/>
  <c r="Y144" i="7"/>
  <c r="H145" i="7"/>
  <c r="AD144" i="7"/>
  <c r="AQ144" i="7"/>
  <c r="AN144" i="7"/>
  <c r="AL144" i="7"/>
  <c r="AR144" i="7"/>
  <c r="AF144" i="7"/>
  <c r="F145" i="7"/>
  <c r="BA66" i="7"/>
  <c r="BA67" i="7"/>
  <c r="BA69" i="7"/>
  <c r="BA70" i="7"/>
  <c r="BA68" i="7"/>
  <c r="BA71" i="7"/>
  <c r="BA72" i="7"/>
  <c r="BA73" i="7"/>
  <c r="BA74" i="7"/>
  <c r="BA75" i="7"/>
  <c r="BA76" i="7"/>
  <c r="BA78" i="7"/>
  <c r="BA77" i="7"/>
  <c r="BA79" i="7"/>
  <c r="BA80" i="7"/>
  <c r="BA81" i="7"/>
  <c r="BA82" i="7"/>
  <c r="BA83" i="7"/>
  <c r="BA84" i="7"/>
  <c r="BA85" i="7"/>
  <c r="BA86" i="7"/>
  <c r="BA87" i="7"/>
  <c r="BA88" i="7"/>
  <c r="BA89" i="7"/>
  <c r="BA90" i="7"/>
  <c r="BA91" i="7"/>
  <c r="BA92" i="7"/>
  <c r="BA93" i="7"/>
  <c r="BA94" i="7"/>
  <c r="BA95" i="7"/>
  <c r="BA96" i="7"/>
  <c r="BA97" i="7"/>
  <c r="BA98" i="7"/>
  <c r="BA99" i="7"/>
  <c r="BA100" i="7"/>
  <c r="BA101" i="7"/>
  <c r="BA102" i="7"/>
  <c r="BA103" i="7"/>
  <c r="BA104" i="7"/>
  <c r="BA105" i="7"/>
  <c r="BA106" i="7"/>
  <c r="BA107" i="7"/>
  <c r="AL474" i="7"/>
  <c r="AQ475" i="7"/>
  <c r="AL475" i="7"/>
  <c r="AT474" i="7"/>
  <c r="AC474" i="7"/>
  <c r="AV290" i="7"/>
  <c r="AR475" i="7"/>
  <c r="AC475" i="7"/>
  <c r="AE475" i="7"/>
  <c r="AZ474" i="7"/>
  <c r="AF290" i="7"/>
  <c r="AJ474" i="7"/>
  <c r="AZ290" i="7"/>
  <c r="I476" i="7"/>
  <c r="BA411" i="7"/>
  <c r="BA445" i="7"/>
  <c r="BA281" i="7"/>
  <c r="AZ475" i="7"/>
  <c r="Y474" i="7"/>
  <c r="AD290" i="7"/>
  <c r="AS475" i="7"/>
  <c r="AD475" i="7"/>
  <c r="X474" i="7"/>
  <c r="AC290" i="7"/>
  <c r="AK475" i="7"/>
  <c r="AJ475" i="7"/>
  <c r="AO290" i="7"/>
  <c r="AE474" i="7"/>
  <c r="AI474" i="7"/>
  <c r="AP474" i="7"/>
  <c r="AK290" i="7"/>
  <c r="J291" i="7"/>
  <c r="F292" i="7"/>
  <c r="D293" i="7"/>
  <c r="H293" i="7"/>
  <c r="H476" i="7"/>
  <c r="BA238" i="7"/>
  <c r="BA443" i="7"/>
  <c r="BA277" i="7"/>
  <c r="V475" i="7"/>
  <c r="AA474" i="7"/>
  <c r="AM474" i="7"/>
  <c r="AU474" i="7"/>
  <c r="V290" i="7"/>
  <c r="AS290" i="7"/>
  <c r="AL290" i="7"/>
  <c r="AY475" i="7"/>
  <c r="AX474" i="7"/>
  <c r="AG474" i="7"/>
  <c r="AD474" i="7"/>
  <c r="AP475" i="7"/>
  <c r="AI290" i="7"/>
  <c r="D482" i="7"/>
  <c r="X475" i="7"/>
  <c r="BA154" i="7"/>
  <c r="BA181" i="7"/>
  <c r="BA267" i="7"/>
  <c r="AQ474" i="7"/>
  <c r="AE290" i="7"/>
  <c r="AM475" i="7"/>
  <c r="AH474" i="7"/>
  <c r="AG290" i="7"/>
  <c r="Z290" i="7"/>
  <c r="BA474" i="7"/>
  <c r="AA290" i="7"/>
  <c r="Z474" i="7"/>
  <c r="AM290" i="7"/>
  <c r="AF475" i="7"/>
  <c r="V474" i="7"/>
  <c r="AW475" i="7"/>
  <c r="BA414" i="7"/>
  <c r="BA265" i="7"/>
  <c r="BA468" i="7"/>
  <c r="AV474" i="7"/>
  <c r="AG475" i="7"/>
  <c r="AB474" i="7"/>
  <c r="AB290" i="7"/>
  <c r="AF474" i="7"/>
  <c r="AV475" i="7"/>
  <c r="AJ290" i="7"/>
  <c r="AW474" i="7"/>
  <c r="AU290" i="7"/>
  <c r="AU475" i="7"/>
  <c r="Y475" i="7"/>
  <c r="AI475" i="7"/>
  <c r="AT475" i="7"/>
  <c r="F293" i="7"/>
  <c r="AH475" i="7"/>
  <c r="BA176" i="7"/>
  <c r="BA257" i="7"/>
  <c r="BA212" i="7"/>
  <c r="AR290" i="7"/>
  <c r="W475" i="7"/>
  <c r="X290" i="7"/>
  <c r="AY474" i="7"/>
  <c r="AQ290" i="7"/>
  <c r="AN474" i="7"/>
  <c r="AN475" i="7"/>
  <c r="AO475" i="7"/>
  <c r="AO474" i="7"/>
  <c r="Y290" i="7"/>
  <c r="AW290" i="7"/>
  <c r="AH290" i="7"/>
  <c r="BA290" i="7"/>
  <c r="BA169" i="7"/>
  <c r="BA438" i="7"/>
  <c r="BA209" i="7"/>
  <c r="BA471" i="7"/>
  <c r="AX475" i="7"/>
  <c r="F477" i="7"/>
  <c r="Z475" i="7"/>
  <c r="AX290" i="7"/>
  <c r="AB475" i="7"/>
  <c r="W290" i="7"/>
  <c r="BA475" i="7"/>
  <c r="AP290" i="7"/>
  <c r="AK474" i="7"/>
  <c r="AY290" i="7"/>
  <c r="AR474" i="7"/>
  <c r="AS474" i="7"/>
  <c r="AA475" i="7"/>
  <c r="AN290" i="7"/>
  <c r="I292" i="7"/>
  <c r="BA419" i="7"/>
  <c r="BA180" i="7"/>
  <c r="BA252" i="7"/>
  <c r="BA270" i="7"/>
  <c r="W474" i="7"/>
  <c r="AT290" i="7"/>
  <c r="BA423" i="7"/>
  <c r="AD582" i="7" l="1"/>
  <c r="AE42" i="7"/>
  <c r="AE39" i="7" s="1"/>
  <c r="BA583" i="7"/>
  <c r="BB40" i="7" s="1"/>
  <c r="AQ584" i="7"/>
  <c r="AR41" i="7" s="1"/>
  <c r="AP579" i="7"/>
  <c r="AC597" i="7"/>
  <c r="AD18" i="7"/>
  <c r="AD561" i="7" s="1"/>
  <c r="B484" i="7"/>
  <c r="B295" i="7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2" i="7" s="1"/>
  <c r="B364" i="7" s="1"/>
  <c r="AN53" i="7"/>
  <c r="AN596" i="7" s="1"/>
  <c r="X32" i="7"/>
  <c r="X575" i="7" s="1"/>
  <c r="X570" i="7" s="1"/>
  <c r="W570" i="7"/>
  <c r="AI31" i="7"/>
  <c r="AI574" i="7" s="1"/>
  <c r="BB6" i="7"/>
  <c r="BA145" i="7"/>
  <c r="AY145" i="7"/>
  <c r="V145" i="7"/>
  <c r="AD145" i="7"/>
  <c r="AS145" i="7"/>
  <c r="AQ145" i="7"/>
  <c r="AW145" i="7"/>
  <c r="AK145" i="7"/>
  <c r="AI145" i="7"/>
  <c r="X145" i="7"/>
  <c r="AG145" i="7"/>
  <c r="AO145" i="7"/>
  <c r="AC145" i="7"/>
  <c r="AA145" i="7"/>
  <c r="Y145" i="7"/>
  <c r="AV145" i="7"/>
  <c r="AZ145" i="7"/>
  <c r="AX145" i="7"/>
  <c r="AM145" i="7"/>
  <c r="AF145" i="7"/>
  <c r="I146" i="7"/>
  <c r="AR145" i="7"/>
  <c r="AP145" i="7"/>
  <c r="W145" i="7"/>
  <c r="AU145" i="7"/>
  <c r="H146" i="7"/>
  <c r="AJ145" i="7"/>
  <c r="AH145" i="7"/>
  <c r="AE145" i="7"/>
  <c r="F146" i="7"/>
  <c r="AB145" i="7"/>
  <c r="Z145" i="7"/>
  <c r="AL145" i="7"/>
  <c r="AT145" i="7"/>
  <c r="J146" i="7"/>
  <c r="AN145" i="7"/>
  <c r="BA287" i="7"/>
  <c r="BA448" i="7"/>
  <c r="BA429" i="7"/>
  <c r="BA283" i="7"/>
  <c r="BA197" i="7"/>
  <c r="BA167" i="7"/>
  <c r="BA466" i="7"/>
  <c r="BA196" i="7"/>
  <c r="BA425" i="7"/>
  <c r="BA461" i="7"/>
  <c r="BA192" i="7"/>
  <c r="BA168" i="7"/>
  <c r="BA459" i="7"/>
  <c r="BA254" i="7"/>
  <c r="BA157" i="7"/>
  <c r="BA206" i="7"/>
  <c r="BA183" i="7"/>
  <c r="BA158" i="7"/>
  <c r="BA452" i="7"/>
  <c r="BA248" i="7"/>
  <c r="AO291" i="7"/>
  <c r="Z291" i="7"/>
  <c r="AJ291" i="7"/>
  <c r="BA291" i="7"/>
  <c r="H477" i="7"/>
  <c r="J477" i="7"/>
  <c r="BA172" i="7"/>
  <c r="AY291" i="7"/>
  <c r="X291" i="7"/>
  <c r="I293" i="7"/>
  <c r="AD291" i="7"/>
  <c r="AP291" i="7"/>
  <c r="BA193" i="7"/>
  <c r="BA162" i="7"/>
  <c r="H295" i="7"/>
  <c r="BA467" i="7"/>
  <c r="BA446" i="7"/>
  <c r="BA241" i="7"/>
  <c r="BA279" i="7"/>
  <c r="BA442" i="7"/>
  <c r="BA424" i="7"/>
  <c r="BA217" i="7"/>
  <c r="BA259" i="7"/>
  <c r="BA227" i="7"/>
  <c r="BA214" i="7"/>
  <c r="BA190" i="7"/>
  <c r="BA170" i="7"/>
  <c r="BA211" i="7"/>
  <c r="BA253" i="7"/>
  <c r="BA417" i="7"/>
  <c r="BA204" i="7"/>
  <c r="BA179" i="7"/>
  <c r="BA472" i="7"/>
  <c r="BA200" i="7"/>
  <c r="BA243" i="7"/>
  <c r="AB291" i="7"/>
  <c r="AG291" i="7"/>
  <c r="Y291" i="7"/>
  <c r="AI291" i="7"/>
  <c r="AX291" i="7"/>
  <c r="BA216" i="7"/>
  <c r="BA207" i="7"/>
  <c r="AS291" i="7"/>
  <c r="BA463" i="7"/>
  <c r="BA194" i="7"/>
  <c r="BA166" i="7"/>
  <c r="BA215" i="7"/>
  <c r="BA441" i="7"/>
  <c r="BA223" i="7"/>
  <c r="BA276" i="7"/>
  <c r="BA256" i="7"/>
  <c r="BA239" i="7"/>
  <c r="BA457" i="7"/>
  <c r="BA188" i="7"/>
  <c r="BA412" i="7"/>
  <c r="BA454" i="7"/>
  <c r="BA434" i="7"/>
  <c r="BA416" i="7"/>
  <c r="BA449" i="7"/>
  <c r="BA431" i="7"/>
  <c r="BA285" i="7"/>
  <c r="BA262" i="7"/>
  <c r="AV291" i="7"/>
  <c r="AF291" i="7"/>
  <c r="AT291" i="7"/>
  <c r="BA186" i="7"/>
  <c r="V291" i="7"/>
  <c r="BA460" i="7"/>
  <c r="BA440" i="7"/>
  <c r="BA422" i="7"/>
  <c r="BA273" i="7"/>
  <c r="BA437" i="7"/>
  <c r="BA161" i="7"/>
  <c r="BA274" i="7"/>
  <c r="BA187" i="7"/>
  <c r="BA415" i="7"/>
  <c r="BA208" i="7"/>
  <c r="BA435" i="7"/>
  <c r="BA155" i="7"/>
  <c r="BA451" i="7"/>
  <c r="BA432" i="7"/>
  <c r="BA284" i="7"/>
  <c r="BA263" i="7"/>
  <c r="BA173" i="7"/>
  <c r="BA464" i="7"/>
  <c r="BA195" i="7"/>
  <c r="BA428" i="7"/>
  <c r="BA213" i="7"/>
  <c r="BA255" i="7"/>
  <c r="BA222" i="7"/>
  <c r="BA455" i="7"/>
  <c r="BA436" i="7"/>
  <c r="BA240" i="7"/>
  <c r="BA271" i="7"/>
  <c r="BA251" i="7"/>
  <c r="BA171" i="7"/>
  <c r="BA205" i="7"/>
  <c r="BA247" i="7"/>
  <c r="BA427" i="7"/>
  <c r="BA266" i="7"/>
  <c r="BA177" i="7"/>
  <c r="BA280" i="7"/>
  <c r="BA261" i="7"/>
  <c r="BA159" i="7"/>
  <c r="BA462" i="7"/>
  <c r="BA191" i="7"/>
  <c r="BA418" i="7"/>
  <c r="AN291" i="7"/>
  <c r="AZ291" i="7"/>
  <c r="AC291" i="7"/>
  <c r="AU291" i="7"/>
  <c r="F478" i="7"/>
  <c r="AA291" i="7"/>
  <c r="I477" i="7"/>
  <c r="BA288" i="7"/>
  <c r="BA244" i="7"/>
  <c r="BA174" i="7"/>
  <c r="BA421" i="7"/>
  <c r="BA272" i="7"/>
  <c r="AE291" i="7"/>
  <c r="BA456" i="7"/>
  <c r="BA184" i="7"/>
  <c r="BA164" i="7"/>
  <c r="BA269" i="7"/>
  <c r="BA250" i="7"/>
  <c r="BA289" i="7"/>
  <c r="BA268" i="7"/>
  <c r="BA433" i="7"/>
  <c r="BA426" i="7"/>
  <c r="BA201" i="7"/>
  <c r="BA246" i="7"/>
  <c r="BA469" i="7"/>
  <c r="BA198" i="7"/>
  <c r="BA175" i="7"/>
  <c r="BA278" i="7"/>
  <c r="BA258" i="7"/>
  <c r="BA230" i="7"/>
  <c r="BA458" i="7"/>
  <c r="BA439" i="7"/>
  <c r="BA231" i="7"/>
  <c r="AH291" i="7"/>
  <c r="AL291" i="7"/>
  <c r="AQ291" i="7"/>
  <c r="AR291" i="7"/>
  <c r="BA203" i="7"/>
  <c r="BA264" i="7"/>
  <c r="BA199" i="7"/>
  <c r="BA282" i="7"/>
  <c r="BA420" i="7"/>
  <c r="BA182" i="7"/>
  <c r="W291" i="7"/>
  <c r="BA453" i="7"/>
  <c r="BA249" i="7"/>
  <c r="BA165" i="7"/>
  <c r="BA202" i="7"/>
  <c r="BA430" i="7"/>
  <c r="BA473" i="7"/>
  <c r="BA450" i="7"/>
  <c r="BA245" i="7"/>
  <c r="BA286" i="7"/>
  <c r="BA447" i="7"/>
  <c r="BA242" i="7"/>
  <c r="BA465" i="7"/>
  <c r="BA444" i="7"/>
  <c r="BA163" i="7"/>
  <c r="BA275" i="7"/>
  <c r="BA189" i="7"/>
  <c r="BA160" i="7"/>
  <c r="BA210" i="7"/>
  <c r="BA185" i="7"/>
  <c r="BA156" i="7"/>
  <c r="AK291" i="7"/>
  <c r="AM291" i="7"/>
  <c r="AW291" i="7"/>
  <c r="J292" i="7"/>
  <c r="J476" i="7"/>
  <c r="BA178" i="7"/>
  <c r="BA470" i="7"/>
  <c r="BA260" i="7"/>
  <c r="BA413" i="7"/>
  <c r="D484" i="7"/>
  <c r="F484" i="7"/>
  <c r="AQ36" i="7" l="1"/>
  <c r="AQ579" i="7" s="1"/>
  <c r="AE585" i="7"/>
  <c r="B365" i="7"/>
  <c r="AR584" i="7"/>
  <c r="AS41" i="7" s="1"/>
  <c r="B486" i="7"/>
  <c r="B487" i="7" s="1"/>
  <c r="BA573" i="7"/>
  <c r="BB30" i="7" s="1"/>
  <c r="BA565" i="7"/>
  <c r="BB22" i="7" s="1"/>
  <c r="AD54" i="7"/>
  <c r="AD597" i="7" s="1"/>
  <c r="AE54" i="7" s="1"/>
  <c r="BA571" i="7"/>
  <c r="BB28" i="7" s="1"/>
  <c r="BA593" i="7"/>
  <c r="BB50" i="7" s="1"/>
  <c r="BA594" i="7"/>
  <c r="BB51" i="7" s="1"/>
  <c r="BA572" i="7"/>
  <c r="BB29" i="7" s="1"/>
  <c r="BA595" i="7"/>
  <c r="BB52" i="7" s="1"/>
  <c r="AO53" i="7"/>
  <c r="AO596" i="7" s="1"/>
  <c r="AJ31" i="7"/>
  <c r="AJ574" i="7" s="1"/>
  <c r="Y32" i="7"/>
  <c r="Y575" i="7" s="1"/>
  <c r="BB7" i="7"/>
  <c r="H364" i="7"/>
  <c r="F364" i="7"/>
  <c r="D364" i="7"/>
  <c r="I364" i="7"/>
  <c r="J364" i="7" s="1"/>
  <c r="BB145" i="7"/>
  <c r="BB110" i="7"/>
  <c r="BB111" i="7"/>
  <c r="BB112" i="7"/>
  <c r="BB113" i="7"/>
  <c r="BB114" i="7"/>
  <c r="BB115" i="7"/>
  <c r="BB116" i="7"/>
  <c r="BB117" i="7"/>
  <c r="BB118" i="7"/>
  <c r="BB119" i="7"/>
  <c r="BB120" i="7"/>
  <c r="BB121" i="7"/>
  <c r="BB122" i="7"/>
  <c r="BB123" i="7"/>
  <c r="BB124" i="7"/>
  <c r="BB125" i="7"/>
  <c r="BB126" i="7"/>
  <c r="BB127" i="7"/>
  <c r="BB128" i="7"/>
  <c r="BB129" i="7"/>
  <c r="BB130" i="7"/>
  <c r="BB131" i="7"/>
  <c r="BB132" i="7"/>
  <c r="BB133" i="7"/>
  <c r="BB134" i="7"/>
  <c r="BB135" i="7"/>
  <c r="BB136" i="7"/>
  <c r="BB137" i="7"/>
  <c r="BB138" i="7"/>
  <c r="BB139" i="7"/>
  <c r="BB140" i="7"/>
  <c r="BB141" i="7"/>
  <c r="BB142" i="7"/>
  <c r="BB143" i="7"/>
  <c r="BB144" i="7"/>
  <c r="AY146" i="7"/>
  <c r="AF146" i="7"/>
  <c r="AZ146" i="7"/>
  <c r="AQ146" i="7"/>
  <c r="AW146" i="7"/>
  <c r="X146" i="7"/>
  <c r="AM146" i="7"/>
  <c r="AJ146" i="7"/>
  <c r="AI146" i="7"/>
  <c r="AO146" i="7"/>
  <c r="AT146" i="7"/>
  <c r="W146" i="7"/>
  <c r="AU146" i="7"/>
  <c r="AA146" i="7"/>
  <c r="AG146" i="7"/>
  <c r="AD146" i="7"/>
  <c r="BB146" i="7"/>
  <c r="AE146" i="7"/>
  <c r="AX146" i="7"/>
  <c r="Y146" i="7"/>
  <c r="AS146" i="7"/>
  <c r="AL146" i="7"/>
  <c r="F147" i="7"/>
  <c r="AV146" i="7"/>
  <c r="I147" i="7"/>
  <c r="AN146" i="7"/>
  <c r="H147" i="7"/>
  <c r="AP146" i="7"/>
  <c r="AC146" i="7"/>
  <c r="V146" i="7"/>
  <c r="J147" i="7"/>
  <c r="AH146" i="7"/>
  <c r="AR146" i="7"/>
  <c r="BA146" i="7"/>
  <c r="Z146" i="7"/>
  <c r="AB146" i="7"/>
  <c r="AK146" i="7"/>
  <c r="BB66" i="7"/>
  <c r="BB68" i="7"/>
  <c r="BB69" i="7"/>
  <c r="BB70" i="7"/>
  <c r="BB67" i="7"/>
  <c r="BB71" i="7"/>
  <c r="BB72" i="7"/>
  <c r="BB73" i="7"/>
  <c r="BB74" i="7"/>
  <c r="BB75" i="7"/>
  <c r="BB76" i="7"/>
  <c r="BB78" i="7"/>
  <c r="BB77" i="7"/>
  <c r="BB79" i="7"/>
  <c r="BB80" i="7"/>
  <c r="BB81" i="7"/>
  <c r="BB82" i="7"/>
  <c r="BB83" i="7"/>
  <c r="BB84" i="7"/>
  <c r="BB85" i="7"/>
  <c r="BB86" i="7"/>
  <c r="BB87" i="7"/>
  <c r="BB88" i="7"/>
  <c r="BB89" i="7"/>
  <c r="BB90" i="7"/>
  <c r="BB91" i="7"/>
  <c r="BB92" i="7"/>
  <c r="BB93" i="7"/>
  <c r="BB94" i="7"/>
  <c r="BB95" i="7"/>
  <c r="BB96" i="7"/>
  <c r="BB97" i="7"/>
  <c r="BB98" i="7"/>
  <c r="BB99" i="7"/>
  <c r="BB100" i="7"/>
  <c r="BB101" i="7"/>
  <c r="BB102" i="7"/>
  <c r="BB103" i="7"/>
  <c r="BB104" i="7"/>
  <c r="BB105" i="7"/>
  <c r="BB106" i="7"/>
  <c r="BB107" i="7"/>
  <c r="D295" i="7"/>
  <c r="BB421" i="7"/>
  <c r="BB169" i="7"/>
  <c r="BB241" i="7"/>
  <c r="BB245" i="7"/>
  <c r="BB432" i="7"/>
  <c r="BB434" i="7"/>
  <c r="BB186" i="7"/>
  <c r="BB255" i="7"/>
  <c r="BB260" i="7"/>
  <c r="BB216" i="7"/>
  <c r="AI476" i="7"/>
  <c r="F295" i="7"/>
  <c r="BB291" i="7"/>
  <c r="AW476" i="7"/>
  <c r="AO477" i="7"/>
  <c r="AF476" i="7"/>
  <c r="AM292" i="7"/>
  <c r="AO292" i="7"/>
  <c r="AN477" i="7"/>
  <c r="AQ476" i="7"/>
  <c r="AU477" i="7"/>
  <c r="AS292" i="7"/>
  <c r="Y477" i="7"/>
  <c r="AQ477" i="7"/>
  <c r="F479" i="7"/>
  <c r="BB272" i="7"/>
  <c r="H297" i="7"/>
  <c r="AA292" i="7"/>
  <c r="Y476" i="7"/>
  <c r="BB263" i="7"/>
  <c r="BB473" i="7"/>
  <c r="X292" i="7"/>
  <c r="AN476" i="7"/>
  <c r="AB476" i="7"/>
  <c r="AH292" i="7"/>
  <c r="AW292" i="7"/>
  <c r="V476" i="7"/>
  <c r="AD292" i="7"/>
  <c r="AW477" i="7"/>
  <c r="AV477" i="7"/>
  <c r="AK477" i="7"/>
  <c r="AY476" i="7"/>
  <c r="AV292" i="7"/>
  <c r="AE477" i="7"/>
  <c r="AY477" i="7"/>
  <c r="I478" i="7"/>
  <c r="AC476" i="7"/>
  <c r="V477" i="7"/>
  <c r="H478" i="7"/>
  <c r="I295" i="7"/>
  <c r="BB451" i="7"/>
  <c r="BB281" i="7"/>
  <c r="Z477" i="7"/>
  <c r="W292" i="7"/>
  <c r="AQ292" i="7"/>
  <c r="BB452" i="7"/>
  <c r="AU292" i="7"/>
  <c r="AX476" i="7"/>
  <c r="Y292" i="7"/>
  <c r="Z476" i="7"/>
  <c r="AY292" i="7"/>
  <c r="AR476" i="7"/>
  <c r="AD476" i="7"/>
  <c r="W476" i="7"/>
  <c r="AB477" i="7"/>
  <c r="AZ292" i="7"/>
  <c r="AZ477" i="7"/>
  <c r="X476" i="7"/>
  <c r="AF292" i="7"/>
  <c r="BB443" i="7"/>
  <c r="AT476" i="7"/>
  <c r="J478" i="7"/>
  <c r="BB206" i="7"/>
  <c r="BA477" i="7"/>
  <c r="AS476" i="7"/>
  <c r="AJ292" i="7"/>
  <c r="AT477" i="7"/>
  <c r="AI292" i="7"/>
  <c r="AV476" i="7"/>
  <c r="AP476" i="7"/>
  <c r="AH476" i="7"/>
  <c r="AG292" i="7"/>
  <c r="AJ477" i="7"/>
  <c r="X477" i="7"/>
  <c r="AF477" i="7"/>
  <c r="AT292" i="7"/>
  <c r="AX292" i="7"/>
  <c r="J293" i="7"/>
  <c r="BA476" i="7"/>
  <c r="BB445" i="7"/>
  <c r="BB472" i="7"/>
  <c r="BB275" i="7"/>
  <c r="AH477" i="7"/>
  <c r="AA476" i="7"/>
  <c r="BA292" i="7"/>
  <c r="W477" i="7"/>
  <c r="AC477" i="7"/>
  <c r="AL476" i="7"/>
  <c r="AA477" i="7"/>
  <c r="AZ476" i="7"/>
  <c r="AR292" i="7"/>
  <c r="AK476" i="7"/>
  <c r="AG477" i="7"/>
  <c r="AD477" i="7"/>
  <c r="I297" i="7"/>
  <c r="BB207" i="7"/>
  <c r="BB285" i="7"/>
  <c r="AP477" i="7"/>
  <c r="AS477" i="7"/>
  <c r="BB210" i="7"/>
  <c r="F297" i="7"/>
  <c r="AG476" i="7"/>
  <c r="V292" i="7"/>
  <c r="D297" i="7"/>
  <c r="AL477" i="7"/>
  <c r="AK292" i="7"/>
  <c r="AM477" i="7"/>
  <c r="AX477" i="7"/>
  <c r="BB477" i="7"/>
  <c r="AR477" i="7"/>
  <c r="AJ476" i="7"/>
  <c r="AE292" i="7"/>
  <c r="AU476" i="7"/>
  <c r="AN292" i="7"/>
  <c r="Z292" i="7"/>
  <c r="BB476" i="7"/>
  <c r="AB292" i="7"/>
  <c r="H484" i="7"/>
  <c r="I484" i="7" s="1"/>
  <c r="BB189" i="7"/>
  <c r="BB458" i="7"/>
  <c r="AL292" i="7"/>
  <c r="AE476" i="7"/>
  <c r="BB193" i="7"/>
  <c r="BB464" i="7"/>
  <c r="AC292" i="7"/>
  <c r="BB170" i="7"/>
  <c r="BB416" i="7"/>
  <c r="BB227" i="7"/>
  <c r="BB413" i="7"/>
  <c r="BB412" i="7"/>
  <c r="BB168" i="7"/>
  <c r="BB176" i="7"/>
  <c r="BB247" i="7"/>
  <c r="BB183" i="7"/>
  <c r="BB185" i="7"/>
  <c r="BB191" i="7"/>
  <c r="BB265" i="7"/>
  <c r="BB461" i="7"/>
  <c r="AO476" i="7"/>
  <c r="AP292" i="7"/>
  <c r="BB449" i="7"/>
  <c r="BB284" i="7"/>
  <c r="AM476" i="7"/>
  <c r="AI477" i="7"/>
  <c r="BB158" i="7"/>
  <c r="AR36" i="7" l="1"/>
  <c r="AR579" i="7" s="1"/>
  <c r="AE582" i="7"/>
  <c r="AF42" i="7"/>
  <c r="B366" i="7"/>
  <c r="BB583" i="7"/>
  <c r="BC40" i="7" s="1"/>
  <c r="AS584" i="7"/>
  <c r="AT41" i="7" s="1"/>
  <c r="B488" i="7"/>
  <c r="AE18" i="7"/>
  <c r="AE561" i="7" s="1"/>
  <c r="AF18" i="7" s="1"/>
  <c r="AF561" i="7" s="1"/>
  <c r="AE597" i="7"/>
  <c r="AP53" i="7"/>
  <c r="AP596" i="7" s="1"/>
  <c r="Z32" i="7"/>
  <c r="Z575" i="7" s="1"/>
  <c r="Y570" i="7"/>
  <c r="AK31" i="7"/>
  <c r="AK574" i="7" s="1"/>
  <c r="BC6" i="7"/>
  <c r="AY364" i="7"/>
  <c r="AE364" i="7"/>
  <c r="AJ364" i="7"/>
  <c r="X364" i="7"/>
  <c r="F365" i="7"/>
  <c r="AQ364" i="7"/>
  <c r="AW364" i="7"/>
  <c r="W364" i="7"/>
  <c r="AR364" i="7"/>
  <c r="BA364" i="7"/>
  <c r="AI364" i="7"/>
  <c r="AO364" i="7"/>
  <c r="BB364" i="7"/>
  <c r="AF364" i="7"/>
  <c r="AN364" i="7"/>
  <c r="AV364" i="7"/>
  <c r="AA364" i="7"/>
  <c r="AG364" i="7"/>
  <c r="AT364" i="7"/>
  <c r="AZ364" i="7"/>
  <c r="AK364" i="7"/>
  <c r="AX364" i="7"/>
  <c r="Y364" i="7"/>
  <c r="AL364" i="7"/>
  <c r="AC364" i="7"/>
  <c r="D365" i="7"/>
  <c r="AP364" i="7"/>
  <c r="AD364" i="7"/>
  <c r="AS364" i="7"/>
  <c r="AH364" i="7"/>
  <c r="AU364" i="7"/>
  <c r="V364" i="7"/>
  <c r="AB364" i="7"/>
  <c r="I365" i="7"/>
  <c r="Z364" i="7"/>
  <c r="AM364" i="7"/>
  <c r="H365" i="7"/>
  <c r="J365" i="7" s="1"/>
  <c r="AT147" i="7"/>
  <c r="AW147" i="7"/>
  <c r="X147" i="7"/>
  <c r="AL147" i="7"/>
  <c r="AH147" i="7"/>
  <c r="Z147" i="7"/>
  <c r="AO147" i="7"/>
  <c r="AD147" i="7"/>
  <c r="AS147" i="7"/>
  <c r="BA147" i="7"/>
  <c r="AU147" i="7"/>
  <c r="V147" i="7"/>
  <c r="AK147" i="7"/>
  <c r="Y147" i="7"/>
  <c r="AZ147" i="7"/>
  <c r="AR147" i="7"/>
  <c r="I148" i="7"/>
  <c r="AG147" i="7"/>
  <c r="AC147" i="7"/>
  <c r="AM147" i="7"/>
  <c r="J148" i="7"/>
  <c r="AB147" i="7"/>
  <c r="AX147" i="7"/>
  <c r="AE147" i="7"/>
  <c r="AJ147" i="7"/>
  <c r="AV147" i="7"/>
  <c r="W147" i="7"/>
  <c r="AY147" i="7"/>
  <c r="AQ147" i="7"/>
  <c r="H148" i="7"/>
  <c r="AN147" i="7"/>
  <c r="BB147" i="7"/>
  <c r="AI147" i="7"/>
  <c r="AA147" i="7"/>
  <c r="F148" i="7"/>
  <c r="AF147" i="7"/>
  <c r="AP147" i="7"/>
  <c r="J484" i="7"/>
  <c r="BB455" i="7"/>
  <c r="BB184" i="7"/>
  <c r="BB419" i="7"/>
  <c r="BB454" i="7"/>
  <c r="BB181" i="7"/>
  <c r="BB423" i="7"/>
  <c r="BB209" i="7"/>
  <c r="BB251" i="7"/>
  <c r="BB427" i="7"/>
  <c r="BB274" i="7"/>
  <c r="BB187" i="7"/>
  <c r="BB155" i="7"/>
  <c r="BB217" i="7"/>
  <c r="BB192" i="7"/>
  <c r="BB422" i="7"/>
  <c r="BB459" i="7"/>
  <c r="BB439" i="7"/>
  <c r="BB230" i="7"/>
  <c r="AN293" i="7"/>
  <c r="AB293" i="7"/>
  <c r="X478" i="7"/>
  <c r="BB478" i="7"/>
  <c r="AH293" i="7"/>
  <c r="AF293" i="7"/>
  <c r="AP293" i="7"/>
  <c r="AO478" i="7"/>
  <c r="H479" i="7"/>
  <c r="AQ293" i="7"/>
  <c r="AK478" i="7"/>
  <c r="Y478" i="7"/>
  <c r="AQ478" i="7"/>
  <c r="AE293" i="7"/>
  <c r="AX478" i="7"/>
  <c r="J297" i="7"/>
  <c r="BB453" i="7"/>
  <c r="BB433" i="7"/>
  <c r="BB240" i="7"/>
  <c r="BB450" i="7"/>
  <c r="BB178" i="7"/>
  <c r="H486" i="7"/>
  <c r="I486" i="7" s="1"/>
  <c r="BB269" i="7"/>
  <c r="BB250" i="7"/>
  <c r="BB414" i="7"/>
  <c r="BB271" i="7"/>
  <c r="BB252" i="7"/>
  <c r="BB426" i="7"/>
  <c r="BB214" i="7"/>
  <c r="BB256" i="7"/>
  <c r="BB417" i="7"/>
  <c r="BB211" i="7"/>
  <c r="BB437" i="7"/>
  <c r="BB157" i="7"/>
  <c r="D298" i="7"/>
  <c r="AD293" i="7"/>
  <c r="AZ293" i="7"/>
  <c r="AU293" i="7"/>
  <c r="AW293" i="7"/>
  <c r="Z293" i="7"/>
  <c r="J295" i="7"/>
  <c r="BB205" i="7"/>
  <c r="BB179" i="7"/>
  <c r="BB288" i="7"/>
  <c r="BB448" i="7"/>
  <c r="BB243" i="7"/>
  <c r="BB475" i="7"/>
  <c r="BB202" i="7"/>
  <c r="BB177" i="7"/>
  <c r="D486" i="7"/>
  <c r="BB268" i="7"/>
  <c r="BB249" i="7"/>
  <c r="BB160" i="7"/>
  <c r="BB457" i="7"/>
  <c r="BB188" i="7"/>
  <c r="BB415" i="7"/>
  <c r="BB270" i="7"/>
  <c r="BB182" i="7"/>
  <c r="BB171" i="7"/>
  <c r="AS293" i="7"/>
  <c r="AV478" i="7"/>
  <c r="BB471" i="7"/>
  <c r="BB200" i="7"/>
  <c r="BB429" i="7"/>
  <c r="BB283" i="7"/>
  <c r="BB196" i="7"/>
  <c r="BB167" i="7"/>
  <c r="BB287" i="7"/>
  <c r="BB199" i="7"/>
  <c r="BB244" i="7"/>
  <c r="BB474" i="7"/>
  <c r="BB203" i="7"/>
  <c r="BB431" i="7"/>
  <c r="BB292" i="7"/>
  <c r="BB208" i="7"/>
  <c r="BB435" i="7"/>
  <c r="BB162" i="7"/>
  <c r="BB267" i="7"/>
  <c r="BB248" i="7"/>
  <c r="BB418" i="7"/>
  <c r="D487" i="7"/>
  <c r="I487" i="7"/>
  <c r="F487" i="7"/>
  <c r="H298" i="7"/>
  <c r="BB293" i="7"/>
  <c r="AK293" i="7"/>
  <c r="AF478" i="7"/>
  <c r="AT478" i="7"/>
  <c r="AI478" i="7"/>
  <c r="AG293" i="7"/>
  <c r="AV293" i="7"/>
  <c r="BA293" i="7"/>
  <c r="AY478" i="7"/>
  <c r="AI293" i="7"/>
  <c r="X293" i="7"/>
  <c r="V478" i="7"/>
  <c r="BB467" i="7"/>
  <c r="BB446" i="7"/>
  <c r="BB238" i="7"/>
  <c r="BB279" i="7"/>
  <c r="BB194" i="7"/>
  <c r="BB420" i="7"/>
  <c r="BB468" i="7"/>
  <c r="BB262" i="7"/>
  <c r="BB172" i="7"/>
  <c r="BB470" i="7"/>
  <c r="BB447" i="7"/>
  <c r="BB175" i="7"/>
  <c r="F486" i="7"/>
  <c r="BB204" i="7"/>
  <c r="BB180" i="7"/>
  <c r="BB289" i="7"/>
  <c r="BB266" i="7"/>
  <c r="BB246" i="7"/>
  <c r="BB223" i="7"/>
  <c r="AY293" i="7"/>
  <c r="AL293" i="7"/>
  <c r="AJ293" i="7"/>
  <c r="AD478" i="7"/>
  <c r="AG478" i="7"/>
  <c r="AM478" i="7"/>
  <c r="AO293" i="7"/>
  <c r="AE478" i="7"/>
  <c r="AC293" i="7"/>
  <c r="V293" i="7"/>
  <c r="AT293" i="7"/>
  <c r="AS478" i="7"/>
  <c r="W293" i="7"/>
  <c r="AL478" i="7"/>
  <c r="BB280" i="7"/>
  <c r="BB195" i="7"/>
  <c r="BB173" i="7"/>
  <c r="BB276" i="7"/>
  <c r="BB257" i="7"/>
  <c r="BB159" i="7"/>
  <c r="BB463" i="7"/>
  <c r="BB259" i="7"/>
  <c r="BB163" i="7"/>
  <c r="BB466" i="7"/>
  <c r="BB197" i="7"/>
  <c r="BB428" i="7"/>
  <c r="BB290" i="7"/>
  <c r="BB201" i="7"/>
  <c r="BB430" i="7"/>
  <c r="BB469" i="7"/>
  <c r="BB198" i="7"/>
  <c r="BB242" i="7"/>
  <c r="BB165" i="7"/>
  <c r="H487" i="7"/>
  <c r="I298" i="7"/>
  <c r="AZ478" i="7"/>
  <c r="AX293" i="7"/>
  <c r="W478" i="7"/>
  <c r="J298" i="7"/>
  <c r="AJ478" i="7"/>
  <c r="AR478" i="7"/>
  <c r="BB460" i="7"/>
  <c r="BB440" i="7"/>
  <c r="BB231" i="7"/>
  <c r="BB213" i="7"/>
  <c r="BB438" i="7"/>
  <c r="BB239" i="7"/>
  <c r="BB277" i="7"/>
  <c r="BB441" i="7"/>
  <c r="BB411" i="7"/>
  <c r="BB462" i="7"/>
  <c r="BB442" i="7"/>
  <c r="BB424" i="7"/>
  <c r="BB286" i="7"/>
  <c r="BB264" i="7"/>
  <c r="BB174" i="7"/>
  <c r="BB282" i="7"/>
  <c r="BB444" i="7"/>
  <c r="BB161" i="7"/>
  <c r="AN478" i="7"/>
  <c r="AH478" i="7"/>
  <c r="BB212" i="7"/>
  <c r="BB254" i="7"/>
  <c r="BB156" i="7"/>
  <c r="BB456" i="7"/>
  <c r="BB436" i="7"/>
  <c r="BB164" i="7"/>
  <c r="BB273" i="7"/>
  <c r="BB253" i="7"/>
  <c r="BB154" i="7"/>
  <c r="BB215" i="7"/>
  <c r="BB190" i="7"/>
  <c r="BB222" i="7"/>
  <c r="BB465" i="7"/>
  <c r="BB261" i="7"/>
  <c r="BB425" i="7"/>
  <c r="BB278" i="7"/>
  <c r="BB258" i="7"/>
  <c r="BB166" i="7"/>
  <c r="F298" i="7"/>
  <c r="AM293" i="7"/>
  <c r="AW478" i="7"/>
  <c r="AA478" i="7"/>
  <c r="BA478" i="7"/>
  <c r="Y293" i="7"/>
  <c r="AR293" i="7"/>
  <c r="AC478" i="7"/>
  <c r="AU478" i="7"/>
  <c r="AB478" i="7"/>
  <c r="I479" i="7"/>
  <c r="AP478" i="7"/>
  <c r="J479" i="7"/>
  <c r="Z478" i="7"/>
  <c r="AA293" i="7"/>
  <c r="F480" i="7"/>
  <c r="AS36" i="7" l="1"/>
  <c r="AS579" i="7" s="1"/>
  <c r="AF39" i="7"/>
  <c r="AF585" i="7"/>
  <c r="B367" i="7"/>
  <c r="AT584" i="7"/>
  <c r="AU41" i="7" s="1"/>
  <c r="B489" i="7"/>
  <c r="BB571" i="7"/>
  <c r="BC28" i="7" s="1"/>
  <c r="BB593" i="7"/>
  <c r="BC50" i="7" s="1"/>
  <c r="BB595" i="7"/>
  <c r="BC52" i="7" s="1"/>
  <c r="BB565" i="7"/>
  <c r="BC22" i="7" s="1"/>
  <c r="BB572" i="7"/>
  <c r="BC29" i="7" s="1"/>
  <c r="BB594" i="7"/>
  <c r="BC51" i="7" s="1"/>
  <c r="AF54" i="7"/>
  <c r="AG18" i="7" s="1"/>
  <c r="AG561" i="7" s="1"/>
  <c r="BB573" i="7"/>
  <c r="BC30" i="7" s="1"/>
  <c r="AQ53" i="7"/>
  <c r="AQ596" i="7" s="1"/>
  <c r="AL31" i="7"/>
  <c r="AL574" i="7" s="1"/>
  <c r="AA32" i="7"/>
  <c r="AA575" i="7" s="1"/>
  <c r="Z570" i="7"/>
  <c r="BC7" i="7"/>
  <c r="BC364" i="7"/>
  <c r="AE365" i="7"/>
  <c r="AR365" i="7"/>
  <c r="AH365" i="7"/>
  <c r="Y365" i="7"/>
  <c r="H366" i="7"/>
  <c r="AY365" i="7"/>
  <c r="AK365" i="7"/>
  <c r="AV365" i="7"/>
  <c r="W365" i="7"/>
  <c r="AJ365" i="7"/>
  <c r="BA365" i="7"/>
  <c r="AP365" i="7"/>
  <c r="AN365" i="7"/>
  <c r="BB365" i="7"/>
  <c r="AB365" i="7"/>
  <c r="AG365" i="7"/>
  <c r="AO365" i="7"/>
  <c r="AF365" i="7"/>
  <c r="AT365" i="7"/>
  <c r="AX365" i="7"/>
  <c r="X365" i="7"/>
  <c r="AL365" i="7"/>
  <c r="AQ365" i="7"/>
  <c r="AC365" i="7"/>
  <c r="J366" i="7"/>
  <c r="V365" i="7"/>
  <c r="AA365" i="7"/>
  <c r="AM365" i="7"/>
  <c r="AZ365" i="7"/>
  <c r="AS365" i="7"/>
  <c r="BC365" i="7"/>
  <c r="AD365" i="7"/>
  <c r="AI365" i="7"/>
  <c r="AW365" i="7"/>
  <c r="I366" i="7"/>
  <c r="AU365" i="7"/>
  <c r="Z365" i="7"/>
  <c r="F366" i="7"/>
  <c r="D366" i="7"/>
  <c r="BC147" i="7"/>
  <c r="BC110" i="7"/>
  <c r="BC111" i="7"/>
  <c r="BC112" i="7"/>
  <c r="BC113" i="7"/>
  <c r="BC114" i="7"/>
  <c r="BC115" i="7"/>
  <c r="BC116" i="7"/>
  <c r="BC117" i="7"/>
  <c r="BC118" i="7"/>
  <c r="BC119" i="7"/>
  <c r="BC120" i="7"/>
  <c r="BC121" i="7"/>
  <c r="BC122" i="7"/>
  <c r="BC123" i="7"/>
  <c r="BC124" i="7"/>
  <c r="BC125" i="7"/>
  <c r="BC126" i="7"/>
  <c r="BC127" i="7"/>
  <c r="BC128" i="7"/>
  <c r="BC129" i="7"/>
  <c r="BC130" i="7"/>
  <c r="BC131" i="7"/>
  <c r="BC132" i="7"/>
  <c r="BC133" i="7"/>
  <c r="BC134" i="7"/>
  <c r="BC135" i="7"/>
  <c r="BC136" i="7"/>
  <c r="BC137" i="7"/>
  <c r="BC138" i="7"/>
  <c r="BC139" i="7"/>
  <c r="BC140" i="7"/>
  <c r="BC141" i="7"/>
  <c r="BC142" i="7"/>
  <c r="BC143" i="7"/>
  <c r="BC144" i="7"/>
  <c r="BC145" i="7"/>
  <c r="BC146" i="7"/>
  <c r="BC148" i="7"/>
  <c r="AD148" i="7"/>
  <c r="AJ148" i="7"/>
  <c r="AN148" i="7"/>
  <c r="AV148" i="7"/>
  <c r="AU148" i="7"/>
  <c r="V148" i="7"/>
  <c r="AB148" i="7"/>
  <c r="X148" i="7"/>
  <c r="AF148" i="7"/>
  <c r="AM148" i="7"/>
  <c r="BA148" i="7"/>
  <c r="AP148" i="7"/>
  <c r="AY148" i="7"/>
  <c r="AQ148" i="7"/>
  <c r="BB148" i="7"/>
  <c r="AH148" i="7"/>
  <c r="AE148" i="7"/>
  <c r="AS148" i="7"/>
  <c r="Z148" i="7"/>
  <c r="AI148" i="7"/>
  <c r="AA148" i="7"/>
  <c r="AO148" i="7"/>
  <c r="F149" i="7"/>
  <c r="W148" i="7"/>
  <c r="AK148" i="7"/>
  <c r="AX148" i="7"/>
  <c r="J149" i="7"/>
  <c r="AC148" i="7"/>
  <c r="I149" i="7"/>
  <c r="AT148" i="7"/>
  <c r="AZ148" i="7"/>
  <c r="Y148" i="7"/>
  <c r="AW148" i="7"/>
  <c r="H149" i="7"/>
  <c r="AL148" i="7"/>
  <c r="AR148" i="7"/>
  <c r="AG148" i="7"/>
  <c r="BC66" i="7"/>
  <c r="BC67" i="7"/>
  <c r="BC69" i="7"/>
  <c r="BC68" i="7"/>
  <c r="BC70" i="7"/>
  <c r="BC71" i="7"/>
  <c r="BC72" i="7"/>
  <c r="BC73" i="7"/>
  <c r="BC74" i="7"/>
  <c r="BC75" i="7"/>
  <c r="BC76" i="7"/>
  <c r="BC78" i="7"/>
  <c r="BC77" i="7"/>
  <c r="BC79" i="7"/>
  <c r="BC80" i="7"/>
  <c r="BC81" i="7"/>
  <c r="BC82" i="7"/>
  <c r="BC83" i="7"/>
  <c r="BC84" i="7"/>
  <c r="BC85" i="7"/>
  <c r="BC86" i="7"/>
  <c r="BC87" i="7"/>
  <c r="BC88" i="7"/>
  <c r="BC89" i="7"/>
  <c r="BC90" i="7"/>
  <c r="BC91" i="7"/>
  <c r="BC92" i="7"/>
  <c r="BC93" i="7"/>
  <c r="BC94" i="7"/>
  <c r="BC95" i="7"/>
  <c r="BC96" i="7"/>
  <c r="BC97" i="7"/>
  <c r="BC98" i="7"/>
  <c r="BC99" i="7"/>
  <c r="BC100" i="7"/>
  <c r="BC101" i="7"/>
  <c r="BC102" i="7"/>
  <c r="BC103" i="7"/>
  <c r="BC104" i="7"/>
  <c r="BC105" i="7"/>
  <c r="BC106" i="7"/>
  <c r="BC107" i="7"/>
  <c r="J487" i="7"/>
  <c r="AY297" i="7"/>
  <c r="AO297" i="7"/>
  <c r="AQ297" i="7"/>
  <c r="AU297" i="7"/>
  <c r="J488" i="7"/>
  <c r="AF298" i="7"/>
  <c r="AB298" i="7"/>
  <c r="Y298" i="7"/>
  <c r="AT298" i="7"/>
  <c r="V479" i="7"/>
  <c r="AY479" i="7"/>
  <c r="D299" i="7"/>
  <c r="BB479" i="7"/>
  <c r="AT479" i="7"/>
  <c r="BC291" i="7"/>
  <c r="AR298" i="7"/>
  <c r="AI298" i="7"/>
  <c r="AL479" i="7"/>
  <c r="BB297" i="7"/>
  <c r="AE297" i="7"/>
  <c r="AA297" i="7"/>
  <c r="AI297" i="7"/>
  <c r="AX298" i="7"/>
  <c r="AK298" i="7"/>
  <c r="AG298" i="7"/>
  <c r="V298" i="7"/>
  <c r="AC479" i="7"/>
  <c r="BC468" i="7"/>
  <c r="D488" i="7"/>
  <c r="AO298" i="7"/>
  <c r="X479" i="7"/>
  <c r="AP297" i="7"/>
  <c r="AX297" i="7"/>
  <c r="AH297" i="7"/>
  <c r="AR297" i="7"/>
  <c r="BC202" i="7"/>
  <c r="BC453" i="7"/>
  <c r="BC455" i="7"/>
  <c r="BC212" i="7"/>
  <c r="BC460" i="7"/>
  <c r="BC463" i="7"/>
  <c r="AL298" i="7"/>
  <c r="AE479" i="7"/>
  <c r="AN297" i="7"/>
  <c r="AT297" i="7"/>
  <c r="AS297" i="7"/>
  <c r="AC297" i="7"/>
  <c r="F488" i="7"/>
  <c r="F299" i="7"/>
  <c r="BB298" i="7"/>
  <c r="AE298" i="7"/>
  <c r="H299" i="7"/>
  <c r="AV298" i="7"/>
  <c r="AQ479" i="7"/>
  <c r="AG479" i="7"/>
  <c r="W479" i="7"/>
  <c r="F481" i="7"/>
  <c r="AU298" i="7"/>
  <c r="BC298" i="7"/>
  <c r="AJ298" i="7"/>
  <c r="AB479" i="7"/>
  <c r="BC479" i="7"/>
  <c r="AZ479" i="7"/>
  <c r="AU479" i="7"/>
  <c r="BC286" i="7"/>
  <c r="I488" i="7"/>
  <c r="X298" i="7"/>
  <c r="AA479" i="7"/>
  <c r="V297" i="7"/>
  <c r="AG297" i="7"/>
  <c r="AJ297" i="7"/>
  <c r="AF297" i="7"/>
  <c r="AS298" i="7"/>
  <c r="AN298" i="7"/>
  <c r="AM479" i="7"/>
  <c r="AD479" i="7"/>
  <c r="J480" i="7"/>
  <c r="AD298" i="7"/>
  <c r="Y479" i="7"/>
  <c r="BC473" i="7"/>
  <c r="BA298" i="7"/>
  <c r="J299" i="7"/>
  <c r="AO479" i="7"/>
  <c r="J486" i="7"/>
  <c r="X297" i="7"/>
  <c r="AW297" i="7"/>
  <c r="Y297" i="7"/>
  <c r="AD297" i="7"/>
  <c r="H488" i="7"/>
  <c r="AW298" i="7"/>
  <c r="AP298" i="7"/>
  <c r="W298" i="7"/>
  <c r="AQ298" i="7"/>
  <c r="AS479" i="7"/>
  <c r="H480" i="7"/>
  <c r="BC465" i="7"/>
  <c r="BC297" i="7"/>
  <c r="AA298" i="7"/>
  <c r="Z479" i="7"/>
  <c r="W297" i="7"/>
  <c r="Z297" i="7"/>
  <c r="AV297" i="7"/>
  <c r="AL297" i="7"/>
  <c r="AZ297" i="7"/>
  <c r="BC201" i="7"/>
  <c r="BC452" i="7"/>
  <c r="BC207" i="7"/>
  <c r="BC273" i="7"/>
  <c r="BC214" i="7"/>
  <c r="BC217" i="7"/>
  <c r="I299" i="7"/>
  <c r="AI479" i="7"/>
  <c r="BA297" i="7"/>
  <c r="AB297" i="7"/>
  <c r="AK297" i="7"/>
  <c r="AM297" i="7"/>
  <c r="AH298" i="7"/>
  <c r="AM298" i="7"/>
  <c r="AY298" i="7"/>
  <c r="AZ298" i="7"/>
  <c r="AP479" i="7"/>
  <c r="AV479" i="7"/>
  <c r="AF479" i="7"/>
  <c r="AW479" i="7"/>
  <c r="AH479" i="7"/>
  <c r="AC298" i="7"/>
  <c r="AX479" i="7"/>
  <c r="AJ479" i="7"/>
  <c r="AR479" i="7"/>
  <c r="AN479" i="7"/>
  <c r="AK479" i="7"/>
  <c r="BC471" i="7"/>
  <c r="Z298" i="7"/>
  <c r="BA479" i="7"/>
  <c r="BC231" i="7"/>
  <c r="AT36" i="7" l="1"/>
  <c r="AT579" i="7" s="1"/>
  <c r="AG42" i="7"/>
  <c r="AF582" i="7"/>
  <c r="B368" i="7"/>
  <c r="BC583" i="7"/>
  <c r="BD40" i="7" s="1"/>
  <c r="AU584" i="7"/>
  <c r="AV41" i="7" s="1"/>
  <c r="B490" i="7"/>
  <c r="AF597" i="7"/>
  <c r="AR53" i="7"/>
  <c r="AR596" i="7" s="1"/>
  <c r="AB32" i="7"/>
  <c r="AB575" i="7" s="1"/>
  <c r="AA570" i="7"/>
  <c r="AM31" i="7"/>
  <c r="AM574" i="7" s="1"/>
  <c r="BD6" i="7"/>
  <c r="BB366" i="7"/>
  <c r="AS366" i="7"/>
  <c r="AE366" i="7"/>
  <c r="AM366" i="7"/>
  <c r="AK366" i="7"/>
  <c r="AI366" i="7"/>
  <c r="AV366" i="7"/>
  <c r="AC366" i="7"/>
  <c r="AA366" i="7"/>
  <c r="AN366" i="7"/>
  <c r="AD366" i="7"/>
  <c r="AL366" i="7"/>
  <c r="AQ366" i="7"/>
  <c r="AZ366" i="7"/>
  <c r="AF366" i="7"/>
  <c r="AU366" i="7"/>
  <c r="H367" i="7"/>
  <c r="W366" i="7"/>
  <c r="BA366" i="7"/>
  <c r="Y366" i="7"/>
  <c r="I367" i="7"/>
  <c r="V366" i="7"/>
  <c r="AX366" i="7"/>
  <c r="AR366" i="7"/>
  <c r="AW366" i="7"/>
  <c r="X366" i="7"/>
  <c r="Z366" i="7"/>
  <c r="F367" i="7"/>
  <c r="AB366" i="7"/>
  <c r="AH366" i="7"/>
  <c r="AJ366" i="7"/>
  <c r="AO366" i="7"/>
  <c r="BC366" i="7"/>
  <c r="AT366" i="7"/>
  <c r="D367" i="7"/>
  <c r="AG366" i="7"/>
  <c r="J367" i="7"/>
  <c r="AY366" i="7"/>
  <c r="AP366" i="7"/>
  <c r="AS149" i="7"/>
  <c r="AQ149" i="7"/>
  <c r="AC149" i="7"/>
  <c r="AA149" i="7"/>
  <c r="AE149" i="7"/>
  <c r="X149" i="7"/>
  <c r="AG149" i="7"/>
  <c r="AZ149" i="7"/>
  <c r="AX149" i="7"/>
  <c r="AT149" i="7"/>
  <c r="BC149" i="7"/>
  <c r="AP149" i="7"/>
  <c r="AD149" i="7"/>
  <c r="AM149" i="7"/>
  <c r="H150" i="7"/>
  <c r="I150" i="7" s="1"/>
  <c r="AJ149" i="7"/>
  <c r="F150" i="7"/>
  <c r="AN149" i="7"/>
  <c r="AR149" i="7"/>
  <c r="AH149" i="7"/>
  <c r="W149" i="7"/>
  <c r="AU149" i="7"/>
  <c r="AB149" i="7"/>
  <c r="Z149" i="7"/>
  <c r="AO149" i="7"/>
  <c r="BB149" i="7"/>
  <c r="J150" i="7"/>
  <c r="BA149" i="7"/>
  <c r="AY149" i="7"/>
  <c r="AV149" i="7"/>
  <c r="Y149" i="7"/>
  <c r="AL149" i="7"/>
  <c r="AF149" i="7"/>
  <c r="V149" i="7"/>
  <c r="AK149" i="7"/>
  <c r="AI149" i="7"/>
  <c r="AW149" i="7"/>
  <c r="AF486" i="7"/>
  <c r="AN486" i="7"/>
  <c r="AI486" i="7"/>
  <c r="V486" i="7"/>
  <c r="AZ486" i="7"/>
  <c r="AP487" i="7"/>
  <c r="AO487" i="7"/>
  <c r="AD487" i="7"/>
  <c r="AZ487" i="7"/>
  <c r="BC459" i="7"/>
  <c r="BC190" i="7"/>
  <c r="BC230" i="7"/>
  <c r="BC253" i="7"/>
  <c r="BC414" i="7"/>
  <c r="BC272" i="7"/>
  <c r="BC186" i="7"/>
  <c r="BC416" i="7"/>
  <c r="BC458" i="7"/>
  <c r="BC438" i="7"/>
  <c r="BC411" i="7"/>
  <c r="BC213" i="7"/>
  <c r="BC254" i="7"/>
  <c r="BC156" i="7"/>
  <c r="BC251" i="7"/>
  <c r="BC417" i="7"/>
  <c r="BC209" i="7"/>
  <c r="BC252" i="7"/>
  <c r="BC162" i="7"/>
  <c r="BC211" i="7"/>
  <c r="BC187" i="7"/>
  <c r="BC155" i="7"/>
  <c r="H489" i="7"/>
  <c r="AU488" i="7"/>
  <c r="BB488" i="7"/>
  <c r="D489" i="7"/>
  <c r="AS488" i="7"/>
  <c r="AR299" i="7"/>
  <c r="AY299" i="7"/>
  <c r="AH299" i="7"/>
  <c r="AD299" i="7"/>
  <c r="Y299" i="7"/>
  <c r="H29" i="7"/>
  <c r="H49" i="7"/>
  <c r="H32" i="7"/>
  <c r="I32" i="7"/>
  <c r="AA487" i="7"/>
  <c r="AB487" i="7"/>
  <c r="AE487" i="7"/>
  <c r="W487" i="7"/>
  <c r="BC457" i="7"/>
  <c r="BC188" i="7"/>
  <c r="BC227" i="7"/>
  <c r="BC183" i="7"/>
  <c r="BC185" i="7"/>
  <c r="BC249" i="7"/>
  <c r="BC184" i="7"/>
  <c r="AW488" i="7"/>
  <c r="D300" i="7"/>
  <c r="Z486" i="7"/>
  <c r="AD486" i="7"/>
  <c r="AU486" i="7"/>
  <c r="AS486" i="7"/>
  <c r="AG486" i="7"/>
  <c r="AW486" i="7"/>
  <c r="AR486" i="7"/>
  <c r="AX486" i="7"/>
  <c r="AS487" i="7"/>
  <c r="AY487" i="7"/>
  <c r="AX487" i="7"/>
  <c r="AK487" i="7"/>
  <c r="X487" i="7"/>
  <c r="BC208" i="7"/>
  <c r="BC435" i="7"/>
  <c r="BC240" i="7"/>
  <c r="BC432" i="7"/>
  <c r="BC477" i="7"/>
  <c r="BC267" i="7"/>
  <c r="BC178" i="7"/>
  <c r="BC293" i="7"/>
  <c r="BC270" i="7"/>
  <c r="BC434" i="7"/>
  <c r="BC223" i="7"/>
  <c r="BC454" i="7"/>
  <c r="BC181" i="7"/>
  <c r="BC160" i="7"/>
  <c r="BC180" i="7"/>
  <c r="BC474" i="7"/>
  <c r="BC450" i="7"/>
  <c r="BC246" i="7"/>
  <c r="BC486" i="7"/>
  <c r="BC268" i="7"/>
  <c r="BC250" i="7"/>
  <c r="BC423" i="7"/>
  <c r="AQ488" i="7"/>
  <c r="AZ488" i="7"/>
  <c r="V488" i="7"/>
  <c r="W488" i="7"/>
  <c r="AX488" i="7"/>
  <c r="Z299" i="7"/>
  <c r="AI299" i="7"/>
  <c r="AQ299" i="7"/>
  <c r="AJ299" i="7"/>
  <c r="AF299" i="7"/>
  <c r="I482" i="7"/>
  <c r="J481" i="7"/>
  <c r="I30" i="7"/>
  <c r="BC203" i="7"/>
  <c r="AY488" i="7"/>
  <c r="AJ488" i="7"/>
  <c r="I489" i="7"/>
  <c r="F489" i="7"/>
  <c r="AA299" i="7"/>
  <c r="AB299" i="7"/>
  <c r="AV299" i="7"/>
  <c r="I29" i="7"/>
  <c r="H481" i="7"/>
  <c r="H51" i="7"/>
  <c r="V299" i="7"/>
  <c r="H30" i="7"/>
  <c r="BC193" i="7"/>
  <c r="BC441" i="7"/>
  <c r="BC255" i="7"/>
  <c r="BA299" i="7"/>
  <c r="I53" i="7"/>
  <c r="BC182" i="7"/>
  <c r="BC456" i="7"/>
  <c r="BC433" i="7"/>
  <c r="AG488" i="7"/>
  <c r="AS299" i="7"/>
  <c r="AE486" i="7"/>
  <c r="AJ486" i="7"/>
  <c r="Y486" i="7"/>
  <c r="AC486" i="7"/>
  <c r="AL487" i="7"/>
  <c r="AJ487" i="7"/>
  <c r="AG487" i="7"/>
  <c r="AF487" i="7"/>
  <c r="BC487" i="7"/>
  <c r="BC204" i="7"/>
  <c r="BC247" i="7"/>
  <c r="BC239" i="7"/>
  <c r="BC177" i="7"/>
  <c r="BC289" i="7"/>
  <c r="BC449" i="7"/>
  <c r="BC431" i="7"/>
  <c r="BC476" i="7"/>
  <c r="BC205" i="7"/>
  <c r="BC248" i="7"/>
  <c r="BC292" i="7"/>
  <c r="BC451" i="7"/>
  <c r="BC179" i="7"/>
  <c r="BC448" i="7"/>
  <c r="BC176" i="7"/>
  <c r="BC287" i="7"/>
  <c r="BC447" i="7"/>
  <c r="BC174" i="7"/>
  <c r="BC475" i="7"/>
  <c r="BC245" i="7"/>
  <c r="BC488" i="7"/>
  <c r="AC488" i="7"/>
  <c r="AP299" i="7"/>
  <c r="BC299" i="7"/>
  <c r="F300" i="7"/>
  <c r="BC189" i="7"/>
  <c r="BC419" i="7"/>
  <c r="BC222" i="7"/>
  <c r="AW299" i="7"/>
  <c r="BC210" i="7"/>
  <c r="I28" i="7"/>
  <c r="AB486" i="7"/>
  <c r="AA486" i="7"/>
  <c r="AO486" i="7"/>
  <c r="W486" i="7"/>
  <c r="AQ487" i="7"/>
  <c r="AM487" i="7"/>
  <c r="AR487" i="7"/>
  <c r="Y487" i="7"/>
  <c r="BC290" i="7"/>
  <c r="BC266" i="7"/>
  <c r="BC430" i="7"/>
  <c r="BC263" i="7"/>
  <c r="BC242" i="7"/>
  <c r="BC284" i="7"/>
  <c r="BC198" i="7"/>
  <c r="BC428" i="7"/>
  <c r="BC472" i="7"/>
  <c r="BC200" i="7"/>
  <c r="BC429" i="7"/>
  <c r="BC288" i="7"/>
  <c r="BC265" i="7"/>
  <c r="BC243" i="7"/>
  <c r="BC262" i="7"/>
  <c r="BC173" i="7"/>
  <c r="BC467" i="7"/>
  <c r="BC197" i="7"/>
  <c r="BC168" i="7"/>
  <c r="BC470" i="7"/>
  <c r="BC199" i="7"/>
  <c r="BC175" i="7"/>
  <c r="Y488" i="7"/>
  <c r="AR488" i="7"/>
  <c r="AF488" i="7"/>
  <c r="AT488" i="7"/>
  <c r="AX299" i="7"/>
  <c r="AU299" i="7"/>
  <c r="BB299" i="7"/>
  <c r="AG299" i="7"/>
  <c r="H53" i="7"/>
  <c r="H52" i="7"/>
  <c r="BC161" i="7"/>
  <c r="BC276" i="7"/>
  <c r="BC413" i="7"/>
  <c r="AO488" i="7"/>
  <c r="I51" i="7"/>
  <c r="BC478" i="7"/>
  <c r="BC426" i="7"/>
  <c r="BC271" i="7"/>
  <c r="AL488" i="7"/>
  <c r="AL486" i="7"/>
  <c r="AV486" i="7"/>
  <c r="AM486" i="7"/>
  <c r="AY486" i="7"/>
  <c r="AW487" i="7"/>
  <c r="AT487" i="7"/>
  <c r="AH487" i="7"/>
  <c r="AV487" i="7"/>
  <c r="BC469" i="7"/>
  <c r="BC264" i="7"/>
  <c r="BC244" i="7"/>
  <c r="BC444" i="7"/>
  <c r="BC412" i="7"/>
  <c r="BC281" i="7"/>
  <c r="BC261" i="7"/>
  <c r="BC241" i="7"/>
  <c r="BC285" i="7"/>
  <c r="BC196" i="7"/>
  <c r="BC238" i="7"/>
  <c r="BC283" i="7"/>
  <c r="BC446" i="7"/>
  <c r="BC421" i="7"/>
  <c r="BC194" i="7"/>
  <c r="BC425" i="7"/>
  <c r="BC279" i="7"/>
  <c r="BC442" i="7"/>
  <c r="BC169" i="7"/>
  <c r="BC466" i="7"/>
  <c r="BC445" i="7"/>
  <c r="BC422" i="7"/>
  <c r="AB488" i="7"/>
  <c r="AK488" i="7"/>
  <c r="AE488" i="7"/>
  <c r="J489" i="7"/>
  <c r="X299" i="7"/>
  <c r="I300" i="7"/>
  <c r="AC299" i="7"/>
  <c r="AL299" i="7"/>
  <c r="AE299" i="7"/>
  <c r="H50" i="7"/>
  <c r="I480" i="7"/>
  <c r="H54" i="7"/>
  <c r="H482" i="7"/>
  <c r="AI487" i="7"/>
  <c r="BC154" i="7"/>
  <c r="BC439" i="7"/>
  <c r="BC418" i="7"/>
  <c r="BC420" i="7"/>
  <c r="BC415" i="7"/>
  <c r="BC274" i="7"/>
  <c r="BC277" i="7"/>
  <c r="BC256" i="7"/>
  <c r="AI488" i="7"/>
  <c r="AM488" i="7"/>
  <c r="Z488" i="7"/>
  <c r="AN299" i="7"/>
  <c r="I31" i="7"/>
  <c r="BC206" i="7"/>
  <c r="BC165" i="7"/>
  <c r="BC170" i="7"/>
  <c r="BC269" i="7"/>
  <c r="BC427" i="7"/>
  <c r="AH488" i="7"/>
  <c r="J300" i="7"/>
  <c r="I481" i="7"/>
  <c r="H31" i="7"/>
  <c r="AK486" i="7"/>
  <c r="AT486" i="7"/>
  <c r="AP486" i="7"/>
  <c r="X486" i="7"/>
  <c r="V487" i="7"/>
  <c r="Z487" i="7"/>
  <c r="BB487" i="7"/>
  <c r="BA487" i="7"/>
  <c r="BC282" i="7"/>
  <c r="BC260" i="7"/>
  <c r="BC163" i="7"/>
  <c r="BC192" i="7"/>
  <c r="BC166" i="7"/>
  <c r="BC461" i="7"/>
  <c r="BC258" i="7"/>
  <c r="BC158" i="7"/>
  <c r="BC464" i="7"/>
  <c r="BC443" i="7"/>
  <c r="BC172" i="7"/>
  <c r="BC280" i="7"/>
  <c r="BC195" i="7"/>
  <c r="BC167" i="7"/>
  <c r="BC440" i="7"/>
  <c r="BC159" i="7"/>
  <c r="BC215" i="7"/>
  <c r="BC257" i="7"/>
  <c r="BC157" i="7"/>
  <c r="BC216" i="7"/>
  <c r="BC259" i="7"/>
  <c r="BC424" i="7"/>
  <c r="AN488" i="7"/>
  <c r="AV488" i="7"/>
  <c r="AA488" i="7"/>
  <c r="AP488" i="7"/>
  <c r="BA488" i="7"/>
  <c r="AK299" i="7"/>
  <c r="AO299" i="7"/>
  <c r="W299" i="7"/>
  <c r="AZ299" i="7"/>
  <c r="H300" i="7"/>
  <c r="H28" i="7"/>
  <c r="I52" i="7"/>
  <c r="F482" i="7"/>
  <c r="I50" i="7"/>
  <c r="BA486" i="7"/>
  <c r="AH486" i="7"/>
  <c r="BB486" i="7"/>
  <c r="AQ486" i="7"/>
  <c r="AC487" i="7"/>
  <c r="AN487" i="7"/>
  <c r="AU487" i="7"/>
  <c r="BC278" i="7"/>
  <c r="BC275" i="7"/>
  <c r="BC462" i="7"/>
  <c r="BC191" i="7"/>
  <c r="BC437" i="7"/>
  <c r="X488" i="7"/>
  <c r="AM299" i="7"/>
  <c r="I54" i="7"/>
  <c r="BC171" i="7"/>
  <c r="BC436" i="7"/>
  <c r="BC164" i="7"/>
  <c r="AD488" i="7"/>
  <c r="AT299" i="7"/>
  <c r="AU36" i="7" l="1"/>
  <c r="AU579" i="7" s="1"/>
  <c r="AG39" i="7"/>
  <c r="AG585" i="7"/>
  <c r="B369" i="7"/>
  <c r="AV584" i="7"/>
  <c r="AW41" i="7" s="1"/>
  <c r="V598" i="7"/>
  <c r="B491" i="7"/>
  <c r="BC593" i="7"/>
  <c r="BD50" i="7" s="1"/>
  <c r="BC571" i="7"/>
  <c r="BD28" i="7" s="1"/>
  <c r="BC573" i="7"/>
  <c r="BD30" i="7" s="1"/>
  <c r="BC595" i="7"/>
  <c r="BD52" i="7" s="1"/>
  <c r="BC565" i="7"/>
  <c r="BD22" i="7" s="1"/>
  <c r="BC572" i="7"/>
  <c r="BD29" i="7" s="1"/>
  <c r="BC594" i="7"/>
  <c r="BD51" i="7" s="1"/>
  <c r="AG54" i="7"/>
  <c r="AS53" i="7"/>
  <c r="AS596" i="7" s="1"/>
  <c r="AC32" i="7"/>
  <c r="AC575" i="7" s="1"/>
  <c r="AB570" i="7"/>
  <c r="AN31" i="7"/>
  <c r="AN574" i="7" s="1"/>
  <c r="V49" i="7"/>
  <c r="V45" i="7" s="1"/>
  <c r="AB27" i="7"/>
  <c r="Y27" i="7"/>
  <c r="AA27" i="7"/>
  <c r="W27" i="7"/>
  <c r="Z27" i="7"/>
  <c r="X27" i="7"/>
  <c r="V27" i="7"/>
  <c r="BD7" i="7"/>
  <c r="BD366" i="7"/>
  <c r="BD364" i="7"/>
  <c r="BD365" i="7"/>
  <c r="AX367" i="7"/>
  <c r="Y367" i="7"/>
  <c r="AM367" i="7"/>
  <c r="BA367" i="7"/>
  <c r="AB367" i="7"/>
  <c r="D368" i="7"/>
  <c r="AA367" i="7"/>
  <c r="AP367" i="7"/>
  <c r="AH367" i="7"/>
  <c r="AV367" i="7"/>
  <c r="W367" i="7"/>
  <c r="AK367" i="7"/>
  <c r="AZ367" i="7"/>
  <c r="Z367" i="7"/>
  <c r="AN367" i="7"/>
  <c r="AC367" i="7"/>
  <c r="AY367" i="7"/>
  <c r="BB367" i="7"/>
  <c r="AF367" i="7"/>
  <c r="AT367" i="7"/>
  <c r="AR367" i="7"/>
  <c r="J368" i="7"/>
  <c r="V367" i="7"/>
  <c r="AE367" i="7"/>
  <c r="AW367" i="7"/>
  <c r="X367" i="7"/>
  <c r="AL367" i="7"/>
  <c r="AQ367" i="7"/>
  <c r="I368" i="7"/>
  <c r="AG367" i="7"/>
  <c r="AI367" i="7"/>
  <c r="BD367" i="7"/>
  <c r="AO367" i="7"/>
  <c r="BC367" i="7"/>
  <c r="AD367" i="7"/>
  <c r="AJ367" i="7"/>
  <c r="H368" i="7"/>
  <c r="AU367" i="7"/>
  <c r="F368" i="7"/>
  <c r="AS367" i="7"/>
  <c r="BD149" i="7"/>
  <c r="BD110" i="7"/>
  <c r="BD111" i="7"/>
  <c r="BD112" i="7"/>
  <c r="BD113" i="7"/>
  <c r="BD114" i="7"/>
  <c r="BD115" i="7"/>
  <c r="BD116" i="7"/>
  <c r="BD117" i="7"/>
  <c r="BD118" i="7"/>
  <c r="BD119" i="7"/>
  <c r="BD120" i="7"/>
  <c r="BD121" i="7"/>
  <c r="BD122" i="7"/>
  <c r="BD123" i="7"/>
  <c r="BD124" i="7"/>
  <c r="BD125" i="7"/>
  <c r="BD126" i="7"/>
  <c r="BD127" i="7"/>
  <c r="BD128" i="7"/>
  <c r="BD129" i="7"/>
  <c r="BD130" i="7"/>
  <c r="BD131" i="7"/>
  <c r="BD132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5" i="7"/>
  <c r="BD146" i="7"/>
  <c r="BD147" i="7"/>
  <c r="BD148" i="7"/>
  <c r="AY150" i="7"/>
  <c r="AF150" i="7"/>
  <c r="AJ150" i="7"/>
  <c r="AB150" i="7"/>
  <c r="AQ150" i="7"/>
  <c r="AW150" i="7"/>
  <c r="X150" i="7"/>
  <c r="AU150" i="7"/>
  <c r="BC150" i="7"/>
  <c r="AI150" i="7"/>
  <c r="AO150" i="7"/>
  <c r="BB150" i="7"/>
  <c r="AE150" i="7"/>
  <c r="AM150" i="7"/>
  <c r="H151" i="7"/>
  <c r="AA150" i="7"/>
  <c r="AG150" i="7"/>
  <c r="AL150" i="7"/>
  <c r="AT150" i="7"/>
  <c r="W150" i="7"/>
  <c r="F151" i="7"/>
  <c r="AX150" i="7"/>
  <c r="Y150" i="7"/>
  <c r="V150" i="7"/>
  <c r="AD150" i="7"/>
  <c r="AP150" i="7"/>
  <c r="BD150" i="7"/>
  <c r="BA150" i="7"/>
  <c r="AS150" i="7"/>
  <c r="AZ150" i="7"/>
  <c r="AH150" i="7"/>
  <c r="AV150" i="7"/>
  <c r="AK150" i="7"/>
  <c r="AC150" i="7"/>
  <c r="I151" i="7"/>
  <c r="J151" i="7" s="1"/>
  <c r="Z150" i="7"/>
  <c r="AN150" i="7"/>
  <c r="AR150" i="7"/>
  <c r="BD66" i="7"/>
  <c r="BD68" i="7"/>
  <c r="BD70" i="7"/>
  <c r="BD67" i="7"/>
  <c r="BD69" i="7"/>
  <c r="BD71" i="7"/>
  <c r="BD72" i="7"/>
  <c r="BD73" i="7"/>
  <c r="BD74" i="7"/>
  <c r="BD75" i="7"/>
  <c r="BD76" i="7"/>
  <c r="BD78" i="7"/>
  <c r="BD77" i="7"/>
  <c r="BD79" i="7"/>
  <c r="BD80" i="7"/>
  <c r="BD81" i="7"/>
  <c r="BD82" i="7"/>
  <c r="BD83" i="7"/>
  <c r="BD84" i="7"/>
  <c r="BD85" i="7"/>
  <c r="BD86" i="7"/>
  <c r="BD87" i="7"/>
  <c r="BD88" i="7"/>
  <c r="BD89" i="7"/>
  <c r="BD90" i="7"/>
  <c r="BD91" i="7"/>
  <c r="BD92" i="7"/>
  <c r="BD93" i="7"/>
  <c r="BD94" i="7"/>
  <c r="BD95" i="7"/>
  <c r="BD96" i="7"/>
  <c r="BD97" i="7"/>
  <c r="BD98" i="7"/>
  <c r="BD99" i="7"/>
  <c r="BD100" i="7"/>
  <c r="BD101" i="7"/>
  <c r="BD102" i="7"/>
  <c r="BD103" i="7"/>
  <c r="BD104" i="7"/>
  <c r="BD105" i="7"/>
  <c r="BD106" i="7"/>
  <c r="BD107" i="7"/>
  <c r="AH489" i="7"/>
  <c r="Y489" i="7"/>
  <c r="AF489" i="7"/>
  <c r="X489" i="7"/>
  <c r="D490" i="7"/>
  <c r="F301" i="7"/>
  <c r="V300" i="7"/>
  <c r="AR300" i="7"/>
  <c r="AX300" i="7"/>
  <c r="BA300" i="7"/>
  <c r="AT481" i="7"/>
  <c r="AJ481" i="7"/>
  <c r="AQ481" i="7"/>
  <c r="AS480" i="7"/>
  <c r="Z481" i="7"/>
  <c r="AW300" i="7"/>
  <c r="AH481" i="7"/>
  <c r="AU481" i="7"/>
  <c r="AC480" i="7"/>
  <c r="BB481" i="7"/>
  <c r="AM481" i="7"/>
  <c r="I49" i="7"/>
  <c r="J30" i="7"/>
  <c r="AK489" i="7"/>
  <c r="AN489" i="7"/>
  <c r="AR489" i="7"/>
  <c r="AJ489" i="7"/>
  <c r="AO489" i="7"/>
  <c r="I301" i="7"/>
  <c r="AP300" i="7"/>
  <c r="X300" i="7"/>
  <c r="AA481" i="7"/>
  <c r="AX481" i="7"/>
  <c r="AI480" i="7"/>
  <c r="W481" i="7"/>
  <c r="AT480" i="7"/>
  <c r="J50" i="7"/>
  <c r="AS489" i="7"/>
  <c r="AZ489" i="7"/>
  <c r="Z489" i="7"/>
  <c r="BC489" i="7"/>
  <c r="J490" i="7"/>
  <c r="AS300" i="7"/>
  <c r="AH300" i="7"/>
  <c r="AK300" i="7"/>
  <c r="BB300" i="7"/>
  <c r="AB300" i="7"/>
  <c r="X480" i="7"/>
  <c r="AK481" i="7"/>
  <c r="BA481" i="7"/>
  <c r="J51" i="7"/>
  <c r="AD489" i="7"/>
  <c r="AV489" i="7"/>
  <c r="AM489" i="7"/>
  <c r="W489" i="7"/>
  <c r="AU489" i="7"/>
  <c r="BC300" i="7"/>
  <c r="AM300" i="7"/>
  <c r="AE300" i="7"/>
  <c r="W300" i="7"/>
  <c r="D301" i="7"/>
  <c r="X481" i="7"/>
  <c r="AC481" i="7"/>
  <c r="AB480" i="7"/>
  <c r="AN481" i="7"/>
  <c r="V481" i="7"/>
  <c r="AE480" i="7"/>
  <c r="AB481" i="7"/>
  <c r="AG481" i="7"/>
  <c r="Z480" i="7"/>
  <c r="J31" i="7"/>
  <c r="AE489" i="7"/>
  <c r="AU300" i="7"/>
  <c r="AI300" i="7"/>
  <c r="AR481" i="7"/>
  <c r="AA480" i="7"/>
  <c r="W480" i="7"/>
  <c r="AF481" i="7"/>
  <c r="Y481" i="7"/>
  <c r="AU480" i="7"/>
  <c r="AV481" i="7"/>
  <c r="J52" i="7"/>
  <c r="AA489" i="7"/>
  <c r="V489" i="7"/>
  <c r="AI489" i="7"/>
  <c r="I490" i="7"/>
  <c r="AC300" i="7"/>
  <c r="AQ300" i="7"/>
  <c r="AA300" i="7"/>
  <c r="AE481" i="7"/>
  <c r="BC480" i="7"/>
  <c r="AL480" i="7"/>
  <c r="AY481" i="7"/>
  <c r="J32" i="7"/>
  <c r="J54" i="7"/>
  <c r="AD480" i="7"/>
  <c r="J28" i="7"/>
  <c r="AL481" i="7"/>
  <c r="AC489" i="7"/>
  <c r="AY489" i="7"/>
  <c r="AQ489" i="7"/>
  <c r="AX489" i="7"/>
  <c r="AB489" i="7"/>
  <c r="Z300" i="7"/>
  <c r="AY300" i="7"/>
  <c r="AF300" i="7"/>
  <c r="AT300" i="7"/>
  <c r="AD300" i="7"/>
  <c r="AP481" i="7"/>
  <c r="V480" i="7"/>
  <c r="AG480" i="7"/>
  <c r="BB480" i="7"/>
  <c r="BC481" i="7"/>
  <c r="AF480" i="7"/>
  <c r="AG489" i="7"/>
  <c r="AW489" i="7"/>
  <c r="BB489" i="7"/>
  <c r="AP489" i="7"/>
  <c r="F490" i="7"/>
  <c r="AO300" i="7"/>
  <c r="AV300" i="7"/>
  <c r="AZ300" i="7"/>
  <c r="BD300" i="7"/>
  <c r="AN300" i="7"/>
  <c r="BD480" i="7"/>
  <c r="AV480" i="7"/>
  <c r="AO481" i="7"/>
  <c r="AX480" i="7"/>
  <c r="AH480" i="7"/>
  <c r="AD481" i="7"/>
  <c r="H490" i="7"/>
  <c r="AT489" i="7"/>
  <c r="AL489" i="7"/>
  <c r="BA489" i="7"/>
  <c r="AL300" i="7"/>
  <c r="Y300" i="7"/>
  <c r="AJ300" i="7"/>
  <c r="AG300" i="7"/>
  <c r="J301" i="7"/>
  <c r="AM480" i="7"/>
  <c r="AN480" i="7"/>
  <c r="AS481" i="7"/>
  <c r="AZ481" i="7"/>
  <c r="Y480" i="7"/>
  <c r="AO480" i="7"/>
  <c r="AI481" i="7"/>
  <c r="BA480" i="7"/>
  <c r="AQ480" i="7"/>
  <c r="J53" i="7"/>
  <c r="AW481" i="7"/>
  <c r="AK480" i="7"/>
  <c r="AZ480" i="7"/>
  <c r="J482" i="7"/>
  <c r="H301" i="7"/>
  <c r="AP480" i="7"/>
  <c r="BD481" i="7"/>
  <c r="AW480" i="7"/>
  <c r="J29" i="7"/>
  <c r="AR480" i="7"/>
  <c r="AY480" i="7"/>
  <c r="AJ480" i="7"/>
  <c r="BD419" i="7"/>
  <c r="AH42" i="7" l="1"/>
  <c r="AG582" i="7"/>
  <c r="AV36" i="7"/>
  <c r="AV579" i="7" s="1"/>
  <c r="B370" i="7"/>
  <c r="BD583" i="7"/>
  <c r="BE40" i="7" s="1"/>
  <c r="AW584" i="7"/>
  <c r="AX41" i="7" s="1"/>
  <c r="V11" i="7"/>
  <c r="B492" i="7"/>
  <c r="AG597" i="7"/>
  <c r="AH18" i="7"/>
  <c r="AH561" i="7" s="1"/>
  <c r="AT53" i="7"/>
  <c r="AC27" i="7"/>
  <c r="AO31" i="7"/>
  <c r="AD32" i="7"/>
  <c r="AC570" i="7"/>
  <c r="BE6" i="7"/>
  <c r="AU368" i="7"/>
  <c r="V368" i="7"/>
  <c r="AB368" i="7"/>
  <c r="Z368" i="7"/>
  <c r="AV368" i="7"/>
  <c r="AM368" i="7"/>
  <c r="BA368" i="7"/>
  <c r="AY368" i="7"/>
  <c r="AG368" i="7"/>
  <c r="AO368" i="7"/>
  <c r="AH368" i="7"/>
  <c r="AE368" i="7"/>
  <c r="AS368" i="7"/>
  <c r="AQ368" i="7"/>
  <c r="AF368" i="7"/>
  <c r="AN368" i="7"/>
  <c r="X368" i="7"/>
  <c r="AW368" i="7"/>
  <c r="W368" i="7"/>
  <c r="AK368" i="7"/>
  <c r="AI368" i="7"/>
  <c r="J369" i="7"/>
  <c r="AP368" i="7"/>
  <c r="AJ368" i="7"/>
  <c r="BB368" i="7"/>
  <c r="AC368" i="7"/>
  <c r="AA368" i="7"/>
  <c r="Y368" i="7"/>
  <c r="I369" i="7"/>
  <c r="AL368" i="7"/>
  <c r="F369" i="7"/>
  <c r="AD368" i="7"/>
  <c r="D369" i="7"/>
  <c r="AT368" i="7"/>
  <c r="AZ368" i="7"/>
  <c r="AX368" i="7"/>
  <c r="BD368" i="7"/>
  <c r="H369" i="7"/>
  <c r="AR368" i="7"/>
  <c r="BC368" i="7"/>
  <c r="AW151" i="7"/>
  <c r="AP151" i="7"/>
  <c r="AO151" i="7"/>
  <c r="BC151" i="7"/>
  <c r="AD151" i="7"/>
  <c r="AY151" i="7"/>
  <c r="AJ151" i="7"/>
  <c r="BD151" i="7"/>
  <c r="AS151" i="7"/>
  <c r="AF151" i="7"/>
  <c r="AQ151" i="7"/>
  <c r="AL151" i="7"/>
  <c r="AG151" i="7"/>
  <c r="AU151" i="7"/>
  <c r="V151" i="7"/>
  <c r="AB151" i="7"/>
  <c r="AI151" i="7"/>
  <c r="AE151" i="7"/>
  <c r="AA151" i="7"/>
  <c r="Z151" i="7"/>
  <c r="AH151" i="7"/>
  <c r="Y151" i="7"/>
  <c r="AM151" i="7"/>
  <c r="BA151" i="7"/>
  <c r="AX151" i="7"/>
  <c r="AZ151" i="7"/>
  <c r="AV151" i="7"/>
  <c r="W151" i="7"/>
  <c r="AK151" i="7"/>
  <c r="AR151" i="7"/>
  <c r="AN151" i="7"/>
  <c r="BB151" i="7"/>
  <c r="AC151" i="7"/>
  <c r="AT151" i="7"/>
  <c r="X151" i="7"/>
  <c r="BD460" i="7"/>
  <c r="BD190" i="7"/>
  <c r="BD222" i="7"/>
  <c r="BD217" i="7"/>
  <c r="BD193" i="7"/>
  <c r="BD166" i="7"/>
  <c r="BD282" i="7"/>
  <c r="BD260" i="7"/>
  <c r="BD241" i="7"/>
  <c r="BD281" i="7"/>
  <c r="BD261" i="7"/>
  <c r="BD163" i="7"/>
  <c r="BD285" i="7"/>
  <c r="BD196" i="7"/>
  <c r="BD168" i="7"/>
  <c r="BD477" i="7"/>
  <c r="BD452" i="7"/>
  <c r="BD247" i="7"/>
  <c r="BD299" i="7"/>
  <c r="BD209" i="7"/>
  <c r="BD435" i="7"/>
  <c r="BD426" i="7"/>
  <c r="BD274" i="7"/>
  <c r="BD437" i="7"/>
  <c r="BD417" i="7"/>
  <c r="AN490" i="7"/>
  <c r="AB490" i="7"/>
  <c r="D491" i="7"/>
  <c r="X301" i="7"/>
  <c r="Z301" i="7"/>
  <c r="D302" i="7"/>
  <c r="BC482" i="7"/>
  <c r="AK482" i="7"/>
  <c r="AS482" i="7"/>
  <c r="AM301" i="7"/>
  <c r="AM482" i="7"/>
  <c r="AI482" i="7"/>
  <c r="BD490" i="7"/>
  <c r="J302" i="7"/>
  <c r="AA482" i="7"/>
  <c r="BD273" i="7"/>
  <c r="BD253" i="7"/>
  <c r="BD155" i="7"/>
  <c r="BD214" i="7"/>
  <c r="BD256" i="7"/>
  <c r="BD157" i="7"/>
  <c r="BD216" i="7"/>
  <c r="BD192" i="7"/>
  <c r="BD415" i="7"/>
  <c r="BD461" i="7"/>
  <c r="BD258" i="7"/>
  <c r="BD422" i="7"/>
  <c r="BD464" i="7"/>
  <c r="BD443" i="7"/>
  <c r="BD425" i="7"/>
  <c r="BD287" i="7"/>
  <c r="BD265" i="7"/>
  <c r="BD243" i="7"/>
  <c r="BD479" i="7"/>
  <c r="BD206" i="7"/>
  <c r="BD249" i="7"/>
  <c r="BD165" i="7"/>
  <c r="BD456" i="7"/>
  <c r="BD436" i="7"/>
  <c r="BD171" i="7"/>
  <c r="AL490" i="7"/>
  <c r="AT490" i="7"/>
  <c r="H491" i="7"/>
  <c r="AI490" i="7"/>
  <c r="AV490" i="7"/>
  <c r="AJ301" i="7"/>
  <c r="F302" i="7"/>
  <c r="AT482" i="7"/>
  <c r="AZ482" i="7"/>
  <c r="AF490" i="7"/>
  <c r="BA301" i="7"/>
  <c r="AQ482" i="7"/>
  <c r="J49" i="7"/>
  <c r="BD271" i="7"/>
  <c r="BD251" i="7"/>
  <c r="BD427" i="7"/>
  <c r="BD211" i="7"/>
  <c r="BD188" i="7"/>
  <c r="BD231" i="7"/>
  <c r="BD275" i="7"/>
  <c r="BD438" i="7"/>
  <c r="BD162" i="7"/>
  <c r="BD459" i="7"/>
  <c r="BD254" i="7"/>
  <c r="BD413" i="7"/>
  <c r="BD278" i="7"/>
  <c r="BD257" i="7"/>
  <c r="BD161" i="7"/>
  <c r="BD468" i="7"/>
  <c r="BD197" i="7"/>
  <c r="BD167" i="7"/>
  <c r="BD291" i="7"/>
  <c r="BD203" i="7"/>
  <c r="BD179" i="7"/>
  <c r="BD487" i="7"/>
  <c r="BD269" i="7"/>
  <c r="BD433" i="7"/>
  <c r="BD170" i="7"/>
  <c r="AU490" i="7"/>
  <c r="AE482" i="7"/>
  <c r="BD297" i="7"/>
  <c r="BD268" i="7"/>
  <c r="BD250" i="7"/>
  <c r="BD240" i="7"/>
  <c r="BD208" i="7"/>
  <c r="BD252" i="7"/>
  <c r="BD160" i="7"/>
  <c r="BD457" i="7"/>
  <c r="BD187" i="7"/>
  <c r="BD412" i="7"/>
  <c r="BD210" i="7"/>
  <c r="BD186" i="7"/>
  <c r="BD223" i="7"/>
  <c r="BD212" i="7"/>
  <c r="BD189" i="7"/>
  <c r="BD411" i="7"/>
  <c r="BD280" i="7"/>
  <c r="BD195" i="7"/>
  <c r="BD172" i="7"/>
  <c r="BD288" i="7"/>
  <c r="BD200" i="7"/>
  <c r="BD429" i="7"/>
  <c r="BD475" i="7"/>
  <c r="BD202" i="7"/>
  <c r="BD431" i="7"/>
  <c r="J491" i="7"/>
  <c r="AP490" i="7"/>
  <c r="AD490" i="7"/>
  <c r="W490" i="7"/>
  <c r="AR490" i="7"/>
  <c r="H302" i="7"/>
  <c r="AU301" i="7"/>
  <c r="AT301" i="7"/>
  <c r="AA301" i="7"/>
  <c r="AN301" i="7"/>
  <c r="AC482" i="7"/>
  <c r="X482" i="7"/>
  <c r="AY482" i="7"/>
  <c r="BA482" i="7"/>
  <c r="AR301" i="7"/>
  <c r="AG301" i="7"/>
  <c r="AS301" i="7"/>
  <c r="AL482" i="7"/>
  <c r="AU482" i="7"/>
  <c r="AY301" i="7"/>
  <c r="AV482" i="7"/>
  <c r="AO482" i="7"/>
  <c r="AM490" i="7"/>
  <c r="BD301" i="7"/>
  <c r="V482" i="7"/>
  <c r="W482" i="7"/>
  <c r="BD474" i="7"/>
  <c r="BD450" i="7"/>
  <c r="BD430" i="7"/>
  <c r="BD478" i="7"/>
  <c r="BD204" i="7"/>
  <c r="BD432" i="7"/>
  <c r="BD158" i="7"/>
  <c r="BD270" i="7"/>
  <c r="BD183" i="7"/>
  <c r="BD164" i="7"/>
  <c r="BD207" i="7"/>
  <c r="BD434" i="7"/>
  <c r="BD423" i="7"/>
  <c r="BD272" i="7"/>
  <c r="BD185" i="7"/>
  <c r="BD414" i="7"/>
  <c r="BD277" i="7"/>
  <c r="BD440" i="7"/>
  <c r="BD230" i="7"/>
  <c r="BD283" i="7"/>
  <c r="BD262" i="7"/>
  <c r="BD420" i="7"/>
  <c r="BD471" i="7"/>
  <c r="BD199" i="7"/>
  <c r="BD174" i="7"/>
  <c r="AS490" i="7"/>
  <c r="AO490" i="7"/>
  <c r="AQ490" i="7"/>
  <c r="AH490" i="7"/>
  <c r="F491" i="7"/>
  <c r="AL301" i="7"/>
  <c r="AQ301" i="7"/>
  <c r="Y482" i="7"/>
  <c r="AF482" i="7"/>
  <c r="AV301" i="7"/>
  <c r="AR482" i="7"/>
  <c r="AK490" i="7"/>
  <c r="AZ301" i="7"/>
  <c r="W301" i="7"/>
  <c r="AB482" i="7"/>
  <c r="AH301" i="7"/>
  <c r="BD470" i="7"/>
  <c r="BD264" i="7"/>
  <c r="BD175" i="7"/>
  <c r="BD290" i="7"/>
  <c r="BD266" i="7"/>
  <c r="BD245" i="7"/>
  <c r="BD293" i="7"/>
  <c r="BD451" i="7"/>
  <c r="BD180" i="7"/>
  <c r="BD476" i="7"/>
  <c r="BD205" i="7"/>
  <c r="BD178" i="7"/>
  <c r="BD486" i="7"/>
  <c r="BD453" i="7"/>
  <c r="BD182" i="7"/>
  <c r="BD416" i="7"/>
  <c r="BD213" i="7"/>
  <c r="BD439" i="7"/>
  <c r="BD159" i="7"/>
  <c r="BD463" i="7"/>
  <c r="BD259" i="7"/>
  <c r="BD169" i="7"/>
  <c r="BD467" i="7"/>
  <c r="BD445" i="7"/>
  <c r="BD421" i="7"/>
  <c r="X490" i="7"/>
  <c r="V490" i="7"/>
  <c r="AY490" i="7"/>
  <c r="Y490" i="7"/>
  <c r="I491" i="7"/>
  <c r="AE490" i="7"/>
  <c r="AP301" i="7"/>
  <c r="AC301" i="7"/>
  <c r="BB301" i="7"/>
  <c r="BD482" i="7"/>
  <c r="AG490" i="7"/>
  <c r="BC301" i="7"/>
  <c r="AF301" i="7"/>
  <c r="AJ482" i="7"/>
  <c r="AH482" i="7"/>
  <c r="BD466" i="7"/>
  <c r="BD446" i="7"/>
  <c r="BD227" i="7"/>
  <c r="BD286" i="7"/>
  <c r="BD447" i="7"/>
  <c r="BD242" i="7"/>
  <c r="BD289" i="7"/>
  <c r="BD201" i="7"/>
  <c r="BD177" i="7"/>
  <c r="BD473" i="7"/>
  <c r="BD449" i="7"/>
  <c r="BD246" i="7"/>
  <c r="BD292" i="7"/>
  <c r="BD267" i="7"/>
  <c r="BD248" i="7"/>
  <c r="BD489" i="7"/>
  <c r="BD455" i="7"/>
  <c r="BD184" i="7"/>
  <c r="BD239" i="7"/>
  <c r="BD215" i="7"/>
  <c r="BD191" i="7"/>
  <c r="BD154" i="7"/>
  <c r="BD279" i="7"/>
  <c r="BD442" i="7"/>
  <c r="BD424" i="7"/>
  <c r="BA490" i="7"/>
  <c r="V301" i="7"/>
  <c r="AN482" i="7"/>
  <c r="BD462" i="7"/>
  <c r="BD194" i="7"/>
  <c r="BD173" i="7"/>
  <c r="BD465" i="7"/>
  <c r="BD444" i="7"/>
  <c r="BD428" i="7"/>
  <c r="BD469" i="7"/>
  <c r="BD198" i="7"/>
  <c r="BD244" i="7"/>
  <c r="BD284" i="7"/>
  <c r="BD263" i="7"/>
  <c r="BD238" i="7"/>
  <c r="BD472" i="7"/>
  <c r="BD448" i="7"/>
  <c r="BD176" i="7"/>
  <c r="BD298" i="7"/>
  <c r="BD454" i="7"/>
  <c r="BD181" i="7"/>
  <c r="BD488" i="7"/>
  <c r="BD458" i="7"/>
  <c r="BD255" i="7"/>
  <c r="BD156" i="7"/>
  <c r="BD276" i="7"/>
  <c r="BD441" i="7"/>
  <c r="BD418" i="7"/>
  <c r="AX490" i="7"/>
  <c r="AW490" i="7"/>
  <c r="Z490" i="7"/>
  <c r="AZ490" i="7"/>
  <c r="BB490" i="7"/>
  <c r="AX301" i="7"/>
  <c r="Y301" i="7"/>
  <c r="AB301" i="7"/>
  <c r="AE301" i="7"/>
  <c r="AW301" i="7"/>
  <c r="AX482" i="7"/>
  <c r="AW482" i="7"/>
  <c r="AG482" i="7"/>
  <c r="BB482" i="7"/>
  <c r="AJ490" i="7"/>
  <c r="AA490" i="7"/>
  <c r="AD301" i="7"/>
  <c r="AK301" i="7"/>
  <c r="AD482" i="7"/>
  <c r="AP482" i="7"/>
  <c r="AO301" i="7"/>
  <c r="I302" i="7"/>
  <c r="Z482" i="7"/>
  <c r="AC490" i="7"/>
  <c r="BC490" i="7"/>
  <c r="AI301" i="7"/>
  <c r="AH39" i="7" l="1"/>
  <c r="AH585" i="7"/>
  <c r="AW36" i="7"/>
  <c r="AW579" i="7" s="1"/>
  <c r="B371" i="7"/>
  <c r="AX584" i="7"/>
  <c r="AY41" i="7" s="1"/>
  <c r="BD594" i="7"/>
  <c r="BE51" i="7" s="1"/>
  <c r="B493" i="7"/>
  <c r="BA484" i="7"/>
  <c r="AM484" i="7"/>
  <c r="V484" i="7"/>
  <c r="Y484" i="7"/>
  <c r="AT484" i="7"/>
  <c r="AB484" i="7"/>
  <c r="AA484" i="7"/>
  <c r="BB484" i="7"/>
  <c r="AO484" i="7"/>
  <c r="AE484" i="7"/>
  <c r="AC484" i="7"/>
  <c r="AY484" i="7"/>
  <c r="AU484" i="7"/>
  <c r="AG484" i="7"/>
  <c r="X484" i="7"/>
  <c r="AJ484" i="7"/>
  <c r="AW484" i="7"/>
  <c r="AQ484" i="7"/>
  <c r="AN484" i="7"/>
  <c r="AF484" i="7"/>
  <c r="AH484" i="7"/>
  <c r="W484" i="7"/>
  <c r="BC484" i="7"/>
  <c r="AI484" i="7"/>
  <c r="AP484" i="7"/>
  <c r="AS484" i="7"/>
  <c r="AV484" i="7"/>
  <c r="AZ484" i="7"/>
  <c r="AX484" i="7"/>
  <c r="Z484" i="7"/>
  <c r="AK484" i="7"/>
  <c r="AR484" i="7"/>
  <c r="AL484" i="7"/>
  <c r="AD484" i="7"/>
  <c r="BD565" i="7"/>
  <c r="BE22" i="7" s="1"/>
  <c r="AH54" i="7"/>
  <c r="BD484" i="7"/>
  <c r="BD595" i="7"/>
  <c r="BE52" i="7" s="1"/>
  <c r="BD573" i="7"/>
  <c r="BE30" i="7" s="1"/>
  <c r="BD593" i="7"/>
  <c r="BE50" i="7" s="1"/>
  <c r="BD571" i="7"/>
  <c r="BE28" i="7" s="1"/>
  <c r="BD572" i="7"/>
  <c r="BE29" i="7" s="1"/>
  <c r="AT596" i="7"/>
  <c r="AO574" i="7"/>
  <c r="AD575" i="7"/>
  <c r="AD27" i="7"/>
  <c r="BE7" i="7"/>
  <c r="BE368" i="7"/>
  <c r="S368" i="7" s="1"/>
  <c r="BE364" i="7"/>
  <c r="S364" i="7" s="1"/>
  <c r="BE365" i="7"/>
  <c r="S365" i="7" s="1"/>
  <c r="BE366" i="7"/>
  <c r="S366" i="7" s="1"/>
  <c r="BE367" i="7"/>
  <c r="S367" i="7" s="1"/>
  <c r="AZ369" i="7"/>
  <c r="AX369" i="7"/>
  <c r="Y369" i="7"/>
  <c r="AM369" i="7"/>
  <c r="AL369" i="7"/>
  <c r="H370" i="7"/>
  <c r="AR369" i="7"/>
  <c r="AP369" i="7"/>
  <c r="BD369" i="7"/>
  <c r="AE369" i="7"/>
  <c r="AK369" i="7"/>
  <c r="AJ369" i="7"/>
  <c r="AH369" i="7"/>
  <c r="AV369" i="7"/>
  <c r="W369" i="7"/>
  <c r="AD369" i="7"/>
  <c r="AB369" i="7"/>
  <c r="Z369" i="7"/>
  <c r="AN369" i="7"/>
  <c r="BB369" i="7"/>
  <c r="AC369" i="7"/>
  <c r="AY369" i="7"/>
  <c r="BE369" i="7"/>
  <c r="AF369" i="7"/>
  <c r="V369" i="7"/>
  <c r="F370" i="7"/>
  <c r="AQ369" i="7"/>
  <c r="AW369" i="7"/>
  <c r="X369" i="7"/>
  <c r="BA369" i="7"/>
  <c r="D370" i="7"/>
  <c r="AI369" i="7"/>
  <c r="AO369" i="7"/>
  <c r="BC369" i="7"/>
  <c r="AT369" i="7"/>
  <c r="J370" i="7"/>
  <c r="AA369" i="7"/>
  <c r="AG369" i="7"/>
  <c r="AU369" i="7"/>
  <c r="AS369" i="7"/>
  <c r="S369" i="7" s="1"/>
  <c r="I370" i="7"/>
  <c r="BE151" i="7"/>
  <c r="S151" i="7" s="1"/>
  <c r="BE110" i="7"/>
  <c r="S110" i="7" s="1"/>
  <c r="BE111" i="7"/>
  <c r="S111" i="7" s="1"/>
  <c r="BE112" i="7"/>
  <c r="S112" i="7" s="1"/>
  <c r="BE113" i="7"/>
  <c r="S113" i="7" s="1"/>
  <c r="BE114" i="7"/>
  <c r="S114" i="7" s="1"/>
  <c r="BE115" i="7"/>
  <c r="S115" i="7" s="1"/>
  <c r="BE116" i="7"/>
  <c r="S116" i="7" s="1"/>
  <c r="BE117" i="7"/>
  <c r="S117" i="7" s="1"/>
  <c r="BE118" i="7"/>
  <c r="S118" i="7" s="1"/>
  <c r="BE119" i="7"/>
  <c r="S119" i="7" s="1"/>
  <c r="BE120" i="7"/>
  <c r="S120" i="7" s="1"/>
  <c r="BE121" i="7"/>
  <c r="S121" i="7" s="1"/>
  <c r="BE122" i="7"/>
  <c r="S122" i="7" s="1"/>
  <c r="BE123" i="7"/>
  <c r="S123" i="7" s="1"/>
  <c r="BE124" i="7"/>
  <c r="S124" i="7" s="1"/>
  <c r="BE125" i="7"/>
  <c r="S125" i="7" s="1"/>
  <c r="BE126" i="7"/>
  <c r="S126" i="7" s="1"/>
  <c r="BE127" i="7"/>
  <c r="S127" i="7" s="1"/>
  <c r="BE128" i="7"/>
  <c r="S128" i="7" s="1"/>
  <c r="BE129" i="7"/>
  <c r="S129" i="7" s="1"/>
  <c r="BE130" i="7"/>
  <c r="S130" i="7" s="1"/>
  <c r="BE131" i="7"/>
  <c r="S131" i="7" s="1"/>
  <c r="BE132" i="7"/>
  <c r="S132" i="7" s="1"/>
  <c r="BE133" i="7"/>
  <c r="S133" i="7" s="1"/>
  <c r="BE134" i="7"/>
  <c r="S134" i="7" s="1"/>
  <c r="BE135" i="7"/>
  <c r="S135" i="7" s="1"/>
  <c r="BE136" i="7"/>
  <c r="S136" i="7" s="1"/>
  <c r="BE137" i="7"/>
  <c r="S137" i="7" s="1"/>
  <c r="BE138" i="7"/>
  <c r="S138" i="7" s="1"/>
  <c r="BE139" i="7"/>
  <c r="S139" i="7" s="1"/>
  <c r="BE140" i="7"/>
  <c r="S140" i="7" s="1"/>
  <c r="BE141" i="7"/>
  <c r="S141" i="7" s="1"/>
  <c r="BE142" i="7"/>
  <c r="S142" i="7" s="1"/>
  <c r="BE143" i="7"/>
  <c r="S143" i="7" s="1"/>
  <c r="BE144" i="7"/>
  <c r="S144" i="7" s="1"/>
  <c r="BE145" i="7"/>
  <c r="S145" i="7" s="1"/>
  <c r="BE146" i="7"/>
  <c r="S146" i="7" s="1"/>
  <c r="BE147" i="7"/>
  <c r="S147" i="7" s="1"/>
  <c r="BE148" i="7"/>
  <c r="S148" i="7" s="1"/>
  <c r="BE149" i="7"/>
  <c r="S149" i="7" s="1"/>
  <c r="BE150" i="7"/>
  <c r="S150" i="7" s="1"/>
  <c r="BE66" i="7"/>
  <c r="S66" i="7" s="1"/>
  <c r="BE67" i="7"/>
  <c r="S67" i="7" s="1"/>
  <c r="BE69" i="7"/>
  <c r="S69" i="7" s="1"/>
  <c r="BE70" i="7"/>
  <c r="S70" i="7" s="1"/>
  <c r="BE68" i="7"/>
  <c r="S68" i="7" s="1"/>
  <c r="BE71" i="7"/>
  <c r="S71" i="7" s="1"/>
  <c r="BE72" i="7"/>
  <c r="S72" i="7" s="1"/>
  <c r="BE73" i="7"/>
  <c r="S73" i="7" s="1"/>
  <c r="BE74" i="7"/>
  <c r="S74" i="7" s="1"/>
  <c r="BE75" i="7"/>
  <c r="S75" i="7" s="1"/>
  <c r="BE76" i="7"/>
  <c r="S76" i="7" s="1"/>
  <c r="BE78" i="7"/>
  <c r="S78" i="7" s="1"/>
  <c r="BE77" i="7"/>
  <c r="S77" i="7" s="1"/>
  <c r="BE79" i="7"/>
  <c r="S79" i="7" s="1"/>
  <c r="BE80" i="7"/>
  <c r="S80" i="7" s="1"/>
  <c r="BE81" i="7"/>
  <c r="S81" i="7" s="1"/>
  <c r="BE82" i="7"/>
  <c r="S82" i="7" s="1"/>
  <c r="BE83" i="7"/>
  <c r="S83" i="7" s="1"/>
  <c r="BE84" i="7"/>
  <c r="S84" i="7" s="1"/>
  <c r="BE85" i="7"/>
  <c r="S85" i="7" s="1"/>
  <c r="BE86" i="7"/>
  <c r="S86" i="7" s="1"/>
  <c r="BE87" i="7"/>
  <c r="S87" i="7" s="1"/>
  <c r="BE88" i="7"/>
  <c r="S88" i="7" s="1"/>
  <c r="BE89" i="7"/>
  <c r="S89" i="7" s="1"/>
  <c r="BE90" i="7"/>
  <c r="S90" i="7" s="1"/>
  <c r="BE91" i="7"/>
  <c r="S91" i="7" s="1"/>
  <c r="BE92" i="7"/>
  <c r="S92" i="7" s="1"/>
  <c r="BE93" i="7"/>
  <c r="S93" i="7" s="1"/>
  <c r="BE94" i="7"/>
  <c r="S94" i="7" s="1"/>
  <c r="BE95" i="7"/>
  <c r="S95" i="7" s="1"/>
  <c r="BE96" i="7"/>
  <c r="S96" i="7" s="1"/>
  <c r="BE97" i="7"/>
  <c r="S97" i="7" s="1"/>
  <c r="BE98" i="7"/>
  <c r="S98" i="7" s="1"/>
  <c r="BE99" i="7"/>
  <c r="S99" i="7" s="1"/>
  <c r="BE100" i="7"/>
  <c r="S100" i="7" s="1"/>
  <c r="BE101" i="7"/>
  <c r="S101" i="7" s="1"/>
  <c r="BE102" i="7"/>
  <c r="S102" i="7" s="1"/>
  <c r="BE103" i="7"/>
  <c r="S103" i="7" s="1"/>
  <c r="BE104" i="7"/>
  <c r="S104" i="7" s="1"/>
  <c r="BE105" i="7"/>
  <c r="S105" i="7" s="1"/>
  <c r="BE106" i="7"/>
  <c r="S106" i="7" s="1"/>
  <c r="BE107" i="7"/>
  <c r="S107" i="7" s="1"/>
  <c r="AD491" i="7"/>
  <c r="J492" i="7"/>
  <c r="BE302" i="7"/>
  <c r="W302" i="7"/>
  <c r="AF302" i="7"/>
  <c r="X491" i="7"/>
  <c r="AB491" i="7"/>
  <c r="J303" i="7"/>
  <c r="AL491" i="7"/>
  <c r="AA491" i="7"/>
  <c r="BA491" i="7"/>
  <c r="W491" i="7"/>
  <c r="H492" i="7"/>
  <c r="AS302" i="7"/>
  <c r="AD302" i="7"/>
  <c r="AZ302" i="7"/>
  <c r="BD302" i="7"/>
  <c r="AH302" i="7"/>
  <c r="AJ491" i="7"/>
  <c r="AH491" i="7"/>
  <c r="AZ491" i="7"/>
  <c r="AK491" i="7"/>
  <c r="AF491" i="7"/>
  <c r="V302" i="7"/>
  <c r="AO302" i="7"/>
  <c r="AT302" i="7"/>
  <c r="AE302" i="7"/>
  <c r="F303" i="7"/>
  <c r="AU491" i="7"/>
  <c r="BD491" i="7"/>
  <c r="AT491" i="7"/>
  <c r="BC302" i="7"/>
  <c r="AJ302" i="7"/>
  <c r="AP302" i="7"/>
  <c r="AW491" i="7"/>
  <c r="AY491" i="7"/>
  <c r="AY302" i="7"/>
  <c r="AA302" i="7"/>
  <c r="AN302" i="7"/>
  <c r="AB302" i="7"/>
  <c r="D492" i="7"/>
  <c r="V491" i="7"/>
  <c r="AE491" i="7"/>
  <c r="I492" i="7"/>
  <c r="AO491" i="7"/>
  <c r="D303" i="7"/>
  <c r="AC302" i="7"/>
  <c r="Y302" i="7"/>
  <c r="BB302" i="7"/>
  <c r="BA302" i="7"/>
  <c r="AN491" i="7"/>
  <c r="AW302" i="7"/>
  <c r="AM302" i="7"/>
  <c r="AQ302" i="7"/>
  <c r="AI302" i="7"/>
  <c r="BE491" i="7"/>
  <c r="AU302" i="7"/>
  <c r="AP491" i="7"/>
  <c r="AI491" i="7"/>
  <c r="AS491" i="7"/>
  <c r="AQ491" i="7"/>
  <c r="AL302" i="7"/>
  <c r="H303" i="7"/>
  <c r="AK302" i="7"/>
  <c r="AV491" i="7"/>
  <c r="Y491" i="7"/>
  <c r="BC491" i="7"/>
  <c r="AR491" i="7"/>
  <c r="AG491" i="7"/>
  <c r="BB491" i="7"/>
  <c r="F492" i="7"/>
  <c r="X302" i="7"/>
  <c r="AX302" i="7"/>
  <c r="AR302" i="7"/>
  <c r="AV302" i="7"/>
  <c r="Z302" i="7"/>
  <c r="AX491" i="7"/>
  <c r="Z491" i="7"/>
  <c r="AC491" i="7"/>
  <c r="AG302" i="7"/>
  <c r="I303" i="7"/>
  <c r="AM491" i="7"/>
  <c r="BE162" i="7"/>
  <c r="AX36" i="7" l="1"/>
  <c r="AX579" i="7" s="1"/>
  <c r="AI42" i="7"/>
  <c r="AH582" i="7"/>
  <c r="B372" i="7"/>
  <c r="BE583" i="7"/>
  <c r="AY584" i="7"/>
  <c r="AZ41" i="7" s="1"/>
  <c r="B494" i="7"/>
  <c r="AH597" i="7"/>
  <c r="AI18" i="7"/>
  <c r="AI561" i="7" s="1"/>
  <c r="AU53" i="7"/>
  <c r="AP31" i="7"/>
  <c r="AE32" i="7"/>
  <c r="AD570" i="7"/>
  <c r="BE370" i="7"/>
  <c r="AF370" i="7"/>
  <c r="AZ370" i="7"/>
  <c r="D371" i="7"/>
  <c r="AL370" i="7"/>
  <c r="AW370" i="7"/>
  <c r="AA370" i="7"/>
  <c r="Z370" i="7"/>
  <c r="AO370" i="7"/>
  <c r="BC370" i="7"/>
  <c r="AJ370" i="7"/>
  <c r="AG370" i="7"/>
  <c r="AU370" i="7"/>
  <c r="V370" i="7"/>
  <c r="AB370" i="7"/>
  <c r="AY370" i="7"/>
  <c r="Y370" i="7"/>
  <c r="AM370" i="7"/>
  <c r="BA370" i="7"/>
  <c r="AQ370" i="7"/>
  <c r="J371" i="7"/>
  <c r="BD370" i="7"/>
  <c r="AE370" i="7"/>
  <c r="AS370" i="7"/>
  <c r="AX370" i="7"/>
  <c r="I371" i="7"/>
  <c r="AV370" i="7"/>
  <c r="W370" i="7"/>
  <c r="AK370" i="7"/>
  <c r="AP370" i="7"/>
  <c r="H371" i="7"/>
  <c r="AT370" i="7"/>
  <c r="AH370" i="7"/>
  <c r="X370" i="7"/>
  <c r="AR370" i="7"/>
  <c r="AD370" i="7"/>
  <c r="AN370" i="7"/>
  <c r="BB370" i="7"/>
  <c r="AC370" i="7"/>
  <c r="AI370" i="7"/>
  <c r="S370" i="7" s="1"/>
  <c r="F371" i="7"/>
  <c r="S302" i="7"/>
  <c r="BE212" i="7"/>
  <c r="BE438" i="7"/>
  <c r="BE418" i="7"/>
  <c r="BE471" i="7"/>
  <c r="BE448" i="7"/>
  <c r="BE429" i="7"/>
  <c r="BE486" i="7"/>
  <c r="S486" i="7" s="1"/>
  <c r="BE269" i="7"/>
  <c r="BE433" i="7"/>
  <c r="BE171" i="7"/>
  <c r="BE273" i="7"/>
  <c r="BE437" i="7"/>
  <c r="BE155" i="7"/>
  <c r="BE278" i="7"/>
  <c r="BE193" i="7"/>
  <c r="BE421" i="7"/>
  <c r="BE286" i="7"/>
  <c r="BE198" i="7"/>
  <c r="BE244" i="7"/>
  <c r="BE473" i="7"/>
  <c r="BE266" i="7"/>
  <c r="BE431" i="7"/>
  <c r="BE476" i="7"/>
  <c r="BE204" i="7"/>
  <c r="BE432" i="7"/>
  <c r="BC492" i="7"/>
  <c r="AX492" i="7"/>
  <c r="AE492" i="7"/>
  <c r="AD492" i="7"/>
  <c r="AS492" i="7"/>
  <c r="BB303" i="7"/>
  <c r="AZ303" i="7"/>
  <c r="AV303" i="7"/>
  <c r="AB303" i="7"/>
  <c r="AA303" i="7"/>
  <c r="AF303" i="7"/>
  <c r="S193" i="7"/>
  <c r="S491" i="7"/>
  <c r="BE209" i="7"/>
  <c r="BE184" i="7"/>
  <c r="BE426" i="7"/>
  <c r="BE467" i="7"/>
  <c r="BE197" i="7"/>
  <c r="BE412" i="7"/>
  <c r="BE290" i="7"/>
  <c r="BE450" i="7"/>
  <c r="BE245" i="7"/>
  <c r="BE300" i="7"/>
  <c r="S300" i="7" s="1"/>
  <c r="BE271" i="7"/>
  <c r="S271" i="7" s="1"/>
  <c r="BE435" i="7"/>
  <c r="BE165" i="7"/>
  <c r="S165" i="7" s="1"/>
  <c r="BE459" i="7"/>
  <c r="BE190" i="7"/>
  <c r="BE415" i="7"/>
  <c r="BE282" i="7"/>
  <c r="BE260" i="7"/>
  <c r="S260" i="7" s="1"/>
  <c r="BE223" i="7"/>
  <c r="BE285" i="7"/>
  <c r="S285" i="7" s="1"/>
  <c r="BE263" i="7"/>
  <c r="BE173" i="7"/>
  <c r="BE472" i="7"/>
  <c r="BE200" i="7"/>
  <c r="BE176" i="7"/>
  <c r="AC492" i="7"/>
  <c r="BD492" i="7"/>
  <c r="AJ492" i="7"/>
  <c r="W492" i="7"/>
  <c r="AQ492" i="7"/>
  <c r="AC303" i="7"/>
  <c r="BE303" i="7"/>
  <c r="AD303" i="7"/>
  <c r="AG303" i="7"/>
  <c r="H304" i="7"/>
  <c r="S421" i="7"/>
  <c r="S198" i="7"/>
  <c r="S467" i="7"/>
  <c r="BE298" i="7"/>
  <c r="S298" i="7" s="1"/>
  <c r="BE454" i="7"/>
  <c r="BE249" i="7"/>
  <c r="BE301" i="7"/>
  <c r="S301" i="7" s="1"/>
  <c r="BE463" i="7"/>
  <c r="BE194" i="7"/>
  <c r="BE166" i="7"/>
  <c r="S166" i="7" s="1"/>
  <c r="BE288" i="7"/>
  <c r="BE264" i="7"/>
  <c r="BE174" i="7"/>
  <c r="BE293" i="7"/>
  <c r="BE268" i="7"/>
  <c r="BE181" i="7"/>
  <c r="BE240" i="7"/>
  <c r="BE457" i="7"/>
  <c r="BE253" i="7"/>
  <c r="BE156" i="7"/>
  <c r="BE216" i="7"/>
  <c r="BE192" i="7"/>
  <c r="BE420" i="7"/>
  <c r="BE280" i="7"/>
  <c r="BE261" i="7"/>
  <c r="BE169" i="7"/>
  <c r="BE284" i="7"/>
  <c r="BE196" i="7"/>
  <c r="BE238" i="7"/>
  <c r="AA492" i="7"/>
  <c r="AM492" i="7"/>
  <c r="AH492" i="7"/>
  <c r="AB492" i="7"/>
  <c r="BE492" i="7"/>
  <c r="Z303" i="7"/>
  <c r="X303" i="7"/>
  <c r="AJ303" i="7"/>
  <c r="AI303" i="7"/>
  <c r="AK303" i="7"/>
  <c r="S173" i="7"/>
  <c r="S212" i="7"/>
  <c r="S293" i="7"/>
  <c r="S288" i="7"/>
  <c r="S420" i="7"/>
  <c r="S435" i="7"/>
  <c r="S472" i="7"/>
  <c r="BE292" i="7"/>
  <c r="S292" i="7" s="1"/>
  <c r="BE451" i="7"/>
  <c r="BE247" i="7"/>
  <c r="BE490" i="7"/>
  <c r="S490" i="7" s="1"/>
  <c r="BE276" i="7"/>
  <c r="BE441" i="7"/>
  <c r="BE425" i="7"/>
  <c r="BE283" i="7"/>
  <c r="S283" i="7" s="1"/>
  <c r="BE262" i="7"/>
  <c r="BE159" i="7"/>
  <c r="BE475" i="7"/>
  <c r="BE202" i="7"/>
  <c r="BE177" i="7"/>
  <c r="S177" i="7" s="1"/>
  <c r="BE481" i="7"/>
  <c r="BE208" i="7"/>
  <c r="S208" i="7" s="1"/>
  <c r="BE252" i="7"/>
  <c r="BE423" i="7"/>
  <c r="S423" i="7" s="1"/>
  <c r="BE214" i="7"/>
  <c r="BE439" i="7"/>
  <c r="BE222" i="7"/>
  <c r="BE461" i="7"/>
  <c r="BE258" i="7"/>
  <c r="S258" i="7" s="1"/>
  <c r="BE157" i="7"/>
  <c r="BE464" i="7"/>
  <c r="BE195" i="7"/>
  <c r="BE411" i="7"/>
  <c r="S411" i="7" s="1"/>
  <c r="AO492" i="7"/>
  <c r="AR492" i="7"/>
  <c r="V492" i="7"/>
  <c r="Z492" i="7"/>
  <c r="AW492" i="7"/>
  <c r="AN303" i="7"/>
  <c r="AE303" i="7"/>
  <c r="AO303" i="7"/>
  <c r="I304" i="7"/>
  <c r="AS303" i="7"/>
  <c r="S252" i="7"/>
  <c r="S269" i="7"/>
  <c r="S461" i="7"/>
  <c r="S222" i="7"/>
  <c r="S184" i="7"/>
  <c r="S438" i="7"/>
  <c r="S214" i="7"/>
  <c r="S418" i="7"/>
  <c r="S273" i="7"/>
  <c r="BE287" i="7"/>
  <c r="BE265" i="7"/>
  <c r="BE243" i="7"/>
  <c r="BE482" i="7"/>
  <c r="BE213" i="7"/>
  <c r="BE254" i="7"/>
  <c r="BE227" i="7"/>
  <c r="S227" i="7" s="1"/>
  <c r="BE279" i="7"/>
  <c r="BE259" i="7"/>
  <c r="BE154" i="7"/>
  <c r="BE470" i="7"/>
  <c r="BE199" i="7"/>
  <c r="BE175" i="7"/>
  <c r="S175" i="7" s="1"/>
  <c r="BE297" i="7"/>
  <c r="S297" i="7" s="1"/>
  <c r="BE267" i="7"/>
  <c r="BE248" i="7"/>
  <c r="BE417" i="7"/>
  <c r="BE274" i="7"/>
  <c r="BE187" i="7"/>
  <c r="BE161" i="7"/>
  <c r="S161" i="7" s="1"/>
  <c r="BE275" i="7"/>
  <c r="S275" i="7" s="1"/>
  <c r="BE189" i="7"/>
  <c r="BE160" i="7"/>
  <c r="S160" i="7" s="1"/>
  <c r="BE217" i="7"/>
  <c r="BE440" i="7"/>
  <c r="BE428" i="7"/>
  <c r="AV492" i="7"/>
  <c r="AP492" i="7"/>
  <c r="X492" i="7"/>
  <c r="J493" i="7"/>
  <c r="F493" i="7"/>
  <c r="AY303" i="7"/>
  <c r="AL303" i="7"/>
  <c r="BD303" i="7"/>
  <c r="AH303" i="7"/>
  <c r="AP303" i="7"/>
  <c r="S189" i="7"/>
  <c r="S464" i="7"/>
  <c r="S187" i="7"/>
  <c r="S412" i="7"/>
  <c r="S284" i="7"/>
  <c r="S171" i="7"/>
  <c r="S249" i="7"/>
  <c r="S244" i="7"/>
  <c r="S243" i="7"/>
  <c r="S181" i="7"/>
  <c r="BE468" i="7"/>
  <c r="BE446" i="7"/>
  <c r="BE168" i="7"/>
  <c r="BE489" i="7"/>
  <c r="S489" i="7" s="1"/>
  <c r="BE455" i="7"/>
  <c r="BE436" i="7"/>
  <c r="S436" i="7" s="1"/>
  <c r="BE158" i="7"/>
  <c r="BE277" i="7"/>
  <c r="S277" i="7" s="1"/>
  <c r="BE191" i="7"/>
  <c r="BE424" i="7"/>
  <c r="BE466" i="7"/>
  <c r="S466" i="7" s="1"/>
  <c r="BE445" i="7"/>
  <c r="BE241" i="7"/>
  <c r="S241" i="7" s="1"/>
  <c r="BE474" i="7"/>
  <c r="S474" i="7" s="1"/>
  <c r="BE201" i="7"/>
  <c r="BE430" i="7"/>
  <c r="BE299" i="7"/>
  <c r="S299" i="7" s="1"/>
  <c r="BE206" i="7"/>
  <c r="S206" i="7" s="1"/>
  <c r="BE183" i="7"/>
  <c r="BE170" i="7"/>
  <c r="BE272" i="7"/>
  <c r="S272" i="7" s="1"/>
  <c r="BE185" i="7"/>
  <c r="BE416" i="7"/>
  <c r="S416" i="7" s="1"/>
  <c r="BE458" i="7"/>
  <c r="BE255" i="7"/>
  <c r="S255" i="7" s="1"/>
  <c r="BE231" i="7"/>
  <c r="S231" i="7" s="1"/>
  <c r="I493" i="7"/>
  <c r="AG492" i="7"/>
  <c r="BB492" i="7"/>
  <c r="BA492" i="7"/>
  <c r="AK492" i="7"/>
  <c r="D304" i="7"/>
  <c r="AR303" i="7"/>
  <c r="AU303" i="7"/>
  <c r="BA303" i="7"/>
  <c r="AQ303" i="7"/>
  <c r="S425" i="7"/>
  <c r="S157" i="7"/>
  <c r="S282" i="7"/>
  <c r="S267" i="7"/>
  <c r="S155" i="7"/>
  <c r="S213" i="7"/>
  <c r="S262" i="7"/>
  <c r="S259" i="7"/>
  <c r="S196" i="7"/>
  <c r="S200" i="7"/>
  <c r="S264" i="7"/>
  <c r="BE281" i="7"/>
  <c r="BE443" i="7"/>
  <c r="BE167" i="7"/>
  <c r="BE487" i="7"/>
  <c r="S487" i="7" s="1"/>
  <c r="BE453" i="7"/>
  <c r="S453" i="7" s="1"/>
  <c r="BE250" i="7"/>
  <c r="S250" i="7" s="1"/>
  <c r="BE164" i="7"/>
  <c r="BE211" i="7"/>
  <c r="BE188" i="7"/>
  <c r="BE413" i="7"/>
  <c r="BE462" i="7"/>
  <c r="BE442" i="7"/>
  <c r="S442" i="7" s="1"/>
  <c r="BE422" i="7"/>
  <c r="BE469" i="7"/>
  <c r="BE447" i="7"/>
  <c r="S447" i="7" s="1"/>
  <c r="BE242" i="7"/>
  <c r="S242" i="7" s="1"/>
  <c r="BE478" i="7"/>
  <c r="S478" i="7" s="1"/>
  <c r="BE205" i="7"/>
  <c r="BE180" i="7"/>
  <c r="BE488" i="7"/>
  <c r="S488" i="7" s="1"/>
  <c r="BE270" i="7"/>
  <c r="BE434" i="7"/>
  <c r="BE427" i="7"/>
  <c r="BE210" i="7"/>
  <c r="BE186" i="7"/>
  <c r="S186" i="7" s="1"/>
  <c r="BE419" i="7"/>
  <c r="AU492" i="7"/>
  <c r="AT492" i="7"/>
  <c r="AY492" i="7"/>
  <c r="AN492" i="7"/>
  <c r="AI492" i="7"/>
  <c r="W303" i="7"/>
  <c r="AW303" i="7"/>
  <c r="J304" i="7"/>
  <c r="AX303" i="7"/>
  <c r="BC303" i="7"/>
  <c r="S238" i="7"/>
  <c r="S473" i="7"/>
  <c r="S287" i="7"/>
  <c r="S265" i="7"/>
  <c r="S180" i="7"/>
  <c r="S253" i="7"/>
  <c r="S454" i="7"/>
  <c r="S471" i="7"/>
  <c r="S263" i="7"/>
  <c r="S424" i="7"/>
  <c r="BE460" i="7"/>
  <c r="BE257" i="7"/>
  <c r="BE172" i="7"/>
  <c r="S172" i="7" s="1"/>
  <c r="BE291" i="7"/>
  <c r="S291" i="7" s="1"/>
  <c r="BE203" i="7"/>
  <c r="S203" i="7" s="1"/>
  <c r="BE179" i="7"/>
  <c r="BE480" i="7"/>
  <c r="BE456" i="7"/>
  <c r="BE251" i="7"/>
  <c r="BE239" i="7"/>
  <c r="S239" i="7" s="1"/>
  <c r="BE215" i="7"/>
  <c r="S215" i="7" s="1"/>
  <c r="BE256" i="7"/>
  <c r="BE230" i="7"/>
  <c r="BE465" i="7"/>
  <c r="BE444" i="7"/>
  <c r="S444" i="7" s="1"/>
  <c r="BE163" i="7"/>
  <c r="S163" i="7" s="1"/>
  <c r="BE289" i="7"/>
  <c r="S289" i="7" s="1"/>
  <c r="BE449" i="7"/>
  <c r="S449" i="7" s="1"/>
  <c r="BE246" i="7"/>
  <c r="BE477" i="7"/>
  <c r="BE452" i="7"/>
  <c r="BE178" i="7"/>
  <c r="BE479" i="7"/>
  <c r="BE207" i="7"/>
  <c r="BE182" i="7"/>
  <c r="S182" i="7" s="1"/>
  <c r="BE414" i="7"/>
  <c r="S414" i="7" s="1"/>
  <c r="Y492" i="7"/>
  <c r="AZ492" i="7"/>
  <c r="AF492" i="7"/>
  <c r="H493" i="7"/>
  <c r="D493" i="7"/>
  <c r="AL492" i="7"/>
  <c r="AT303" i="7"/>
  <c r="AM303" i="7"/>
  <c r="V303" i="7"/>
  <c r="Y303" i="7"/>
  <c r="F304" i="7"/>
  <c r="S167" i="7"/>
  <c r="S202" i="7"/>
  <c r="S415" i="7"/>
  <c r="S433" i="7"/>
  <c r="S452" i="7"/>
  <c r="S276" i="7"/>
  <c r="S429" i="7"/>
  <c r="S204" i="7"/>
  <c r="S164" i="7"/>
  <c r="S469" i="7"/>
  <c r="S280" i="7"/>
  <c r="S281" i="7"/>
  <c r="S456" i="7"/>
  <c r="S432" i="7"/>
  <c r="S475" i="7"/>
  <c r="S419" i="7"/>
  <c r="S190" i="7"/>
  <c r="S179" i="7"/>
  <c r="AY36" i="7" l="1"/>
  <c r="AY579" i="7" s="1"/>
  <c r="AI39" i="7"/>
  <c r="AI585" i="7"/>
  <c r="B373" i="7"/>
  <c r="AZ584" i="7"/>
  <c r="BA41" i="7" s="1"/>
  <c r="B495" i="7"/>
  <c r="BE565" i="7"/>
  <c r="BE571" i="7"/>
  <c r="BE593" i="7"/>
  <c r="BE595" i="7"/>
  <c r="BE573" i="7"/>
  <c r="BE594" i="7"/>
  <c r="BE572" i="7"/>
  <c r="AI54" i="7"/>
  <c r="BE484" i="7"/>
  <c r="AU596" i="7"/>
  <c r="AE575" i="7"/>
  <c r="AE27" i="7"/>
  <c r="AP574" i="7"/>
  <c r="BB371" i="7"/>
  <c r="AC371" i="7"/>
  <c r="AA371" i="7"/>
  <c r="AG371" i="7"/>
  <c r="AV371" i="7"/>
  <c r="J372" i="7"/>
  <c r="W371" i="7"/>
  <c r="AT371" i="7"/>
  <c r="AZ371" i="7"/>
  <c r="AX371" i="7"/>
  <c r="Y371" i="7"/>
  <c r="AU371" i="7"/>
  <c r="AL371" i="7"/>
  <c r="AR371" i="7"/>
  <c r="AP371" i="7"/>
  <c r="AF371" i="7"/>
  <c r="AN371" i="7"/>
  <c r="AK371" i="7"/>
  <c r="AD371" i="7"/>
  <c r="AJ371" i="7"/>
  <c r="AH371" i="7"/>
  <c r="AE371" i="7"/>
  <c r="AM371" i="7"/>
  <c r="AO371" i="7"/>
  <c r="D372" i="7"/>
  <c r="V371" i="7"/>
  <c r="AB371" i="7"/>
  <c r="Z371" i="7"/>
  <c r="BD371" i="7"/>
  <c r="I372" i="7"/>
  <c r="AI371" i="7"/>
  <c r="BA371" i="7"/>
  <c r="AY371" i="7"/>
  <c r="BE371" i="7"/>
  <c r="X371" i="7"/>
  <c r="H372" i="7"/>
  <c r="AS371" i="7"/>
  <c r="AQ371" i="7"/>
  <c r="AW371" i="7"/>
  <c r="BC371" i="7"/>
  <c r="S371" i="7" s="1"/>
  <c r="F372" i="7"/>
  <c r="S583" i="7"/>
  <c r="S492" i="7"/>
  <c r="Y493" i="7"/>
  <c r="AR493" i="7"/>
  <c r="AI493" i="7"/>
  <c r="V493" i="7"/>
  <c r="AP493" i="7"/>
  <c r="AN493" i="7"/>
  <c r="AQ304" i="7"/>
  <c r="AK304" i="7"/>
  <c r="BC304" i="7"/>
  <c r="AH304" i="7"/>
  <c r="X304" i="7"/>
  <c r="S256" i="7"/>
  <c r="S178" i="7"/>
  <c r="S209" i="7"/>
  <c r="S477" i="7"/>
  <c r="S194" i="7"/>
  <c r="S254" i="7"/>
  <c r="S470" i="7"/>
  <c r="S428" i="7"/>
  <c r="S595" i="7"/>
  <c r="S290" i="7"/>
  <c r="S459" i="7"/>
  <c r="AM493" i="7"/>
  <c r="AI304" i="7"/>
  <c r="S451" i="7"/>
  <c r="S482" i="7"/>
  <c r="S303" i="7"/>
  <c r="AZ493" i="7"/>
  <c r="AW493" i="7"/>
  <c r="AS493" i="7"/>
  <c r="BD493" i="7"/>
  <c r="J494" i="7"/>
  <c r="AY304" i="7"/>
  <c r="AW304" i="7"/>
  <c r="AV304" i="7"/>
  <c r="J305" i="7"/>
  <c r="AU304" i="7"/>
  <c r="H305" i="7"/>
  <c r="S246" i="7"/>
  <c r="S445" i="7"/>
  <c r="S268" i="7"/>
  <c r="S443" i="7"/>
  <c r="S458" i="7"/>
  <c r="S448" i="7"/>
  <c r="S593" i="7"/>
  <c r="S468" i="7"/>
  <c r="S154" i="7"/>
  <c r="S434" i="7"/>
  <c r="S176" i="7"/>
  <c r="S427" i="7"/>
  <c r="S480" i="7"/>
  <c r="S430" i="7"/>
  <c r="S278" i="7"/>
  <c r="Z304" i="7"/>
  <c r="S217" i="7"/>
  <c r="BE493" i="7"/>
  <c r="X493" i="7"/>
  <c r="AE493" i="7"/>
  <c r="AY493" i="7"/>
  <c r="AH493" i="7"/>
  <c r="BE304" i="7"/>
  <c r="W304" i="7"/>
  <c r="AD304" i="7"/>
  <c r="AX304" i="7"/>
  <c r="V304" i="7"/>
  <c r="S245" i="7"/>
  <c r="S199" i="7"/>
  <c r="S437" i="7"/>
  <c r="S162" i="7"/>
  <c r="S422" i="7"/>
  <c r="S192" i="7"/>
  <c r="S248" i="7"/>
  <c r="S257" i="7"/>
  <c r="S465" i="7"/>
  <c r="S479" i="7"/>
  <c r="S201" i="7"/>
  <c r="S270" i="7"/>
  <c r="S174" i="7"/>
  <c r="AC493" i="7"/>
  <c r="S159" i="7"/>
  <c r="S169" i="7"/>
  <c r="AF493" i="7"/>
  <c r="BB493" i="7"/>
  <c r="D494" i="7"/>
  <c r="AQ493" i="7"/>
  <c r="AV493" i="7"/>
  <c r="AE304" i="7"/>
  <c r="AS304" i="7"/>
  <c r="AA304" i="7"/>
  <c r="Y304" i="7"/>
  <c r="AF304" i="7"/>
  <c r="S168" i="7"/>
  <c r="S594" i="7"/>
  <c r="S426" i="7"/>
  <c r="S481" i="7"/>
  <c r="S158" i="7"/>
  <c r="S247" i="7"/>
  <c r="S185" i="7"/>
  <c r="AT304" i="7"/>
  <c r="S417" i="7"/>
  <c r="S441" i="7"/>
  <c r="AK493" i="7"/>
  <c r="AA493" i="7"/>
  <c r="AB493" i="7"/>
  <c r="AX493" i="7"/>
  <c r="W493" i="7"/>
  <c r="AN304" i="7"/>
  <c r="AC304" i="7"/>
  <c r="AG304" i="7"/>
  <c r="AL304" i="7"/>
  <c r="I305" i="7"/>
  <c r="S216" i="7"/>
  <c r="S571" i="7"/>
  <c r="S156" i="7"/>
  <c r="S279" i="7"/>
  <c r="S188" i="7"/>
  <c r="S460" i="7"/>
  <c r="S223" i="7"/>
  <c r="S457" i="7"/>
  <c r="S197" i="7"/>
  <c r="S240" i="7"/>
  <c r="S572" i="7"/>
  <c r="S573" i="7"/>
  <c r="AT493" i="7"/>
  <c r="AJ493" i="7"/>
  <c r="AG493" i="7"/>
  <c r="AZ304" i="7"/>
  <c r="AJ304" i="7"/>
  <c r="S439" i="7"/>
  <c r="S446" i="7"/>
  <c r="I494" i="7"/>
  <c r="AO493" i="7"/>
  <c r="AU493" i="7"/>
  <c r="AD493" i="7"/>
  <c r="H494" i="7"/>
  <c r="F305" i="7"/>
  <c r="AO304" i="7"/>
  <c r="BD304" i="7"/>
  <c r="D305" i="7"/>
  <c r="AM304" i="7"/>
  <c r="S230" i="7"/>
  <c r="S251" i="7"/>
  <c r="S170" i="7"/>
  <c r="S266" i="7"/>
  <c r="S261" i="7"/>
  <c r="S450" i="7"/>
  <c r="S476" i="7"/>
  <c r="S205" i="7"/>
  <c r="S565" i="7"/>
  <c r="S207" i="7"/>
  <c r="S413" i="7"/>
  <c r="S431" i="7"/>
  <c r="AL493" i="7"/>
  <c r="BC493" i="7"/>
  <c r="BA493" i="7"/>
  <c r="F494" i="7"/>
  <c r="Z493" i="7"/>
  <c r="BA304" i="7"/>
  <c r="BB304" i="7"/>
  <c r="AB304" i="7"/>
  <c r="AP304" i="7"/>
  <c r="AR304" i="7"/>
  <c r="S191" i="7"/>
  <c r="S463" i="7"/>
  <c r="S210" i="7"/>
  <c r="S195" i="7"/>
  <c r="S274" i="7"/>
  <c r="S484" i="7"/>
  <c r="S286" i="7"/>
  <c r="S183" i="7"/>
  <c r="S440" i="7"/>
  <c r="S462" i="7"/>
  <c r="S455" i="7"/>
  <c r="S211" i="7"/>
  <c r="AZ36" i="7" l="1"/>
  <c r="AZ579" i="7" s="1"/>
  <c r="AJ42" i="7"/>
  <c r="AI582" i="7"/>
  <c r="B374" i="7"/>
  <c r="BA584" i="7"/>
  <c r="BB41" i="7" s="1"/>
  <c r="B496" i="7"/>
  <c r="X17" i="7"/>
  <c r="AI597" i="7"/>
  <c r="AJ18" i="7"/>
  <c r="AJ561" i="7" s="1"/>
  <c r="AV53" i="7"/>
  <c r="AQ31" i="7"/>
  <c r="AF32" i="7"/>
  <c r="AE570" i="7"/>
  <c r="AY372" i="7"/>
  <c r="AQ372" i="7"/>
  <c r="AW372" i="7"/>
  <c r="X372" i="7"/>
  <c r="AL372" i="7"/>
  <c r="AJ372" i="7"/>
  <c r="AI372" i="7"/>
  <c r="AO372" i="7"/>
  <c r="BC372" i="7"/>
  <c r="AD372" i="7"/>
  <c r="AC372" i="7"/>
  <c r="AA372" i="7"/>
  <c r="AG372" i="7"/>
  <c r="V372" i="7"/>
  <c r="AB372" i="7"/>
  <c r="AU372" i="7"/>
  <c r="AX372" i="7"/>
  <c r="Y372" i="7"/>
  <c r="AM372" i="7"/>
  <c r="BA372" i="7"/>
  <c r="D373" i="7"/>
  <c r="AN372" i="7"/>
  <c r="AR372" i="7"/>
  <c r="H373" i="7"/>
  <c r="BE372" i="7"/>
  <c r="AT372" i="7"/>
  <c r="F373" i="7"/>
  <c r="AP372" i="7"/>
  <c r="BD372" i="7"/>
  <c r="AE372" i="7"/>
  <c r="AZ372" i="7"/>
  <c r="J373" i="7"/>
  <c r="AH372" i="7"/>
  <c r="AV372" i="7"/>
  <c r="W372" i="7"/>
  <c r="AS372" i="7"/>
  <c r="I373" i="7"/>
  <c r="Z372" i="7"/>
  <c r="BB372" i="7"/>
  <c r="AF372" i="7"/>
  <c r="AK372" i="7"/>
  <c r="S372" i="7" s="1"/>
  <c r="S304" i="7"/>
  <c r="AD494" i="7"/>
  <c r="AA494" i="7"/>
  <c r="H495" i="7"/>
  <c r="AX494" i="7"/>
  <c r="V494" i="7"/>
  <c r="H306" i="7"/>
  <c r="AB305" i="7"/>
  <c r="Y494" i="7"/>
  <c r="AG494" i="7"/>
  <c r="AU305" i="7"/>
  <c r="S493" i="7"/>
  <c r="AB494" i="7"/>
  <c r="AV305" i="7"/>
  <c r="W305" i="7"/>
  <c r="BE494" i="7"/>
  <c r="BA494" i="7"/>
  <c r="BB494" i="7"/>
  <c r="AL494" i="7"/>
  <c r="AE494" i="7"/>
  <c r="AW494" i="7"/>
  <c r="AC494" i="7"/>
  <c r="AT494" i="7"/>
  <c r="AR494" i="7"/>
  <c r="BD305" i="7"/>
  <c r="AJ305" i="7"/>
  <c r="AF305" i="7"/>
  <c r="BA305" i="7"/>
  <c r="V305" i="7"/>
  <c r="D306" i="7"/>
  <c r="X305" i="7"/>
  <c r="AM494" i="7"/>
  <c r="I306" i="7"/>
  <c r="F495" i="7"/>
  <c r="Z305" i="7"/>
  <c r="AS494" i="7"/>
  <c r="W494" i="7"/>
  <c r="AH494" i="7"/>
  <c r="AZ494" i="7"/>
  <c r="AY494" i="7"/>
  <c r="AE305" i="7"/>
  <c r="AK305" i="7"/>
  <c r="AT305" i="7"/>
  <c r="J306" i="7"/>
  <c r="AA305" i="7"/>
  <c r="Z494" i="7"/>
  <c r="BB305" i="7"/>
  <c r="AZ305" i="7"/>
  <c r="BE305" i="7"/>
  <c r="AI494" i="7"/>
  <c r="AK494" i="7"/>
  <c r="AQ494" i="7"/>
  <c r="AP494" i="7"/>
  <c r="J495" i="7"/>
  <c r="AR305" i="7"/>
  <c r="AW305" i="7"/>
  <c r="AY305" i="7"/>
  <c r="BC305" i="7"/>
  <c r="Y305" i="7"/>
  <c r="D495" i="7"/>
  <c r="I495" i="7"/>
  <c r="AF494" i="7"/>
  <c r="AS305" i="7"/>
  <c r="AM305" i="7"/>
  <c r="AO494" i="7"/>
  <c r="AL305" i="7"/>
  <c r="AX305" i="7"/>
  <c r="AV494" i="7"/>
  <c r="BD494" i="7"/>
  <c r="AJ494" i="7"/>
  <c r="X494" i="7"/>
  <c r="BC494" i="7"/>
  <c r="AO305" i="7"/>
  <c r="AN305" i="7"/>
  <c r="AH305" i="7"/>
  <c r="AD305" i="7"/>
  <c r="F306" i="7"/>
  <c r="AU494" i="7"/>
  <c r="AC305" i="7"/>
  <c r="AI305" i="7"/>
  <c r="AG305" i="7"/>
  <c r="AN494" i="7"/>
  <c r="AP305" i="7"/>
  <c r="AQ305" i="7"/>
  <c r="BA36" i="7" l="1"/>
  <c r="BA579" i="7" s="1"/>
  <c r="BB36" i="7" s="1"/>
  <c r="BB579" i="7" s="1"/>
  <c r="BC36" i="7" s="1"/>
  <c r="BC579" i="7" s="1"/>
  <c r="BD36" i="7" s="1"/>
  <c r="BD579" i="7" s="1"/>
  <c r="BE36" i="7" s="1"/>
  <c r="BE579" i="7" s="1"/>
  <c r="AJ39" i="7"/>
  <c r="AJ585" i="7"/>
  <c r="B375" i="7"/>
  <c r="BB584" i="7"/>
  <c r="BC41" i="7" s="1"/>
  <c r="B497" i="7"/>
  <c r="X560" i="7"/>
  <c r="AJ54" i="7"/>
  <c r="AV596" i="7"/>
  <c r="AF575" i="7"/>
  <c r="AF27" i="7"/>
  <c r="AQ574" i="7"/>
  <c r="S579" i="7"/>
  <c r="BD373" i="7"/>
  <c r="D374" i="7"/>
  <c r="AV373" i="7"/>
  <c r="W373" i="7"/>
  <c r="AK373" i="7"/>
  <c r="AI373" i="7"/>
  <c r="Y373" i="7"/>
  <c r="AN373" i="7"/>
  <c r="BB373" i="7"/>
  <c r="AC373" i="7"/>
  <c r="AA373" i="7"/>
  <c r="AX373" i="7"/>
  <c r="AT373" i="7"/>
  <c r="AZ373" i="7"/>
  <c r="AW373" i="7"/>
  <c r="AF373" i="7"/>
  <c r="AP373" i="7"/>
  <c r="X373" i="7"/>
  <c r="AL373" i="7"/>
  <c r="AR373" i="7"/>
  <c r="AO373" i="7"/>
  <c r="J374" i="7"/>
  <c r="BA373" i="7"/>
  <c r="Z373" i="7"/>
  <c r="AE373" i="7"/>
  <c r="AQ373" i="7"/>
  <c r="BC373" i="7"/>
  <c r="AD373" i="7"/>
  <c r="AJ373" i="7"/>
  <c r="AH373" i="7"/>
  <c r="I374" i="7"/>
  <c r="BE373" i="7"/>
  <c r="AU373" i="7"/>
  <c r="V373" i="7"/>
  <c r="AB373" i="7"/>
  <c r="AG373" i="7"/>
  <c r="H374" i="7"/>
  <c r="AM373" i="7"/>
  <c r="AY373" i="7"/>
  <c r="F374" i="7"/>
  <c r="AS373" i="7"/>
  <c r="S373" i="7" s="1"/>
  <c r="S305" i="7"/>
  <c r="D496" i="7"/>
  <c r="AW306" i="7"/>
  <c r="S494" i="7"/>
  <c r="BB495" i="7"/>
  <c r="BE495" i="7"/>
  <c r="AC495" i="7"/>
  <c r="V495" i="7"/>
  <c r="AE495" i="7"/>
  <c r="BD495" i="7"/>
  <c r="AT306" i="7"/>
  <c r="AP306" i="7"/>
  <c r="BC306" i="7"/>
  <c r="AF306" i="7"/>
  <c r="AZ306" i="7"/>
  <c r="AB495" i="7"/>
  <c r="AN495" i="7"/>
  <c r="AA495" i="7"/>
  <c r="AD306" i="7"/>
  <c r="AK306" i="7"/>
  <c r="AD495" i="7"/>
  <c r="AO306" i="7"/>
  <c r="Z495" i="7"/>
  <c r="X495" i="7"/>
  <c r="AI495" i="7"/>
  <c r="AG495" i="7"/>
  <c r="AH495" i="7"/>
  <c r="AN306" i="7"/>
  <c r="AS306" i="7"/>
  <c r="AM306" i="7"/>
  <c r="AK495" i="7"/>
  <c r="AL495" i="7"/>
  <c r="AO495" i="7"/>
  <c r="BA495" i="7"/>
  <c r="AR495" i="7"/>
  <c r="BD306" i="7"/>
  <c r="V306" i="7"/>
  <c r="Y306" i="7"/>
  <c r="AR306" i="7"/>
  <c r="AG306" i="7"/>
  <c r="W495" i="7"/>
  <c r="AM495" i="7"/>
  <c r="Z306" i="7"/>
  <c r="AX306" i="7"/>
  <c r="D307" i="7"/>
  <c r="AC306" i="7"/>
  <c r="I307" i="7"/>
  <c r="AU495" i="7"/>
  <c r="AQ495" i="7"/>
  <c r="AF495" i="7"/>
  <c r="I496" i="7"/>
  <c r="AP495" i="7"/>
  <c r="AU306" i="7"/>
  <c r="AE306" i="7"/>
  <c r="W306" i="7"/>
  <c r="AJ306" i="7"/>
  <c r="H307" i="7"/>
  <c r="J496" i="7"/>
  <c r="AW495" i="7"/>
  <c r="AZ495" i="7"/>
  <c r="BA306" i="7"/>
  <c r="AQ306" i="7"/>
  <c r="AB306" i="7"/>
  <c r="BB306" i="7"/>
  <c r="BE306" i="7"/>
  <c r="F496" i="7"/>
  <c r="F307" i="7"/>
  <c r="AT495" i="7"/>
  <c r="BC495" i="7"/>
  <c r="AJ495" i="7"/>
  <c r="AX495" i="7"/>
  <c r="AV495" i="7"/>
  <c r="J307" i="7"/>
  <c r="AL306" i="7"/>
  <c r="AY306" i="7"/>
  <c r="AV306" i="7"/>
  <c r="AA306" i="7"/>
  <c r="AY495" i="7"/>
  <c r="AS495" i="7"/>
  <c r="H496" i="7"/>
  <c r="Y495" i="7"/>
  <c r="AH306" i="7"/>
  <c r="X306" i="7"/>
  <c r="AI306" i="7"/>
  <c r="AK42" i="7" l="1"/>
  <c r="AJ582" i="7"/>
  <c r="B376" i="7"/>
  <c r="BC584" i="7"/>
  <c r="BD41" i="7" s="1"/>
  <c r="B498" i="7"/>
  <c r="Y17" i="7"/>
  <c r="AK18" i="7"/>
  <c r="AK561" i="7" s="1"/>
  <c r="AJ597" i="7"/>
  <c r="AW53" i="7"/>
  <c r="AR31" i="7"/>
  <c r="AG32" i="7"/>
  <c r="AF570" i="7"/>
  <c r="BA374" i="7"/>
  <c r="AY374" i="7"/>
  <c r="BE374" i="7"/>
  <c r="AF374" i="7"/>
  <c r="AU374" i="7"/>
  <c r="I375" i="7"/>
  <c r="BB374" i="7"/>
  <c r="AN374" i="7"/>
  <c r="AS374" i="7"/>
  <c r="AQ374" i="7"/>
  <c r="AW374" i="7"/>
  <c r="X374" i="7"/>
  <c r="AT374" i="7"/>
  <c r="AK374" i="7"/>
  <c r="AI374" i="7"/>
  <c r="AO374" i="7"/>
  <c r="AE374" i="7"/>
  <c r="AM374" i="7"/>
  <c r="AV374" i="7"/>
  <c r="D375" i="7"/>
  <c r="V374" i="7"/>
  <c r="AC374" i="7"/>
  <c r="AA374" i="7"/>
  <c r="AG374" i="7"/>
  <c r="AD374" i="7"/>
  <c r="AL374" i="7"/>
  <c r="AJ374" i="7"/>
  <c r="Z374" i="7"/>
  <c r="AZ374" i="7"/>
  <c r="AX374" i="7"/>
  <c r="Y374" i="7"/>
  <c r="BC374" i="7"/>
  <c r="H375" i="7"/>
  <c r="AH374" i="7"/>
  <c r="AB374" i="7"/>
  <c r="J375" i="7"/>
  <c r="AR374" i="7"/>
  <c r="AP374" i="7"/>
  <c r="BD374" i="7"/>
  <c r="W374" i="7"/>
  <c r="S374" i="7" s="1"/>
  <c r="F375" i="7"/>
  <c r="S306" i="7"/>
  <c r="F497" i="7"/>
  <c r="W496" i="7"/>
  <c r="V496" i="7"/>
  <c r="AL496" i="7"/>
  <c r="AC496" i="7"/>
  <c r="AS307" i="7"/>
  <c r="J497" i="7"/>
  <c r="AH307" i="7"/>
  <c r="S495" i="7"/>
  <c r="AQ496" i="7"/>
  <c r="AP496" i="7"/>
  <c r="BE496" i="7"/>
  <c r="AZ496" i="7"/>
  <c r="I497" i="7"/>
  <c r="AL307" i="7"/>
  <c r="AP307" i="7"/>
  <c r="BE307" i="7"/>
  <c r="AM307" i="7"/>
  <c r="AX307" i="7"/>
  <c r="AY496" i="7"/>
  <c r="BD496" i="7"/>
  <c r="Z496" i="7"/>
  <c r="AF496" i="7"/>
  <c r="AU496" i="7"/>
  <c r="Y496" i="7"/>
  <c r="AE496" i="7"/>
  <c r="AA496" i="7"/>
  <c r="AT496" i="7"/>
  <c r="AG496" i="7"/>
  <c r="AY307" i="7"/>
  <c r="BD307" i="7"/>
  <c r="AT307" i="7"/>
  <c r="BA307" i="7"/>
  <c r="I308" i="7"/>
  <c r="AO307" i="7"/>
  <c r="AU307" i="7"/>
  <c r="AM496" i="7"/>
  <c r="AJ496" i="7"/>
  <c r="AN496" i="7"/>
  <c r="AH496" i="7"/>
  <c r="AX496" i="7"/>
  <c r="Y307" i="7"/>
  <c r="BB307" i="7"/>
  <c r="AA307" i="7"/>
  <c r="V307" i="7"/>
  <c r="H308" i="7"/>
  <c r="AK307" i="7"/>
  <c r="AR307" i="7"/>
  <c r="AB307" i="7"/>
  <c r="AK496" i="7"/>
  <c r="AS496" i="7"/>
  <c r="BB496" i="7"/>
  <c r="D497" i="7"/>
  <c r="AO496" i="7"/>
  <c r="AD307" i="7"/>
  <c r="W307" i="7"/>
  <c r="AN307" i="7"/>
  <c r="D308" i="7"/>
  <c r="AG307" i="7"/>
  <c r="BC496" i="7"/>
  <c r="AC307" i="7"/>
  <c r="AE307" i="7"/>
  <c r="AB496" i="7"/>
  <c r="AI496" i="7"/>
  <c r="BA496" i="7"/>
  <c r="AW496" i="7"/>
  <c r="AZ307" i="7"/>
  <c r="AQ307" i="7"/>
  <c r="H497" i="7"/>
  <c r="AV496" i="7"/>
  <c r="AR496" i="7"/>
  <c r="X496" i="7"/>
  <c r="AD496" i="7"/>
  <c r="Z307" i="7"/>
  <c r="AI307" i="7"/>
  <c r="AJ307" i="7"/>
  <c r="AW307" i="7"/>
  <c r="BC307" i="7"/>
  <c r="F308" i="7"/>
  <c r="AV307" i="7"/>
  <c r="X307" i="7"/>
  <c r="AF307" i="7"/>
  <c r="AK39" i="7" l="1"/>
  <c r="AK585" i="7"/>
  <c r="B377" i="7"/>
  <c r="BD584" i="7"/>
  <c r="BE41" i="7" s="1"/>
  <c r="B499" i="7"/>
  <c r="Y560" i="7"/>
  <c r="AK54" i="7"/>
  <c r="AW596" i="7"/>
  <c r="AG575" i="7"/>
  <c r="AG27" i="7"/>
  <c r="AR574" i="7"/>
  <c r="AX375" i="7"/>
  <c r="BA375" i="7"/>
  <c r="AP375" i="7"/>
  <c r="BD375" i="7"/>
  <c r="AE375" i="7"/>
  <c r="AS375" i="7"/>
  <c r="AI375" i="7"/>
  <c r="AH375" i="7"/>
  <c r="AV375" i="7"/>
  <c r="W375" i="7"/>
  <c r="AK375" i="7"/>
  <c r="AB375" i="7"/>
  <c r="J376" i="7"/>
  <c r="Z375" i="7"/>
  <c r="AN375" i="7"/>
  <c r="BB375" i="7"/>
  <c r="AC375" i="7"/>
  <c r="AA375" i="7"/>
  <c r="AT375" i="7"/>
  <c r="BE375" i="7"/>
  <c r="AF375" i="7"/>
  <c r="AZ375" i="7"/>
  <c r="AW375" i="7"/>
  <c r="X375" i="7"/>
  <c r="AL375" i="7"/>
  <c r="AY375" i="7"/>
  <c r="I376" i="7"/>
  <c r="AO375" i="7"/>
  <c r="BC375" i="7"/>
  <c r="AD375" i="7"/>
  <c r="AR375" i="7"/>
  <c r="H376" i="7"/>
  <c r="AM375" i="7"/>
  <c r="AJ375" i="7"/>
  <c r="AG375" i="7"/>
  <c r="AU375" i="7"/>
  <c r="V375" i="7"/>
  <c r="AQ375" i="7"/>
  <c r="F376" i="7"/>
  <c r="Y375" i="7"/>
  <c r="S375" i="7" s="1"/>
  <c r="D376" i="7"/>
  <c r="J308" i="7"/>
  <c r="BC497" i="7"/>
  <c r="BE497" i="7"/>
  <c r="H309" i="7"/>
  <c r="AK497" i="7"/>
  <c r="S496" i="7"/>
  <c r="V497" i="7"/>
  <c r="AP497" i="7"/>
  <c r="X497" i="7"/>
  <c r="AT497" i="7"/>
  <c r="Z497" i="7"/>
  <c r="F309" i="7"/>
  <c r="S307" i="7"/>
  <c r="BD497" i="7"/>
  <c r="AD497" i="7"/>
  <c r="AO497" i="7"/>
  <c r="AS497" i="7"/>
  <c r="AI497" i="7"/>
  <c r="AM497" i="7"/>
  <c r="AJ497" i="7"/>
  <c r="Y497" i="7"/>
  <c r="AQ497" i="7"/>
  <c r="AX497" i="7"/>
  <c r="AW497" i="7"/>
  <c r="AU497" i="7"/>
  <c r="W497" i="7"/>
  <c r="AL497" i="7"/>
  <c r="AB497" i="7"/>
  <c r="AH497" i="7"/>
  <c r="AN497" i="7"/>
  <c r="AG497" i="7"/>
  <c r="I498" i="7"/>
  <c r="F498" i="7"/>
  <c r="BA497" i="7"/>
  <c r="AC497" i="7"/>
  <c r="I309" i="7"/>
  <c r="AZ497" i="7"/>
  <c r="D498" i="7"/>
  <c r="J309" i="7"/>
  <c r="J498" i="7"/>
  <c r="AY497" i="7"/>
  <c r="BB497" i="7"/>
  <c r="AA497" i="7"/>
  <c r="AR497" i="7"/>
  <c r="AV497" i="7"/>
  <c r="AE497" i="7"/>
  <c r="H498" i="7"/>
  <c r="D309" i="7"/>
  <c r="AF497" i="7"/>
  <c r="AL42" i="7" l="1"/>
  <c r="AK582" i="7"/>
  <c r="B378" i="7"/>
  <c r="BE584" i="7"/>
  <c r="B500" i="7"/>
  <c r="Z17" i="7"/>
  <c r="AL18" i="7"/>
  <c r="AL561" i="7" s="1"/>
  <c r="AK597" i="7"/>
  <c r="AX53" i="7"/>
  <c r="AS31" i="7"/>
  <c r="AH32" i="7"/>
  <c r="AG570" i="7"/>
  <c r="BE376" i="7"/>
  <c r="AM376" i="7"/>
  <c r="AK376" i="7"/>
  <c r="BD376" i="7"/>
  <c r="Y376" i="7"/>
  <c r="D377" i="7"/>
  <c r="AG376" i="7"/>
  <c r="AA376" i="7"/>
  <c r="AW376" i="7"/>
  <c r="AE376" i="7"/>
  <c r="AC376" i="7"/>
  <c r="AQ376" i="7"/>
  <c r="X376" i="7"/>
  <c r="AO376" i="7"/>
  <c r="W376" i="7"/>
  <c r="AU376" i="7"/>
  <c r="AH376" i="7"/>
  <c r="BC376" i="7"/>
  <c r="AS376" i="7"/>
  <c r="AF376" i="7"/>
  <c r="BB376" i="7"/>
  <c r="AX376" i="7"/>
  <c r="AJ376" i="7"/>
  <c r="Z376" i="7"/>
  <c r="AZ376" i="7"/>
  <c r="V376" i="7"/>
  <c r="AY376" i="7"/>
  <c r="F377" i="7"/>
  <c r="AT376" i="7"/>
  <c r="AL376" i="7"/>
  <c r="AB376" i="7"/>
  <c r="AP376" i="7"/>
  <c r="I377" i="7"/>
  <c r="AI376" i="7"/>
  <c r="AV376" i="7"/>
  <c r="BA376" i="7"/>
  <c r="AD376" i="7"/>
  <c r="AR376" i="7"/>
  <c r="AN376" i="7"/>
  <c r="S376" i="7" s="1"/>
  <c r="H377" i="7"/>
  <c r="J377" i="7" s="1"/>
  <c r="S584" i="7"/>
  <c r="S497" i="7"/>
  <c r="BC308" i="7"/>
  <c r="V308" i="7"/>
  <c r="AN308" i="7"/>
  <c r="W308" i="7"/>
  <c r="AR498" i="7"/>
  <c r="AY498" i="7"/>
  <c r="AC309" i="7"/>
  <c r="W309" i="7"/>
  <c r="X308" i="7"/>
  <c r="AD308" i="7"/>
  <c r="BD308" i="7"/>
  <c r="AZ308" i="7"/>
  <c r="AJ308" i="7"/>
  <c r="W498" i="7"/>
  <c r="AS498" i="7"/>
  <c r="AZ498" i="7"/>
  <c r="AU498" i="7"/>
  <c r="AG498" i="7"/>
  <c r="AJ309" i="7"/>
  <c r="H310" i="7"/>
  <c r="AK308" i="7"/>
  <c r="BE308" i="7"/>
  <c r="Z308" i="7"/>
  <c r="AI308" i="7"/>
  <c r="BB308" i="7"/>
  <c r="I499" i="7"/>
  <c r="AP498" i="7"/>
  <c r="AM498" i="7"/>
  <c r="AQ498" i="7"/>
  <c r="BD498" i="7"/>
  <c r="AN309" i="7"/>
  <c r="AK309" i="7"/>
  <c r="AV308" i="7"/>
  <c r="AS308" i="7"/>
  <c r="AB308" i="7"/>
  <c r="AX308" i="7"/>
  <c r="AL308" i="7"/>
  <c r="AW498" i="7"/>
  <c r="AV498" i="7"/>
  <c r="AC498" i="7"/>
  <c r="AO498" i="7"/>
  <c r="AT498" i="7"/>
  <c r="F310" i="7"/>
  <c r="AH309" i="7"/>
  <c r="AT309" i="7"/>
  <c r="D310" i="7"/>
  <c r="AI309" i="7"/>
  <c r="AU309" i="7"/>
  <c r="AQ308" i="7"/>
  <c r="AW308" i="7"/>
  <c r="Y308" i="7"/>
  <c r="AP308" i="7"/>
  <c r="AF308" i="7"/>
  <c r="BB498" i="7"/>
  <c r="AE498" i="7"/>
  <c r="Z498" i="7"/>
  <c r="AL498" i="7"/>
  <c r="D499" i="7"/>
  <c r="X309" i="7"/>
  <c r="AM309" i="7"/>
  <c r="AB309" i="7"/>
  <c r="V309" i="7"/>
  <c r="AO309" i="7"/>
  <c r="AE309" i="7"/>
  <c r="AR309" i="7"/>
  <c r="AI498" i="7"/>
  <c r="AL309" i="7"/>
  <c r="I310" i="7"/>
  <c r="AR308" i="7"/>
  <c r="AU308" i="7"/>
  <c r="AA308" i="7"/>
  <c r="BA308" i="7"/>
  <c r="BA498" i="7"/>
  <c r="AX498" i="7"/>
  <c r="V498" i="7"/>
  <c r="AF498" i="7"/>
  <c r="AB498" i="7"/>
  <c r="X498" i="7"/>
  <c r="AZ309" i="7"/>
  <c r="AV309" i="7"/>
  <c r="AA309" i="7"/>
  <c r="BC309" i="7"/>
  <c r="BD309" i="7"/>
  <c r="AC308" i="7"/>
  <c r="AE308" i="7"/>
  <c r="AT308" i="7"/>
  <c r="AH308" i="7"/>
  <c r="AA498" i="7"/>
  <c r="BE498" i="7"/>
  <c r="AK498" i="7"/>
  <c r="AD498" i="7"/>
  <c r="F499" i="7"/>
  <c r="BA309" i="7"/>
  <c r="AS309" i="7"/>
  <c r="AF309" i="7"/>
  <c r="AY309" i="7"/>
  <c r="AQ309" i="7"/>
  <c r="BB309" i="7"/>
  <c r="AD309" i="7"/>
  <c r="AO308" i="7"/>
  <c r="AY308" i="7"/>
  <c r="AG308" i="7"/>
  <c r="AM308" i="7"/>
  <c r="Y498" i="7"/>
  <c r="BC498" i="7"/>
  <c r="AH498" i="7"/>
  <c r="H499" i="7"/>
  <c r="J499" i="7"/>
  <c r="AX309" i="7"/>
  <c r="AP309" i="7"/>
  <c r="AG309" i="7"/>
  <c r="BE309" i="7"/>
  <c r="AW309" i="7"/>
  <c r="AJ498" i="7"/>
  <c r="AN498" i="7"/>
  <c r="Y309" i="7"/>
  <c r="Z309" i="7"/>
  <c r="AL39" i="7" l="1"/>
  <c r="AL585" i="7"/>
  <c r="B379" i="7"/>
  <c r="B501" i="7"/>
  <c r="Z560" i="7"/>
  <c r="AL54" i="7"/>
  <c r="AX596" i="7"/>
  <c r="AH575" i="7"/>
  <c r="AH27" i="7"/>
  <c r="AS574" i="7"/>
  <c r="BC377" i="7"/>
  <c r="AS377" i="7"/>
  <c r="AP377" i="7"/>
  <c r="AZ377" i="7"/>
  <c r="AO377" i="7"/>
  <c r="F378" i="7"/>
  <c r="AU377" i="7"/>
  <c r="AK377" i="7"/>
  <c r="AH377" i="7"/>
  <c r="AG377" i="7"/>
  <c r="AN377" i="7"/>
  <c r="BB377" i="7"/>
  <c r="AC377" i="7"/>
  <c r="Z377" i="7"/>
  <c r="AW377" i="7"/>
  <c r="Y377" i="7"/>
  <c r="AJ377" i="7"/>
  <c r="AT377" i="7"/>
  <c r="AY377" i="7"/>
  <c r="BE377" i="7"/>
  <c r="AF377" i="7"/>
  <c r="X377" i="7"/>
  <c r="AX377" i="7"/>
  <c r="D378" i="7"/>
  <c r="AL377" i="7"/>
  <c r="AQ377" i="7"/>
  <c r="AM377" i="7"/>
  <c r="AV377" i="7"/>
  <c r="J378" i="7"/>
  <c r="AD377" i="7"/>
  <c r="AI377" i="7"/>
  <c r="W377" i="7"/>
  <c r="AE377" i="7"/>
  <c r="I378" i="7"/>
  <c r="V377" i="7"/>
  <c r="AA377" i="7"/>
  <c r="BD377" i="7"/>
  <c r="AR377" i="7"/>
  <c r="H378" i="7"/>
  <c r="BA377" i="7"/>
  <c r="AB377" i="7"/>
  <c r="S377" i="7" s="1"/>
  <c r="S309" i="7"/>
  <c r="F500" i="7"/>
  <c r="Z499" i="7"/>
  <c r="AT499" i="7"/>
  <c r="AE499" i="7"/>
  <c r="AV499" i="7"/>
  <c r="J311" i="7"/>
  <c r="BC499" i="7"/>
  <c r="H311" i="7"/>
  <c r="S498" i="7"/>
  <c r="D500" i="7"/>
  <c r="AM499" i="7"/>
  <c r="AI499" i="7"/>
  <c r="J310" i="7"/>
  <c r="AS499" i="7"/>
  <c r="AU499" i="7"/>
  <c r="AQ499" i="7"/>
  <c r="BB499" i="7"/>
  <c r="I500" i="7"/>
  <c r="S308" i="7"/>
  <c r="BA499" i="7"/>
  <c r="AH499" i="7"/>
  <c r="BE499" i="7"/>
  <c r="AY499" i="7"/>
  <c r="Y499" i="7"/>
  <c r="AO499" i="7"/>
  <c r="AP499" i="7"/>
  <c r="AZ499" i="7"/>
  <c r="AL499" i="7"/>
  <c r="AR499" i="7"/>
  <c r="AG499" i="7"/>
  <c r="D311" i="7"/>
  <c r="AW499" i="7"/>
  <c r="AB499" i="7"/>
  <c r="X499" i="7"/>
  <c r="AC499" i="7"/>
  <c r="J500" i="7"/>
  <c r="I311" i="7"/>
  <c r="AJ499" i="7"/>
  <c r="AD499" i="7"/>
  <c r="BD499" i="7"/>
  <c r="V499" i="7"/>
  <c r="AX499" i="7"/>
  <c r="AF499" i="7"/>
  <c r="AK499" i="7"/>
  <c r="AA499" i="7"/>
  <c r="H500" i="7"/>
  <c r="AN499" i="7"/>
  <c r="F311" i="7"/>
  <c r="W499" i="7"/>
  <c r="AM42" i="7" l="1"/>
  <c r="AL582" i="7"/>
  <c r="B380" i="7"/>
  <c r="B502" i="7"/>
  <c r="AA17" i="7"/>
  <c r="AM18" i="7"/>
  <c r="AM561" i="7" s="1"/>
  <c r="AL597" i="7"/>
  <c r="AY53" i="7"/>
  <c r="AT31" i="7"/>
  <c r="AI32" i="7"/>
  <c r="AH570" i="7"/>
  <c r="AZ378" i="7"/>
  <c r="AX378" i="7"/>
  <c r="X378" i="7"/>
  <c r="BB378" i="7"/>
  <c r="AS378" i="7"/>
  <c r="H379" i="7"/>
  <c r="AP378" i="7"/>
  <c r="AG378" i="7"/>
  <c r="AR378" i="7"/>
  <c r="BC378" i="7"/>
  <c r="AJ378" i="7"/>
  <c r="AH378" i="7"/>
  <c r="AU378" i="7"/>
  <c r="BA378" i="7"/>
  <c r="AO378" i="7"/>
  <c r="J379" i="7"/>
  <c r="AB378" i="7"/>
  <c r="Z378" i="7"/>
  <c r="AM378" i="7"/>
  <c r="AD378" i="7"/>
  <c r="AL378" i="7"/>
  <c r="BE378" i="7"/>
  <c r="AY378" i="7"/>
  <c r="BD378" i="7"/>
  <c r="AE378" i="7"/>
  <c r="AW378" i="7"/>
  <c r="F379" i="7"/>
  <c r="AQ378" i="7"/>
  <c r="AV378" i="7"/>
  <c r="W378" i="7"/>
  <c r="AC378" i="7"/>
  <c r="D379" i="7"/>
  <c r="AT378" i="7"/>
  <c r="AI378" i="7"/>
  <c r="AN378" i="7"/>
  <c r="AA378" i="7"/>
  <c r="AF378" i="7"/>
  <c r="AK378" i="7"/>
  <c r="Y378" i="7"/>
  <c r="I379" i="7"/>
  <c r="V378" i="7"/>
  <c r="S378" i="7" s="1"/>
  <c r="S499" i="7"/>
  <c r="AR500" i="7"/>
  <c r="AG500" i="7"/>
  <c r="BC311" i="7"/>
  <c r="BD311" i="7"/>
  <c r="D312" i="7"/>
  <c r="Y500" i="7"/>
  <c r="AN500" i="7"/>
  <c r="AJ311" i="7"/>
  <c r="V311" i="7"/>
  <c r="AC310" i="7"/>
  <c r="AG310" i="7"/>
  <c r="AD310" i="7"/>
  <c r="AA310" i="7"/>
  <c r="AZ310" i="7"/>
  <c r="AM500" i="7"/>
  <c r="BE311" i="7"/>
  <c r="AD311" i="7"/>
  <c r="AA311" i="7"/>
  <c r="X311" i="7"/>
  <c r="AU310" i="7"/>
  <c r="BC310" i="7"/>
  <c r="W310" i="7"/>
  <c r="AL310" i="7"/>
  <c r="V310" i="7"/>
  <c r="BE500" i="7"/>
  <c r="AH500" i="7"/>
  <c r="V500" i="7"/>
  <c r="AZ500" i="7"/>
  <c r="BA311" i="7"/>
  <c r="AR310" i="7"/>
  <c r="AS310" i="7"/>
  <c r="BD310" i="7"/>
  <c r="AW310" i="7"/>
  <c r="AT310" i="7"/>
  <c r="BB500" i="7"/>
  <c r="AU500" i="7"/>
  <c r="AO500" i="7"/>
  <c r="AV500" i="7"/>
  <c r="AS500" i="7"/>
  <c r="Z311" i="7"/>
  <c r="AM311" i="7"/>
  <c r="Y311" i="7"/>
  <c r="AY311" i="7"/>
  <c r="F312" i="7"/>
  <c r="AV310" i="7"/>
  <c r="BB310" i="7"/>
  <c r="Z310" i="7"/>
  <c r="I501" i="7"/>
  <c r="AY500" i="7"/>
  <c r="W500" i="7"/>
  <c r="AH311" i="7"/>
  <c r="BB311" i="7"/>
  <c r="AK311" i="7"/>
  <c r="BD500" i="7"/>
  <c r="I312" i="7"/>
  <c r="AG311" i="7"/>
  <c r="AI311" i="7"/>
  <c r="BA500" i="7"/>
  <c r="AF500" i="7"/>
  <c r="AB311" i="7"/>
  <c r="AF310" i="7"/>
  <c r="BA310" i="7"/>
  <c r="AJ500" i="7"/>
  <c r="AC500" i="7"/>
  <c r="AR311" i="7"/>
  <c r="AT311" i="7"/>
  <c r="AY310" i="7"/>
  <c r="AD500" i="7"/>
  <c r="F501" i="7"/>
  <c r="AN311" i="7"/>
  <c r="BC500" i="7"/>
  <c r="AQ500" i="7"/>
  <c r="AO311" i="7"/>
  <c r="AP311" i="7"/>
  <c r="AK310" i="7"/>
  <c r="AN310" i="7"/>
  <c r="Y310" i="7"/>
  <c r="AP500" i="7"/>
  <c r="AI500" i="7"/>
  <c r="W311" i="7"/>
  <c r="AP310" i="7"/>
  <c r="AI310" i="7"/>
  <c r="AE310" i="7"/>
  <c r="AO310" i="7"/>
  <c r="AE500" i="7"/>
  <c r="AU311" i="7"/>
  <c r="H312" i="7"/>
  <c r="AQ310" i="7"/>
  <c r="AB310" i="7"/>
  <c r="AJ310" i="7"/>
  <c r="AH310" i="7"/>
  <c r="AX500" i="7"/>
  <c r="AW500" i="7"/>
  <c r="AB500" i="7"/>
  <c r="AT500" i="7"/>
  <c r="H501" i="7"/>
  <c r="D501" i="7"/>
  <c r="AZ311" i="7"/>
  <c r="AX311" i="7"/>
  <c r="AF311" i="7"/>
  <c r="AS311" i="7"/>
  <c r="AL311" i="7"/>
  <c r="BE310" i="7"/>
  <c r="AX310" i="7"/>
  <c r="X310" i="7"/>
  <c r="AM310" i="7"/>
  <c r="X500" i="7"/>
  <c r="Z500" i="7"/>
  <c r="AK500" i="7"/>
  <c r="AW311" i="7"/>
  <c r="AE311" i="7"/>
  <c r="AQ311" i="7"/>
  <c r="AA500" i="7"/>
  <c r="J501" i="7"/>
  <c r="AC311" i="7"/>
  <c r="J312" i="7"/>
  <c r="AL500" i="7"/>
  <c r="AV311" i="7"/>
  <c r="AM39" i="7" l="1"/>
  <c r="AM585" i="7"/>
  <c r="B381" i="7"/>
  <c r="V599" i="7"/>
  <c r="W56" i="7" s="1"/>
  <c r="W599" i="7" s="1"/>
  <c r="X56" i="7" s="1"/>
  <c r="X599" i="7" s="1"/>
  <c r="Y56" i="7" s="1"/>
  <c r="Y599" i="7" s="1"/>
  <c r="Z56" i="7" s="1"/>
  <c r="Z599" i="7" s="1"/>
  <c r="AA56" i="7" s="1"/>
  <c r="AA599" i="7" s="1"/>
  <c r="AB56" i="7" s="1"/>
  <c r="AB599" i="7" s="1"/>
  <c r="AC56" i="7" s="1"/>
  <c r="AC599" i="7" s="1"/>
  <c r="AD56" i="7" s="1"/>
  <c r="AD599" i="7" s="1"/>
  <c r="AE56" i="7" s="1"/>
  <c r="AE599" i="7" s="1"/>
  <c r="AF56" i="7" s="1"/>
  <c r="AF599" i="7" s="1"/>
  <c r="AG56" i="7" s="1"/>
  <c r="AG599" i="7" s="1"/>
  <c r="AH56" i="7" s="1"/>
  <c r="AH599" i="7" s="1"/>
  <c r="AI56" i="7" s="1"/>
  <c r="AI599" i="7" s="1"/>
  <c r="AJ56" i="7" s="1"/>
  <c r="AJ599" i="7" s="1"/>
  <c r="AK56" i="7" s="1"/>
  <c r="AK599" i="7" s="1"/>
  <c r="AL56" i="7" s="1"/>
  <c r="AL599" i="7" s="1"/>
  <c r="AM56" i="7" s="1"/>
  <c r="AM599" i="7" s="1"/>
  <c r="AN56" i="7" s="1"/>
  <c r="AN599" i="7" s="1"/>
  <c r="AO56" i="7" s="1"/>
  <c r="AO599" i="7" s="1"/>
  <c r="AP56" i="7" s="1"/>
  <c r="AP599" i="7" s="1"/>
  <c r="AQ56" i="7" s="1"/>
  <c r="AQ599" i="7" s="1"/>
  <c r="AR56" i="7" s="1"/>
  <c r="AR599" i="7" s="1"/>
  <c r="AS56" i="7" s="1"/>
  <c r="AS599" i="7" s="1"/>
  <c r="AT56" i="7" s="1"/>
  <c r="AT599" i="7" s="1"/>
  <c r="AU56" i="7" s="1"/>
  <c r="AU599" i="7" s="1"/>
  <c r="AV56" i="7" s="1"/>
  <c r="AV599" i="7" s="1"/>
  <c r="AW56" i="7" s="1"/>
  <c r="AW599" i="7" s="1"/>
  <c r="AX56" i="7" s="1"/>
  <c r="AX599" i="7" s="1"/>
  <c r="AY56" i="7" s="1"/>
  <c r="AY599" i="7" s="1"/>
  <c r="AZ56" i="7" s="1"/>
  <c r="AZ599" i="7" s="1"/>
  <c r="BA56" i="7" s="1"/>
  <c r="BA599" i="7" s="1"/>
  <c r="BB56" i="7" s="1"/>
  <c r="BB599" i="7" s="1"/>
  <c r="BC56" i="7" s="1"/>
  <c r="BC599" i="7" s="1"/>
  <c r="BD56" i="7" s="1"/>
  <c r="BD599" i="7" s="1"/>
  <c r="BE56" i="7" s="1"/>
  <c r="BE599" i="7" s="1"/>
  <c r="B503" i="7"/>
  <c r="AA560" i="7"/>
  <c r="AM54" i="7"/>
  <c r="AY596" i="7"/>
  <c r="AI575" i="7"/>
  <c r="AI27" i="7"/>
  <c r="AT574" i="7"/>
  <c r="BE379" i="7"/>
  <c r="AF379" i="7"/>
  <c r="AS379" i="7"/>
  <c r="BB379" i="7"/>
  <c r="AQ379" i="7"/>
  <c r="D380" i="7"/>
  <c r="AV379" i="7"/>
  <c r="AT379" i="7"/>
  <c r="AN379" i="7"/>
  <c r="Z379" i="7"/>
  <c r="AW379" i="7"/>
  <c r="X379" i="7"/>
  <c r="AK379" i="7"/>
  <c r="AH379" i="7"/>
  <c r="V379" i="7"/>
  <c r="AO379" i="7"/>
  <c r="BC379" i="7"/>
  <c r="AC379" i="7"/>
  <c r="AY379" i="7"/>
  <c r="AP379" i="7"/>
  <c r="AB379" i="7"/>
  <c r="F380" i="7"/>
  <c r="BA379" i="7"/>
  <c r="I380" i="7"/>
  <c r="AG379" i="7"/>
  <c r="AU379" i="7"/>
  <c r="AZ379" i="7"/>
  <c r="AD379" i="7"/>
  <c r="AL379" i="7"/>
  <c r="W379" i="7"/>
  <c r="AI379" i="7"/>
  <c r="Y379" i="7"/>
  <c r="AM379" i="7"/>
  <c r="AR379" i="7"/>
  <c r="AX379" i="7"/>
  <c r="J380" i="7"/>
  <c r="BD379" i="7"/>
  <c r="AE379" i="7"/>
  <c r="AJ379" i="7"/>
  <c r="AA379" i="7"/>
  <c r="S379" i="7" s="1"/>
  <c r="H380" i="7"/>
  <c r="S311" i="7"/>
  <c r="AO501" i="7"/>
  <c r="AJ312" i="7"/>
  <c r="F313" i="7"/>
  <c r="AN501" i="7"/>
  <c r="AX501" i="7"/>
  <c r="AE312" i="7"/>
  <c r="BB312" i="7"/>
  <c r="I313" i="7"/>
  <c r="BD312" i="7"/>
  <c r="S310" i="7"/>
  <c r="J502" i="7"/>
  <c r="H313" i="7"/>
  <c r="AP312" i="7"/>
  <c r="BB501" i="7"/>
  <c r="AS312" i="7"/>
  <c r="S500" i="7"/>
  <c r="AZ501" i="7"/>
  <c r="AL501" i="7"/>
  <c r="D502" i="7"/>
  <c r="BC312" i="7"/>
  <c r="S599" i="7"/>
  <c r="BC501" i="7"/>
  <c r="AQ501" i="7"/>
  <c r="BA501" i="7"/>
  <c r="W501" i="7"/>
  <c r="X501" i="7"/>
  <c r="Y501" i="7"/>
  <c r="AR312" i="7"/>
  <c r="AY312" i="7"/>
  <c r="Z312" i="7"/>
  <c r="V312" i="7"/>
  <c r="D313" i="7"/>
  <c r="AD312" i="7"/>
  <c r="AN312" i="7"/>
  <c r="AL312" i="7"/>
  <c r="AC501" i="7"/>
  <c r="AY501" i="7"/>
  <c r="AE501" i="7"/>
  <c r="AB501" i="7"/>
  <c r="F502" i="7"/>
  <c r="AZ312" i="7"/>
  <c r="AW312" i="7"/>
  <c r="AA312" i="7"/>
  <c r="AX312" i="7"/>
  <c r="AC312" i="7"/>
  <c r="J313" i="7"/>
  <c r="AK312" i="7"/>
  <c r="BE501" i="7"/>
  <c r="AT501" i="7"/>
  <c r="AJ501" i="7"/>
  <c r="AP501" i="7"/>
  <c r="H502" i="7"/>
  <c r="BE312" i="7"/>
  <c r="X312" i="7"/>
  <c r="Y312" i="7"/>
  <c r="AA501" i="7"/>
  <c r="AM501" i="7"/>
  <c r="BD501" i="7"/>
  <c r="AG501" i="7"/>
  <c r="AK501" i="7"/>
  <c r="AF312" i="7"/>
  <c r="AI312" i="7"/>
  <c r="AB312" i="7"/>
  <c r="AW501" i="7"/>
  <c r="AR501" i="7"/>
  <c r="Z501" i="7"/>
  <c r="AD501" i="7"/>
  <c r="V501" i="7"/>
  <c r="BA312" i="7"/>
  <c r="AM312" i="7"/>
  <c r="AG312" i="7"/>
  <c r="AT312" i="7"/>
  <c r="AH312" i="7"/>
  <c r="I502" i="7"/>
  <c r="AF501" i="7"/>
  <c r="AI501" i="7"/>
  <c r="AS501" i="7"/>
  <c r="AQ312" i="7"/>
  <c r="AU312" i="7"/>
  <c r="AV312" i="7"/>
  <c r="AU501" i="7"/>
  <c r="AH501" i="7"/>
  <c r="AO312" i="7"/>
  <c r="AV501" i="7"/>
  <c r="W312" i="7"/>
  <c r="AN42" i="7" l="1"/>
  <c r="AM582" i="7"/>
  <c r="B382" i="7"/>
  <c r="B504" i="7"/>
  <c r="AB17" i="7"/>
  <c r="AN18" i="7"/>
  <c r="AN561" i="7" s="1"/>
  <c r="AM597" i="7"/>
  <c r="AZ53" i="7"/>
  <c r="AU31" i="7"/>
  <c r="AJ32" i="7"/>
  <c r="AI570" i="7"/>
  <c r="BB380" i="7"/>
  <c r="AC380" i="7"/>
  <c r="Z380" i="7"/>
  <c r="BC380" i="7"/>
  <c r="AQ380" i="7"/>
  <c r="D381" i="7"/>
  <c r="AH380" i="7"/>
  <c r="AT380" i="7"/>
  <c r="AZ380" i="7"/>
  <c r="BE380" i="7"/>
  <c r="AF380" i="7"/>
  <c r="W380" i="7"/>
  <c r="AL380" i="7"/>
  <c r="AR380" i="7"/>
  <c r="AW380" i="7"/>
  <c r="AY380" i="7"/>
  <c r="AN380" i="7"/>
  <c r="AU380" i="7"/>
  <c r="X380" i="7"/>
  <c r="AD380" i="7"/>
  <c r="AJ380" i="7"/>
  <c r="AO380" i="7"/>
  <c r="AE380" i="7"/>
  <c r="AM380" i="7"/>
  <c r="AK380" i="7"/>
  <c r="J381" i="7"/>
  <c r="V380" i="7"/>
  <c r="AB380" i="7"/>
  <c r="AG380" i="7"/>
  <c r="AV380" i="7"/>
  <c r="I381" i="7"/>
  <c r="BA380" i="7"/>
  <c r="AX380" i="7"/>
  <c r="Y380" i="7"/>
  <c r="AA380" i="7"/>
  <c r="H381" i="7"/>
  <c r="F381" i="7"/>
  <c r="AI380" i="7"/>
  <c r="AS380" i="7"/>
  <c r="AP380" i="7"/>
  <c r="BD380" i="7"/>
  <c r="S380" i="7" s="1"/>
  <c r="S312" i="7"/>
  <c r="AR502" i="7"/>
  <c r="AI502" i="7"/>
  <c r="Y502" i="7"/>
  <c r="J503" i="7"/>
  <c r="AK502" i="7"/>
  <c r="Z313" i="7"/>
  <c r="AT502" i="7"/>
  <c r="S501" i="7"/>
  <c r="AW502" i="7"/>
  <c r="AH502" i="7"/>
  <c r="AZ502" i="7"/>
  <c r="AM502" i="7"/>
  <c r="AB502" i="7"/>
  <c r="BD502" i="7"/>
  <c r="AQ502" i="7"/>
  <c r="H503" i="7"/>
  <c r="AF313" i="7"/>
  <c r="AC313" i="7"/>
  <c r="AR313" i="7"/>
  <c r="AD313" i="7"/>
  <c r="AI313" i="7"/>
  <c r="I314" i="7"/>
  <c r="AL313" i="7"/>
  <c r="BE502" i="7"/>
  <c r="AU502" i="7"/>
  <c r="AG502" i="7"/>
  <c r="F503" i="7"/>
  <c r="AV502" i="7"/>
  <c r="BE313" i="7"/>
  <c r="AW313" i="7"/>
  <c r="AY313" i="7"/>
  <c r="AX313" i="7"/>
  <c r="AJ313" i="7"/>
  <c r="F314" i="7"/>
  <c r="AS313" i="7"/>
  <c r="V313" i="7"/>
  <c r="AM313" i="7"/>
  <c r="BA502" i="7"/>
  <c r="AN502" i="7"/>
  <c r="AY502" i="7"/>
  <c r="AP502" i="7"/>
  <c r="AC502" i="7"/>
  <c r="AE313" i="7"/>
  <c r="W313" i="7"/>
  <c r="AN313" i="7"/>
  <c r="J314" i="7"/>
  <c r="AA313" i="7"/>
  <c r="AG313" i="7"/>
  <c r="AT313" i="7"/>
  <c r="W502" i="7"/>
  <c r="AJ502" i="7"/>
  <c r="V502" i="7"/>
  <c r="BC502" i="7"/>
  <c r="I503" i="7"/>
  <c r="AK313" i="7"/>
  <c r="BB313" i="7"/>
  <c r="AS502" i="7"/>
  <c r="AO502" i="7"/>
  <c r="AE502" i="7"/>
  <c r="X502" i="7"/>
  <c r="Z502" i="7"/>
  <c r="BD313" i="7"/>
  <c r="AH313" i="7"/>
  <c r="AZ313" i="7"/>
  <c r="AV313" i="7"/>
  <c r="AU313" i="7"/>
  <c r="AO313" i="7"/>
  <c r="H314" i="7"/>
  <c r="AL502" i="7"/>
  <c r="D503" i="7"/>
  <c r="AA502" i="7"/>
  <c r="AX502" i="7"/>
  <c r="BB502" i="7"/>
  <c r="AD502" i="7"/>
  <c r="AQ313" i="7"/>
  <c r="X313" i="7"/>
  <c r="AP313" i="7"/>
  <c r="BA313" i="7"/>
  <c r="AB313" i="7"/>
  <c r="D314" i="7"/>
  <c r="Y313" i="7"/>
  <c r="AF502" i="7"/>
  <c r="BC313" i="7"/>
  <c r="AN39" i="7" l="1"/>
  <c r="AN585" i="7"/>
  <c r="B383" i="7"/>
  <c r="B505" i="7"/>
  <c r="AB560" i="7"/>
  <c r="AN54" i="7"/>
  <c r="AZ596" i="7"/>
  <c r="AJ575" i="7"/>
  <c r="AJ27" i="7"/>
  <c r="AU574" i="7"/>
  <c r="AY381" i="7"/>
  <c r="BE381" i="7"/>
  <c r="AE381" i="7"/>
  <c r="AJ381" i="7"/>
  <c r="X381" i="7"/>
  <c r="F382" i="7"/>
  <c r="AS381" i="7"/>
  <c r="AQ381" i="7"/>
  <c r="AW381" i="7"/>
  <c r="W381" i="7"/>
  <c r="BA381" i="7"/>
  <c r="AR381" i="7"/>
  <c r="AI381" i="7"/>
  <c r="AO381" i="7"/>
  <c r="BB381" i="7"/>
  <c r="AF381" i="7"/>
  <c r="AN381" i="7"/>
  <c r="J382" i="7"/>
  <c r="BD381" i="7"/>
  <c r="AA381" i="7"/>
  <c r="AG381" i="7"/>
  <c r="AT381" i="7"/>
  <c r="AZ381" i="7"/>
  <c r="AK381" i="7"/>
  <c r="AV381" i="7"/>
  <c r="AM381" i="7"/>
  <c r="AX381" i="7"/>
  <c r="Y381" i="7"/>
  <c r="AL381" i="7"/>
  <c r="AC381" i="7"/>
  <c r="D382" i="7"/>
  <c r="AP381" i="7"/>
  <c r="BC381" i="7"/>
  <c r="AD381" i="7"/>
  <c r="AH381" i="7"/>
  <c r="AU381" i="7"/>
  <c r="V381" i="7"/>
  <c r="AB381" i="7"/>
  <c r="I382" i="7"/>
  <c r="Z381" i="7"/>
  <c r="S381" i="7" s="1"/>
  <c r="H382" i="7"/>
  <c r="S313" i="7"/>
  <c r="W503" i="7"/>
  <c r="BA503" i="7"/>
  <c r="AS503" i="7"/>
  <c r="I504" i="7"/>
  <c r="AF503" i="7"/>
  <c r="AT314" i="7"/>
  <c r="BA314" i="7"/>
  <c r="AA314" i="7"/>
  <c r="F315" i="7"/>
  <c r="AP503" i="7"/>
  <c r="AY314" i="7"/>
  <c r="AR314" i="7"/>
  <c r="AP314" i="7"/>
  <c r="S502" i="7"/>
  <c r="BE503" i="7"/>
  <c r="Z503" i="7"/>
  <c r="AG503" i="7"/>
  <c r="F504" i="7"/>
  <c r="AN314" i="7"/>
  <c r="X314" i="7"/>
  <c r="J315" i="7"/>
  <c r="AE503" i="7"/>
  <c r="AQ503" i="7"/>
  <c r="AT503" i="7"/>
  <c r="J504" i="7"/>
  <c r="BB314" i="7"/>
  <c r="AK503" i="7"/>
  <c r="AA503" i="7"/>
  <c r="AI503" i="7"/>
  <c r="H504" i="7"/>
  <c r="V503" i="7"/>
  <c r="AB314" i="7"/>
  <c r="AF314" i="7"/>
  <c r="AI314" i="7"/>
  <c r="I315" i="7"/>
  <c r="BD314" i="7"/>
  <c r="AE314" i="7"/>
  <c r="AM503" i="7"/>
  <c r="Y314" i="7"/>
  <c r="AV314" i="7"/>
  <c r="BD503" i="7"/>
  <c r="AO503" i="7"/>
  <c r="AX503" i="7"/>
  <c r="BC503" i="7"/>
  <c r="AR503" i="7"/>
  <c r="Z314" i="7"/>
  <c r="W314" i="7"/>
  <c r="AO314" i="7"/>
  <c r="AZ314" i="7"/>
  <c r="AU314" i="7"/>
  <c r="AX314" i="7"/>
  <c r="AH503" i="7"/>
  <c r="AM314" i="7"/>
  <c r="BE314" i="7"/>
  <c r="AB503" i="7"/>
  <c r="BB503" i="7"/>
  <c r="X503" i="7"/>
  <c r="AD503" i="7"/>
  <c r="AN503" i="7"/>
  <c r="BC314" i="7"/>
  <c r="AL314" i="7"/>
  <c r="D315" i="7"/>
  <c r="AS314" i="7"/>
  <c r="AJ314" i="7"/>
  <c r="D504" i="7"/>
  <c r="AV503" i="7"/>
  <c r="Y503" i="7"/>
  <c r="AQ314" i="7"/>
  <c r="AU503" i="7"/>
  <c r="AW503" i="7"/>
  <c r="AC503" i="7"/>
  <c r="AL503" i="7"/>
  <c r="AZ503" i="7"/>
  <c r="AY503" i="7"/>
  <c r="H315" i="7"/>
  <c r="AW314" i="7"/>
  <c r="V314" i="7"/>
  <c r="AC314" i="7"/>
  <c r="AH314" i="7"/>
  <c r="AK314" i="7"/>
  <c r="AJ503" i="7"/>
  <c r="AG314" i="7"/>
  <c r="AD314" i="7"/>
  <c r="AO42" i="7" l="1"/>
  <c r="AN582" i="7"/>
  <c r="B384" i="7"/>
  <c r="B506" i="7"/>
  <c r="AC17" i="7"/>
  <c r="AO18" i="7"/>
  <c r="AO561" i="7" s="1"/>
  <c r="AN597" i="7"/>
  <c r="BA53" i="7"/>
  <c r="AV31" i="7"/>
  <c r="AK32" i="7"/>
  <c r="AJ570" i="7"/>
  <c r="BD382" i="7"/>
  <c r="AE382" i="7"/>
  <c r="AR382" i="7"/>
  <c r="AH382" i="7"/>
  <c r="Y382" i="7"/>
  <c r="H383" i="7"/>
  <c r="AZ382" i="7"/>
  <c r="D383" i="7"/>
  <c r="AV382" i="7"/>
  <c r="W382" i="7"/>
  <c r="AJ382" i="7"/>
  <c r="BA382" i="7"/>
  <c r="AP382" i="7"/>
  <c r="AN382" i="7"/>
  <c r="BB382" i="7"/>
  <c r="AB382" i="7"/>
  <c r="AG382" i="7"/>
  <c r="AO382" i="7"/>
  <c r="AS382" i="7"/>
  <c r="AF382" i="7"/>
  <c r="AT382" i="7"/>
  <c r="AY382" i="7"/>
  <c r="AX382" i="7"/>
  <c r="AK382" i="7"/>
  <c r="BE382" i="7"/>
  <c r="X382" i="7"/>
  <c r="AL382" i="7"/>
  <c r="AQ382" i="7"/>
  <c r="AC382" i="7"/>
  <c r="J383" i="7"/>
  <c r="BC382" i="7"/>
  <c r="AD382" i="7"/>
  <c r="AI382" i="7"/>
  <c r="AW382" i="7"/>
  <c r="I383" i="7"/>
  <c r="AU382" i="7"/>
  <c r="V382" i="7"/>
  <c r="AA382" i="7"/>
  <c r="Z382" i="7"/>
  <c r="F383" i="7"/>
  <c r="AM382" i="7"/>
  <c r="S382" i="7" s="1"/>
  <c r="S503" i="7"/>
  <c r="AT315" i="7"/>
  <c r="V504" i="7"/>
  <c r="X504" i="7"/>
  <c r="AK504" i="7"/>
  <c r="AZ315" i="7"/>
  <c r="S314" i="7"/>
  <c r="AQ315" i="7"/>
  <c r="D316" i="7"/>
  <c r="BC504" i="7"/>
  <c r="AA504" i="7"/>
  <c r="AE504" i="7"/>
  <c r="AC504" i="7"/>
  <c r="AY504" i="7"/>
  <c r="AG315" i="7"/>
  <c r="AD504" i="7"/>
  <c r="AV504" i="7"/>
  <c r="AR504" i="7"/>
  <c r="J505" i="7"/>
  <c r="AH504" i="7"/>
  <c r="AY315" i="7"/>
  <c r="AE315" i="7"/>
  <c r="AH315" i="7"/>
  <c r="AL315" i="7"/>
  <c r="AX315" i="7"/>
  <c r="AU315" i="7"/>
  <c r="AI504" i="7"/>
  <c r="BA504" i="7"/>
  <c r="BB504" i="7"/>
  <c r="AO504" i="7"/>
  <c r="Y315" i="7"/>
  <c r="AK315" i="7"/>
  <c r="AS315" i="7"/>
  <c r="AS504" i="7"/>
  <c r="AM315" i="7"/>
  <c r="H316" i="7"/>
  <c r="AO315" i="7"/>
  <c r="AW315" i="7"/>
  <c r="AC315" i="7"/>
  <c r="AN504" i="7"/>
  <c r="BA315" i="7"/>
  <c r="J316" i="7"/>
  <c r="AM504" i="7"/>
  <c r="F505" i="7"/>
  <c r="AR315" i="7"/>
  <c r="AL504" i="7"/>
  <c r="AA315" i="7"/>
  <c r="I316" i="7"/>
  <c r="BD315" i="7"/>
  <c r="AG504" i="7"/>
  <c r="AB504" i="7"/>
  <c r="X315" i="7"/>
  <c r="AJ315" i="7"/>
  <c r="BC315" i="7"/>
  <c r="W315" i="7"/>
  <c r="Z504" i="7"/>
  <c r="AZ504" i="7"/>
  <c r="BE504" i="7"/>
  <c r="AX504" i="7"/>
  <c r="BE315" i="7"/>
  <c r="AP315" i="7"/>
  <c r="H505" i="7"/>
  <c r="BD504" i="7"/>
  <c r="W504" i="7"/>
  <c r="AP504" i="7"/>
  <c r="AQ504" i="7"/>
  <c r="Z315" i="7"/>
  <c r="V315" i="7"/>
  <c r="AN315" i="7"/>
  <c r="AF315" i="7"/>
  <c r="AD315" i="7"/>
  <c r="AU504" i="7"/>
  <c r="AF504" i="7"/>
  <c r="AJ504" i="7"/>
  <c r="I505" i="7"/>
  <c r="AW504" i="7"/>
  <c r="F316" i="7"/>
  <c r="AI315" i="7"/>
  <c r="BB315" i="7"/>
  <c r="AB315" i="7"/>
  <c r="Y504" i="7"/>
  <c r="AT504" i="7"/>
  <c r="AV315" i="7"/>
  <c r="D505" i="7"/>
  <c r="AO39" i="7" l="1"/>
  <c r="AO585" i="7"/>
  <c r="B385" i="7"/>
  <c r="B507" i="7"/>
  <c r="AC560" i="7"/>
  <c r="AO54" i="7"/>
  <c r="BA596" i="7"/>
  <c r="AK575" i="7"/>
  <c r="AK27" i="7"/>
  <c r="AV574" i="7"/>
  <c r="AS383" i="7"/>
  <c r="AQ383" i="7"/>
  <c r="BD383" i="7"/>
  <c r="AE383" i="7"/>
  <c r="V383" i="7"/>
  <c r="AK383" i="7"/>
  <c r="AI383" i="7"/>
  <c r="AV383" i="7"/>
  <c r="AX383" i="7"/>
  <c r="AM383" i="7"/>
  <c r="AF383" i="7"/>
  <c r="H384" i="7"/>
  <c r="AC383" i="7"/>
  <c r="AA383" i="7"/>
  <c r="AN383" i="7"/>
  <c r="AD383" i="7"/>
  <c r="AL383" i="7"/>
  <c r="AZ383" i="7"/>
  <c r="BE383" i="7"/>
  <c r="AU383" i="7"/>
  <c r="AR383" i="7"/>
  <c r="AW383" i="7"/>
  <c r="X383" i="7"/>
  <c r="Z383" i="7"/>
  <c r="F384" i="7"/>
  <c r="BA383" i="7"/>
  <c r="BB383" i="7"/>
  <c r="AJ383" i="7"/>
  <c r="AO383" i="7"/>
  <c r="BC383" i="7"/>
  <c r="AT383" i="7"/>
  <c r="D384" i="7"/>
  <c r="Y383" i="7"/>
  <c r="I384" i="7"/>
  <c r="AB383" i="7"/>
  <c r="AG383" i="7"/>
  <c r="AH383" i="7"/>
  <c r="W383" i="7"/>
  <c r="J384" i="7"/>
  <c r="AY383" i="7"/>
  <c r="AP383" i="7"/>
  <c r="S383" i="7" s="1"/>
  <c r="S315" i="7"/>
  <c r="BC316" i="7"/>
  <c r="AQ316" i="7"/>
  <c r="AZ505" i="7"/>
  <c r="AK505" i="7"/>
  <c r="AT316" i="7"/>
  <c r="AA316" i="7"/>
  <c r="S504" i="7"/>
  <c r="AS505" i="7"/>
  <c r="AV316" i="7"/>
  <c r="BE505" i="7"/>
  <c r="AR505" i="7"/>
  <c r="BA505" i="7"/>
  <c r="Z505" i="7"/>
  <c r="AT505" i="7"/>
  <c r="BB316" i="7"/>
  <c r="AF505" i="7"/>
  <c r="AW505" i="7"/>
  <c r="AU505" i="7"/>
  <c r="BC505" i="7"/>
  <c r="H506" i="7"/>
  <c r="AC316" i="7"/>
  <c r="AB316" i="7"/>
  <c r="AM316" i="7"/>
  <c r="AY316" i="7"/>
  <c r="H317" i="7"/>
  <c r="AL505" i="7"/>
  <c r="Y505" i="7"/>
  <c r="F506" i="7"/>
  <c r="AY505" i="7"/>
  <c r="X316" i="7"/>
  <c r="AH316" i="7"/>
  <c r="V505" i="7"/>
  <c r="AA505" i="7"/>
  <c r="AU316" i="7"/>
  <c r="AS316" i="7"/>
  <c r="AI316" i="7"/>
  <c r="AG316" i="7"/>
  <c r="AP316" i="7"/>
  <c r="X505" i="7"/>
  <c r="AZ316" i="7"/>
  <c r="Y316" i="7"/>
  <c r="AX316" i="7"/>
  <c r="AM505" i="7"/>
  <c r="AN316" i="7"/>
  <c r="J317" i="7"/>
  <c r="AW316" i="7"/>
  <c r="J506" i="7"/>
  <c r="I317" i="7"/>
  <c r="F317" i="7"/>
  <c r="AE505" i="7"/>
  <c r="BD505" i="7"/>
  <c r="V316" i="7"/>
  <c r="D506" i="7"/>
  <c r="AJ316" i="7"/>
  <c r="AO316" i="7"/>
  <c r="Z316" i="7"/>
  <c r="I506" i="7"/>
  <c r="AD505" i="7"/>
  <c r="AB505" i="7"/>
  <c r="AN505" i="7"/>
  <c r="W316" i="7"/>
  <c r="BD316" i="7"/>
  <c r="AX505" i="7"/>
  <c r="AJ505" i="7"/>
  <c r="AG505" i="7"/>
  <c r="AI505" i="7"/>
  <c r="BB505" i="7"/>
  <c r="D317" i="7"/>
  <c r="AF316" i="7"/>
  <c r="AR316" i="7"/>
  <c r="BA316" i="7"/>
  <c r="AD316" i="7"/>
  <c r="AQ505" i="7"/>
  <c r="AO505" i="7"/>
  <c r="AC505" i="7"/>
  <c r="AV505" i="7"/>
  <c r="AP505" i="7"/>
  <c r="AL316" i="7"/>
  <c r="AK316" i="7"/>
  <c r="BE316" i="7"/>
  <c r="AH505" i="7"/>
  <c r="W505" i="7"/>
  <c r="AE316" i="7"/>
  <c r="AP42" i="7" l="1"/>
  <c r="AO582" i="7"/>
  <c r="B386" i="7"/>
  <c r="B508" i="7"/>
  <c r="AD17" i="7"/>
  <c r="AP18" i="7"/>
  <c r="AP561" i="7" s="1"/>
  <c r="AO597" i="7"/>
  <c r="BB53" i="7"/>
  <c r="AW31" i="7"/>
  <c r="AL32" i="7"/>
  <c r="AK570" i="7"/>
  <c r="AX384" i="7"/>
  <c r="AI384" i="7"/>
  <c r="AU384" i="7"/>
  <c r="AP384" i="7"/>
  <c r="BD384" i="7"/>
  <c r="AD384" i="7"/>
  <c r="AZ384" i="7"/>
  <c r="AQ384" i="7"/>
  <c r="AH384" i="7"/>
  <c r="AV384" i="7"/>
  <c r="V384" i="7"/>
  <c r="AE384" i="7"/>
  <c r="AM384" i="7"/>
  <c r="AN384" i="7"/>
  <c r="AY384" i="7"/>
  <c r="X384" i="7"/>
  <c r="Z384" i="7"/>
  <c r="BA384" i="7"/>
  <c r="AJ384" i="7"/>
  <c r="H385" i="7"/>
  <c r="BE384" i="7"/>
  <c r="AF384" i="7"/>
  <c r="AS384" i="7"/>
  <c r="AB384" i="7"/>
  <c r="I385" i="7"/>
  <c r="AO384" i="7"/>
  <c r="BB384" i="7"/>
  <c r="AC384" i="7"/>
  <c r="AA384" i="7"/>
  <c r="J385" i="7"/>
  <c r="AL384" i="7"/>
  <c r="D385" i="7"/>
  <c r="AK384" i="7"/>
  <c r="AG384" i="7"/>
  <c r="AT384" i="7"/>
  <c r="BC384" i="7"/>
  <c r="AR384" i="7"/>
  <c r="F385" i="7"/>
  <c r="Y384" i="7"/>
  <c r="W384" i="7"/>
  <c r="AW384" i="7"/>
  <c r="S384" i="7" s="1"/>
  <c r="S505" i="7"/>
  <c r="AH317" i="7"/>
  <c r="BC317" i="7"/>
  <c r="X506" i="7"/>
  <c r="AH506" i="7"/>
  <c r="AV317" i="7"/>
  <c r="AF317" i="7"/>
  <c r="S316" i="7"/>
  <c r="AJ506" i="7"/>
  <c r="AU317" i="7"/>
  <c r="BE506" i="7"/>
  <c r="AK506" i="7"/>
  <c r="AG506" i="7"/>
  <c r="AM506" i="7"/>
  <c r="V506" i="7"/>
  <c r="D507" i="7"/>
  <c r="AB317" i="7"/>
  <c r="AF506" i="7"/>
  <c r="AP506" i="7"/>
  <c r="AT506" i="7"/>
  <c r="I507" i="7"/>
  <c r="AB506" i="7"/>
  <c r="BA317" i="7"/>
  <c r="AP317" i="7"/>
  <c r="AM317" i="7"/>
  <c r="W317" i="7"/>
  <c r="F318" i="7"/>
  <c r="AY317" i="7"/>
  <c r="AY506" i="7"/>
  <c r="AX506" i="7"/>
  <c r="AU506" i="7"/>
  <c r="X317" i="7"/>
  <c r="AC317" i="7"/>
  <c r="I318" i="7"/>
  <c r="BC506" i="7"/>
  <c r="AL317" i="7"/>
  <c r="H318" i="7"/>
  <c r="AN506" i="7"/>
  <c r="V317" i="7"/>
  <c r="AS317" i="7"/>
  <c r="AS506" i="7"/>
  <c r="BD506" i="7"/>
  <c r="AX317" i="7"/>
  <c r="BD317" i="7"/>
  <c r="AO506" i="7"/>
  <c r="F507" i="7"/>
  <c r="Z317" i="7"/>
  <c r="AO317" i="7"/>
  <c r="AA317" i="7"/>
  <c r="BB317" i="7"/>
  <c r="AA506" i="7"/>
  <c r="AD506" i="7"/>
  <c r="AT317" i="7"/>
  <c r="AJ317" i="7"/>
  <c r="AI317" i="7"/>
  <c r="AZ317" i="7"/>
  <c r="AI506" i="7"/>
  <c r="BB506" i="7"/>
  <c r="AZ506" i="7"/>
  <c r="AR506" i="7"/>
  <c r="BE317" i="7"/>
  <c r="J318" i="7"/>
  <c r="J507" i="7"/>
  <c r="AC506" i="7"/>
  <c r="Y506" i="7"/>
  <c r="W506" i="7"/>
  <c r="BA506" i="7"/>
  <c r="AQ317" i="7"/>
  <c r="AK317" i="7"/>
  <c r="AD317" i="7"/>
  <c r="AR317" i="7"/>
  <c r="AG317" i="7"/>
  <c r="AW506" i="7"/>
  <c r="Z506" i="7"/>
  <c r="AL506" i="7"/>
  <c r="H507" i="7"/>
  <c r="AQ506" i="7"/>
  <c r="D318" i="7"/>
  <c r="AE317" i="7"/>
  <c r="AN317" i="7"/>
  <c r="AE506" i="7"/>
  <c r="AV506" i="7"/>
  <c r="AW317" i="7"/>
  <c r="Y317" i="7"/>
  <c r="AP39" i="7" l="1"/>
  <c r="AP585" i="7"/>
  <c r="B387" i="7"/>
  <c r="B509" i="7"/>
  <c r="AD560" i="7"/>
  <c r="AP54" i="7"/>
  <c r="BB596" i="7"/>
  <c r="AL575" i="7"/>
  <c r="AL27" i="7"/>
  <c r="AW574" i="7"/>
  <c r="AY385" i="7"/>
  <c r="AL385" i="7"/>
  <c r="AQ385" i="7"/>
  <c r="AG385" i="7"/>
  <c r="X385" i="7"/>
  <c r="I386" i="7"/>
  <c r="V385" i="7"/>
  <c r="AF385" i="7"/>
  <c r="BD385" i="7"/>
  <c r="AD385" i="7"/>
  <c r="AI385" i="7"/>
  <c r="BA385" i="7"/>
  <c r="AO385" i="7"/>
  <c r="AM385" i="7"/>
  <c r="BB385" i="7"/>
  <c r="AX385" i="7"/>
  <c r="AW385" i="7"/>
  <c r="AJ385" i="7"/>
  <c r="AC385" i="7"/>
  <c r="Y385" i="7"/>
  <c r="AN385" i="7"/>
  <c r="AE385" i="7"/>
  <c r="AS385" i="7"/>
  <c r="AP385" i="7"/>
  <c r="AB385" i="7"/>
  <c r="D386" i="7"/>
  <c r="W385" i="7"/>
  <c r="AK385" i="7"/>
  <c r="AH385" i="7"/>
  <c r="AV385" i="7"/>
  <c r="J386" i="7"/>
  <c r="BC385" i="7"/>
  <c r="Z385" i="7"/>
  <c r="H386" i="7"/>
  <c r="AT385" i="7"/>
  <c r="AZ385" i="7"/>
  <c r="BE385" i="7"/>
  <c r="AR385" i="7"/>
  <c r="F386" i="7"/>
  <c r="AU385" i="7"/>
  <c r="AA385" i="7"/>
  <c r="S385" i="7" s="1"/>
  <c r="V507" i="7"/>
  <c r="Y507" i="7"/>
  <c r="Z507" i="7"/>
  <c r="BB318" i="7"/>
  <c r="BD318" i="7"/>
  <c r="V318" i="7"/>
  <c r="BA507" i="7"/>
  <c r="AM507" i="7"/>
  <c r="AT507" i="7"/>
  <c r="AW318" i="7"/>
  <c r="S506" i="7"/>
  <c r="AP318" i="7"/>
  <c r="F319" i="7"/>
  <c r="AD507" i="7"/>
  <c r="BE507" i="7"/>
  <c r="AS507" i="7"/>
  <c r="AF507" i="7"/>
  <c r="AY507" i="7"/>
  <c r="W318" i="7"/>
  <c r="AI507" i="7"/>
  <c r="AN507" i="7"/>
  <c r="AP507" i="7"/>
  <c r="H508" i="7"/>
  <c r="AO507" i="7"/>
  <c r="Y318" i="7"/>
  <c r="AC318" i="7"/>
  <c r="Z318" i="7"/>
  <c r="BE318" i="7"/>
  <c r="AO318" i="7"/>
  <c r="AJ507" i="7"/>
  <c r="AU507" i="7"/>
  <c r="J508" i="7"/>
  <c r="AB507" i="7"/>
  <c r="AK318" i="7"/>
  <c r="AM318" i="7"/>
  <c r="AE318" i="7"/>
  <c r="BB507" i="7"/>
  <c r="F508" i="7"/>
  <c r="AI318" i="7"/>
  <c r="X318" i="7"/>
  <c r="AQ507" i="7"/>
  <c r="AD318" i="7"/>
  <c r="BC318" i="7"/>
  <c r="AZ507" i="7"/>
  <c r="AV318" i="7"/>
  <c r="BA318" i="7"/>
  <c r="X507" i="7"/>
  <c r="AL507" i="7"/>
  <c r="AN318" i="7"/>
  <c r="BC507" i="7"/>
  <c r="AT318" i="7"/>
  <c r="AR318" i="7"/>
  <c r="AR507" i="7"/>
  <c r="AL318" i="7"/>
  <c r="AJ318" i="7"/>
  <c r="AH318" i="7"/>
  <c r="AF318" i="7"/>
  <c r="I319" i="7"/>
  <c r="I508" i="7"/>
  <c r="AX507" i="7"/>
  <c r="AW507" i="7"/>
  <c r="AQ318" i="7"/>
  <c r="AG318" i="7"/>
  <c r="AB318" i="7"/>
  <c r="BD507" i="7"/>
  <c r="AG507" i="7"/>
  <c r="AE507" i="7"/>
  <c r="AC507" i="7"/>
  <c r="W507" i="7"/>
  <c r="D319" i="7"/>
  <c r="AU318" i="7"/>
  <c r="AA318" i="7"/>
  <c r="J319" i="7"/>
  <c r="AS318" i="7"/>
  <c r="S317" i="7"/>
  <c r="AK507" i="7"/>
  <c r="AV507" i="7"/>
  <c r="AZ318" i="7"/>
  <c r="AY318" i="7"/>
  <c r="AA507" i="7"/>
  <c r="AH507" i="7"/>
  <c r="D508" i="7"/>
  <c r="H319" i="7"/>
  <c r="AX318" i="7"/>
  <c r="AQ42" i="7" l="1"/>
  <c r="AP582" i="7"/>
  <c r="B388" i="7"/>
  <c r="B510" i="7"/>
  <c r="AE17" i="7"/>
  <c r="AQ18" i="7"/>
  <c r="AQ561" i="7" s="1"/>
  <c r="AP597" i="7"/>
  <c r="BC53" i="7"/>
  <c r="AX31" i="7"/>
  <c r="AM32" i="7"/>
  <c r="AL570" i="7"/>
  <c r="BA386" i="7"/>
  <c r="AW386" i="7"/>
  <c r="AZ386" i="7"/>
  <c r="AR386" i="7"/>
  <c r="Z386" i="7"/>
  <c r="I387" i="7"/>
  <c r="AS386" i="7"/>
  <c r="AO386" i="7"/>
  <c r="AJ386" i="7"/>
  <c r="AB386" i="7"/>
  <c r="Y386" i="7"/>
  <c r="AK386" i="7"/>
  <c r="AG386" i="7"/>
  <c r="W386" i="7"/>
  <c r="AP386" i="7"/>
  <c r="BB386" i="7"/>
  <c r="AD386" i="7"/>
  <c r="AC386" i="7"/>
  <c r="BD386" i="7"/>
  <c r="AX386" i="7"/>
  <c r="AA386" i="7"/>
  <c r="BC386" i="7"/>
  <c r="X386" i="7"/>
  <c r="AY386" i="7"/>
  <c r="AV386" i="7"/>
  <c r="AH386" i="7"/>
  <c r="AT386" i="7"/>
  <c r="H387" i="7"/>
  <c r="AQ386" i="7"/>
  <c r="AN386" i="7"/>
  <c r="V386" i="7"/>
  <c r="AM386" i="7"/>
  <c r="D387" i="7"/>
  <c r="BE386" i="7"/>
  <c r="F387" i="7"/>
  <c r="AI386" i="7"/>
  <c r="AF386" i="7"/>
  <c r="AU386" i="7"/>
  <c r="AL386" i="7"/>
  <c r="J387" i="7"/>
  <c r="AE386" i="7"/>
  <c r="S386" i="7" s="1"/>
  <c r="S318" i="7"/>
  <c r="BC508" i="7"/>
  <c r="AW508" i="7"/>
  <c r="V508" i="7"/>
  <c r="AJ508" i="7"/>
  <c r="BE508" i="7"/>
  <c r="BE319" i="7"/>
  <c r="BB508" i="7"/>
  <c r="AO508" i="7"/>
  <c r="AS508" i="7"/>
  <c r="W508" i="7"/>
  <c r="J509" i="7"/>
  <c r="AE508" i="7"/>
  <c r="V319" i="7"/>
  <c r="AI319" i="7"/>
  <c r="AH319" i="7"/>
  <c r="Z508" i="7"/>
  <c r="AY508" i="7"/>
  <c r="Y508" i="7"/>
  <c r="AM508" i="7"/>
  <c r="AC508" i="7"/>
  <c r="BC319" i="7"/>
  <c r="AB319" i="7"/>
  <c r="AE319" i="7"/>
  <c r="AQ319" i="7"/>
  <c r="AZ319" i="7"/>
  <c r="F320" i="7"/>
  <c r="AD319" i="7"/>
  <c r="AA319" i="7"/>
  <c r="J320" i="7"/>
  <c r="BD319" i="7"/>
  <c r="AJ319" i="7"/>
  <c r="I320" i="7"/>
  <c r="AO319" i="7"/>
  <c r="BB319" i="7"/>
  <c r="AX319" i="7"/>
  <c r="AU319" i="7"/>
  <c r="X319" i="7"/>
  <c r="AZ508" i="7"/>
  <c r="AU508" i="7"/>
  <c r="I509" i="7"/>
  <c r="AN508" i="7"/>
  <c r="AP508" i="7"/>
  <c r="AS319" i="7"/>
  <c r="AN319" i="7"/>
  <c r="AB508" i="7"/>
  <c r="AR319" i="7"/>
  <c r="AT319" i="7"/>
  <c r="AA508" i="7"/>
  <c r="AR508" i="7"/>
  <c r="F509" i="7"/>
  <c r="AH508" i="7"/>
  <c r="AQ508" i="7"/>
  <c r="AP319" i="7"/>
  <c r="Y319" i="7"/>
  <c r="D320" i="7"/>
  <c r="Z319" i="7"/>
  <c r="AG319" i="7"/>
  <c r="BD508" i="7"/>
  <c r="X508" i="7"/>
  <c r="AF508" i="7"/>
  <c r="AX508" i="7"/>
  <c r="AV508" i="7"/>
  <c r="AW319" i="7"/>
  <c r="AM319" i="7"/>
  <c r="H320" i="7"/>
  <c r="AK508" i="7"/>
  <c r="AV319" i="7"/>
  <c r="H509" i="7"/>
  <c r="AD508" i="7"/>
  <c r="D509" i="7"/>
  <c r="BA508" i="7"/>
  <c r="AI508" i="7"/>
  <c r="AY319" i="7"/>
  <c r="BA319" i="7"/>
  <c r="AF319" i="7"/>
  <c r="AC319" i="7"/>
  <c r="AL319" i="7"/>
  <c r="S507" i="7"/>
  <c r="AT508" i="7"/>
  <c r="AG508" i="7"/>
  <c r="AL508" i="7"/>
  <c r="W319" i="7"/>
  <c r="AK319" i="7"/>
  <c r="AQ39" i="7" l="1"/>
  <c r="AQ585" i="7"/>
  <c r="B389" i="7"/>
  <c r="B511" i="7"/>
  <c r="AE560" i="7"/>
  <c r="AQ54" i="7"/>
  <c r="BC596" i="7"/>
  <c r="AX574" i="7"/>
  <c r="AM575" i="7"/>
  <c r="AM27" i="7"/>
  <c r="AX387" i="7"/>
  <c r="X387" i="7"/>
  <c r="AK387" i="7"/>
  <c r="AZ387" i="7"/>
  <c r="AI387" i="7"/>
  <c r="D388" i="7"/>
  <c r="AP387" i="7"/>
  <c r="BB387" i="7"/>
  <c r="AJ387" i="7"/>
  <c r="BE387" i="7"/>
  <c r="Z387" i="7"/>
  <c r="AL387" i="7"/>
  <c r="AO387" i="7"/>
  <c r="AG387" i="7"/>
  <c r="AY387" i="7"/>
  <c r="AV387" i="7"/>
  <c r="V387" i="7"/>
  <c r="BC387" i="7"/>
  <c r="AE387" i="7"/>
  <c r="AN387" i="7"/>
  <c r="AR387" i="7"/>
  <c r="AA387" i="7"/>
  <c r="BD387" i="7"/>
  <c r="AD387" i="7"/>
  <c r="Y387" i="7"/>
  <c r="AU387" i="7"/>
  <c r="I388" i="7"/>
  <c r="H388" i="7"/>
  <c r="BA387" i="7"/>
  <c r="J388" i="7"/>
  <c r="AM387" i="7"/>
  <c r="AF387" i="7"/>
  <c r="AS387" i="7"/>
  <c r="W387" i="7"/>
  <c r="AQ387" i="7"/>
  <c r="F388" i="7"/>
  <c r="AC387" i="7"/>
  <c r="AB387" i="7"/>
  <c r="AH387" i="7"/>
  <c r="AT387" i="7"/>
  <c r="AW387" i="7"/>
  <c r="S387" i="7" s="1"/>
  <c r="S508" i="7"/>
  <c r="AE509" i="7"/>
  <c r="AH509" i="7"/>
  <c r="BE509" i="7"/>
  <c r="AU509" i="7"/>
  <c r="AT320" i="7"/>
  <c r="AQ320" i="7"/>
  <c r="Y509" i="7"/>
  <c r="AB320" i="7"/>
  <c r="S319" i="7"/>
  <c r="AY509" i="7"/>
  <c r="AF509" i="7"/>
  <c r="AA509" i="7"/>
  <c r="AP320" i="7"/>
  <c r="W320" i="7"/>
  <c r="AM509" i="7"/>
  <c r="AK509" i="7"/>
  <c r="BD509" i="7"/>
  <c r="AD509" i="7"/>
  <c r="BB509" i="7"/>
  <c r="AX320" i="7"/>
  <c r="BC320" i="7"/>
  <c r="AP509" i="7"/>
  <c r="AN509" i="7"/>
  <c r="AO509" i="7"/>
  <c r="AC509" i="7"/>
  <c r="BC509" i="7"/>
  <c r="Y320" i="7"/>
  <c r="AC320" i="7"/>
  <c r="Z320" i="7"/>
  <c r="AS320" i="7"/>
  <c r="V320" i="7"/>
  <c r="AK320" i="7"/>
  <c r="AJ320" i="7"/>
  <c r="AH320" i="7"/>
  <c r="AR509" i="7"/>
  <c r="AG320" i="7"/>
  <c r="AV509" i="7"/>
  <c r="AI509" i="7"/>
  <c r="AJ509" i="7"/>
  <c r="D510" i="7"/>
  <c r="V509" i="7"/>
  <c r="AV320" i="7"/>
  <c r="BD320" i="7"/>
  <c r="AM320" i="7"/>
  <c r="F321" i="7"/>
  <c r="AD320" i="7"/>
  <c r="D321" i="7"/>
  <c r="AI320" i="7"/>
  <c r="AO320" i="7"/>
  <c r="BE320" i="7"/>
  <c r="AT509" i="7"/>
  <c r="W509" i="7"/>
  <c r="AS509" i="7"/>
  <c r="X509" i="7"/>
  <c r="AL509" i="7"/>
  <c r="X320" i="7"/>
  <c r="BA320" i="7"/>
  <c r="F510" i="7"/>
  <c r="BA509" i="7"/>
  <c r="AB509" i="7"/>
  <c r="AW509" i="7"/>
  <c r="AZ509" i="7"/>
  <c r="H321" i="7"/>
  <c r="AL320" i="7"/>
  <c r="AZ320" i="7"/>
  <c r="AE320" i="7"/>
  <c r="AQ509" i="7"/>
  <c r="Z509" i="7"/>
  <c r="H510" i="7"/>
  <c r="AG509" i="7"/>
  <c r="I510" i="7"/>
  <c r="I321" i="7"/>
  <c r="J321" i="7" s="1"/>
  <c r="AU320" i="7"/>
  <c r="AA320" i="7"/>
  <c r="AF320" i="7"/>
  <c r="BB320" i="7"/>
  <c r="AX509" i="7"/>
  <c r="AR320" i="7"/>
  <c r="AY320" i="7"/>
  <c r="AN320" i="7"/>
  <c r="AW320" i="7"/>
  <c r="AR42" i="7" l="1"/>
  <c r="AQ582" i="7"/>
  <c r="B390" i="7"/>
  <c r="B512" i="7"/>
  <c r="AF17" i="7"/>
  <c r="AR18" i="7"/>
  <c r="AR561" i="7" s="1"/>
  <c r="AQ597" i="7"/>
  <c r="BD53" i="7"/>
  <c r="AY31" i="7"/>
  <c r="AN32" i="7"/>
  <c r="AM570" i="7"/>
  <c r="BC388" i="7"/>
  <c r="AK388" i="7"/>
  <c r="AH388" i="7"/>
  <c r="BD388" i="7"/>
  <c r="AF388" i="7"/>
  <c r="F389" i="7"/>
  <c r="AP388" i="7"/>
  <c r="D389" i="7"/>
  <c r="AU388" i="7"/>
  <c r="AC388" i="7"/>
  <c r="Z388" i="7"/>
  <c r="AL388" i="7"/>
  <c r="X388" i="7"/>
  <c r="AM388" i="7"/>
  <c r="AY388" i="7"/>
  <c r="AT388" i="7"/>
  <c r="V388" i="7"/>
  <c r="BE388" i="7"/>
  <c r="Y388" i="7"/>
  <c r="AE388" i="7"/>
  <c r="AQ388" i="7"/>
  <c r="AD388" i="7"/>
  <c r="AZ388" i="7"/>
  <c r="AW388" i="7"/>
  <c r="AG388" i="7"/>
  <c r="W388" i="7"/>
  <c r="AI388" i="7"/>
  <c r="AR388" i="7"/>
  <c r="AJ388" i="7"/>
  <c r="J389" i="7"/>
  <c r="BB388" i="7"/>
  <c r="AA388" i="7"/>
  <c r="AB388" i="7"/>
  <c r="AV388" i="7"/>
  <c r="I389" i="7"/>
  <c r="AS388" i="7"/>
  <c r="BA388" i="7"/>
  <c r="AX388" i="7"/>
  <c r="AO388" i="7"/>
  <c r="AN388" i="7"/>
  <c r="S388" i="7" s="1"/>
  <c r="H389" i="7"/>
  <c r="J510" i="7"/>
  <c r="D511" i="7"/>
  <c r="AY321" i="7"/>
  <c r="AL321" i="7"/>
  <c r="AR321" i="7"/>
  <c r="AP321" i="7"/>
  <c r="Z321" i="7"/>
  <c r="Y321" i="7"/>
  <c r="AN321" i="7"/>
  <c r="S320" i="7"/>
  <c r="H511" i="7"/>
  <c r="D322" i="7"/>
  <c r="AH321" i="7"/>
  <c r="AV321" i="7"/>
  <c r="I322" i="7"/>
  <c r="S509" i="7"/>
  <c r="AG321" i="7"/>
  <c r="F511" i="7"/>
  <c r="W321" i="7"/>
  <c r="AO321" i="7"/>
  <c r="AU321" i="7"/>
  <c r="AZ321" i="7"/>
  <c r="BE321" i="7"/>
  <c r="AQ321" i="7"/>
  <c r="BC321" i="7"/>
  <c r="V321" i="7"/>
  <c r="AS321" i="7"/>
  <c r="H322" i="7"/>
  <c r="AX321" i="7"/>
  <c r="F322" i="7"/>
  <c r="J511" i="7"/>
  <c r="AF321" i="7"/>
  <c r="AB321" i="7"/>
  <c r="AD321" i="7"/>
  <c r="AA321" i="7"/>
  <c r="J322" i="7"/>
  <c r="AW321" i="7"/>
  <c r="AC321" i="7"/>
  <c r="AK321" i="7"/>
  <c r="I511" i="7"/>
  <c r="AT321" i="7"/>
  <c r="BD321" i="7"/>
  <c r="BA321" i="7"/>
  <c r="X321" i="7"/>
  <c r="AI321" i="7"/>
  <c r="AJ321" i="7"/>
  <c r="AE321" i="7"/>
  <c r="BB321" i="7"/>
  <c r="AM321" i="7"/>
  <c r="AR39" i="7" l="1"/>
  <c r="AR585" i="7"/>
  <c r="B391" i="7"/>
  <c r="B513" i="7"/>
  <c r="AF560" i="7"/>
  <c r="AR54" i="7"/>
  <c r="BD596" i="7"/>
  <c r="AN575" i="7"/>
  <c r="AN27" i="7"/>
  <c r="AY574" i="7"/>
  <c r="AR389" i="7"/>
  <c r="AP389" i="7"/>
  <c r="BC389" i="7"/>
  <c r="AL389" i="7"/>
  <c r="AK389" i="7"/>
  <c r="AJ389" i="7"/>
  <c r="AH389" i="7"/>
  <c r="AU389" i="7"/>
  <c r="BB389" i="7"/>
  <c r="AC389" i="7"/>
  <c r="AB389" i="7"/>
  <c r="Z389" i="7"/>
  <c r="AM389" i="7"/>
  <c r="AG389" i="7"/>
  <c r="Y389" i="7"/>
  <c r="AY389" i="7"/>
  <c r="BD389" i="7"/>
  <c r="AE389" i="7"/>
  <c r="BA389" i="7"/>
  <c r="AQ389" i="7"/>
  <c r="AV389" i="7"/>
  <c r="W389" i="7"/>
  <c r="AD389" i="7"/>
  <c r="D390" i="7"/>
  <c r="AZ389" i="7"/>
  <c r="AT389" i="7"/>
  <c r="AI389" i="7"/>
  <c r="AN389" i="7"/>
  <c r="AS389" i="7"/>
  <c r="BE389" i="7"/>
  <c r="J390" i="7"/>
  <c r="X389" i="7"/>
  <c r="AO389" i="7"/>
  <c r="F390" i="7"/>
  <c r="AA389" i="7"/>
  <c r="AF389" i="7"/>
  <c r="V389" i="7"/>
  <c r="AW389" i="7"/>
  <c r="I390" i="7"/>
  <c r="AX389" i="7"/>
  <c r="S389" i="7" s="1"/>
  <c r="H390" i="7"/>
  <c r="S321" i="7"/>
  <c r="X510" i="7"/>
  <c r="AE510" i="7"/>
  <c r="AR510" i="7"/>
  <c r="W510" i="7"/>
  <c r="BE511" i="7"/>
  <c r="AI511" i="7"/>
  <c r="AF511" i="7"/>
  <c r="Z511" i="7"/>
  <c r="AJ511" i="7"/>
  <c r="AC322" i="7"/>
  <c r="AM322" i="7"/>
  <c r="AO322" i="7"/>
  <c r="I323" i="7"/>
  <c r="AS322" i="7"/>
  <c r="AZ510" i="7"/>
  <c r="V510" i="7"/>
  <c r="Z510" i="7"/>
  <c r="AU510" i="7"/>
  <c r="AS510" i="7"/>
  <c r="X511" i="7"/>
  <c r="AO511" i="7"/>
  <c r="J512" i="7"/>
  <c r="AE511" i="7"/>
  <c r="AH511" i="7"/>
  <c r="AA322" i="7"/>
  <c r="AL322" i="7"/>
  <c r="X322" i="7"/>
  <c r="BD322" i="7"/>
  <c r="BE510" i="7"/>
  <c r="AH510" i="7"/>
  <c r="AL510" i="7"/>
  <c r="BA510" i="7"/>
  <c r="AX510" i="7"/>
  <c r="AS511" i="7"/>
  <c r="W511" i="7"/>
  <c r="AZ511" i="7"/>
  <c r="V511" i="7"/>
  <c r="AD511" i="7"/>
  <c r="AV322" i="7"/>
  <c r="AR322" i="7"/>
  <c r="AE322" i="7"/>
  <c r="BA322" i="7"/>
  <c r="BC322" i="7"/>
  <c r="AB511" i="7"/>
  <c r="W322" i="7"/>
  <c r="AL511" i="7"/>
  <c r="AJ322" i="7"/>
  <c r="BC510" i="7"/>
  <c r="BD510" i="7"/>
  <c r="AO510" i="7"/>
  <c r="AW510" i="7"/>
  <c r="BB510" i="7"/>
  <c r="AQ511" i="7"/>
  <c r="BB511" i="7"/>
  <c r="AX511" i="7"/>
  <c r="AR511" i="7"/>
  <c r="AN511" i="7"/>
  <c r="AX322" i="7"/>
  <c r="AW322" i="7"/>
  <c r="D323" i="7"/>
  <c r="AY322" i="7"/>
  <c r="AN322" i="7"/>
  <c r="V322" i="7"/>
  <c r="Y322" i="7"/>
  <c r="AT511" i="7"/>
  <c r="BD511" i="7"/>
  <c r="AV511" i="7"/>
  <c r="AB322" i="7"/>
  <c r="AU511" i="7"/>
  <c r="F323" i="7"/>
  <c r="AQ322" i="7"/>
  <c r="AG510" i="7"/>
  <c r="AC510" i="7"/>
  <c r="AA510" i="7"/>
  <c r="AN510" i="7"/>
  <c r="AM510" i="7"/>
  <c r="AW511" i="7"/>
  <c r="AA511" i="7"/>
  <c r="Y511" i="7"/>
  <c r="AP511" i="7"/>
  <c r="D512" i="7"/>
  <c r="AT322" i="7"/>
  <c r="AU322" i="7"/>
  <c r="AK322" i="7"/>
  <c r="AM511" i="7"/>
  <c r="AH322" i="7"/>
  <c r="J323" i="7"/>
  <c r="AB510" i="7"/>
  <c r="AF510" i="7"/>
  <c r="AD510" i="7"/>
  <c r="Y510" i="7"/>
  <c r="AZ322" i="7"/>
  <c r="AI322" i="7"/>
  <c r="BB322" i="7"/>
  <c r="AV510" i="7"/>
  <c r="AJ510" i="7"/>
  <c r="AK510" i="7"/>
  <c r="AY510" i="7"/>
  <c r="BA511" i="7"/>
  <c r="BC511" i="7"/>
  <c r="AC511" i="7"/>
  <c r="H512" i="7"/>
  <c r="F512" i="7"/>
  <c r="I512" i="7"/>
  <c r="BE322" i="7"/>
  <c r="AD322" i="7"/>
  <c r="AG322" i="7"/>
  <c r="H323" i="7"/>
  <c r="AF322" i="7"/>
  <c r="AQ510" i="7"/>
  <c r="AI510" i="7"/>
  <c r="AP510" i="7"/>
  <c r="AT510" i="7"/>
  <c r="AY511" i="7"/>
  <c r="AK511" i="7"/>
  <c r="AG511" i="7"/>
  <c r="Z322" i="7"/>
  <c r="AP322" i="7"/>
  <c r="AS42" i="7" l="1"/>
  <c r="AR582" i="7"/>
  <c r="B392" i="7"/>
  <c r="V600" i="7"/>
  <c r="W57" i="7" s="1"/>
  <c r="W600" i="7" s="1"/>
  <c r="X57" i="7" s="1"/>
  <c r="X600" i="7" s="1"/>
  <c r="Y57" i="7" s="1"/>
  <c r="Y600" i="7" s="1"/>
  <c r="Z57" i="7" s="1"/>
  <c r="Z600" i="7" s="1"/>
  <c r="AA57" i="7" s="1"/>
  <c r="AA600" i="7" s="1"/>
  <c r="AB57" i="7" s="1"/>
  <c r="AB600" i="7" s="1"/>
  <c r="AC57" i="7" s="1"/>
  <c r="AC600" i="7" s="1"/>
  <c r="AD57" i="7" s="1"/>
  <c r="AD600" i="7" s="1"/>
  <c r="AE57" i="7" s="1"/>
  <c r="AE600" i="7" s="1"/>
  <c r="AF57" i="7" s="1"/>
  <c r="AF600" i="7" s="1"/>
  <c r="AG57" i="7" s="1"/>
  <c r="AG600" i="7" s="1"/>
  <c r="AH57" i="7" s="1"/>
  <c r="AH600" i="7" s="1"/>
  <c r="AI57" i="7" s="1"/>
  <c r="AI600" i="7" s="1"/>
  <c r="AJ57" i="7" s="1"/>
  <c r="AJ600" i="7" s="1"/>
  <c r="AK57" i="7" s="1"/>
  <c r="AK600" i="7" s="1"/>
  <c r="AL57" i="7" s="1"/>
  <c r="AL600" i="7" s="1"/>
  <c r="AM57" i="7" s="1"/>
  <c r="AM600" i="7" s="1"/>
  <c r="AN57" i="7" s="1"/>
  <c r="AN600" i="7" s="1"/>
  <c r="AO57" i="7" s="1"/>
  <c r="AO600" i="7" s="1"/>
  <c r="AP57" i="7" s="1"/>
  <c r="AP600" i="7" s="1"/>
  <c r="AQ57" i="7" s="1"/>
  <c r="AQ600" i="7" s="1"/>
  <c r="AR57" i="7" s="1"/>
  <c r="AR600" i="7" s="1"/>
  <c r="AS57" i="7" s="1"/>
  <c r="AS600" i="7" s="1"/>
  <c r="AT57" i="7" s="1"/>
  <c r="AT600" i="7" s="1"/>
  <c r="AU57" i="7" s="1"/>
  <c r="AU600" i="7" s="1"/>
  <c r="AV57" i="7" s="1"/>
  <c r="AV600" i="7" s="1"/>
  <c r="AW57" i="7" s="1"/>
  <c r="AW600" i="7" s="1"/>
  <c r="AX57" i="7" s="1"/>
  <c r="AX600" i="7" s="1"/>
  <c r="AY57" i="7" s="1"/>
  <c r="AY600" i="7" s="1"/>
  <c r="AZ57" i="7" s="1"/>
  <c r="AZ600" i="7" s="1"/>
  <c r="BA57" i="7" s="1"/>
  <c r="BA600" i="7" s="1"/>
  <c r="BB57" i="7" s="1"/>
  <c r="BB600" i="7" s="1"/>
  <c r="BC57" i="7" s="1"/>
  <c r="BC600" i="7" s="1"/>
  <c r="BD57" i="7" s="1"/>
  <c r="BD600" i="7" s="1"/>
  <c r="BE57" i="7" s="1"/>
  <c r="BE600" i="7" s="1"/>
  <c r="B514" i="7"/>
  <c r="AG17" i="7"/>
  <c r="AS18" i="7"/>
  <c r="AS561" i="7" s="1"/>
  <c r="AR597" i="7"/>
  <c r="BE53" i="7"/>
  <c r="AO32" i="7"/>
  <c r="AN570" i="7"/>
  <c r="AZ31" i="7"/>
  <c r="BE390" i="7"/>
  <c r="AF390" i="7"/>
  <c r="AS390" i="7"/>
  <c r="V390" i="7"/>
  <c r="AT390" i="7"/>
  <c r="D391" i="7"/>
  <c r="AW390" i="7"/>
  <c r="X390" i="7"/>
  <c r="AK390" i="7"/>
  <c r="AP390" i="7"/>
  <c r="AI390" i="7"/>
  <c r="AO390" i="7"/>
  <c r="BC390" i="7"/>
  <c r="AC390" i="7"/>
  <c r="AL390" i="7"/>
  <c r="AA390" i="7"/>
  <c r="AG390" i="7"/>
  <c r="AU390" i="7"/>
  <c r="AZ390" i="7"/>
  <c r="BB390" i="7"/>
  <c r="Z390" i="7"/>
  <c r="Y390" i="7"/>
  <c r="AM390" i="7"/>
  <c r="AR390" i="7"/>
  <c r="AH390" i="7"/>
  <c r="J391" i="7"/>
  <c r="BA390" i="7"/>
  <c r="BD390" i="7"/>
  <c r="AE390" i="7"/>
  <c r="AJ390" i="7"/>
  <c r="AY390" i="7"/>
  <c r="H391" i="7"/>
  <c r="AX390" i="7"/>
  <c r="AV390" i="7"/>
  <c r="W390" i="7"/>
  <c r="AB390" i="7"/>
  <c r="AD390" i="7"/>
  <c r="F391" i="7"/>
  <c r="AN390" i="7"/>
  <c r="AQ390" i="7"/>
  <c r="S390" i="7" s="1"/>
  <c r="I391" i="7"/>
  <c r="S322" i="7"/>
  <c r="AI512" i="7"/>
  <c r="AN512" i="7"/>
  <c r="V512" i="7"/>
  <c r="AU512" i="7"/>
  <c r="AE323" i="7"/>
  <c r="D324" i="7"/>
  <c r="AW323" i="7"/>
  <c r="S510" i="7"/>
  <c r="AA512" i="7"/>
  <c r="BB512" i="7"/>
  <c r="Y512" i="7"/>
  <c r="D513" i="7"/>
  <c r="AG512" i="7"/>
  <c r="AZ323" i="7"/>
  <c r="AI323" i="7"/>
  <c r="AT323" i="7"/>
  <c r="BC323" i="7"/>
  <c r="AV323" i="7"/>
  <c r="AP323" i="7"/>
  <c r="AW512" i="7"/>
  <c r="AN323" i="7"/>
  <c r="AC323" i="7"/>
  <c r="AY323" i="7"/>
  <c r="S511" i="7"/>
  <c r="AH512" i="7"/>
  <c r="AZ512" i="7"/>
  <c r="H513" i="7"/>
  <c r="AX512" i="7"/>
  <c r="BA512" i="7"/>
  <c r="F324" i="7"/>
  <c r="AO323" i="7"/>
  <c r="AS323" i="7"/>
  <c r="V323" i="7"/>
  <c r="AM512" i="7"/>
  <c r="AM323" i="7"/>
  <c r="S600" i="7"/>
  <c r="AV512" i="7"/>
  <c r="BE512" i="7"/>
  <c r="AY512" i="7"/>
  <c r="BB323" i="7"/>
  <c r="BD323" i="7"/>
  <c r="AJ323" i="7"/>
  <c r="AP512" i="7"/>
  <c r="W512" i="7"/>
  <c r="AF512" i="7"/>
  <c r="X512" i="7"/>
  <c r="AO512" i="7"/>
  <c r="AQ512" i="7"/>
  <c r="AQ323" i="7"/>
  <c r="AB323" i="7"/>
  <c r="AX323" i="7"/>
  <c r="AD323" i="7"/>
  <c r="J324" i="7"/>
  <c r="BD512" i="7"/>
  <c r="AS512" i="7"/>
  <c r="AT512" i="7"/>
  <c r="AL512" i="7"/>
  <c r="BC512" i="7"/>
  <c r="AR323" i="7"/>
  <c r="AE512" i="7"/>
  <c r="AC512" i="7"/>
  <c r="AR512" i="7"/>
  <c r="AK512" i="7"/>
  <c r="AD512" i="7"/>
  <c r="BE323" i="7"/>
  <c r="X323" i="7"/>
  <c r="BA323" i="7"/>
  <c r="AL323" i="7"/>
  <c r="I324" i="7"/>
  <c r="W323" i="7"/>
  <c r="AK323" i="7"/>
  <c r="Y323" i="7"/>
  <c r="AB512" i="7"/>
  <c r="Z512" i="7"/>
  <c r="J513" i="7"/>
  <c r="I513" i="7"/>
  <c r="AJ512" i="7"/>
  <c r="AF323" i="7"/>
  <c r="AU323" i="7"/>
  <c r="AA323" i="7"/>
  <c r="H324" i="7"/>
  <c r="F513" i="7"/>
  <c r="AG323" i="7"/>
  <c r="AH323" i="7"/>
  <c r="Z323" i="7"/>
  <c r="AS39" i="7" l="1"/>
  <c r="AS585" i="7"/>
  <c r="B393" i="7"/>
  <c r="B515" i="7"/>
  <c r="AG560" i="7"/>
  <c r="AS54" i="7"/>
  <c r="BE596" i="7"/>
  <c r="AO575" i="7"/>
  <c r="AO27" i="7"/>
  <c r="AZ574" i="7"/>
  <c r="AN391" i="7"/>
  <c r="AT391" i="7"/>
  <c r="AZ391" i="7"/>
  <c r="BE391" i="7"/>
  <c r="AM391" i="7"/>
  <c r="AV391" i="7"/>
  <c r="AL391" i="7"/>
  <c r="AR391" i="7"/>
  <c r="AW391" i="7"/>
  <c r="BC391" i="7"/>
  <c r="AI391" i="7"/>
  <c r="AD391" i="7"/>
  <c r="AJ391" i="7"/>
  <c r="AO391" i="7"/>
  <c r="AF391" i="7"/>
  <c r="AU391" i="7"/>
  <c r="V391" i="7"/>
  <c r="AB391" i="7"/>
  <c r="AG391" i="7"/>
  <c r="AY391" i="7"/>
  <c r="I392" i="7"/>
  <c r="D392" i="7"/>
  <c r="BA391" i="7"/>
  <c r="AX391" i="7"/>
  <c r="Y391" i="7"/>
  <c r="AE391" i="7"/>
  <c r="H392" i="7"/>
  <c r="W391" i="7"/>
  <c r="J392" i="7"/>
  <c r="BB391" i="7"/>
  <c r="Z391" i="7"/>
  <c r="AS391" i="7"/>
  <c r="AP391" i="7"/>
  <c r="AQ391" i="7"/>
  <c r="AA391" i="7"/>
  <c r="F392" i="7"/>
  <c r="AK391" i="7"/>
  <c r="AH391" i="7"/>
  <c r="X391" i="7"/>
  <c r="AC391" i="7"/>
  <c r="BD391" i="7"/>
  <c r="S391" i="7" s="1"/>
  <c r="S323" i="7"/>
  <c r="V513" i="7"/>
  <c r="AI513" i="7"/>
  <c r="AM324" i="7"/>
  <c r="AO324" i="7"/>
  <c r="AZ513" i="7"/>
  <c r="H325" i="7"/>
  <c r="BD324" i="7"/>
  <c r="S512" i="7"/>
  <c r="BC513" i="7"/>
  <c r="AB513" i="7"/>
  <c r="AE513" i="7"/>
  <c r="W324" i="7"/>
  <c r="AD513" i="7"/>
  <c r="Y513" i="7"/>
  <c r="AX324" i="7"/>
  <c r="AJ513" i="7"/>
  <c r="AO513" i="7"/>
  <c r="AQ513" i="7"/>
  <c r="BB513" i="7"/>
  <c r="AH513" i="7"/>
  <c r="AE324" i="7"/>
  <c r="AK324" i="7"/>
  <c r="BA324" i="7"/>
  <c r="AL324" i="7"/>
  <c r="AD324" i="7"/>
  <c r="S596" i="7"/>
  <c r="AV513" i="7"/>
  <c r="AM513" i="7"/>
  <c r="X513" i="7"/>
  <c r="AC513" i="7"/>
  <c r="H514" i="7"/>
  <c r="AS324" i="7"/>
  <c r="AW324" i="7"/>
  <c r="AF324" i="7"/>
  <c r="AQ324" i="7"/>
  <c r="AI324" i="7"/>
  <c r="BE324" i="7"/>
  <c r="Y324" i="7"/>
  <c r="AP324" i="7"/>
  <c r="F514" i="7"/>
  <c r="Z324" i="7"/>
  <c r="J514" i="7"/>
  <c r="D325" i="7"/>
  <c r="AX513" i="7"/>
  <c r="BA513" i="7"/>
  <c r="AF513" i="7"/>
  <c r="AA513" i="7"/>
  <c r="AL513" i="7"/>
  <c r="AG324" i="7"/>
  <c r="AT324" i="7"/>
  <c r="AS513" i="7"/>
  <c r="BC324" i="7"/>
  <c r="D514" i="7"/>
  <c r="AY513" i="7"/>
  <c r="W513" i="7"/>
  <c r="BE513" i="7"/>
  <c r="AR513" i="7"/>
  <c r="AB324" i="7"/>
  <c r="AN324" i="7"/>
  <c r="AY324" i="7"/>
  <c r="J325" i="7"/>
  <c r="I325" i="7"/>
  <c r="AN513" i="7"/>
  <c r="AH324" i="7"/>
  <c r="X324" i="7"/>
  <c r="AU513" i="7"/>
  <c r="AP513" i="7"/>
  <c r="AK513" i="7"/>
  <c r="I514" i="7"/>
  <c r="Z513" i="7"/>
  <c r="F325" i="7"/>
  <c r="BB324" i="7"/>
  <c r="AR324" i="7"/>
  <c r="AU324" i="7"/>
  <c r="V324" i="7"/>
  <c r="AG513" i="7"/>
  <c r="AT513" i="7"/>
  <c r="BD513" i="7"/>
  <c r="AC324" i="7"/>
  <c r="AJ324" i="7"/>
  <c r="AA324" i="7"/>
  <c r="AV324" i="7"/>
  <c r="AZ324" i="7"/>
  <c r="AW513" i="7"/>
  <c r="AT42" i="7" l="1"/>
  <c r="AS582" i="7"/>
  <c r="B394" i="7"/>
  <c r="B516" i="7"/>
  <c r="AH17" i="7"/>
  <c r="AT18" i="7"/>
  <c r="AT561" i="7" s="1"/>
  <c r="AS597" i="7"/>
  <c r="AP32" i="7"/>
  <c r="AO570" i="7"/>
  <c r="BA31" i="7"/>
  <c r="AY392" i="7"/>
  <c r="BE392" i="7"/>
  <c r="AE392" i="7"/>
  <c r="AN392" i="7"/>
  <c r="AB392" i="7"/>
  <c r="F393" i="7"/>
  <c r="AQ392" i="7"/>
  <c r="AW392" i="7"/>
  <c r="W392" i="7"/>
  <c r="AK392" i="7"/>
  <c r="X392" i="7"/>
  <c r="AI392" i="7"/>
  <c r="AO392" i="7"/>
  <c r="BB392" i="7"/>
  <c r="BA392" i="7"/>
  <c r="BD392" i="7"/>
  <c r="BC392" i="7"/>
  <c r="AA392" i="7"/>
  <c r="AG392" i="7"/>
  <c r="AT392" i="7"/>
  <c r="AF392" i="7"/>
  <c r="AV392" i="7"/>
  <c r="AP392" i="7"/>
  <c r="J393" i="7"/>
  <c r="AX392" i="7"/>
  <c r="Y392" i="7"/>
  <c r="AL392" i="7"/>
  <c r="AZ392" i="7"/>
  <c r="D393" i="7"/>
  <c r="AD392" i="7"/>
  <c r="AH392" i="7"/>
  <c r="AU392" i="7"/>
  <c r="V392" i="7"/>
  <c r="AS392" i="7"/>
  <c r="I393" i="7"/>
  <c r="Z392" i="7"/>
  <c r="AM392" i="7"/>
  <c r="AR392" i="7"/>
  <c r="AJ392" i="7"/>
  <c r="H393" i="7"/>
  <c r="AC392" i="7"/>
  <c r="S392" i="7" s="1"/>
  <c r="AH514" i="7"/>
  <c r="AE514" i="7"/>
  <c r="AW514" i="7"/>
  <c r="BB514" i="7"/>
  <c r="Y325" i="7"/>
  <c r="AO325" i="7"/>
  <c r="AX514" i="7"/>
  <c r="Y514" i="7"/>
  <c r="J515" i="7"/>
  <c r="AQ325" i="7"/>
  <c r="F326" i="7"/>
  <c r="BC514" i="7"/>
  <c r="J326" i="7"/>
  <c r="S324" i="7"/>
  <c r="X325" i="7"/>
  <c r="AV325" i="7"/>
  <c r="AR514" i="7"/>
  <c r="AS514" i="7"/>
  <c r="AC325" i="7"/>
  <c r="AP514" i="7"/>
  <c r="AM514" i="7"/>
  <c r="BE514" i="7"/>
  <c r="D515" i="7"/>
  <c r="AG514" i="7"/>
  <c r="AY325" i="7"/>
  <c r="AU325" i="7"/>
  <c r="AA325" i="7"/>
  <c r="H326" i="7"/>
  <c r="AH325" i="7"/>
  <c r="BD514" i="7"/>
  <c r="AF514" i="7"/>
  <c r="AT514" i="7"/>
  <c r="AC514" i="7"/>
  <c r="BD325" i="7"/>
  <c r="AF325" i="7"/>
  <c r="AE325" i="7"/>
  <c r="Z514" i="7"/>
  <c r="AD514" i="7"/>
  <c r="AK325" i="7"/>
  <c r="V325" i="7"/>
  <c r="H515" i="7"/>
  <c r="AG325" i="7"/>
  <c r="AB514" i="7"/>
  <c r="BC325" i="7"/>
  <c r="D326" i="7"/>
  <c r="W514" i="7"/>
  <c r="AI514" i="7"/>
  <c r="AD325" i="7"/>
  <c r="AR325" i="7"/>
  <c r="BE325" i="7"/>
  <c r="AB325" i="7"/>
  <c r="AA514" i="7"/>
  <c r="AJ325" i="7"/>
  <c r="AL514" i="7"/>
  <c r="AT325" i="7"/>
  <c r="AO514" i="7"/>
  <c r="AP325" i="7"/>
  <c r="AY514" i="7"/>
  <c r="W325" i="7"/>
  <c r="BA514" i="7"/>
  <c r="AN514" i="7"/>
  <c r="F515" i="7"/>
  <c r="AI325" i="7"/>
  <c r="BA325" i="7"/>
  <c r="AJ514" i="7"/>
  <c r="V514" i="7"/>
  <c r="AQ514" i="7"/>
  <c r="AU514" i="7"/>
  <c r="AZ514" i="7"/>
  <c r="I326" i="7"/>
  <c r="AN325" i="7"/>
  <c r="AZ325" i="7"/>
  <c r="BB325" i="7"/>
  <c r="Z325" i="7"/>
  <c r="S513" i="7"/>
  <c r="AK514" i="7"/>
  <c r="AS325" i="7"/>
  <c r="AX325" i="7"/>
  <c r="AW325" i="7"/>
  <c r="AV514" i="7"/>
  <c r="X514" i="7"/>
  <c r="I515" i="7"/>
  <c r="AL325" i="7"/>
  <c r="AM325" i="7"/>
  <c r="AT39" i="7" l="1"/>
  <c r="AT585" i="7"/>
  <c r="B395" i="7"/>
  <c r="B517" i="7"/>
  <c r="AH560" i="7"/>
  <c r="AT54" i="7"/>
  <c r="BA574" i="7"/>
  <c r="AP575" i="7"/>
  <c r="AP27" i="7"/>
  <c r="BD393" i="7"/>
  <c r="AE393" i="7"/>
  <c r="AR393" i="7"/>
  <c r="AO393" i="7"/>
  <c r="AS393" i="7"/>
  <c r="H394" i="7"/>
  <c r="W393" i="7"/>
  <c r="AJ393" i="7"/>
  <c r="AK393" i="7"/>
  <c r="AV393" i="7"/>
  <c r="AN393" i="7"/>
  <c r="BB393" i="7"/>
  <c r="AB393" i="7"/>
  <c r="BA393" i="7"/>
  <c r="Z393" i="7"/>
  <c r="AF393" i="7"/>
  <c r="AY393" i="7"/>
  <c r="X393" i="7"/>
  <c r="AL393" i="7"/>
  <c r="AQ393" i="7"/>
  <c r="AX393" i="7"/>
  <c r="J394" i="7"/>
  <c r="I394" i="7"/>
  <c r="AT393" i="7"/>
  <c r="Y393" i="7"/>
  <c r="BC393" i="7"/>
  <c r="AD393" i="7"/>
  <c r="AI393" i="7"/>
  <c r="AC393" i="7"/>
  <c r="AU393" i="7"/>
  <c r="V393" i="7"/>
  <c r="AA393" i="7"/>
  <c r="BE393" i="7"/>
  <c r="F394" i="7"/>
  <c r="AM393" i="7"/>
  <c r="AZ393" i="7"/>
  <c r="AP393" i="7"/>
  <c r="AW393" i="7"/>
  <c r="D394" i="7"/>
  <c r="AH393" i="7"/>
  <c r="AG393" i="7"/>
  <c r="S393" i="7" s="1"/>
  <c r="S325" i="7"/>
  <c r="BA515" i="7"/>
  <c r="AP326" i="7"/>
  <c r="S514" i="7"/>
  <c r="AG326" i="7"/>
  <c r="AT515" i="7"/>
  <c r="AW515" i="7"/>
  <c r="AD515" i="7"/>
  <c r="AC515" i="7"/>
  <c r="AX515" i="7"/>
  <c r="X515" i="7"/>
  <c r="AR515" i="7"/>
  <c r="AG515" i="7"/>
  <c r="BD515" i="7"/>
  <c r="AN326" i="7"/>
  <c r="BA326" i="7"/>
  <c r="AZ326" i="7"/>
  <c r="AA326" i="7"/>
  <c r="BB326" i="7"/>
  <c r="AL515" i="7"/>
  <c r="AU515" i="7"/>
  <c r="AD326" i="7"/>
  <c r="AX326" i="7"/>
  <c r="Z326" i="7"/>
  <c r="AM515" i="7"/>
  <c r="V515" i="7"/>
  <c r="AL326" i="7"/>
  <c r="BD326" i="7"/>
  <c r="X326" i="7"/>
  <c r="Y326" i="7"/>
  <c r="AF515" i="7"/>
  <c r="AO326" i="7"/>
  <c r="AE326" i="7"/>
  <c r="AH515" i="7"/>
  <c r="AZ515" i="7"/>
  <c r="AJ515" i="7"/>
  <c r="BE326" i="7"/>
  <c r="J327" i="7"/>
  <c r="AA515" i="7"/>
  <c r="W515" i="7"/>
  <c r="AW326" i="7"/>
  <c r="I327" i="7"/>
  <c r="AV326" i="7"/>
  <c r="F327" i="7"/>
  <c r="BC515" i="7"/>
  <c r="AS326" i="7"/>
  <c r="H327" i="7"/>
  <c r="F516" i="7"/>
  <c r="AM326" i="7"/>
  <c r="H516" i="7"/>
  <c r="AC326" i="7"/>
  <c r="BC326" i="7"/>
  <c r="AT326" i="7"/>
  <c r="AS515" i="7"/>
  <c r="AB515" i="7"/>
  <c r="J516" i="7"/>
  <c r="Z515" i="7"/>
  <c r="AH326" i="7"/>
  <c r="AI515" i="7"/>
  <c r="D327" i="7"/>
  <c r="AQ515" i="7"/>
  <c r="AV515" i="7"/>
  <c r="AP515" i="7"/>
  <c r="AE515" i="7"/>
  <c r="AY515" i="7"/>
  <c r="AN515" i="7"/>
  <c r="AR326" i="7"/>
  <c r="W326" i="7"/>
  <c r="AI326" i="7"/>
  <c r="AF326" i="7"/>
  <c r="V326" i="7"/>
  <c r="BE515" i="7"/>
  <c r="AK515" i="7"/>
  <c r="AO515" i="7"/>
  <c r="I516" i="7"/>
  <c r="Y515" i="7"/>
  <c r="D516" i="7"/>
  <c r="AU326" i="7"/>
  <c r="AB326" i="7"/>
  <c r="AQ326" i="7"/>
  <c r="AK326" i="7"/>
  <c r="BB515" i="7"/>
  <c r="AJ326" i="7"/>
  <c r="AY326" i="7"/>
  <c r="AU42" i="7" l="1"/>
  <c r="AT582" i="7"/>
  <c r="B396" i="7"/>
  <c r="B518" i="7"/>
  <c r="AI17" i="7"/>
  <c r="AU18" i="7"/>
  <c r="AU561" i="7" s="1"/>
  <c r="AT597" i="7"/>
  <c r="BB31" i="7"/>
  <c r="AQ32" i="7"/>
  <c r="AP570" i="7"/>
  <c r="BA394" i="7"/>
  <c r="AY394" i="7"/>
  <c r="Y394" i="7"/>
  <c r="AM394" i="7"/>
  <c r="AT394" i="7"/>
  <c r="I395" i="7"/>
  <c r="AS394" i="7"/>
  <c r="AQ394" i="7"/>
  <c r="BD394" i="7"/>
  <c r="AL394" i="7"/>
  <c r="AH394" i="7"/>
  <c r="AK394" i="7"/>
  <c r="AI394" i="7"/>
  <c r="AV394" i="7"/>
  <c r="BB394" i="7"/>
  <c r="Z394" i="7"/>
  <c r="AC394" i="7"/>
  <c r="AA394" i="7"/>
  <c r="AN394" i="7"/>
  <c r="AE394" i="7"/>
  <c r="W394" i="7"/>
  <c r="AZ394" i="7"/>
  <c r="BE394" i="7"/>
  <c r="AF394" i="7"/>
  <c r="AX394" i="7"/>
  <c r="H395" i="7"/>
  <c r="AR394" i="7"/>
  <c r="AW394" i="7"/>
  <c r="X394" i="7"/>
  <c r="AD394" i="7"/>
  <c r="F395" i="7"/>
  <c r="AJ394" i="7"/>
  <c r="AO394" i="7"/>
  <c r="AP394" i="7"/>
  <c r="BC394" i="7"/>
  <c r="D395" i="7"/>
  <c r="AB394" i="7"/>
  <c r="AG394" i="7"/>
  <c r="V394" i="7"/>
  <c r="AU394" i="7"/>
  <c r="S394" i="7" s="1"/>
  <c r="J395" i="7"/>
  <c r="S326" i="7"/>
  <c r="I517" i="7"/>
  <c r="AY516" i="7"/>
  <c r="AU516" i="7"/>
  <c r="AQ327" i="7"/>
  <c r="J328" i="7"/>
  <c r="H328" i="7"/>
  <c r="AU327" i="7"/>
  <c r="S515" i="7"/>
  <c r="BB516" i="7"/>
  <c r="AT516" i="7"/>
  <c r="W516" i="7"/>
  <c r="BC516" i="7"/>
  <c r="AS516" i="7"/>
  <c r="AC516" i="7"/>
  <c r="AZ516" i="7"/>
  <c r="AF516" i="7"/>
  <c r="V516" i="7"/>
  <c r="AQ516" i="7"/>
  <c r="AZ327" i="7"/>
  <c r="BD327" i="7"/>
  <c r="AX327" i="7"/>
  <c r="AG327" i="7"/>
  <c r="AA516" i="7"/>
  <c r="AX516" i="7"/>
  <c r="AD516" i="7"/>
  <c r="AB516" i="7"/>
  <c r="Y516" i="7"/>
  <c r="AC327" i="7"/>
  <c r="BB327" i="7"/>
  <c r="AL327" i="7"/>
  <c r="AY327" i="7"/>
  <c r="BC327" i="7"/>
  <c r="AG516" i="7"/>
  <c r="AW327" i="7"/>
  <c r="AA327" i="7"/>
  <c r="AK327" i="7"/>
  <c r="AO327" i="7"/>
  <c r="AP327" i="7"/>
  <c r="X516" i="7"/>
  <c r="AO516" i="7"/>
  <c r="AJ516" i="7"/>
  <c r="Z516" i="7"/>
  <c r="Z327" i="7"/>
  <c r="AB327" i="7"/>
  <c r="BA327" i="7"/>
  <c r="D328" i="7"/>
  <c r="F517" i="7"/>
  <c r="AF327" i="7"/>
  <c r="AW516" i="7"/>
  <c r="AN516" i="7"/>
  <c r="AH516" i="7"/>
  <c r="AM516" i="7"/>
  <c r="H517" i="7"/>
  <c r="X327" i="7"/>
  <c r="W327" i="7"/>
  <c r="Y327" i="7"/>
  <c r="AM327" i="7"/>
  <c r="BE327" i="7"/>
  <c r="D517" i="7"/>
  <c r="AL516" i="7"/>
  <c r="BE516" i="7"/>
  <c r="J517" i="7"/>
  <c r="AK516" i="7"/>
  <c r="AD327" i="7"/>
  <c r="AJ327" i="7"/>
  <c r="AH327" i="7"/>
  <c r="V327" i="7"/>
  <c r="AR327" i="7"/>
  <c r="AV516" i="7"/>
  <c r="AR516" i="7"/>
  <c r="AE516" i="7"/>
  <c r="BD516" i="7"/>
  <c r="AI516" i="7"/>
  <c r="I328" i="7"/>
  <c r="AT327" i="7"/>
  <c r="AE327" i="7"/>
  <c r="F328" i="7"/>
  <c r="AS327" i="7"/>
  <c r="AP516" i="7"/>
  <c r="BA516" i="7"/>
  <c r="AI327" i="7"/>
  <c r="AV327" i="7"/>
  <c r="AN327" i="7"/>
  <c r="AU39" i="7" l="1"/>
  <c r="AU585" i="7"/>
  <c r="B397" i="7"/>
  <c r="B519" i="7"/>
  <c r="AI560" i="7"/>
  <c r="AU54" i="7"/>
  <c r="AQ575" i="7"/>
  <c r="AQ27" i="7"/>
  <c r="BB574" i="7"/>
  <c r="BC395" i="7"/>
  <c r="AT395" i="7"/>
  <c r="AR395" i="7"/>
  <c r="AN395" i="7"/>
  <c r="W395" i="7"/>
  <c r="D396" i="7"/>
  <c r="AO395" i="7"/>
  <c r="AF395" i="7"/>
  <c r="AY395" i="7"/>
  <c r="AU395" i="7"/>
  <c r="AJ395" i="7"/>
  <c r="AG395" i="7"/>
  <c r="AC395" i="7"/>
  <c r="BA395" i="7"/>
  <c r="AM395" i="7"/>
  <c r="Z395" i="7"/>
  <c r="X395" i="7"/>
  <c r="AV395" i="7"/>
  <c r="AW395" i="7"/>
  <c r="AE395" i="7"/>
  <c r="BD395" i="7"/>
  <c r="AZ395" i="7"/>
  <c r="AQ395" i="7"/>
  <c r="AK395" i="7"/>
  <c r="J396" i="7"/>
  <c r="AI395" i="7"/>
  <c r="AA395" i="7"/>
  <c r="AX395" i="7"/>
  <c r="AS395" i="7"/>
  <c r="AL395" i="7"/>
  <c r="AP395" i="7"/>
  <c r="AD395" i="7"/>
  <c r="I396" i="7"/>
  <c r="BB395" i="7"/>
  <c r="AH395" i="7"/>
  <c r="Y395" i="7"/>
  <c r="V395" i="7"/>
  <c r="AB395" i="7"/>
  <c r="H396" i="7"/>
  <c r="BE395" i="7"/>
  <c r="S395" i="7" s="1"/>
  <c r="F396" i="7"/>
  <c r="S327" i="7"/>
  <c r="BD517" i="7"/>
  <c r="I518" i="7"/>
  <c r="AS328" i="7"/>
  <c r="AD328" i="7"/>
  <c r="J329" i="7"/>
  <c r="W517" i="7"/>
  <c r="BA328" i="7"/>
  <c r="S516" i="7"/>
  <c r="BA517" i="7"/>
  <c r="AH517" i="7"/>
  <c r="J518" i="7"/>
  <c r="AX328" i="7"/>
  <c r="AG328" i="7"/>
  <c r="AC517" i="7"/>
  <c r="AY517" i="7"/>
  <c r="BB517" i="7"/>
  <c r="D518" i="7"/>
  <c r="AJ517" i="7"/>
  <c r="AG517" i="7"/>
  <c r="AA517" i="7"/>
  <c r="AZ517" i="7"/>
  <c r="AR517" i="7"/>
  <c r="AX517" i="7"/>
  <c r="AN328" i="7"/>
  <c r="BC328" i="7"/>
  <c r="AC328" i="7"/>
  <c r="AA328" i="7"/>
  <c r="AV328" i="7"/>
  <c r="W328" i="7"/>
  <c r="AO328" i="7"/>
  <c r="AJ328" i="7"/>
  <c r="AK517" i="7"/>
  <c r="AK328" i="7"/>
  <c r="BD328" i="7"/>
  <c r="V328" i="7"/>
  <c r="BE328" i="7"/>
  <c r="F329" i="7"/>
  <c r="AI517" i="7"/>
  <c r="AE517" i="7"/>
  <c r="AO517" i="7"/>
  <c r="AD517" i="7"/>
  <c r="Z517" i="7"/>
  <c r="AT328" i="7"/>
  <c r="BB328" i="7"/>
  <c r="AQ517" i="7"/>
  <c r="AQ328" i="7"/>
  <c r="H518" i="7"/>
  <c r="AW328" i="7"/>
  <c r="AZ328" i="7"/>
  <c r="AM517" i="7"/>
  <c r="AF517" i="7"/>
  <c r="AV517" i="7"/>
  <c r="AY328" i="7"/>
  <c r="H329" i="7"/>
  <c r="D329" i="7"/>
  <c r="AR328" i="7"/>
  <c r="AH328" i="7"/>
  <c r="AP328" i="7"/>
  <c r="AP517" i="7"/>
  <c r="AL517" i="7"/>
  <c r="X517" i="7"/>
  <c r="AS517" i="7"/>
  <c r="Z328" i="7"/>
  <c r="AF328" i="7"/>
  <c r="AW517" i="7"/>
  <c r="Y517" i="7"/>
  <c r="F518" i="7"/>
  <c r="AB517" i="7"/>
  <c r="BC517" i="7"/>
  <c r="I329" i="7"/>
  <c r="X328" i="7"/>
  <c r="AB328" i="7"/>
  <c r="Y328" i="7"/>
  <c r="AU328" i="7"/>
  <c r="AU517" i="7"/>
  <c r="V517" i="7"/>
  <c r="BE517" i="7"/>
  <c r="AT517" i="7"/>
  <c r="AI328" i="7"/>
  <c r="AM328" i="7"/>
  <c r="AN517" i="7"/>
  <c r="AE328" i="7"/>
  <c r="AL328" i="7"/>
  <c r="AV42" i="7" l="1"/>
  <c r="AU582" i="7"/>
  <c r="B398" i="7"/>
  <c r="B520" i="7"/>
  <c r="AJ17" i="7"/>
  <c r="AV18" i="7"/>
  <c r="AV561" i="7" s="1"/>
  <c r="AU597" i="7"/>
  <c r="BC31" i="7"/>
  <c r="AR32" i="7"/>
  <c r="AQ570" i="7"/>
  <c r="AZ396" i="7"/>
  <c r="W396" i="7"/>
  <c r="X396" i="7"/>
  <c r="AX396" i="7"/>
  <c r="AP396" i="7"/>
  <c r="D397" i="7"/>
  <c r="AN396" i="7"/>
  <c r="AR396" i="7"/>
  <c r="BE396" i="7"/>
  <c r="BB396" i="7"/>
  <c r="AW396" i="7"/>
  <c r="AJ396" i="7"/>
  <c r="AT396" i="7"/>
  <c r="AQ396" i="7"/>
  <c r="AC396" i="7"/>
  <c r="AL396" i="7"/>
  <c r="AB396" i="7"/>
  <c r="AI396" i="7"/>
  <c r="AG396" i="7"/>
  <c r="AF396" i="7"/>
  <c r="BC396" i="7"/>
  <c r="Y396" i="7"/>
  <c r="V396" i="7"/>
  <c r="AA396" i="7"/>
  <c r="F397" i="7"/>
  <c r="AU396" i="7"/>
  <c r="BD396" i="7"/>
  <c r="AY396" i="7"/>
  <c r="BA396" i="7"/>
  <c r="J397" i="7"/>
  <c r="AM396" i="7"/>
  <c r="AS396" i="7"/>
  <c r="AO396" i="7"/>
  <c r="Z396" i="7"/>
  <c r="I397" i="7"/>
  <c r="AE396" i="7"/>
  <c r="AH396" i="7"/>
  <c r="AD396" i="7"/>
  <c r="AV396" i="7"/>
  <c r="H397" i="7"/>
  <c r="AK396" i="7"/>
  <c r="S396" i="7" s="1"/>
  <c r="AM518" i="7"/>
  <c r="BE518" i="7"/>
  <c r="AU329" i="7"/>
  <c r="AZ329" i="7"/>
  <c r="AW518" i="7"/>
  <c r="AG329" i="7"/>
  <c r="J330" i="7"/>
  <c r="S328" i="7"/>
  <c r="AZ518" i="7"/>
  <c r="AR518" i="7"/>
  <c r="BD518" i="7"/>
  <c r="V329" i="7"/>
  <c r="AO518" i="7"/>
  <c r="AG518" i="7"/>
  <c r="V518" i="7"/>
  <c r="AA518" i="7"/>
  <c r="I519" i="7"/>
  <c r="X329" i="7"/>
  <c r="AD518" i="7"/>
  <c r="BA518" i="7"/>
  <c r="BB518" i="7"/>
  <c r="AY518" i="7"/>
  <c r="AQ518" i="7"/>
  <c r="Y329" i="7"/>
  <c r="BC329" i="7"/>
  <c r="AB329" i="7"/>
  <c r="H330" i="7"/>
  <c r="AQ329" i="7"/>
  <c r="AK518" i="7"/>
  <c r="Z518" i="7"/>
  <c r="AN518" i="7"/>
  <c r="AP518" i="7"/>
  <c r="AL329" i="7"/>
  <c r="AD329" i="7"/>
  <c r="AC329" i="7"/>
  <c r="AW329" i="7"/>
  <c r="AN329" i="7"/>
  <c r="AT329" i="7"/>
  <c r="AY329" i="7"/>
  <c r="AE329" i="7"/>
  <c r="AI329" i="7"/>
  <c r="AA329" i="7"/>
  <c r="AE518" i="7"/>
  <c r="F330" i="7"/>
  <c r="AJ329" i="7"/>
  <c r="BE329" i="7"/>
  <c r="AF518" i="7"/>
  <c r="AK329" i="7"/>
  <c r="AX329" i="7"/>
  <c r="AH518" i="7"/>
  <c r="W518" i="7"/>
  <c r="AB518" i="7"/>
  <c r="AX518" i="7"/>
  <c r="AL518" i="7"/>
  <c r="W329" i="7"/>
  <c r="Z329" i="7"/>
  <c r="BD329" i="7"/>
  <c r="H519" i="7"/>
  <c r="AJ518" i="7"/>
  <c r="BC518" i="7"/>
  <c r="AI518" i="7"/>
  <c r="AR329" i="7"/>
  <c r="AO329" i="7"/>
  <c r="AV329" i="7"/>
  <c r="X518" i="7"/>
  <c r="Y518" i="7"/>
  <c r="AC518" i="7"/>
  <c r="F519" i="7"/>
  <c r="D519" i="7"/>
  <c r="D330" i="7"/>
  <c r="AH329" i="7"/>
  <c r="AM329" i="7"/>
  <c r="AS329" i="7"/>
  <c r="AF329" i="7"/>
  <c r="S517" i="7"/>
  <c r="AU518" i="7"/>
  <c r="AS518" i="7"/>
  <c r="J519" i="7"/>
  <c r="BB329" i="7"/>
  <c r="BA329" i="7"/>
  <c r="I330" i="7"/>
  <c r="AT518" i="7"/>
  <c r="AV518" i="7"/>
  <c r="AP329" i="7"/>
  <c r="AV39" i="7" l="1"/>
  <c r="AV585" i="7"/>
  <c r="B399" i="7"/>
  <c r="B521" i="7"/>
  <c r="AJ560" i="7"/>
  <c r="AV54" i="7"/>
  <c r="AR575" i="7"/>
  <c r="AR27" i="7"/>
  <c r="BC574" i="7"/>
  <c r="BE397" i="7"/>
  <c r="AC397" i="7"/>
  <c r="AX397" i="7"/>
  <c r="BD397" i="7"/>
  <c r="V397" i="7"/>
  <c r="D398" i="7"/>
  <c r="AZ397" i="7"/>
  <c r="AL397" i="7"/>
  <c r="BC397" i="7"/>
  <c r="AW397" i="7"/>
  <c r="AQ397" i="7"/>
  <c r="AO397" i="7"/>
  <c r="AR397" i="7"/>
  <c r="X397" i="7"/>
  <c r="AE397" i="7"/>
  <c r="AN397" i="7"/>
  <c r="AG397" i="7"/>
  <c r="AJ397" i="7"/>
  <c r="AV397" i="7"/>
  <c r="BB397" i="7"/>
  <c r="Y397" i="7"/>
  <c r="AB397" i="7"/>
  <c r="AI397" i="7"/>
  <c r="AU397" i="7"/>
  <c r="J398" i="7"/>
  <c r="AF397" i="7"/>
  <c r="BA397" i="7"/>
  <c r="AY397" i="7"/>
  <c r="W397" i="7"/>
  <c r="AP397" i="7"/>
  <c r="H398" i="7"/>
  <c r="Z397" i="7"/>
  <c r="I398" i="7"/>
  <c r="AS397" i="7"/>
  <c r="AM397" i="7"/>
  <c r="AT397" i="7"/>
  <c r="AH397" i="7"/>
  <c r="F398" i="7"/>
  <c r="AK397" i="7"/>
  <c r="AD397" i="7"/>
  <c r="AA397" i="7"/>
  <c r="S397" i="7" s="1"/>
  <c r="S518" i="7"/>
  <c r="BE519" i="7"/>
  <c r="AK519" i="7"/>
  <c r="AB519" i="7"/>
  <c r="AH519" i="7"/>
  <c r="BD519" i="7"/>
  <c r="AN519" i="7"/>
  <c r="AC330" i="7"/>
  <c r="F331" i="7"/>
  <c r="AD330" i="7"/>
  <c r="S329" i="7"/>
  <c r="AF519" i="7"/>
  <c r="W519" i="7"/>
  <c r="AR519" i="7"/>
  <c r="Y519" i="7"/>
  <c r="AD519" i="7"/>
  <c r="BC330" i="7"/>
  <c r="AA330" i="7"/>
  <c r="AE330" i="7"/>
  <c r="AH330" i="7"/>
  <c r="I331" i="7"/>
  <c r="AS519" i="7"/>
  <c r="AX519" i="7"/>
  <c r="J520" i="7"/>
  <c r="AK330" i="7"/>
  <c r="AM519" i="7"/>
  <c r="AO519" i="7"/>
  <c r="AG519" i="7"/>
  <c r="AA519" i="7"/>
  <c r="AI519" i="7"/>
  <c r="AI330" i="7"/>
  <c r="AS330" i="7"/>
  <c r="AP330" i="7"/>
  <c r="J331" i="7"/>
  <c r="AL330" i="7"/>
  <c r="AX330" i="7"/>
  <c r="Z330" i="7"/>
  <c r="AP519" i="7"/>
  <c r="AE519" i="7"/>
  <c r="BB519" i="7"/>
  <c r="AT519" i="7"/>
  <c r="AY519" i="7"/>
  <c r="H520" i="7"/>
  <c r="BE330" i="7"/>
  <c r="AM330" i="7"/>
  <c r="AG330" i="7"/>
  <c r="AQ330" i="7"/>
  <c r="AT330" i="7"/>
  <c r="AO330" i="7"/>
  <c r="AF330" i="7"/>
  <c r="BA330" i="7"/>
  <c r="F520" i="7"/>
  <c r="AC519" i="7"/>
  <c r="AQ519" i="7"/>
  <c r="I520" i="7"/>
  <c r="V519" i="7"/>
  <c r="AW330" i="7"/>
  <c r="AZ330" i="7"/>
  <c r="X330" i="7"/>
  <c r="D331" i="7"/>
  <c r="AY330" i="7"/>
  <c r="H331" i="7"/>
  <c r="BB330" i="7"/>
  <c r="AR330" i="7"/>
  <c r="AW519" i="7"/>
  <c r="AZ519" i="7"/>
  <c r="AJ519" i="7"/>
  <c r="Z519" i="7"/>
  <c r="BA519" i="7"/>
  <c r="Y330" i="7"/>
  <c r="AN330" i="7"/>
  <c r="X519" i="7"/>
  <c r="AU519" i="7"/>
  <c r="D520" i="7"/>
  <c r="BC519" i="7"/>
  <c r="AV519" i="7"/>
  <c r="AU330" i="7"/>
  <c r="BD330" i="7"/>
  <c r="W330" i="7"/>
  <c r="AB330" i="7"/>
  <c r="AV330" i="7"/>
  <c r="V330" i="7"/>
  <c r="AJ330" i="7"/>
  <c r="AL519" i="7"/>
  <c r="AW42" i="7" l="1"/>
  <c r="AV582" i="7"/>
  <c r="B400" i="7"/>
  <c r="B522" i="7"/>
  <c r="AK17" i="7"/>
  <c r="AW18" i="7"/>
  <c r="AW561" i="7" s="1"/>
  <c r="AV597" i="7"/>
  <c r="BD31" i="7"/>
  <c r="AS32" i="7"/>
  <c r="AR570" i="7"/>
  <c r="BB398" i="7"/>
  <c r="AC398" i="7"/>
  <c r="Z398" i="7"/>
  <c r="AQ398" i="7"/>
  <c r="AV398" i="7"/>
  <c r="D399" i="7"/>
  <c r="AH398" i="7"/>
  <c r="AT398" i="7"/>
  <c r="AZ398" i="7"/>
  <c r="BE398" i="7"/>
  <c r="W398" i="7"/>
  <c r="AE398" i="7"/>
  <c r="AL398" i="7"/>
  <c r="AR398" i="7"/>
  <c r="AW398" i="7"/>
  <c r="AN398" i="7"/>
  <c r="AA398" i="7"/>
  <c r="AD398" i="7"/>
  <c r="AJ398" i="7"/>
  <c r="AO398" i="7"/>
  <c r="BD398" i="7"/>
  <c r="AM398" i="7"/>
  <c r="AY398" i="7"/>
  <c r="V398" i="7"/>
  <c r="AB398" i="7"/>
  <c r="AG398" i="7"/>
  <c r="AI398" i="7"/>
  <c r="I399" i="7"/>
  <c r="J399" i="7"/>
  <c r="BA398" i="7"/>
  <c r="AX398" i="7"/>
  <c r="Y398" i="7"/>
  <c r="BC398" i="7"/>
  <c r="H399" i="7"/>
  <c r="AK398" i="7"/>
  <c r="AS398" i="7"/>
  <c r="AP398" i="7"/>
  <c r="AU398" i="7"/>
  <c r="AF398" i="7"/>
  <c r="F399" i="7"/>
  <c r="X398" i="7"/>
  <c r="S398" i="7" s="1"/>
  <c r="S330" i="7"/>
  <c r="AJ520" i="7"/>
  <c r="AR331" i="7"/>
  <c r="Y331" i="7"/>
  <c r="AP331" i="7"/>
  <c r="BE520" i="7"/>
  <c r="AP520" i="7"/>
  <c r="AZ331" i="7"/>
  <c r="S519" i="7"/>
  <c r="D521" i="7"/>
  <c r="AW331" i="7"/>
  <c r="BA520" i="7"/>
  <c r="AM520" i="7"/>
  <c r="AR520" i="7"/>
  <c r="AL520" i="7"/>
  <c r="BD520" i="7"/>
  <c r="X331" i="7"/>
  <c r="AX520" i="7"/>
  <c r="AK520" i="7"/>
  <c r="AT520" i="7"/>
  <c r="AQ520" i="7"/>
  <c r="AD520" i="7"/>
  <c r="BE331" i="7"/>
  <c r="AK331" i="7"/>
  <c r="AG331" i="7"/>
  <c r="F332" i="7"/>
  <c r="W331" i="7"/>
  <c r="AH520" i="7"/>
  <c r="AF520" i="7"/>
  <c r="AF331" i="7"/>
  <c r="AU331" i="7"/>
  <c r="AT331" i="7"/>
  <c r="AZ520" i="7"/>
  <c r="AW520" i="7"/>
  <c r="AJ331" i="7"/>
  <c r="J332" i="7"/>
  <c r="AE331" i="7"/>
  <c r="AA331" i="7"/>
  <c r="AB331" i="7"/>
  <c r="AV520" i="7"/>
  <c r="AY520" i="7"/>
  <c r="AI520" i="7"/>
  <c r="AS331" i="7"/>
  <c r="AQ331" i="7"/>
  <c r="BB520" i="7"/>
  <c r="AL331" i="7"/>
  <c r="AH331" i="7"/>
  <c r="V331" i="7"/>
  <c r="AC331" i="7"/>
  <c r="BA331" i="7"/>
  <c r="AG520" i="7"/>
  <c r="X520" i="7"/>
  <c r="BD331" i="7"/>
  <c r="AM331" i="7"/>
  <c r="F521" i="7"/>
  <c r="AC520" i="7"/>
  <c r="AO520" i="7"/>
  <c r="I521" i="7"/>
  <c r="AN520" i="7"/>
  <c r="AX331" i="7"/>
  <c r="AO331" i="7"/>
  <c r="Z331" i="7"/>
  <c r="AV331" i="7"/>
  <c r="AS520" i="7"/>
  <c r="Z520" i="7"/>
  <c r="J521" i="7"/>
  <c r="AA520" i="7"/>
  <c r="H521" i="7"/>
  <c r="H332" i="7"/>
  <c r="BC331" i="7"/>
  <c r="AY331" i="7"/>
  <c r="AD331" i="7"/>
  <c r="AN331" i="7"/>
  <c r="AU520" i="7"/>
  <c r="Y520" i="7"/>
  <c r="V520" i="7"/>
  <c r="AE520" i="7"/>
  <c r="BB331" i="7"/>
  <c r="D332" i="7"/>
  <c r="BC520" i="7"/>
  <c r="W520" i="7"/>
  <c r="AB520" i="7"/>
  <c r="AI331" i="7"/>
  <c r="I332" i="7"/>
  <c r="AW39" i="7" l="1"/>
  <c r="AW585" i="7"/>
  <c r="B401" i="7"/>
  <c r="B523" i="7"/>
  <c r="AK560" i="7"/>
  <c r="AW54" i="7"/>
  <c r="AS575" i="7"/>
  <c r="AS27" i="7"/>
  <c r="BD574" i="7"/>
  <c r="AY399" i="7"/>
  <c r="BE399" i="7"/>
  <c r="AE399" i="7"/>
  <c r="X399" i="7"/>
  <c r="AK399" i="7"/>
  <c r="F400" i="7"/>
  <c r="AJ399" i="7"/>
  <c r="H400" i="7"/>
  <c r="AQ399" i="7"/>
  <c r="AW399" i="7"/>
  <c r="W399" i="7"/>
  <c r="AR399" i="7"/>
  <c r="AZ399" i="7"/>
  <c r="AI399" i="7"/>
  <c r="AO399" i="7"/>
  <c r="BB399" i="7"/>
  <c r="AN399" i="7"/>
  <c r="AC399" i="7"/>
  <c r="AA399" i="7"/>
  <c r="AG399" i="7"/>
  <c r="AT399" i="7"/>
  <c r="BD399" i="7"/>
  <c r="AB399" i="7"/>
  <c r="AV399" i="7"/>
  <c r="AX399" i="7"/>
  <c r="Y399" i="7"/>
  <c r="AL399" i="7"/>
  <c r="D400" i="7"/>
  <c r="AS399" i="7"/>
  <c r="AP399" i="7"/>
  <c r="BC399" i="7"/>
  <c r="AD399" i="7"/>
  <c r="BA399" i="7"/>
  <c r="J400" i="7"/>
  <c r="AM399" i="7"/>
  <c r="AH399" i="7"/>
  <c r="AU399" i="7"/>
  <c r="V399" i="7"/>
  <c r="AF399" i="7"/>
  <c r="I400" i="7"/>
  <c r="Z399" i="7"/>
  <c r="S399" i="7" s="1"/>
  <c r="S331" i="7"/>
  <c r="AZ521" i="7"/>
  <c r="AP521" i="7"/>
  <c r="AG521" i="7"/>
  <c r="AK521" i="7"/>
  <c r="W521" i="7"/>
  <c r="AD521" i="7"/>
  <c r="AA332" i="7"/>
  <c r="AV332" i="7"/>
  <c r="AY332" i="7"/>
  <c r="AJ332" i="7"/>
  <c r="S520" i="7"/>
  <c r="AX521" i="7"/>
  <c r="BC521" i="7"/>
  <c r="AV521" i="7"/>
  <c r="AQ521" i="7"/>
  <c r="I522" i="7"/>
  <c r="BE332" i="7"/>
  <c r="AS332" i="7"/>
  <c r="AD332" i="7"/>
  <c r="X521" i="7"/>
  <c r="AC521" i="7"/>
  <c r="V521" i="7"/>
  <c r="D522" i="7"/>
  <c r="J333" i="7"/>
  <c r="AW521" i="7"/>
  <c r="AL521" i="7"/>
  <c r="AF521" i="7"/>
  <c r="AY521" i="7"/>
  <c r="AN521" i="7"/>
  <c r="BA332" i="7"/>
  <c r="AQ332" i="7"/>
  <c r="AC332" i="7"/>
  <c r="AE332" i="7"/>
  <c r="AU332" i="7"/>
  <c r="F333" i="7"/>
  <c r="BB521" i="7"/>
  <c r="AJ521" i="7"/>
  <c r="AB521" i="7"/>
  <c r="BD521" i="7"/>
  <c r="BA521" i="7"/>
  <c r="AP332" i="7"/>
  <c r="AO332" i="7"/>
  <c r="AH332" i="7"/>
  <c r="BD332" i="7"/>
  <c r="H333" i="7"/>
  <c r="AN332" i="7"/>
  <c r="Y332" i="7"/>
  <c r="AG332" i="7"/>
  <c r="BB332" i="7"/>
  <c r="H522" i="7"/>
  <c r="AH521" i="7"/>
  <c r="Z521" i="7"/>
  <c r="AE521" i="7"/>
  <c r="AO521" i="7"/>
  <c r="AX332" i="7"/>
  <c r="BC332" i="7"/>
  <c r="W332" i="7"/>
  <c r="AL332" i="7"/>
  <c r="J522" i="7"/>
  <c r="AK332" i="7"/>
  <c r="V332" i="7"/>
  <c r="AI521" i="7"/>
  <c r="BE521" i="7"/>
  <c r="AU521" i="7"/>
  <c r="AM521" i="7"/>
  <c r="AS521" i="7"/>
  <c r="D333" i="7"/>
  <c r="AR332" i="7"/>
  <c r="AM332" i="7"/>
  <c r="AR521" i="7"/>
  <c r="AT521" i="7"/>
  <c r="Y521" i="7"/>
  <c r="F522" i="7"/>
  <c r="AA521" i="7"/>
  <c r="AW332" i="7"/>
  <c r="AI332" i="7"/>
  <c r="AT332" i="7"/>
  <c r="I333" i="7"/>
  <c r="AB332" i="7"/>
  <c r="X332" i="7"/>
  <c r="AZ332" i="7"/>
  <c r="Z332" i="7"/>
  <c r="AF332" i="7"/>
  <c r="AX42" i="7" l="1"/>
  <c r="AW582" i="7"/>
  <c r="B402" i="7"/>
  <c r="B524" i="7"/>
  <c r="AL17" i="7"/>
  <c r="AX18" i="7"/>
  <c r="AX561" i="7" s="1"/>
  <c r="AW597" i="7"/>
  <c r="BE31" i="7"/>
  <c r="AT32" i="7"/>
  <c r="AS570" i="7"/>
  <c r="BD400" i="7"/>
  <c r="AE400" i="7"/>
  <c r="AR400" i="7"/>
  <c r="Y400" i="7"/>
  <c r="Z400" i="7"/>
  <c r="H401" i="7"/>
  <c r="AV400" i="7"/>
  <c r="W400" i="7"/>
  <c r="AJ400" i="7"/>
  <c r="AP400" i="7"/>
  <c r="AX400" i="7"/>
  <c r="AN400" i="7"/>
  <c r="BB400" i="7"/>
  <c r="AB400" i="7"/>
  <c r="AO400" i="7"/>
  <c r="AW400" i="7"/>
  <c r="AF400" i="7"/>
  <c r="AT400" i="7"/>
  <c r="AY400" i="7"/>
  <c r="BE400" i="7"/>
  <c r="AK400" i="7"/>
  <c r="J401" i="7"/>
  <c r="BA400" i="7"/>
  <c r="X400" i="7"/>
  <c r="AL400" i="7"/>
  <c r="AQ400" i="7"/>
  <c r="AH400" i="7"/>
  <c r="BC400" i="7"/>
  <c r="AD400" i="7"/>
  <c r="AI400" i="7"/>
  <c r="I401" i="7"/>
  <c r="AU400" i="7"/>
  <c r="V400" i="7"/>
  <c r="AA400" i="7"/>
  <c r="AG400" i="7"/>
  <c r="F401" i="7"/>
  <c r="AM400" i="7"/>
  <c r="AZ400" i="7"/>
  <c r="AS400" i="7"/>
  <c r="AC400" i="7"/>
  <c r="S400" i="7" s="1"/>
  <c r="D401" i="7"/>
  <c r="S332" i="7"/>
  <c r="Y333" i="7"/>
  <c r="AY333" i="7"/>
  <c r="BE522" i="7"/>
  <c r="BB522" i="7"/>
  <c r="AQ522" i="7"/>
  <c r="BD333" i="7"/>
  <c r="F334" i="7"/>
  <c r="S521" i="7"/>
  <c r="BA522" i="7"/>
  <c r="AB333" i="7"/>
  <c r="AF522" i="7"/>
  <c r="AK522" i="7"/>
  <c r="I523" i="7"/>
  <c r="Y522" i="7"/>
  <c r="H523" i="7"/>
  <c r="BB333" i="7"/>
  <c r="AS522" i="7"/>
  <c r="AX522" i="7"/>
  <c r="AG522" i="7"/>
  <c r="AM522" i="7"/>
  <c r="AP522" i="7"/>
  <c r="AC333" i="7"/>
  <c r="AX333" i="7"/>
  <c r="AD333" i="7"/>
  <c r="BC333" i="7"/>
  <c r="AS333" i="7"/>
  <c r="AD522" i="7"/>
  <c r="AU522" i="7"/>
  <c r="AR522" i="7"/>
  <c r="AA333" i="7"/>
  <c r="AF333" i="7"/>
  <c r="I334" i="7"/>
  <c r="AO522" i="7"/>
  <c r="Z522" i="7"/>
  <c r="AV333" i="7"/>
  <c r="AK333" i="7"/>
  <c r="X333" i="7"/>
  <c r="BE333" i="7"/>
  <c r="AI522" i="7"/>
  <c r="AV522" i="7"/>
  <c r="AJ333" i="7"/>
  <c r="AW333" i="7"/>
  <c r="AZ522" i="7"/>
  <c r="AG333" i="7"/>
  <c r="H334" i="7"/>
  <c r="AN333" i="7"/>
  <c r="AI333" i="7"/>
  <c r="AM333" i="7"/>
  <c r="AL522" i="7"/>
  <c r="W522" i="7"/>
  <c r="AH333" i="7"/>
  <c r="AB522" i="7"/>
  <c r="AQ333" i="7"/>
  <c r="AZ333" i="7"/>
  <c r="D523" i="7"/>
  <c r="BC522" i="7"/>
  <c r="AT522" i="7"/>
  <c r="BD522" i="7"/>
  <c r="AL333" i="7"/>
  <c r="D334" i="7"/>
  <c r="W333" i="7"/>
  <c r="AN522" i="7"/>
  <c r="AC522" i="7"/>
  <c r="AH522" i="7"/>
  <c r="AE522" i="7"/>
  <c r="V522" i="7"/>
  <c r="J334" i="7"/>
  <c r="AR333" i="7"/>
  <c r="AE333" i="7"/>
  <c r="BA333" i="7"/>
  <c r="AO333" i="7"/>
  <c r="AW522" i="7"/>
  <c r="AA522" i="7"/>
  <c r="J523" i="7"/>
  <c r="AJ522" i="7"/>
  <c r="F523" i="7"/>
  <c r="AP333" i="7"/>
  <c r="V333" i="7"/>
  <c r="AU333" i="7"/>
  <c r="X522" i="7"/>
  <c r="AY522" i="7"/>
  <c r="AT333" i="7"/>
  <c r="Z333" i="7"/>
  <c r="AX39" i="7" l="1"/>
  <c r="AX585" i="7"/>
  <c r="B403" i="7"/>
  <c r="B525" i="7"/>
  <c r="AL560" i="7"/>
  <c r="AX54" i="7"/>
  <c r="AT575" i="7"/>
  <c r="AT27" i="7"/>
  <c r="BE574" i="7"/>
  <c r="BA401" i="7"/>
  <c r="AY401" i="7"/>
  <c r="Y401" i="7"/>
  <c r="AP401" i="7"/>
  <c r="AL401" i="7"/>
  <c r="I402" i="7"/>
  <c r="AS401" i="7"/>
  <c r="AQ401" i="7"/>
  <c r="V401" i="7"/>
  <c r="AD401" i="7"/>
  <c r="BD401" i="7"/>
  <c r="AV401" i="7"/>
  <c r="AX401" i="7"/>
  <c r="AK401" i="7"/>
  <c r="AI401" i="7"/>
  <c r="AM401" i="7"/>
  <c r="AC401" i="7"/>
  <c r="AA401" i="7"/>
  <c r="AN401" i="7"/>
  <c r="BC401" i="7"/>
  <c r="Z401" i="7"/>
  <c r="H402" i="7"/>
  <c r="BB401" i="7"/>
  <c r="AJ401" i="7"/>
  <c r="AE401" i="7"/>
  <c r="AU401" i="7"/>
  <c r="AZ401" i="7"/>
  <c r="BE401" i="7"/>
  <c r="AF401" i="7"/>
  <c r="AH401" i="7"/>
  <c r="F402" i="7"/>
  <c r="AT401" i="7"/>
  <c r="D402" i="7"/>
  <c r="AB401" i="7"/>
  <c r="W401" i="7"/>
  <c r="J402" i="7"/>
  <c r="AR401" i="7"/>
  <c r="AW401" i="7"/>
  <c r="X401" i="7"/>
  <c r="AO401" i="7"/>
  <c r="AG401" i="7"/>
  <c r="S401" i="7" s="1"/>
  <c r="S333" i="7"/>
  <c r="Y334" i="7"/>
  <c r="AZ523" i="7"/>
  <c r="AB523" i="7"/>
  <c r="AV523" i="7"/>
  <c r="X334" i="7"/>
  <c r="BE334" i="7"/>
  <c r="S522" i="7"/>
  <c r="AY334" i="7"/>
  <c r="AV334" i="7"/>
  <c r="BE523" i="7"/>
  <c r="V523" i="7"/>
  <c r="AG523" i="7"/>
  <c r="BD523" i="7"/>
  <c r="AK523" i="7"/>
  <c r="AA523" i="7"/>
  <c r="AQ523" i="7"/>
  <c r="I524" i="7"/>
  <c r="AS523" i="7"/>
  <c r="AH523" i="7"/>
  <c r="AF334" i="7"/>
  <c r="BA334" i="7"/>
  <c r="AG334" i="7"/>
  <c r="AP334" i="7"/>
  <c r="AK334" i="7"/>
  <c r="BC523" i="7"/>
  <c r="BA523" i="7"/>
  <c r="AP523" i="7"/>
  <c r="AE523" i="7"/>
  <c r="AI334" i="7"/>
  <c r="BD334" i="7"/>
  <c r="AJ523" i="7"/>
  <c r="AY523" i="7"/>
  <c r="AO334" i="7"/>
  <c r="Z334" i="7"/>
  <c r="J524" i="7"/>
  <c r="AB334" i="7"/>
  <c r="AL334" i="7"/>
  <c r="AD523" i="7"/>
  <c r="AT334" i="7"/>
  <c r="AU334" i="7"/>
  <c r="I335" i="7"/>
  <c r="AX523" i="7"/>
  <c r="AC334" i="7"/>
  <c r="AE334" i="7"/>
  <c r="AN523" i="7"/>
  <c r="AR334" i="7"/>
  <c r="AM334" i="7"/>
  <c r="S574" i="7"/>
  <c r="AL523" i="7"/>
  <c r="AF523" i="7"/>
  <c r="V334" i="7"/>
  <c r="F335" i="7"/>
  <c r="AN334" i="7"/>
  <c r="H335" i="7"/>
  <c r="AA334" i="7"/>
  <c r="AR523" i="7"/>
  <c r="AO523" i="7"/>
  <c r="Y523" i="7"/>
  <c r="BC334" i="7"/>
  <c r="AS334" i="7"/>
  <c r="AW523" i="7"/>
  <c r="X523" i="7"/>
  <c r="W523" i="7"/>
  <c r="F524" i="7"/>
  <c r="Z523" i="7"/>
  <c r="AQ334" i="7"/>
  <c r="AD334" i="7"/>
  <c r="AX334" i="7"/>
  <c r="J335" i="7"/>
  <c r="BB334" i="7"/>
  <c r="AT523" i="7"/>
  <c r="AU523" i="7"/>
  <c r="AI523" i="7"/>
  <c r="H524" i="7"/>
  <c r="BB523" i="7"/>
  <c r="D524" i="7"/>
  <c r="AW334" i="7"/>
  <c r="AZ334" i="7"/>
  <c r="AH334" i="7"/>
  <c r="AJ334" i="7"/>
  <c r="AM523" i="7"/>
  <c r="AC523" i="7"/>
  <c r="D335" i="7"/>
  <c r="W334" i="7"/>
  <c r="AY42" i="7" l="1"/>
  <c r="AX582" i="7"/>
  <c r="B404" i="7"/>
  <c r="B526" i="7"/>
  <c r="AM17" i="7"/>
  <c r="AY18" i="7"/>
  <c r="AY561" i="7" s="1"/>
  <c r="AX597" i="7"/>
  <c r="AU32" i="7"/>
  <c r="AT570" i="7"/>
  <c r="AX402" i="7"/>
  <c r="Y402" i="7"/>
  <c r="AL402" i="7"/>
  <c r="W402" i="7"/>
  <c r="AU402" i="7"/>
  <c r="D403" i="7"/>
  <c r="AP402" i="7"/>
  <c r="BD402" i="7"/>
  <c r="AD402" i="7"/>
  <c r="AQ402" i="7"/>
  <c r="AB402" i="7"/>
  <c r="AH402" i="7"/>
  <c r="AV402" i="7"/>
  <c r="V402" i="7"/>
  <c r="AM402" i="7"/>
  <c r="AA402" i="7"/>
  <c r="Z402" i="7"/>
  <c r="AN402" i="7"/>
  <c r="BA402" i="7"/>
  <c r="BC402" i="7"/>
  <c r="AJ402" i="7"/>
  <c r="BE402" i="7"/>
  <c r="AF402" i="7"/>
  <c r="AS402" i="7"/>
  <c r="AI402" i="7"/>
  <c r="I403" i="7"/>
  <c r="AW402" i="7"/>
  <c r="X402" i="7"/>
  <c r="AK402" i="7"/>
  <c r="AZ402" i="7"/>
  <c r="H403" i="7"/>
  <c r="AO402" i="7"/>
  <c r="BB402" i="7"/>
  <c r="AC402" i="7"/>
  <c r="AE402" i="7"/>
  <c r="J403" i="7"/>
  <c r="AG402" i="7"/>
  <c r="AT402" i="7"/>
  <c r="AR402" i="7"/>
  <c r="AY402" i="7"/>
  <c r="S402" i="7" s="1"/>
  <c r="F403" i="7"/>
  <c r="S334" i="7"/>
  <c r="AA335" i="7"/>
  <c r="H336" i="7"/>
  <c r="AV524" i="7"/>
  <c r="AL524" i="7"/>
  <c r="W335" i="7"/>
  <c r="X335" i="7"/>
  <c r="I336" i="7"/>
  <c r="S523" i="7"/>
  <c r="BD335" i="7"/>
  <c r="AM335" i="7"/>
  <c r="AE524" i="7"/>
  <c r="AF524" i="7"/>
  <c r="AG524" i="7"/>
  <c r="X524" i="7"/>
  <c r="AH524" i="7"/>
  <c r="BA335" i="7"/>
  <c r="AC524" i="7"/>
  <c r="AI524" i="7"/>
  <c r="AT524" i="7"/>
  <c r="D525" i="7"/>
  <c r="AU524" i="7"/>
  <c r="AS335" i="7"/>
  <c r="AI335" i="7"/>
  <c r="AF335" i="7"/>
  <c r="AR335" i="7"/>
  <c r="Y335" i="7"/>
  <c r="AO524" i="7"/>
  <c r="AS524" i="7"/>
  <c r="V524" i="7"/>
  <c r="AQ335" i="7"/>
  <c r="AT335" i="7"/>
  <c r="AU335" i="7"/>
  <c r="BC524" i="7"/>
  <c r="AN335" i="7"/>
  <c r="V335" i="7"/>
  <c r="AH335" i="7"/>
  <c r="Z335" i="7"/>
  <c r="AJ524" i="7"/>
  <c r="AP524" i="7"/>
  <c r="AP335" i="7"/>
  <c r="AG335" i="7"/>
  <c r="BA524" i="7"/>
  <c r="AN524" i="7"/>
  <c r="AZ335" i="7"/>
  <c r="D336" i="7"/>
  <c r="AB335" i="7"/>
  <c r="AE335" i="7"/>
  <c r="F525" i="7"/>
  <c r="BB524" i="7"/>
  <c r="AX335" i="7"/>
  <c r="F336" i="7"/>
  <c r="I525" i="7"/>
  <c r="BC335" i="7"/>
  <c r="AK335" i="7"/>
  <c r="AQ524" i="7"/>
  <c r="AB524" i="7"/>
  <c r="AK524" i="7"/>
  <c r="AD524" i="7"/>
  <c r="BB335" i="7"/>
  <c r="AW524" i="7"/>
  <c r="BD524" i="7"/>
  <c r="AX524" i="7"/>
  <c r="AR524" i="7"/>
  <c r="AM524" i="7"/>
  <c r="AY335" i="7"/>
  <c r="AC335" i="7"/>
  <c r="AO335" i="7"/>
  <c r="AD335" i="7"/>
  <c r="BE335" i="7"/>
  <c r="AY524" i="7"/>
  <c r="W524" i="7"/>
  <c r="Z524" i="7"/>
  <c r="Y524" i="7"/>
  <c r="J525" i="7"/>
  <c r="H525" i="7"/>
  <c r="AV335" i="7"/>
  <c r="J336" i="7"/>
  <c r="AJ335" i="7"/>
  <c r="BE524" i="7"/>
  <c r="AA524" i="7"/>
  <c r="AZ524" i="7"/>
  <c r="AW335" i="7"/>
  <c r="AL335" i="7"/>
  <c r="AY39" i="7" l="1"/>
  <c r="AY585" i="7"/>
  <c r="B405" i="7"/>
  <c r="B527" i="7"/>
  <c r="AM560" i="7"/>
  <c r="AY54" i="7"/>
  <c r="AU575" i="7"/>
  <c r="AU27" i="7"/>
  <c r="BE403" i="7"/>
  <c r="AE403" i="7"/>
  <c r="AC403" i="7"/>
  <c r="Z403" i="7"/>
  <c r="AJ403" i="7"/>
  <c r="I404" i="7"/>
  <c r="AW403" i="7"/>
  <c r="W403" i="7"/>
  <c r="BD403" i="7"/>
  <c r="AT403" i="7"/>
  <c r="AB403" i="7"/>
  <c r="BB403" i="7"/>
  <c r="AO403" i="7"/>
  <c r="AX403" i="7"/>
  <c r="AS403" i="7"/>
  <c r="X403" i="7"/>
  <c r="Y403" i="7"/>
  <c r="BC403" i="7"/>
  <c r="AL403" i="7"/>
  <c r="AI403" i="7"/>
  <c r="AQ403" i="7"/>
  <c r="BA403" i="7"/>
  <c r="V403" i="7"/>
  <c r="H404" i="7"/>
  <c r="AU403" i="7"/>
  <c r="AD403" i="7"/>
  <c r="AA403" i="7"/>
  <c r="AP403" i="7"/>
  <c r="J404" i="7"/>
  <c r="AM403" i="7"/>
  <c r="AY403" i="7"/>
  <c r="AV403" i="7"/>
  <c r="AR403" i="7"/>
  <c r="AF403" i="7"/>
  <c r="F404" i="7"/>
  <c r="AN403" i="7"/>
  <c r="AK403" i="7"/>
  <c r="AH403" i="7"/>
  <c r="AZ403" i="7"/>
  <c r="D404" i="7"/>
  <c r="AG403" i="7"/>
  <c r="S403" i="7" s="1"/>
  <c r="S524" i="7"/>
  <c r="AE525" i="7"/>
  <c r="AJ525" i="7"/>
  <c r="AQ525" i="7"/>
  <c r="AX336" i="7"/>
  <c r="D337" i="7"/>
  <c r="AK336" i="7"/>
  <c r="BA336" i="7"/>
  <c r="S335" i="7"/>
  <c r="AR525" i="7"/>
  <c r="AW525" i="7"/>
  <c r="AF525" i="7"/>
  <c r="AA336" i="7"/>
  <c r="BD336" i="7"/>
  <c r="AC525" i="7"/>
  <c r="AK525" i="7"/>
  <c r="AT525" i="7"/>
  <c r="J526" i="7"/>
  <c r="AU525" i="7"/>
  <c r="BC336" i="7"/>
  <c r="BE336" i="7"/>
  <c r="AF336" i="7"/>
  <c r="BA525" i="7"/>
  <c r="AN525" i="7"/>
  <c r="AY525" i="7"/>
  <c r="AX525" i="7"/>
  <c r="V525" i="7"/>
  <c r="AY336" i="7"/>
  <c r="AR336" i="7"/>
  <c r="AL336" i="7"/>
  <c r="AZ336" i="7"/>
  <c r="AQ336" i="7"/>
  <c r="AM336" i="7"/>
  <c r="AB336" i="7"/>
  <c r="AO336" i="7"/>
  <c r="J337" i="7"/>
  <c r="I337" i="7"/>
  <c r="V336" i="7"/>
  <c r="H337" i="7"/>
  <c r="AC336" i="7"/>
  <c r="H526" i="7"/>
  <c r="BB525" i="7"/>
  <c r="AS525" i="7"/>
  <c r="BC525" i="7"/>
  <c r="AA525" i="7"/>
  <c r="AP336" i="7"/>
  <c r="W336" i="7"/>
  <c r="Z336" i="7"/>
  <c r="AI336" i="7"/>
  <c r="AV336" i="7"/>
  <c r="D526" i="7"/>
  <c r="AB525" i="7"/>
  <c r="AH525" i="7"/>
  <c r="AD525" i="7"/>
  <c r="AO525" i="7"/>
  <c r="AN336" i="7"/>
  <c r="AD336" i="7"/>
  <c r="AH336" i="7"/>
  <c r="AS336" i="7"/>
  <c r="AV525" i="7"/>
  <c r="Z525" i="7"/>
  <c r="X525" i="7"/>
  <c r="AI525" i="7"/>
  <c r="F526" i="7"/>
  <c r="AT336" i="7"/>
  <c r="AE336" i="7"/>
  <c r="AZ525" i="7"/>
  <c r="BD525" i="7"/>
  <c r="W525" i="7"/>
  <c r="AG525" i="7"/>
  <c r="AL525" i="7"/>
  <c r="AP525" i="7"/>
  <c r="BE525" i="7"/>
  <c r="X336" i="7"/>
  <c r="BB336" i="7"/>
  <c r="Y336" i="7"/>
  <c r="AU336" i="7"/>
  <c r="AW336" i="7"/>
  <c r="AM525" i="7"/>
  <c r="I526" i="7"/>
  <c r="F337" i="7"/>
  <c r="AJ336" i="7"/>
  <c r="AG336" i="7"/>
  <c r="Y525" i="7"/>
  <c r="AZ42" i="7" l="1"/>
  <c r="AY582" i="7"/>
  <c r="B528" i="7"/>
  <c r="AN17" i="7"/>
  <c r="AZ18" i="7"/>
  <c r="AZ561" i="7" s="1"/>
  <c r="AY597" i="7"/>
  <c r="AV32" i="7"/>
  <c r="AU570" i="7"/>
  <c r="BB404" i="7"/>
  <c r="AC404" i="7"/>
  <c r="BD404" i="7"/>
  <c r="Y404" i="7"/>
  <c r="AV404" i="7"/>
  <c r="D405" i="7"/>
  <c r="AA404" i="7"/>
  <c r="Z404" i="7"/>
  <c r="AM404" i="7"/>
  <c r="AT404" i="7"/>
  <c r="AZ404" i="7"/>
  <c r="AP404" i="7"/>
  <c r="AW404" i="7"/>
  <c r="AU404" i="7"/>
  <c r="AL404" i="7"/>
  <c r="AR404" i="7"/>
  <c r="AE404" i="7"/>
  <c r="AI404" i="7"/>
  <c r="AN404" i="7"/>
  <c r="AD404" i="7"/>
  <c r="AJ404" i="7"/>
  <c r="BC404" i="7"/>
  <c r="X404" i="7"/>
  <c r="W404" i="7"/>
  <c r="AG404" i="7"/>
  <c r="F405" i="7"/>
  <c r="J405" i="7"/>
  <c r="V404" i="7"/>
  <c r="AB404" i="7"/>
  <c r="AO404" i="7"/>
  <c r="AH404" i="7"/>
  <c r="I405" i="7"/>
  <c r="AY404" i="7"/>
  <c r="BA404" i="7"/>
  <c r="BE404" i="7"/>
  <c r="H405" i="7"/>
  <c r="AK404" i="7"/>
  <c r="AS404" i="7"/>
  <c r="AQ404" i="7"/>
  <c r="AX404" i="7"/>
  <c r="AF404" i="7"/>
  <c r="S404" i="7" s="1"/>
  <c r="S525" i="7"/>
  <c r="BE526" i="7"/>
  <c r="BB526" i="7"/>
  <c r="AD526" i="7"/>
  <c r="AG526" i="7"/>
  <c r="AY526" i="7"/>
  <c r="V526" i="7"/>
  <c r="AD337" i="7"/>
  <c r="AB337" i="7"/>
  <c r="AE337" i="7"/>
  <c r="AV337" i="7"/>
  <c r="I338" i="7"/>
  <c r="BD526" i="7"/>
  <c r="AN526" i="7"/>
  <c r="AK526" i="7"/>
  <c r="J527" i="7"/>
  <c r="AM526" i="7"/>
  <c r="AH337" i="7"/>
  <c r="AK337" i="7"/>
  <c r="AQ337" i="7"/>
  <c r="Y337" i="7"/>
  <c r="AP337" i="7"/>
  <c r="AM337" i="7"/>
  <c r="AG337" i="7"/>
  <c r="AT337" i="7"/>
  <c r="AU526" i="7"/>
  <c r="AF526" i="7"/>
  <c r="AY337" i="7"/>
  <c r="AL337" i="7"/>
  <c r="AS337" i="7"/>
  <c r="S336" i="7"/>
  <c r="AP526" i="7"/>
  <c r="AO526" i="7"/>
  <c r="Y526" i="7"/>
  <c r="X526" i="7"/>
  <c r="AJ526" i="7"/>
  <c r="AR337" i="7"/>
  <c r="J338" i="7"/>
  <c r="Z526" i="7"/>
  <c r="BA337" i="7"/>
  <c r="AO337" i="7"/>
  <c r="AX337" i="7"/>
  <c r="AF337" i="7"/>
  <c r="AX526" i="7"/>
  <c r="Z337" i="7"/>
  <c r="BD337" i="7"/>
  <c r="H527" i="7"/>
  <c r="AV526" i="7"/>
  <c r="I527" i="7"/>
  <c r="AH526" i="7"/>
  <c r="AE526" i="7"/>
  <c r="AT526" i="7"/>
  <c r="AS526" i="7"/>
  <c r="F338" i="7"/>
  <c r="AW337" i="7"/>
  <c r="AJ337" i="7"/>
  <c r="BB337" i="7"/>
  <c r="AL526" i="7"/>
  <c r="F527" i="7"/>
  <c r="AI337" i="7"/>
  <c r="AW526" i="7"/>
  <c r="AZ526" i="7"/>
  <c r="BC526" i="7"/>
  <c r="AQ526" i="7"/>
  <c r="D527" i="7"/>
  <c r="AU337" i="7"/>
  <c r="BE337" i="7"/>
  <c r="AC337" i="7"/>
  <c r="AA337" i="7"/>
  <c r="AN337" i="7"/>
  <c r="AC526" i="7"/>
  <c r="AI526" i="7"/>
  <c r="AB526" i="7"/>
  <c r="W526" i="7"/>
  <c r="AA526" i="7"/>
  <c r="V337" i="7"/>
  <c r="AZ337" i="7"/>
  <c r="W337" i="7"/>
  <c r="D338" i="7"/>
  <c r="AR526" i="7"/>
  <c r="BA526" i="7"/>
  <c r="BC337" i="7"/>
  <c r="H338" i="7"/>
  <c r="X337" i="7"/>
  <c r="AZ39" i="7" l="1"/>
  <c r="AZ585" i="7"/>
  <c r="B529" i="7"/>
  <c r="AN560" i="7"/>
  <c r="AZ54" i="7"/>
  <c r="AV575" i="7"/>
  <c r="AV27" i="7"/>
  <c r="AY405" i="7"/>
  <c r="BE405" i="7"/>
  <c r="AZ405" i="7"/>
  <c r="BD405" i="7"/>
  <c r="AN405" i="7"/>
  <c r="AQ405" i="7"/>
  <c r="AW405" i="7"/>
  <c r="AL405" i="7"/>
  <c r="AS405" i="7"/>
  <c r="AU405" i="7"/>
  <c r="AI405" i="7"/>
  <c r="AO405" i="7"/>
  <c r="X405" i="7"/>
  <c r="AE405" i="7"/>
  <c r="AJ405" i="7"/>
  <c r="AA405" i="7"/>
  <c r="AG405" i="7"/>
  <c r="AV405" i="7"/>
  <c r="AC405" i="7"/>
  <c r="AD405" i="7"/>
  <c r="AX405" i="7"/>
  <c r="Y405" i="7"/>
  <c r="AK405" i="7"/>
  <c r="BC405" i="7"/>
  <c r="AP405" i="7"/>
  <c r="BA405" i="7"/>
  <c r="W405" i="7"/>
  <c r="V405" i="7"/>
  <c r="AH405" i="7"/>
  <c r="AM405" i="7"/>
  <c r="AT405" i="7"/>
  <c r="BB405" i="7"/>
  <c r="Z405" i="7"/>
  <c r="AB405" i="7"/>
  <c r="AF405" i="7"/>
  <c r="AR405" i="7"/>
  <c r="S405" i="7" s="1"/>
  <c r="S337" i="7"/>
  <c r="AT527" i="7"/>
  <c r="AH527" i="7"/>
  <c r="BE527" i="7"/>
  <c r="H528" i="7"/>
  <c r="BB527" i="7"/>
  <c r="AV338" i="7"/>
  <c r="AM338" i="7"/>
  <c r="AZ527" i="7"/>
  <c r="V527" i="7"/>
  <c r="X527" i="7"/>
  <c r="W338" i="7"/>
  <c r="BC338" i="7"/>
  <c r="AK527" i="7"/>
  <c r="S526" i="7"/>
  <c r="AC527" i="7"/>
  <c r="AP338" i="7"/>
  <c r="AB527" i="7"/>
  <c r="X338" i="7"/>
  <c r="AV527" i="7"/>
  <c r="AU527" i="7"/>
  <c r="I528" i="7"/>
  <c r="AS527" i="7"/>
  <c r="AE527" i="7"/>
  <c r="AH338" i="7"/>
  <c r="Z338" i="7"/>
  <c r="AF338" i="7"/>
  <c r="V338" i="7"/>
  <c r="AS338" i="7"/>
  <c r="AA338" i="7"/>
  <c r="BD527" i="7"/>
  <c r="H339" i="7"/>
  <c r="F339" i="7"/>
  <c r="AI338" i="7"/>
  <c r="AM527" i="7"/>
  <c r="BB338" i="7"/>
  <c r="AU338" i="7"/>
  <c r="AB338" i="7"/>
  <c r="AX527" i="7"/>
  <c r="AD527" i="7"/>
  <c r="BA527" i="7"/>
  <c r="AP527" i="7"/>
  <c r="AI527" i="7"/>
  <c r="AO338" i="7"/>
  <c r="AJ338" i="7"/>
  <c r="AL338" i="7"/>
  <c r="AD338" i="7"/>
  <c r="AJ527" i="7"/>
  <c r="AG527" i="7"/>
  <c r="AT338" i="7"/>
  <c r="AR527" i="7"/>
  <c r="J528" i="7"/>
  <c r="BE338" i="7"/>
  <c r="AN527" i="7"/>
  <c r="BA338" i="7"/>
  <c r="AL527" i="7"/>
  <c r="AW527" i="7"/>
  <c r="AN338" i="7"/>
  <c r="AY527" i="7"/>
  <c r="AX338" i="7"/>
  <c r="AC338" i="7"/>
  <c r="AW338" i="7"/>
  <c r="Z527" i="7"/>
  <c r="AF527" i="7"/>
  <c r="D528" i="7"/>
  <c r="AA527" i="7"/>
  <c r="W527" i="7"/>
  <c r="AQ527" i="7"/>
  <c r="F528" i="7"/>
  <c r="BC527" i="7"/>
  <c r="AR338" i="7"/>
  <c r="AG338" i="7"/>
  <c r="D339" i="7"/>
  <c r="I339" i="7"/>
  <c r="AK338" i="7"/>
  <c r="AZ338" i="7"/>
  <c r="Y338" i="7"/>
  <c r="AQ338" i="7"/>
  <c r="Y527" i="7"/>
  <c r="BD338" i="7"/>
  <c r="AY338" i="7"/>
  <c r="AO527" i="7"/>
  <c r="AE338" i="7"/>
  <c r="BA42" i="7" l="1"/>
  <c r="AZ582" i="7"/>
  <c r="B530" i="7"/>
  <c r="AO17" i="7"/>
  <c r="BA18" i="7"/>
  <c r="BA561" i="7" s="1"/>
  <c r="AZ597" i="7"/>
  <c r="AW32" i="7"/>
  <c r="AV570" i="7"/>
  <c r="AX528" i="7"/>
  <c r="AE528" i="7"/>
  <c r="AI528" i="7"/>
  <c r="D340" i="7"/>
  <c r="AZ528" i="7"/>
  <c r="AA528" i="7"/>
  <c r="AN528" i="7"/>
  <c r="J339" i="7"/>
  <c r="BA528" i="7"/>
  <c r="Z528" i="7"/>
  <c r="S527" i="7"/>
  <c r="AG528" i="7"/>
  <c r="V528" i="7"/>
  <c r="AC528" i="7"/>
  <c r="W528" i="7"/>
  <c r="AK528" i="7"/>
  <c r="AH528" i="7"/>
  <c r="H529" i="7"/>
  <c r="AW528" i="7"/>
  <c r="AQ528" i="7"/>
  <c r="AD528" i="7"/>
  <c r="AP528" i="7"/>
  <c r="AB528" i="7"/>
  <c r="J529" i="7"/>
  <c r="BD528" i="7"/>
  <c r="I529" i="7"/>
  <c r="AR528" i="7"/>
  <c r="AV528" i="7"/>
  <c r="AY528" i="7"/>
  <c r="AL528" i="7"/>
  <c r="Y528" i="7"/>
  <c r="AO528" i="7"/>
  <c r="AM528" i="7"/>
  <c r="AT528" i="7"/>
  <c r="F529" i="7"/>
  <c r="J340" i="7"/>
  <c r="H340" i="7"/>
  <c r="AS528" i="7"/>
  <c r="AJ528" i="7"/>
  <c r="AU528" i="7"/>
  <c r="BE528" i="7"/>
  <c r="D529" i="7"/>
  <c r="I340" i="7"/>
  <c r="S338" i="7"/>
  <c r="BC528" i="7"/>
  <c r="X528" i="7"/>
  <c r="AF528" i="7"/>
  <c r="F340" i="7"/>
  <c r="BB528" i="7"/>
  <c r="BA39" i="7" l="1"/>
  <c r="BA585" i="7"/>
  <c r="B531" i="7"/>
  <c r="AO560" i="7"/>
  <c r="BA54" i="7"/>
  <c r="AW575" i="7"/>
  <c r="AW27" i="7"/>
  <c r="S528" i="7"/>
  <c r="AH339" i="7"/>
  <c r="AJ529" i="7"/>
  <c r="X529" i="7"/>
  <c r="AQ340" i="7"/>
  <c r="AN340" i="7"/>
  <c r="J341" i="7"/>
  <c r="AL529" i="7"/>
  <c r="AV340" i="7"/>
  <c r="F341" i="7"/>
  <c r="AT529" i="7"/>
  <c r="V340" i="7"/>
  <c r="AP339" i="7"/>
  <c r="AM339" i="7"/>
  <c r="AD339" i="7"/>
  <c r="AU339" i="7"/>
  <c r="AW339" i="7"/>
  <c r="BD529" i="7"/>
  <c r="AI529" i="7"/>
  <c r="H530" i="7"/>
  <c r="AI340" i="7"/>
  <c r="D341" i="7"/>
  <c r="BD340" i="7"/>
  <c r="X339" i="7"/>
  <c r="AV339" i="7"/>
  <c r="AC339" i="7"/>
  <c r="BC339" i="7"/>
  <c r="BE339" i="7"/>
  <c r="AE529" i="7"/>
  <c r="AN529" i="7"/>
  <c r="AG529" i="7"/>
  <c r="BC340" i="7"/>
  <c r="AE339" i="7"/>
  <c r="W339" i="7"/>
  <c r="AL339" i="7"/>
  <c r="AQ339" i="7"/>
  <c r="AN339" i="7"/>
  <c r="AK529" i="7"/>
  <c r="AZ529" i="7"/>
  <c r="AC529" i="7"/>
  <c r="I530" i="7"/>
  <c r="AU529" i="7"/>
  <c r="AT340" i="7"/>
  <c r="AY340" i="7"/>
  <c r="Z340" i="7"/>
  <c r="H341" i="7"/>
  <c r="AO340" i="7"/>
  <c r="J530" i="7"/>
  <c r="V529" i="7"/>
  <c r="AX340" i="7"/>
  <c r="AU340" i="7"/>
  <c r="AB340" i="7"/>
  <c r="AO529" i="7"/>
  <c r="AD340" i="7"/>
  <c r="W340" i="7"/>
  <c r="AA340" i="7"/>
  <c r="AY339" i="7"/>
  <c r="AO339" i="7"/>
  <c r="AK339" i="7"/>
  <c r="Y339" i="7"/>
  <c r="AF339" i="7"/>
  <c r="AX529" i="7"/>
  <c r="AR529" i="7"/>
  <c r="AS529" i="7"/>
  <c r="F530" i="7"/>
  <c r="AJ340" i="7"/>
  <c r="AS340" i="7"/>
  <c r="Z529" i="7"/>
  <c r="BB340" i="7"/>
  <c r="X340" i="7"/>
  <c r="AW340" i="7"/>
  <c r="AC340" i="7"/>
  <c r="AH340" i="7"/>
  <c r="AG339" i="7"/>
  <c r="AA339" i="7"/>
  <c r="AR339" i="7"/>
  <c r="Z339" i="7"/>
  <c r="Y529" i="7"/>
  <c r="AH529" i="7"/>
  <c r="BA529" i="7"/>
  <c r="Y340" i="7"/>
  <c r="D530" i="7"/>
  <c r="AR340" i="7"/>
  <c r="AJ339" i="7"/>
  <c r="BD339" i="7"/>
  <c r="V339" i="7"/>
  <c r="AX339" i="7"/>
  <c r="AM529" i="7"/>
  <c r="AV529" i="7"/>
  <c r="BB529" i="7"/>
  <c r="BC529" i="7"/>
  <c r="I341" i="7"/>
  <c r="BB339" i="7"/>
  <c r="AZ339" i="7"/>
  <c r="AB339" i="7"/>
  <c r="AT339" i="7"/>
  <c r="AQ529" i="7"/>
  <c r="W529" i="7"/>
  <c r="AA529" i="7"/>
  <c r="AW529" i="7"/>
  <c r="AD529" i="7"/>
  <c r="AG340" i="7"/>
  <c r="AL340" i="7"/>
  <c r="AF340" i="7"/>
  <c r="BA340" i="7"/>
  <c r="AM340" i="7"/>
  <c r="AS339" i="7"/>
  <c r="BA339" i="7"/>
  <c r="AI339" i="7"/>
  <c r="AP529" i="7"/>
  <c r="BE529" i="7"/>
  <c r="AB529" i="7"/>
  <c r="AP340" i="7"/>
  <c r="BE340" i="7"/>
  <c r="AF529" i="7"/>
  <c r="AZ340" i="7"/>
  <c r="AE340" i="7"/>
  <c r="AY529" i="7"/>
  <c r="AK340" i="7"/>
  <c r="BB42" i="7" l="1"/>
  <c r="BA582" i="7"/>
  <c r="V601" i="7"/>
  <c r="W58" i="7" s="1"/>
  <c r="W601" i="7" s="1"/>
  <c r="X58" i="7" s="1"/>
  <c r="X601" i="7" s="1"/>
  <c r="Y58" i="7" s="1"/>
  <c r="Y601" i="7" s="1"/>
  <c r="Z58" i="7" s="1"/>
  <c r="Z601" i="7" s="1"/>
  <c r="AA58" i="7" s="1"/>
  <c r="AA601" i="7" s="1"/>
  <c r="AB58" i="7" s="1"/>
  <c r="AB601" i="7" s="1"/>
  <c r="AC58" i="7" s="1"/>
  <c r="AC601" i="7" s="1"/>
  <c r="AD58" i="7" s="1"/>
  <c r="AD601" i="7" s="1"/>
  <c r="AE58" i="7" s="1"/>
  <c r="AE601" i="7" s="1"/>
  <c r="AF58" i="7" s="1"/>
  <c r="AF601" i="7" s="1"/>
  <c r="AG58" i="7" s="1"/>
  <c r="AG601" i="7" s="1"/>
  <c r="AH58" i="7" s="1"/>
  <c r="AH601" i="7" s="1"/>
  <c r="AI58" i="7" s="1"/>
  <c r="AI601" i="7" s="1"/>
  <c r="AJ58" i="7" s="1"/>
  <c r="AJ601" i="7" s="1"/>
  <c r="AK58" i="7" s="1"/>
  <c r="AK601" i="7" s="1"/>
  <c r="AL58" i="7" s="1"/>
  <c r="AL601" i="7" s="1"/>
  <c r="AM58" i="7" s="1"/>
  <c r="AM601" i="7" s="1"/>
  <c r="AN58" i="7" s="1"/>
  <c r="AN601" i="7" s="1"/>
  <c r="AO58" i="7" s="1"/>
  <c r="AO601" i="7" s="1"/>
  <c r="AP58" i="7" s="1"/>
  <c r="AP601" i="7" s="1"/>
  <c r="AQ58" i="7" s="1"/>
  <c r="AQ601" i="7" s="1"/>
  <c r="AR58" i="7" s="1"/>
  <c r="AR601" i="7" s="1"/>
  <c r="AS58" i="7" s="1"/>
  <c r="AS601" i="7" s="1"/>
  <c r="AT58" i="7" s="1"/>
  <c r="AT601" i="7" s="1"/>
  <c r="AU58" i="7" s="1"/>
  <c r="AU601" i="7" s="1"/>
  <c r="AV58" i="7" s="1"/>
  <c r="AV601" i="7" s="1"/>
  <c r="AW58" i="7" s="1"/>
  <c r="AW601" i="7" s="1"/>
  <c r="AX58" i="7" s="1"/>
  <c r="AX601" i="7" s="1"/>
  <c r="AY58" i="7" s="1"/>
  <c r="AY601" i="7" s="1"/>
  <c r="AZ58" i="7" s="1"/>
  <c r="AZ601" i="7" s="1"/>
  <c r="BA58" i="7" s="1"/>
  <c r="BA601" i="7" s="1"/>
  <c r="BB58" i="7" s="1"/>
  <c r="BB601" i="7" s="1"/>
  <c r="BC58" i="7" s="1"/>
  <c r="BC601" i="7" s="1"/>
  <c r="BD58" i="7" s="1"/>
  <c r="BD601" i="7" s="1"/>
  <c r="BE58" i="7" s="1"/>
  <c r="BE601" i="7" s="1"/>
  <c r="B532" i="7"/>
  <c r="AP17" i="7"/>
  <c r="BB18" i="7"/>
  <c r="BB561" i="7" s="1"/>
  <c r="BA597" i="7"/>
  <c r="AX32" i="7"/>
  <c r="AW570" i="7"/>
  <c r="S601" i="7"/>
  <c r="AM530" i="7"/>
  <c r="W530" i="7"/>
  <c r="BB530" i="7"/>
  <c r="AZ530" i="7"/>
  <c r="BA341" i="7"/>
  <c r="AJ341" i="7"/>
  <c r="AK530" i="7"/>
  <c r="AD530" i="7"/>
  <c r="AS341" i="7"/>
  <c r="I342" i="7"/>
  <c r="Z341" i="7"/>
  <c r="S339" i="7"/>
  <c r="AE530" i="7"/>
  <c r="AO530" i="7"/>
  <c r="AX341" i="7"/>
  <c r="BE341" i="7"/>
  <c r="S340" i="7"/>
  <c r="BC530" i="7"/>
  <c r="AS530" i="7"/>
  <c r="AI530" i="7"/>
  <c r="AA530" i="7"/>
  <c r="BD530" i="7"/>
  <c r="J342" i="7"/>
  <c r="S529" i="7"/>
  <c r="AU530" i="7"/>
  <c r="AQ530" i="7"/>
  <c r="AW530" i="7"/>
  <c r="Z530" i="7"/>
  <c r="H531" i="7"/>
  <c r="AY341" i="7"/>
  <c r="V341" i="7"/>
  <c r="AL341" i="7"/>
  <c r="AZ341" i="7"/>
  <c r="AG341" i="7"/>
  <c r="AN341" i="7"/>
  <c r="AE341" i="7"/>
  <c r="AT341" i="7"/>
  <c r="V530" i="7"/>
  <c r="AF530" i="7"/>
  <c r="J531" i="7"/>
  <c r="I531" i="7"/>
  <c r="AL530" i="7"/>
  <c r="BC341" i="7"/>
  <c r="AF341" i="7"/>
  <c r="AA341" i="7"/>
  <c r="AR341" i="7"/>
  <c r="H342" i="7"/>
  <c r="AJ530" i="7"/>
  <c r="BE530" i="7"/>
  <c r="AR530" i="7"/>
  <c r="AD341" i="7"/>
  <c r="D342" i="7"/>
  <c r="AH341" i="7"/>
  <c r="BA530" i="7"/>
  <c r="AB530" i="7"/>
  <c r="X530" i="7"/>
  <c r="X341" i="7"/>
  <c r="AP341" i="7"/>
  <c r="W341" i="7"/>
  <c r="AH530" i="7"/>
  <c r="AP530" i="7"/>
  <c r="D531" i="7"/>
  <c r="AY530" i="7"/>
  <c r="AN530" i="7"/>
  <c r="AV341" i="7"/>
  <c r="AI341" i="7"/>
  <c r="AK341" i="7"/>
  <c r="AU341" i="7"/>
  <c r="AG530" i="7"/>
  <c r="AX530" i="7"/>
  <c r="Y530" i="7"/>
  <c r="AT530" i="7"/>
  <c r="AV530" i="7"/>
  <c r="Y341" i="7"/>
  <c r="AM341" i="7"/>
  <c r="AC341" i="7"/>
  <c r="BB341" i="7"/>
  <c r="AW341" i="7"/>
  <c r="F531" i="7"/>
  <c r="F342" i="7"/>
  <c r="BD341" i="7"/>
  <c r="AO341" i="7"/>
  <c r="AC530" i="7"/>
  <c r="AQ341" i="7"/>
  <c r="AB341" i="7"/>
  <c r="BB39" i="7" l="1"/>
  <c r="BB585" i="7"/>
  <c r="B533" i="7"/>
  <c r="AP560" i="7"/>
  <c r="BB54" i="7"/>
  <c r="AX575" i="7"/>
  <c r="AX27" i="7"/>
  <c r="S530" i="7"/>
  <c r="BD342" i="7"/>
  <c r="X342" i="7"/>
  <c r="AR342" i="7"/>
  <c r="AT531" i="7"/>
  <c r="AF531" i="7"/>
  <c r="AE342" i="7"/>
  <c r="AJ342" i="7"/>
  <c r="S341" i="7"/>
  <c r="D343" i="7"/>
  <c r="BC531" i="7"/>
  <c r="AJ531" i="7"/>
  <c r="Z531" i="7"/>
  <c r="BB531" i="7"/>
  <c r="AH531" i="7"/>
  <c r="AN531" i="7"/>
  <c r="F532" i="7"/>
  <c r="AO531" i="7"/>
  <c r="AW342" i="7"/>
  <c r="BB342" i="7"/>
  <c r="AS342" i="7"/>
  <c r="AP342" i="7"/>
  <c r="AU342" i="7"/>
  <c r="J532" i="7"/>
  <c r="AD531" i="7"/>
  <c r="V531" i="7"/>
  <c r="AM531" i="7"/>
  <c r="AN342" i="7"/>
  <c r="J343" i="7"/>
  <c r="AZ342" i="7"/>
  <c r="AS531" i="7"/>
  <c r="W531" i="7"/>
  <c r="Y342" i="7"/>
  <c r="AX342" i="7"/>
  <c r="AD342" i="7"/>
  <c r="AO342" i="7"/>
  <c r="H343" i="7"/>
  <c r="AI531" i="7"/>
  <c r="AV531" i="7"/>
  <c r="BE342" i="7"/>
  <c r="AQ342" i="7"/>
  <c r="AR531" i="7"/>
  <c r="AQ531" i="7"/>
  <c r="I343" i="7"/>
  <c r="BC342" i="7"/>
  <c r="AW531" i="7"/>
  <c r="AG342" i="7"/>
  <c r="AB342" i="7"/>
  <c r="Z342" i="7"/>
  <c r="BA531" i="7"/>
  <c r="BA342" i="7"/>
  <c r="I532" i="7"/>
  <c r="AC342" i="7"/>
  <c r="AM342" i="7"/>
  <c r="AF342" i="7"/>
  <c r="AP531" i="7"/>
  <c r="AE531" i="7"/>
  <c r="AG531" i="7"/>
  <c r="AY342" i="7"/>
  <c r="AU531" i="7"/>
  <c r="AZ531" i="7"/>
  <c r="BD531" i="7"/>
  <c r="AA531" i="7"/>
  <c r="AY531" i="7"/>
  <c r="X531" i="7"/>
  <c r="AL531" i="7"/>
  <c r="AV342" i="7"/>
  <c r="AT342" i="7"/>
  <c r="AL342" i="7"/>
  <c r="AA342" i="7"/>
  <c r="F343" i="7"/>
  <c r="AX531" i="7"/>
  <c r="AK531" i="7"/>
  <c r="H532" i="7"/>
  <c r="BE531" i="7"/>
  <c r="AC531" i="7"/>
  <c r="W342" i="7"/>
  <c r="AH342" i="7"/>
  <c r="V342" i="7"/>
  <c r="Y531" i="7"/>
  <c r="AB531" i="7"/>
  <c r="D532" i="7"/>
  <c r="AK342" i="7"/>
  <c r="AI342" i="7"/>
  <c r="BC42" i="7" l="1"/>
  <c r="BB582" i="7"/>
  <c r="B534" i="7"/>
  <c r="AQ17" i="7"/>
  <c r="BC18" i="7"/>
  <c r="BC561" i="7" s="1"/>
  <c r="BB597" i="7"/>
  <c r="AY32" i="7"/>
  <c r="AX570" i="7"/>
  <c r="S531" i="7"/>
  <c r="AV343" i="7"/>
  <c r="AR343" i="7"/>
  <c r="AF532" i="7"/>
  <c r="AN532" i="7"/>
  <c r="BA343" i="7"/>
  <c r="AL343" i="7"/>
  <c r="S342" i="7"/>
  <c r="I533" i="7"/>
  <c r="W343" i="7"/>
  <c r="AT532" i="7"/>
  <c r="AJ532" i="7"/>
  <c r="AG532" i="7"/>
  <c r="BA532" i="7"/>
  <c r="AC532" i="7"/>
  <c r="BC343" i="7"/>
  <c r="AP532" i="7"/>
  <c r="Z532" i="7"/>
  <c r="AU532" i="7"/>
  <c r="AB532" i="7"/>
  <c r="AV532" i="7"/>
  <c r="Y343" i="7"/>
  <c r="BD343" i="7"/>
  <c r="BB343" i="7"/>
  <c r="AZ343" i="7"/>
  <c r="AJ343" i="7"/>
  <c r="AH532" i="7"/>
  <c r="V532" i="7"/>
  <c r="J533" i="7"/>
  <c r="W532" i="7"/>
  <c r="AA343" i="7"/>
  <c r="BE343" i="7"/>
  <c r="BC532" i="7"/>
  <c r="AK532" i="7"/>
  <c r="F344" i="7"/>
  <c r="AY343" i="7"/>
  <c r="D344" i="7"/>
  <c r="AQ343" i="7"/>
  <c r="X343" i="7"/>
  <c r="AO532" i="7"/>
  <c r="AU343" i="7"/>
  <c r="AW343" i="7"/>
  <c r="AO343" i="7"/>
  <c r="BD532" i="7"/>
  <c r="AI343" i="7"/>
  <c r="AF343" i="7"/>
  <c r="AK343" i="7"/>
  <c r="AT343" i="7"/>
  <c r="I344" i="7"/>
  <c r="D533" i="7"/>
  <c r="AY532" i="7"/>
  <c r="AE343" i="7"/>
  <c r="AA532" i="7"/>
  <c r="AM343" i="7"/>
  <c r="AG343" i="7"/>
  <c r="F533" i="7"/>
  <c r="AD532" i="7"/>
  <c r="AZ532" i="7"/>
  <c r="AE532" i="7"/>
  <c r="AC343" i="7"/>
  <c r="AX343" i="7"/>
  <c r="AW532" i="7"/>
  <c r="AI532" i="7"/>
  <c r="AQ532" i="7"/>
  <c r="AS532" i="7"/>
  <c r="H533" i="7"/>
  <c r="V343" i="7"/>
  <c r="AH343" i="7"/>
  <c r="Z343" i="7"/>
  <c r="H344" i="7"/>
  <c r="J344" i="7"/>
  <c r="BE532" i="7"/>
  <c r="X532" i="7"/>
  <c r="AR532" i="7"/>
  <c r="Y532" i="7"/>
  <c r="AX532" i="7"/>
  <c r="BB532" i="7"/>
  <c r="AD343" i="7"/>
  <c r="AN343" i="7"/>
  <c r="AB343" i="7"/>
  <c r="AL532" i="7"/>
  <c r="AM532" i="7"/>
  <c r="AS343" i="7"/>
  <c r="AP343" i="7"/>
  <c r="BC39" i="7" l="1"/>
  <c r="BC585" i="7"/>
  <c r="B535" i="7"/>
  <c r="AQ560" i="7"/>
  <c r="BC54" i="7"/>
  <c r="AY575" i="7"/>
  <c r="AY27" i="7"/>
  <c r="S532" i="7"/>
  <c r="AT533" i="7"/>
  <c r="AY533" i="7"/>
  <c r="AP533" i="7"/>
  <c r="AO533" i="7"/>
  <c r="AX344" i="7"/>
  <c r="I345" i="7"/>
  <c r="AG344" i="7"/>
  <c r="AE533" i="7"/>
  <c r="AQ344" i="7"/>
  <c r="AU344" i="7"/>
  <c r="S343" i="7"/>
  <c r="AZ533" i="7"/>
  <c r="AN533" i="7"/>
  <c r="Z533" i="7"/>
  <c r="W344" i="7"/>
  <c r="AX533" i="7"/>
  <c r="Y533" i="7"/>
  <c r="AS533" i="7"/>
  <c r="AB533" i="7"/>
  <c r="AW533" i="7"/>
  <c r="AG533" i="7"/>
  <c r="H534" i="7"/>
  <c r="AQ533" i="7"/>
  <c r="AK533" i="7"/>
  <c r="X533" i="7"/>
  <c r="AC344" i="7"/>
  <c r="AV344" i="7"/>
  <c r="Z344" i="7"/>
  <c r="V344" i="7"/>
  <c r="AW344" i="7"/>
  <c r="AA344" i="7"/>
  <c r="AH533" i="7"/>
  <c r="AD344" i="7"/>
  <c r="AY344" i="7"/>
  <c r="Y344" i="7"/>
  <c r="AH344" i="7"/>
  <c r="AF533" i="7"/>
  <c r="AC533" i="7"/>
  <c r="BE533" i="7"/>
  <c r="AI533" i="7"/>
  <c r="AJ533" i="7"/>
  <c r="AN344" i="7"/>
  <c r="AL344" i="7"/>
  <c r="BC344" i="7"/>
  <c r="F345" i="7"/>
  <c r="AB344" i="7"/>
  <c r="AO344" i="7"/>
  <c r="AE344" i="7"/>
  <c r="BE344" i="7"/>
  <c r="V533" i="7"/>
  <c r="BD533" i="7"/>
  <c r="BC533" i="7"/>
  <c r="AM533" i="7"/>
  <c r="D345" i="7"/>
  <c r="J345" i="7"/>
  <c r="AR344" i="7"/>
  <c r="BB344" i="7"/>
  <c r="I534" i="7"/>
  <c r="J534" i="7"/>
  <c r="F534" i="7"/>
  <c r="AU533" i="7"/>
  <c r="W533" i="7"/>
  <c r="AP344" i="7"/>
  <c r="AI344" i="7"/>
  <c r="AZ344" i="7"/>
  <c r="AJ344" i="7"/>
  <c r="AD533" i="7"/>
  <c r="BA533" i="7"/>
  <c r="AR533" i="7"/>
  <c r="BB533" i="7"/>
  <c r="D534" i="7"/>
  <c r="AV533" i="7"/>
  <c r="BD344" i="7"/>
  <c r="AM344" i="7"/>
  <c r="AF344" i="7"/>
  <c r="H345" i="7"/>
  <c r="AS344" i="7"/>
  <c r="AA533" i="7"/>
  <c r="AT344" i="7"/>
  <c r="BA344" i="7"/>
  <c r="X344" i="7"/>
  <c r="AL533" i="7"/>
  <c r="AK344" i="7"/>
  <c r="BD42" i="7" l="1"/>
  <c r="BC582" i="7"/>
  <c r="B536" i="7"/>
  <c r="AR17" i="7"/>
  <c r="BD18" i="7"/>
  <c r="BD561" i="7" s="1"/>
  <c r="BC597" i="7"/>
  <c r="AZ32" i="7"/>
  <c r="AY570" i="7"/>
  <c r="S344" i="7"/>
  <c r="AA534" i="7"/>
  <c r="AX534" i="7"/>
  <c r="AS534" i="7"/>
  <c r="AB534" i="7"/>
  <c r="Y534" i="7"/>
  <c r="V345" i="7"/>
  <c r="W345" i="7"/>
  <c r="Z345" i="7"/>
  <c r="S533" i="7"/>
  <c r="AQ534" i="7"/>
  <c r="D535" i="7"/>
  <c r="AI534" i="7"/>
  <c r="H535" i="7"/>
  <c r="AL534" i="7"/>
  <c r="BC345" i="7"/>
  <c r="AB345" i="7"/>
  <c r="AP345" i="7"/>
  <c r="AK345" i="7"/>
  <c r="AF345" i="7"/>
  <c r="AW534" i="7"/>
  <c r="AP534" i="7"/>
  <c r="V534" i="7"/>
  <c r="AY534" i="7"/>
  <c r="BA534" i="7"/>
  <c r="AD345" i="7"/>
  <c r="X534" i="7"/>
  <c r="BD534" i="7"/>
  <c r="AD534" i="7"/>
  <c r="AK534" i="7"/>
  <c r="F535" i="7"/>
  <c r="AJ345" i="7"/>
  <c r="X345" i="7"/>
  <c r="AS345" i="7"/>
  <c r="AG345" i="7"/>
  <c r="F346" i="7"/>
  <c r="I346" i="7"/>
  <c r="BB534" i="7"/>
  <c r="AE534" i="7"/>
  <c r="AM534" i="7"/>
  <c r="AO534" i="7"/>
  <c r="AF534" i="7"/>
  <c r="AH345" i="7"/>
  <c r="AM345" i="7"/>
  <c r="AQ345" i="7"/>
  <c r="J346" i="7"/>
  <c r="AT345" i="7"/>
  <c r="BB345" i="7"/>
  <c r="AI345" i="7"/>
  <c r="AR534" i="7"/>
  <c r="AT534" i="7"/>
  <c r="AH534" i="7"/>
  <c r="AU534" i="7"/>
  <c r="I535" i="7"/>
  <c r="BD345" i="7"/>
  <c r="BA345" i="7"/>
  <c r="AN345" i="7"/>
  <c r="AR345" i="7"/>
  <c r="AZ345" i="7"/>
  <c r="AC534" i="7"/>
  <c r="D346" i="7"/>
  <c r="AV345" i="7"/>
  <c r="H346" i="7"/>
  <c r="AL345" i="7"/>
  <c r="AJ534" i="7"/>
  <c r="J535" i="7"/>
  <c r="AV534" i="7"/>
  <c r="BC534" i="7"/>
  <c r="AY345" i="7"/>
  <c r="AX345" i="7"/>
  <c r="AZ534" i="7"/>
  <c r="BE534" i="7"/>
  <c r="W534" i="7"/>
  <c r="Z534" i="7"/>
  <c r="AG534" i="7"/>
  <c r="AU345" i="7"/>
  <c r="AO345" i="7"/>
  <c r="Y345" i="7"/>
  <c r="AC345" i="7"/>
  <c r="BE345" i="7"/>
  <c r="AN534" i="7"/>
  <c r="AW345" i="7"/>
  <c r="AA345" i="7"/>
  <c r="AE345" i="7"/>
  <c r="BD39" i="7" l="1"/>
  <c r="BD585" i="7"/>
  <c r="B537" i="7"/>
  <c r="AR560" i="7"/>
  <c r="BD54" i="7"/>
  <c r="AZ575" i="7"/>
  <c r="AZ27" i="7"/>
  <c r="S345" i="7"/>
  <c r="AF535" i="7"/>
  <c r="AH535" i="7"/>
  <c r="I536" i="7"/>
  <c r="H536" i="7"/>
  <c r="BA346" i="7"/>
  <c r="AR346" i="7"/>
  <c r="S534" i="7"/>
  <c r="AM535" i="7"/>
  <c r="BD535" i="7"/>
  <c r="AS535" i="7"/>
  <c r="D536" i="7"/>
  <c r="X535" i="7"/>
  <c r="AW346" i="7"/>
  <c r="AO346" i="7"/>
  <c r="AT346" i="7"/>
  <c r="BE346" i="7"/>
  <c r="AP346" i="7"/>
  <c r="AJ535" i="7"/>
  <c r="V535" i="7"/>
  <c r="AY346" i="7"/>
  <c r="AI535" i="7"/>
  <c r="AP535" i="7"/>
  <c r="BA535" i="7"/>
  <c r="AN346" i="7"/>
  <c r="AQ346" i="7"/>
  <c r="AR535" i="7"/>
  <c r="AN535" i="7"/>
  <c r="AY535" i="7"/>
  <c r="AQ535" i="7"/>
  <c r="AB535" i="7"/>
  <c r="AV346" i="7"/>
  <c r="AJ346" i="7"/>
  <c r="AE346" i="7"/>
  <c r="BC346" i="7"/>
  <c r="AH346" i="7"/>
  <c r="BD346" i="7"/>
  <c r="AC346" i="7"/>
  <c r="AD346" i="7"/>
  <c r="AB346" i="7"/>
  <c r="AC535" i="7"/>
  <c r="AU535" i="7"/>
  <c r="AA535" i="7"/>
  <c r="AO535" i="7"/>
  <c r="Y535" i="7"/>
  <c r="V346" i="7"/>
  <c r="AA346" i="7"/>
  <c r="X346" i="7"/>
  <c r="W535" i="7"/>
  <c r="AZ535" i="7"/>
  <c r="AG535" i="7"/>
  <c r="AV535" i="7"/>
  <c r="J536" i="7"/>
  <c r="D347" i="7"/>
  <c r="AK346" i="7"/>
  <c r="Y346" i="7"/>
  <c r="AI346" i="7"/>
  <c r="AL346" i="7"/>
  <c r="AE535" i="7"/>
  <c r="BE535" i="7"/>
  <c r="AG346" i="7"/>
  <c r="H347" i="7"/>
  <c r="F347" i="7"/>
  <c r="AX346" i="7"/>
  <c r="AD535" i="7"/>
  <c r="F536" i="7"/>
  <c r="AT535" i="7"/>
  <c r="J347" i="7"/>
  <c r="AM346" i="7"/>
  <c r="AF346" i="7"/>
  <c r="AK535" i="7"/>
  <c r="BB535" i="7"/>
  <c r="AX535" i="7"/>
  <c r="AL535" i="7"/>
  <c r="AW535" i="7"/>
  <c r="BC535" i="7"/>
  <c r="Z346" i="7"/>
  <c r="AZ346" i="7"/>
  <c r="AU346" i="7"/>
  <c r="W346" i="7"/>
  <c r="I347" i="7"/>
  <c r="Z535" i="7"/>
  <c r="AS346" i="7"/>
  <c r="BB346" i="7"/>
  <c r="BE42" i="7" l="1"/>
  <c r="BD582" i="7"/>
  <c r="B538" i="7"/>
  <c r="AS17" i="7"/>
  <c r="BE18" i="7"/>
  <c r="BE561" i="7" s="1"/>
  <c r="BD597" i="7"/>
  <c r="BA32" i="7"/>
  <c r="AZ570" i="7"/>
  <c r="S346" i="7"/>
  <c r="AT347" i="7"/>
  <c r="AZ347" i="7"/>
  <c r="V536" i="7"/>
  <c r="AS536" i="7"/>
  <c r="AK347" i="7"/>
  <c r="AP347" i="7"/>
  <c r="S535" i="7"/>
  <c r="AQ536" i="7"/>
  <c r="H348" i="7"/>
  <c r="AE347" i="7"/>
  <c r="AU536" i="7"/>
  <c r="AO536" i="7"/>
  <c r="Z536" i="7"/>
  <c r="AY536" i="7"/>
  <c r="AF347" i="7"/>
  <c r="AR536" i="7"/>
  <c r="AH536" i="7"/>
  <c r="AB536" i="7"/>
  <c r="I537" i="7"/>
  <c r="BE536" i="7"/>
  <c r="Y347" i="7"/>
  <c r="BB347" i="7"/>
  <c r="BA347" i="7"/>
  <c r="AN347" i="7"/>
  <c r="J348" i="7"/>
  <c r="BA536" i="7"/>
  <c r="AM536" i="7"/>
  <c r="BC536" i="7"/>
  <c r="AL536" i="7"/>
  <c r="BE347" i="7"/>
  <c r="BC347" i="7"/>
  <c r="AU347" i="7"/>
  <c r="J537" i="7"/>
  <c r="AA536" i="7"/>
  <c r="AR347" i="7"/>
  <c r="AI347" i="7"/>
  <c r="X347" i="7"/>
  <c r="AJ347" i="7"/>
  <c r="AV347" i="7"/>
  <c r="BD536" i="7"/>
  <c r="AW347" i="7"/>
  <c r="Z347" i="7"/>
  <c r="Y536" i="7"/>
  <c r="AB347" i="7"/>
  <c r="AL347" i="7"/>
  <c r="X536" i="7"/>
  <c r="AM347" i="7"/>
  <c r="F537" i="7"/>
  <c r="H537" i="7"/>
  <c r="AZ536" i="7"/>
  <c r="AQ347" i="7"/>
  <c r="D348" i="7"/>
  <c r="V347" i="7"/>
  <c r="AD347" i="7"/>
  <c r="S561" i="7"/>
  <c r="AP536" i="7"/>
  <c r="W536" i="7"/>
  <c r="AC536" i="7"/>
  <c r="AT536" i="7"/>
  <c r="AA347" i="7"/>
  <c r="F348" i="7"/>
  <c r="AW536" i="7"/>
  <c r="AE536" i="7"/>
  <c r="BB536" i="7"/>
  <c r="AK536" i="7"/>
  <c r="AN536" i="7"/>
  <c r="AC347" i="7"/>
  <c r="AH347" i="7"/>
  <c r="I348" i="7"/>
  <c r="BD347" i="7"/>
  <c r="AO347" i="7"/>
  <c r="AX536" i="7"/>
  <c r="AJ536" i="7"/>
  <c r="AD536" i="7"/>
  <c r="AV536" i="7"/>
  <c r="AI536" i="7"/>
  <c r="D537" i="7"/>
  <c r="AS347" i="7"/>
  <c r="AY347" i="7"/>
  <c r="AG347" i="7"/>
  <c r="AG536" i="7"/>
  <c r="AF536" i="7"/>
  <c r="AX347" i="7"/>
  <c r="W347" i="7"/>
  <c r="BE39" i="7" l="1"/>
  <c r="BE585" i="7"/>
  <c r="B539" i="7"/>
  <c r="AS560" i="7"/>
  <c r="BE54" i="7"/>
  <c r="BA575" i="7"/>
  <c r="BA27" i="7"/>
  <c r="S585" i="7"/>
  <c r="S347" i="7"/>
  <c r="V348" i="7"/>
  <c r="Z348" i="7"/>
  <c r="BB537" i="7"/>
  <c r="AB537" i="7"/>
  <c r="AA348" i="7"/>
  <c r="AF348" i="7"/>
  <c r="S536" i="7"/>
  <c r="AP537" i="7"/>
  <c r="AX348" i="7"/>
  <c r="Y537" i="7"/>
  <c r="AU537" i="7"/>
  <c r="AJ537" i="7"/>
  <c r="AL537" i="7"/>
  <c r="AX537" i="7"/>
  <c r="BE537" i="7"/>
  <c r="AY537" i="7"/>
  <c r="AT537" i="7"/>
  <c r="BA537" i="7"/>
  <c r="AG537" i="7"/>
  <c r="AV348" i="7"/>
  <c r="AN348" i="7"/>
  <c r="AR348" i="7"/>
  <c r="AP348" i="7"/>
  <c r="AL348" i="7"/>
  <c r="AO537" i="7"/>
  <c r="AE537" i="7"/>
  <c r="BD537" i="7"/>
  <c r="AM348" i="7"/>
  <c r="AK348" i="7"/>
  <c r="AT348" i="7"/>
  <c r="AZ537" i="7"/>
  <c r="AK537" i="7"/>
  <c r="BB348" i="7"/>
  <c r="AD537" i="7"/>
  <c r="X348" i="7"/>
  <c r="AJ348" i="7"/>
  <c r="F349" i="7"/>
  <c r="F538" i="7"/>
  <c r="D538" i="7"/>
  <c r="AO348" i="7"/>
  <c r="J349" i="7"/>
  <c r="AI537" i="7"/>
  <c r="Z537" i="7"/>
  <c r="H349" i="7"/>
  <c r="AC348" i="7"/>
  <c r="AY348" i="7"/>
  <c r="BA348" i="7"/>
  <c r="AW348" i="7"/>
  <c r="AI348" i="7"/>
  <c r="AW537" i="7"/>
  <c r="AZ348" i="7"/>
  <c r="AH537" i="7"/>
  <c r="AB348" i="7"/>
  <c r="I349" i="7"/>
  <c r="X537" i="7"/>
  <c r="AV537" i="7"/>
  <c r="AF537" i="7"/>
  <c r="BD348" i="7"/>
  <c r="D349" i="7"/>
  <c r="BC537" i="7"/>
  <c r="AA537" i="7"/>
  <c r="AM537" i="7"/>
  <c r="W537" i="7"/>
  <c r="H538" i="7"/>
  <c r="I538" i="7"/>
  <c r="AU348" i="7"/>
  <c r="AS348" i="7"/>
  <c r="AG348" i="7"/>
  <c r="AH348" i="7"/>
  <c r="BE348" i="7"/>
  <c r="AC537" i="7"/>
  <c r="AR537" i="7"/>
  <c r="AQ537" i="7"/>
  <c r="AN537" i="7"/>
  <c r="AS537" i="7"/>
  <c r="BC348" i="7"/>
  <c r="Y348" i="7"/>
  <c r="W348" i="7"/>
  <c r="AQ348" i="7"/>
  <c r="V537" i="7"/>
  <c r="J538" i="7"/>
  <c r="AD348" i="7"/>
  <c r="AE348" i="7"/>
  <c r="S582" i="7" l="1"/>
  <c r="BE582" i="7"/>
  <c r="B540" i="7"/>
  <c r="AT17" i="7"/>
  <c r="BE597" i="7"/>
  <c r="BB32" i="7"/>
  <c r="BA570" i="7"/>
  <c r="S348" i="7"/>
  <c r="AY349" i="7"/>
  <c r="H350" i="7"/>
  <c r="S597" i="7"/>
  <c r="AG538" i="7"/>
  <c r="AM349" i="7"/>
  <c r="S537" i="7"/>
  <c r="AN349" i="7"/>
  <c r="W538" i="7"/>
  <c r="AA538" i="7"/>
  <c r="AZ538" i="7"/>
  <c r="Y538" i="7"/>
  <c r="D539" i="7"/>
  <c r="AU349" i="7"/>
  <c r="AK349" i="7"/>
  <c r="W349" i="7"/>
  <c r="AD538" i="7"/>
  <c r="AL538" i="7"/>
  <c r="BD538" i="7"/>
  <c r="AI538" i="7"/>
  <c r="AB538" i="7"/>
  <c r="BC349" i="7"/>
  <c r="AI349" i="7"/>
  <c r="AE349" i="7"/>
  <c r="X349" i="7"/>
  <c r="AB349" i="7"/>
  <c r="AU538" i="7"/>
  <c r="AO538" i="7"/>
  <c r="F539" i="7"/>
  <c r="I350" i="7"/>
  <c r="AV349" i="7"/>
  <c r="V349" i="7"/>
  <c r="AG349" i="7"/>
  <c r="AY538" i="7"/>
  <c r="AM538" i="7"/>
  <c r="BE349" i="7"/>
  <c r="AD349" i="7"/>
  <c r="AH349" i="7"/>
  <c r="D350" i="7"/>
  <c r="AS538" i="7"/>
  <c r="AF538" i="7"/>
  <c r="AZ349" i="7"/>
  <c r="Z538" i="7"/>
  <c r="AS349" i="7"/>
  <c r="F350" i="7"/>
  <c r="AE538" i="7"/>
  <c r="AV538" i="7"/>
  <c r="AW349" i="7"/>
  <c r="AP538" i="7"/>
  <c r="I539" i="7"/>
  <c r="AT349" i="7"/>
  <c r="AF349" i="7"/>
  <c r="AL349" i="7"/>
  <c r="Y349" i="7"/>
  <c r="AQ538" i="7"/>
  <c r="BE538" i="7"/>
  <c r="H539" i="7"/>
  <c r="AJ538" i="7"/>
  <c r="AQ349" i="7"/>
  <c r="AJ349" i="7"/>
  <c r="BB349" i="7"/>
  <c r="BA538" i="7"/>
  <c r="BB538" i="7"/>
  <c r="V538" i="7"/>
  <c r="AW538" i="7"/>
  <c r="AN538" i="7"/>
  <c r="BA349" i="7"/>
  <c r="BD349" i="7"/>
  <c r="AC349" i="7"/>
  <c r="AP349" i="7"/>
  <c r="AO349" i="7"/>
  <c r="J350" i="7"/>
  <c r="AX538" i="7"/>
  <c r="AK538" i="7"/>
  <c r="AC538" i="7"/>
  <c r="AR538" i="7"/>
  <c r="BC538" i="7"/>
  <c r="Z349" i="7"/>
  <c r="AA349" i="7"/>
  <c r="AX349" i="7"/>
  <c r="X538" i="7"/>
  <c r="AH538" i="7"/>
  <c r="AT538" i="7"/>
  <c r="AR349" i="7"/>
  <c r="B541" i="7" l="1"/>
  <c r="AT560" i="7"/>
  <c r="BB575" i="7"/>
  <c r="BB27" i="7"/>
  <c r="S349" i="7"/>
  <c r="J540" i="7"/>
  <c r="AX350" i="7"/>
  <c r="BD350" i="7"/>
  <c r="Z350" i="7"/>
  <c r="W350" i="7"/>
  <c r="F351" i="7"/>
  <c r="AJ350" i="7"/>
  <c r="J539" i="7"/>
  <c r="Y350" i="7"/>
  <c r="AD350" i="7"/>
  <c r="AN350" i="7"/>
  <c r="I351" i="7"/>
  <c r="AO350" i="7"/>
  <c r="AA350" i="7"/>
  <c r="S538" i="7"/>
  <c r="I540" i="7"/>
  <c r="AL350" i="7"/>
  <c r="AU350" i="7"/>
  <c r="BA350" i="7"/>
  <c r="AM350" i="7"/>
  <c r="BB350" i="7"/>
  <c r="AT350" i="7"/>
  <c r="F540" i="7"/>
  <c r="AY350" i="7"/>
  <c r="AB350" i="7"/>
  <c r="AZ350" i="7"/>
  <c r="AR350" i="7"/>
  <c r="AW350" i="7"/>
  <c r="AC350" i="7"/>
  <c r="AQ350" i="7"/>
  <c r="AS350" i="7"/>
  <c r="D540" i="7"/>
  <c r="BC350" i="7"/>
  <c r="AH350" i="7"/>
  <c r="AE350" i="7"/>
  <c r="X350" i="7"/>
  <c r="J351" i="7"/>
  <c r="AI350" i="7"/>
  <c r="AF350" i="7"/>
  <c r="AP350" i="7"/>
  <c r="H540" i="7"/>
  <c r="D351" i="7"/>
  <c r="AV350" i="7"/>
  <c r="BE350" i="7"/>
  <c r="AK350" i="7"/>
  <c r="AG350" i="7"/>
  <c r="V350" i="7"/>
  <c r="H351" i="7"/>
  <c r="B542" i="7" l="1"/>
  <c r="AU17" i="7"/>
  <c r="BC32" i="7"/>
  <c r="BB570" i="7"/>
  <c r="Y539" i="7"/>
  <c r="AI539" i="7"/>
  <c r="AY539" i="7"/>
  <c r="AL539" i="7"/>
  <c r="AT539" i="7"/>
  <c r="D541" i="7"/>
  <c r="AV540" i="7"/>
  <c r="AY540" i="7"/>
  <c r="BB540" i="7"/>
  <c r="X540" i="7"/>
  <c r="BD351" i="7"/>
  <c r="AZ351" i="7"/>
  <c r="X351" i="7"/>
  <c r="BB351" i="7"/>
  <c r="H352" i="7"/>
  <c r="F352" i="7"/>
  <c r="AM351" i="7"/>
  <c r="AC351" i="7"/>
  <c r="BA351" i="7"/>
  <c r="AQ351" i="7"/>
  <c r="AB351" i="7"/>
  <c r="AW539" i="7"/>
  <c r="H541" i="7"/>
  <c r="AP351" i="7"/>
  <c r="AA539" i="7"/>
  <c r="AC539" i="7"/>
  <c r="AD539" i="7"/>
  <c r="AO539" i="7"/>
  <c r="V539" i="7"/>
  <c r="AU540" i="7"/>
  <c r="AE540" i="7"/>
  <c r="W540" i="7"/>
  <c r="AC540" i="7"/>
  <c r="AF540" i="7"/>
  <c r="AF351" i="7"/>
  <c r="AL351" i="7"/>
  <c r="Z351" i="7"/>
  <c r="AX351" i="7"/>
  <c r="AN351" i="7"/>
  <c r="AU539" i="7"/>
  <c r="AR540" i="7"/>
  <c r="AM539" i="7"/>
  <c r="AQ539" i="7"/>
  <c r="AG539" i="7"/>
  <c r="Z539" i="7"/>
  <c r="AX539" i="7"/>
  <c r="V540" i="7"/>
  <c r="AS540" i="7"/>
  <c r="AK540" i="7"/>
  <c r="Z540" i="7"/>
  <c r="F541" i="7"/>
  <c r="AG351" i="7"/>
  <c r="W351" i="7"/>
  <c r="AK351" i="7"/>
  <c r="AS351" i="7"/>
  <c r="AN540" i="7"/>
  <c r="BE351" i="7"/>
  <c r="AR539" i="7"/>
  <c r="AH539" i="7"/>
  <c r="BA539" i="7"/>
  <c r="AP539" i="7"/>
  <c r="X539" i="7"/>
  <c r="BC540" i="7"/>
  <c r="AM540" i="7"/>
  <c r="AP540" i="7"/>
  <c r="AH540" i="7"/>
  <c r="AG540" i="7"/>
  <c r="AB540" i="7"/>
  <c r="D352" i="7"/>
  <c r="AJ351" i="7"/>
  <c r="AA540" i="7"/>
  <c r="AK539" i="7"/>
  <c r="AN539" i="7"/>
  <c r="AV539" i="7"/>
  <c r="BD539" i="7"/>
  <c r="S350" i="7"/>
  <c r="AD540" i="7"/>
  <c r="BA540" i="7"/>
  <c r="AI540" i="7"/>
  <c r="BD540" i="7"/>
  <c r="I541" i="7"/>
  <c r="BC351" i="7"/>
  <c r="AU351" i="7"/>
  <c r="AR351" i="7"/>
  <c r="AH351" i="7"/>
  <c r="AT351" i="7"/>
  <c r="AW351" i="7"/>
  <c r="AW540" i="7"/>
  <c r="I352" i="7"/>
  <c r="AZ539" i="7"/>
  <c r="W539" i="7"/>
  <c r="BE539" i="7"/>
  <c r="AE539" i="7"/>
  <c r="AJ540" i="7"/>
  <c r="AX540" i="7"/>
  <c r="Y540" i="7"/>
  <c r="J541" i="7"/>
  <c r="AQ540" i="7"/>
  <c r="AD351" i="7"/>
  <c r="V351" i="7"/>
  <c r="AE351" i="7"/>
  <c r="AO351" i="7"/>
  <c r="AY351" i="7"/>
  <c r="AI351" i="7"/>
  <c r="J352" i="7"/>
  <c r="AS539" i="7"/>
  <c r="AV351" i="7"/>
  <c r="AF539" i="7"/>
  <c r="BB539" i="7"/>
  <c r="AJ539" i="7"/>
  <c r="AB539" i="7"/>
  <c r="AO540" i="7"/>
  <c r="BE540" i="7"/>
  <c r="AT540" i="7"/>
  <c r="AZ540" i="7"/>
  <c r="AL540" i="7"/>
  <c r="AA351" i="7"/>
  <c r="BC539" i="7"/>
  <c r="Y351" i="7"/>
  <c r="S539" i="7"/>
  <c r="V602" i="7" l="1"/>
  <c r="W59" i="7" s="1"/>
  <c r="W602" i="7" s="1"/>
  <c r="X59" i="7" s="1"/>
  <c r="X602" i="7" s="1"/>
  <c r="Y59" i="7" s="1"/>
  <c r="Y602" i="7" s="1"/>
  <c r="Z59" i="7" s="1"/>
  <c r="Z602" i="7" s="1"/>
  <c r="AA59" i="7" s="1"/>
  <c r="AA602" i="7" s="1"/>
  <c r="AB59" i="7" s="1"/>
  <c r="AB602" i="7" s="1"/>
  <c r="AC59" i="7" s="1"/>
  <c r="AC602" i="7" s="1"/>
  <c r="AD59" i="7" s="1"/>
  <c r="AD602" i="7" s="1"/>
  <c r="AE59" i="7" s="1"/>
  <c r="AE602" i="7" s="1"/>
  <c r="AF59" i="7" s="1"/>
  <c r="AF602" i="7" s="1"/>
  <c r="AG59" i="7" s="1"/>
  <c r="AG602" i="7" s="1"/>
  <c r="AH59" i="7" s="1"/>
  <c r="AH602" i="7" s="1"/>
  <c r="AI59" i="7" s="1"/>
  <c r="AI602" i="7" s="1"/>
  <c r="AJ59" i="7" s="1"/>
  <c r="AJ602" i="7" s="1"/>
  <c r="AK59" i="7" s="1"/>
  <c r="AK602" i="7" s="1"/>
  <c r="AL59" i="7" s="1"/>
  <c r="AL602" i="7" s="1"/>
  <c r="AM59" i="7" s="1"/>
  <c r="AM602" i="7" s="1"/>
  <c r="AN59" i="7" s="1"/>
  <c r="AN602" i="7" s="1"/>
  <c r="AO59" i="7" s="1"/>
  <c r="AO602" i="7" s="1"/>
  <c r="AP59" i="7" s="1"/>
  <c r="AP602" i="7" s="1"/>
  <c r="AQ59" i="7" s="1"/>
  <c r="AQ602" i="7" s="1"/>
  <c r="AR59" i="7" s="1"/>
  <c r="AR602" i="7" s="1"/>
  <c r="AS59" i="7" s="1"/>
  <c r="AS602" i="7" s="1"/>
  <c r="AT59" i="7" s="1"/>
  <c r="AT602" i="7" s="1"/>
  <c r="AU59" i="7" s="1"/>
  <c r="AU602" i="7" s="1"/>
  <c r="AV59" i="7" s="1"/>
  <c r="AV602" i="7" s="1"/>
  <c r="AW59" i="7" s="1"/>
  <c r="AW602" i="7" s="1"/>
  <c r="AX59" i="7" s="1"/>
  <c r="AX602" i="7" s="1"/>
  <c r="AY59" i="7" s="1"/>
  <c r="AY602" i="7" s="1"/>
  <c r="AZ59" i="7" s="1"/>
  <c r="AZ602" i="7" s="1"/>
  <c r="BA59" i="7" s="1"/>
  <c r="BA602" i="7" s="1"/>
  <c r="BB59" i="7" s="1"/>
  <c r="BB602" i="7" s="1"/>
  <c r="BC59" i="7" s="1"/>
  <c r="BC602" i="7" s="1"/>
  <c r="BD59" i="7" s="1"/>
  <c r="BD602" i="7" s="1"/>
  <c r="BE59" i="7" s="1"/>
  <c r="BE602" i="7" s="1"/>
  <c r="B543" i="7"/>
  <c r="AU560" i="7"/>
  <c r="BC575" i="7"/>
  <c r="BC27" i="7"/>
  <c r="S351" i="7"/>
  <c r="AX541" i="7"/>
  <c r="AP541" i="7"/>
  <c r="X541" i="7"/>
  <c r="BA541" i="7"/>
  <c r="I542" i="7"/>
  <c r="AZ352" i="7"/>
  <c r="BC352" i="7"/>
  <c r="AB352" i="7"/>
  <c r="AE352" i="7"/>
  <c r="AI352" i="7"/>
  <c r="AK352" i="7"/>
  <c r="AN352" i="7"/>
  <c r="AL541" i="7"/>
  <c r="AW541" i="7"/>
  <c r="BA352" i="7"/>
  <c r="F353" i="7"/>
  <c r="D353" i="7"/>
  <c r="S540" i="7"/>
  <c r="Y541" i="7"/>
  <c r="BC541" i="7"/>
  <c r="AS541" i="7"/>
  <c r="V541" i="7"/>
  <c r="AQ541" i="7"/>
  <c r="AX352" i="7"/>
  <c r="Y352" i="7"/>
  <c r="Z352" i="7"/>
  <c r="AO352" i="7"/>
  <c r="AN541" i="7"/>
  <c r="AG541" i="7"/>
  <c r="AY541" i="7"/>
  <c r="X352" i="7"/>
  <c r="AM352" i="7"/>
  <c r="AW352" i="7"/>
  <c r="S602" i="7"/>
  <c r="AT541" i="7"/>
  <c r="AC541" i="7"/>
  <c r="AB541" i="7"/>
  <c r="BE541" i="7"/>
  <c r="W541" i="7"/>
  <c r="AT352" i="7"/>
  <c r="AJ352" i="7"/>
  <c r="V352" i="7"/>
  <c r="BE352" i="7"/>
  <c r="H542" i="7"/>
  <c r="AJ541" i="7"/>
  <c r="Z541" i="7"/>
  <c r="AE541" i="7"/>
  <c r="AF541" i="7"/>
  <c r="BB352" i="7"/>
  <c r="AH352" i="7"/>
  <c r="AD352" i="7"/>
  <c r="AQ352" i="7"/>
  <c r="J353" i="7"/>
  <c r="BD541" i="7"/>
  <c r="AA541" i="7"/>
  <c r="BD352" i="7"/>
  <c r="AI541" i="7"/>
  <c r="AH541" i="7"/>
  <c r="AM541" i="7"/>
  <c r="BB541" i="7"/>
  <c r="D542" i="7"/>
  <c r="H353" i="7"/>
  <c r="AU352" i="7"/>
  <c r="I353" i="7"/>
  <c r="AV352" i="7"/>
  <c r="AA352" i="7"/>
  <c r="AS352" i="7"/>
  <c r="W352" i="7"/>
  <c r="AZ541" i="7"/>
  <c r="AR541" i="7"/>
  <c r="AO541" i="7"/>
  <c r="AG352" i="7"/>
  <c r="AL352" i="7"/>
  <c r="AV541" i="7"/>
  <c r="AU541" i="7"/>
  <c r="AK541" i="7"/>
  <c r="F542" i="7"/>
  <c r="J542" i="7"/>
  <c r="AR352" i="7"/>
  <c r="AY352" i="7"/>
  <c r="AF352" i="7"/>
  <c r="AD541" i="7"/>
  <c r="AP352" i="7"/>
  <c r="AC352" i="7"/>
  <c r="B544" i="7" l="1"/>
  <c r="AV17" i="7"/>
  <c r="BD32" i="7"/>
  <c r="BC570" i="7"/>
  <c r="S541" i="7"/>
  <c r="BB542" i="7"/>
  <c r="V353" i="7"/>
  <c r="S352" i="7"/>
  <c r="AQ542" i="7"/>
  <c r="AP542" i="7"/>
  <c r="AU542" i="7"/>
  <c r="J543" i="7"/>
  <c r="AV542" i="7"/>
  <c r="AS353" i="7"/>
  <c r="AY353" i="7"/>
  <c r="AG353" i="7"/>
  <c r="J354" i="7"/>
  <c r="W353" i="7"/>
  <c r="AC542" i="7"/>
  <c r="AO542" i="7"/>
  <c r="V542" i="7"/>
  <c r="I543" i="7"/>
  <c r="W542" i="7"/>
  <c r="AU353" i="7"/>
  <c r="D543" i="7"/>
  <c r="BC542" i="7"/>
  <c r="AI542" i="7"/>
  <c r="AB542" i="7"/>
  <c r="AJ542" i="7"/>
  <c r="BB353" i="7"/>
  <c r="AO353" i="7"/>
  <c r="AZ353" i="7"/>
  <c r="BD353" i="7"/>
  <c r="AL353" i="7"/>
  <c r="AD542" i="7"/>
  <c r="BD542" i="7"/>
  <c r="AY542" i="7"/>
  <c r="BC353" i="7"/>
  <c r="AE353" i="7"/>
  <c r="F354" i="7"/>
  <c r="AI353" i="7"/>
  <c r="I354" i="7"/>
  <c r="AA542" i="7"/>
  <c r="AX542" i="7"/>
  <c r="D354" i="7"/>
  <c r="AQ353" i="7"/>
  <c r="BA353" i="7"/>
  <c r="AS542" i="7"/>
  <c r="AK542" i="7"/>
  <c r="Y542" i="7"/>
  <c r="AE542" i="7"/>
  <c r="F543" i="7"/>
  <c r="AW353" i="7"/>
  <c r="AC353" i="7"/>
  <c r="Y353" i="7"/>
  <c r="AJ353" i="7"/>
  <c r="AN353" i="7"/>
  <c r="BE542" i="7"/>
  <c r="AW542" i="7"/>
  <c r="AM542" i="7"/>
  <c r="AR542" i="7"/>
  <c r="H543" i="7"/>
  <c r="Z353" i="7"/>
  <c r="AM353" i="7"/>
  <c r="AV353" i="7"/>
  <c r="AB353" i="7"/>
  <c r="Z542" i="7"/>
  <c r="X353" i="7"/>
  <c r="AP353" i="7"/>
  <c r="AA353" i="7"/>
  <c r="AF542" i="7"/>
  <c r="X542" i="7"/>
  <c r="AN542" i="7"/>
  <c r="AZ542" i="7"/>
  <c r="AH542" i="7"/>
  <c r="BE353" i="7"/>
  <c r="AK353" i="7"/>
  <c r="AH353" i="7"/>
  <c r="AR353" i="7"/>
  <c r="H354" i="7"/>
  <c r="AX353" i="7"/>
  <c r="AT542" i="7"/>
  <c r="AL542" i="7"/>
  <c r="AG542" i="7"/>
  <c r="BA542" i="7"/>
  <c r="AF353" i="7"/>
  <c r="AT353" i="7"/>
  <c r="AD353" i="7"/>
  <c r="B545" i="7" l="1"/>
  <c r="AV560" i="7"/>
  <c r="BD575" i="7"/>
  <c r="BD27" i="7"/>
  <c r="S353" i="7"/>
  <c r="X354" i="7"/>
  <c r="AI354" i="7"/>
  <c r="AH543" i="7"/>
  <c r="AY354" i="7"/>
  <c r="Y543" i="7"/>
  <c r="AA354" i="7"/>
  <c r="S542" i="7"/>
  <c r="I355" i="7"/>
  <c r="AO354" i="7"/>
  <c r="AX543" i="7"/>
  <c r="AJ354" i="7"/>
  <c r="J544" i="7"/>
  <c r="AW543" i="7"/>
  <c r="V543" i="7"/>
  <c r="AF543" i="7"/>
  <c r="AI543" i="7"/>
  <c r="BC354" i="7"/>
  <c r="W354" i="7"/>
  <c r="AT543" i="7"/>
  <c r="BD543" i="7"/>
  <c r="AB543" i="7"/>
  <c r="H544" i="7"/>
  <c r="W543" i="7"/>
  <c r="D355" i="7"/>
  <c r="AL354" i="7"/>
  <c r="J355" i="7"/>
  <c r="AX354" i="7"/>
  <c r="BD354" i="7"/>
  <c r="AR543" i="7"/>
  <c r="AP354" i="7"/>
  <c r="AZ543" i="7"/>
  <c r="AE543" i="7"/>
  <c r="AG543" i="7"/>
  <c r="AS543" i="7"/>
  <c r="X543" i="7"/>
  <c r="AT354" i="7"/>
  <c r="AR354" i="7"/>
  <c r="V354" i="7"/>
  <c r="Y354" i="7"/>
  <c r="F355" i="7"/>
  <c r="BB543" i="7"/>
  <c r="BE543" i="7"/>
  <c r="AD543" i="7"/>
  <c r="BC543" i="7"/>
  <c r="D544" i="7"/>
  <c r="AZ354" i="7"/>
  <c r="AW354" i="7"/>
  <c r="AM354" i="7"/>
  <c r="AN543" i="7"/>
  <c r="AY543" i="7"/>
  <c r="AD354" i="7"/>
  <c r="AK543" i="7"/>
  <c r="AE354" i="7"/>
  <c r="AQ543" i="7"/>
  <c r="AB354" i="7"/>
  <c r="AK354" i="7"/>
  <c r="F544" i="7"/>
  <c r="AU543" i="7"/>
  <c r="AV354" i="7"/>
  <c r="AC543" i="7"/>
  <c r="AM543" i="7"/>
  <c r="AJ543" i="7"/>
  <c r="I544" i="7"/>
  <c r="AP543" i="7"/>
  <c r="BB354" i="7"/>
  <c r="BE354" i="7"/>
  <c r="AQ354" i="7"/>
  <c r="AG354" i="7"/>
  <c r="H355" i="7"/>
  <c r="AH354" i="7"/>
  <c r="AA543" i="7"/>
  <c r="AV543" i="7"/>
  <c r="AO543" i="7"/>
  <c r="BA543" i="7"/>
  <c r="Z543" i="7"/>
  <c r="AC354" i="7"/>
  <c r="AF354" i="7"/>
  <c r="AN354" i="7"/>
  <c r="AL543" i="7"/>
  <c r="Z354" i="7"/>
  <c r="AS354" i="7"/>
  <c r="AU354" i="7"/>
  <c r="BA354" i="7"/>
  <c r="B546" i="7" l="1"/>
  <c r="AW17" i="7"/>
  <c r="BE32" i="7"/>
  <c r="BD570" i="7"/>
  <c r="S354" i="7"/>
  <c r="AF544" i="7"/>
  <c r="AK544" i="7"/>
  <c r="I545" i="7"/>
  <c r="Y544" i="7"/>
  <c r="AW355" i="7"/>
  <c r="AC355" i="7"/>
  <c r="W355" i="7"/>
  <c r="AP355" i="7"/>
  <c r="S543" i="7"/>
  <c r="AM544" i="7"/>
  <c r="AZ544" i="7"/>
  <c r="AM355" i="7"/>
  <c r="AB544" i="7"/>
  <c r="AI544" i="7"/>
  <c r="AG544" i="7"/>
  <c r="BA544" i="7"/>
  <c r="H545" i="7"/>
  <c r="AS355" i="7"/>
  <c r="H356" i="7"/>
  <c r="AY355" i="7"/>
  <c r="BE355" i="7"/>
  <c r="AH355" i="7"/>
  <c r="F545" i="7"/>
  <c r="AO544" i="7"/>
  <c r="AT544" i="7"/>
  <c r="D545" i="7"/>
  <c r="Z544" i="7"/>
  <c r="AZ355" i="7"/>
  <c r="BA355" i="7"/>
  <c r="F356" i="7"/>
  <c r="AD544" i="7"/>
  <c r="BB544" i="7"/>
  <c r="AJ544" i="7"/>
  <c r="AE544" i="7"/>
  <c r="AN544" i="7"/>
  <c r="AI355" i="7"/>
  <c r="AA355" i="7"/>
  <c r="AX355" i="7"/>
  <c r="BC355" i="7"/>
  <c r="V355" i="7"/>
  <c r="AJ355" i="7"/>
  <c r="Z355" i="7"/>
  <c r="AU355" i="7"/>
  <c r="AQ544" i="7"/>
  <c r="BC544" i="7"/>
  <c r="W544" i="7"/>
  <c r="AH544" i="7"/>
  <c r="AR544" i="7"/>
  <c r="AO355" i="7"/>
  <c r="AG355" i="7"/>
  <c r="Y355" i="7"/>
  <c r="AD355" i="7"/>
  <c r="BD355" i="7"/>
  <c r="AL355" i="7"/>
  <c r="AK355" i="7"/>
  <c r="D356" i="7"/>
  <c r="AL544" i="7"/>
  <c r="AB355" i="7"/>
  <c r="AY544" i="7"/>
  <c r="AW544" i="7"/>
  <c r="AU544" i="7"/>
  <c r="BD544" i="7"/>
  <c r="AV544" i="7"/>
  <c r="AC544" i="7"/>
  <c r="BB355" i="7"/>
  <c r="AT355" i="7"/>
  <c r="I356" i="7"/>
  <c r="AA544" i="7"/>
  <c r="BE544" i="7"/>
  <c r="X544" i="7"/>
  <c r="AP544" i="7"/>
  <c r="AX544" i="7"/>
  <c r="V544" i="7"/>
  <c r="AQ355" i="7"/>
  <c r="X355" i="7"/>
  <c r="AR355" i="7"/>
  <c r="AN355" i="7"/>
  <c r="J356" i="7"/>
  <c r="AE355" i="7"/>
  <c r="AS544" i="7"/>
  <c r="AF355" i="7"/>
  <c r="J545" i="7"/>
  <c r="AV355" i="7"/>
  <c r="B547" i="7" l="1"/>
  <c r="AW560" i="7"/>
  <c r="BE575" i="7"/>
  <c r="BE27" i="7"/>
  <c r="S355" i="7"/>
  <c r="AS545" i="7"/>
  <c r="Z545" i="7"/>
  <c r="AT545" i="7"/>
  <c r="J546" i="7"/>
  <c r="AU545" i="7"/>
  <c r="AS356" i="7"/>
  <c r="AQ356" i="7"/>
  <c r="V356" i="7"/>
  <c r="AA545" i="7"/>
  <c r="S544" i="7"/>
  <c r="AO545" i="7"/>
  <c r="AN545" i="7"/>
  <c r="AY545" i="7"/>
  <c r="AX545" i="7"/>
  <c r="V545" i="7"/>
  <c r="AR356" i="7"/>
  <c r="AX356" i="7"/>
  <c r="AT356" i="7"/>
  <c r="AO356" i="7"/>
  <c r="AA356" i="7"/>
  <c r="BB545" i="7"/>
  <c r="BC545" i="7"/>
  <c r="J357" i="7"/>
  <c r="AR545" i="7"/>
  <c r="AH545" i="7"/>
  <c r="Z356" i="7"/>
  <c r="F546" i="7"/>
  <c r="AC545" i="7"/>
  <c r="AB545" i="7"/>
  <c r="AD545" i="7"/>
  <c r="AM545" i="7"/>
  <c r="BA356" i="7"/>
  <c r="BB356" i="7"/>
  <c r="AP356" i="7"/>
  <c r="BC356" i="7"/>
  <c r="AM356" i="7"/>
  <c r="AC356" i="7"/>
  <c r="AZ356" i="7"/>
  <c r="AK356" i="7"/>
  <c r="AN356" i="7"/>
  <c r="AV545" i="7"/>
  <c r="BE545" i="7"/>
  <c r="X545" i="7"/>
  <c r="AI545" i="7"/>
  <c r="BA545" i="7"/>
  <c r="H357" i="7"/>
  <c r="AB356" i="7"/>
  <c r="AD356" i="7"/>
  <c r="W356" i="7"/>
  <c r="AH356" i="7"/>
  <c r="BE356" i="7"/>
  <c r="W545" i="7"/>
  <c r="Y545" i="7"/>
  <c r="AL545" i="7"/>
  <c r="AG545" i="7"/>
  <c r="AP545" i="7"/>
  <c r="AV356" i="7"/>
  <c r="Y356" i="7"/>
  <c r="I357" i="7"/>
  <c r="AI356" i="7"/>
  <c r="AW356" i="7"/>
  <c r="D546" i="7"/>
  <c r="I546" i="7"/>
  <c r="AW545" i="7"/>
  <c r="X356" i="7"/>
  <c r="AY356" i="7"/>
  <c r="BD545" i="7"/>
  <c r="AK545" i="7"/>
  <c r="AQ545" i="7"/>
  <c r="AG356" i="7"/>
  <c r="AE545" i="7"/>
  <c r="AJ545" i="7"/>
  <c r="AF545" i="7"/>
  <c r="AZ545" i="7"/>
  <c r="H546" i="7"/>
  <c r="BD356" i="7"/>
  <c r="AJ356" i="7"/>
  <c r="F357" i="7"/>
  <c r="AL356" i="7"/>
  <c r="AU356" i="7"/>
  <c r="D357" i="7"/>
  <c r="AE356" i="7"/>
  <c r="AF356" i="7"/>
  <c r="S575" i="7"/>
  <c r="B548" i="7" l="1"/>
  <c r="AX17" i="7"/>
  <c r="S570" i="7"/>
  <c r="BE570" i="7"/>
  <c r="S545" i="7"/>
  <c r="BD546" i="7"/>
  <c r="AI546" i="7"/>
  <c r="AF546" i="7"/>
  <c r="F547" i="7"/>
  <c r="AE546" i="7"/>
  <c r="AY357" i="7"/>
  <c r="BD357" i="7"/>
  <c r="J358" i="7"/>
  <c r="AB546" i="7"/>
  <c r="AZ357" i="7"/>
  <c r="S356" i="7"/>
  <c r="BE546" i="7"/>
  <c r="AN546" i="7"/>
  <c r="Y546" i="7"/>
  <c r="Z357" i="7"/>
  <c r="AD546" i="7"/>
  <c r="BC546" i="7"/>
  <c r="AZ546" i="7"/>
  <c r="AH546" i="7"/>
  <c r="Z546" i="7"/>
  <c r="AT357" i="7"/>
  <c r="AX357" i="7"/>
  <c r="AC357" i="7"/>
  <c r="BE357" i="7"/>
  <c r="AB357" i="7"/>
  <c r="AA357" i="7"/>
  <c r="AJ357" i="7"/>
  <c r="AS546" i="7"/>
  <c r="AU546" i="7"/>
  <c r="AX546" i="7"/>
  <c r="V546" i="7"/>
  <c r="AM546" i="7"/>
  <c r="BB357" i="7"/>
  <c r="AK357" i="7"/>
  <c r="AF357" i="7"/>
  <c r="AQ546" i="7"/>
  <c r="AG546" i="7"/>
  <c r="X546" i="7"/>
  <c r="AW546" i="7"/>
  <c r="AT546" i="7"/>
  <c r="I358" i="7"/>
  <c r="AI357" i="7"/>
  <c r="AN357" i="7"/>
  <c r="AM357" i="7"/>
  <c r="AO357" i="7"/>
  <c r="Y357" i="7"/>
  <c r="AV546" i="7"/>
  <c r="AO546" i="7"/>
  <c r="BB546" i="7"/>
  <c r="D547" i="7"/>
  <c r="J547" i="7"/>
  <c r="F358" i="7"/>
  <c r="AV357" i="7"/>
  <c r="V357" i="7"/>
  <c r="H358" i="7"/>
  <c r="AU357" i="7"/>
  <c r="BC357" i="7"/>
  <c r="AK546" i="7"/>
  <c r="AR546" i="7"/>
  <c r="BA357" i="7"/>
  <c r="AE357" i="7"/>
  <c r="AR357" i="7"/>
  <c r="AG357" i="7"/>
  <c r="AJ546" i="7"/>
  <c r="X357" i="7"/>
  <c r="BA546" i="7"/>
  <c r="AL546" i="7"/>
  <c r="AC546" i="7"/>
  <c r="H547" i="7"/>
  <c r="I547" i="7"/>
  <c r="W546" i="7"/>
  <c r="AS357" i="7"/>
  <c r="AP357" i="7"/>
  <c r="AD357" i="7"/>
  <c r="AH357" i="7"/>
  <c r="AY546" i="7"/>
  <c r="AA546" i="7"/>
  <c r="AP546" i="7"/>
  <c r="AQ357" i="7"/>
  <c r="AL357" i="7"/>
  <c r="D358" i="7"/>
  <c r="AW357" i="7"/>
  <c r="W357" i="7"/>
  <c r="B549" i="7" l="1"/>
  <c r="AX560" i="7"/>
  <c r="S546" i="7"/>
  <c r="AY547" i="7"/>
  <c r="AH547" i="7"/>
  <c r="BA547" i="7"/>
  <c r="J548" i="7"/>
  <c r="BC547" i="7"/>
  <c r="AM358" i="7"/>
  <c r="AC358" i="7"/>
  <c r="S357" i="7"/>
  <c r="D548" i="7"/>
  <c r="AV547" i="7"/>
  <c r="AI547" i="7"/>
  <c r="AW547" i="7"/>
  <c r="AC547" i="7"/>
  <c r="AZ358" i="7"/>
  <c r="AH358" i="7"/>
  <c r="BA358" i="7"/>
  <c r="AT358" i="7"/>
  <c r="BB358" i="7"/>
  <c r="X547" i="7"/>
  <c r="AQ358" i="7"/>
  <c r="AQ547" i="7"/>
  <c r="W547" i="7"/>
  <c r="AB547" i="7"/>
  <c r="AA547" i="7"/>
  <c r="X358" i="7"/>
  <c r="AP547" i="7"/>
  <c r="BB547" i="7"/>
  <c r="F548" i="7"/>
  <c r="AK547" i="7"/>
  <c r="I548" i="7"/>
  <c r="AI358" i="7"/>
  <c r="BC358" i="7"/>
  <c r="AX547" i="7"/>
  <c r="BD547" i="7"/>
  <c r="AR547" i="7"/>
  <c r="BE547" i="7"/>
  <c r="AD547" i="7"/>
  <c r="AU547" i="7"/>
  <c r="AP358" i="7"/>
  <c r="W358" i="7"/>
  <c r="AG358" i="7"/>
  <c r="AK358" i="7"/>
  <c r="J359" i="7"/>
  <c r="D359" i="7"/>
  <c r="V358" i="7"/>
  <c r="Y547" i="7"/>
  <c r="AE547" i="7"/>
  <c r="V547" i="7"/>
  <c r="AF547" i="7"/>
  <c r="H548" i="7"/>
  <c r="AX358" i="7"/>
  <c r="BD358" i="7"/>
  <c r="AE358" i="7"/>
  <c r="BE358" i="7"/>
  <c r="AJ358" i="7"/>
  <c r="F359" i="7"/>
  <c r="AN358" i="7"/>
  <c r="AW358" i="7"/>
  <c r="AM547" i="7"/>
  <c r="AJ547" i="7"/>
  <c r="Z547" i="7"/>
  <c r="AS547" i="7"/>
  <c r="AG547" i="7"/>
  <c r="Y358" i="7"/>
  <c r="AD358" i="7"/>
  <c r="I359" i="7"/>
  <c r="AF358" i="7"/>
  <c r="H359" i="7"/>
  <c r="AA358" i="7"/>
  <c r="AO358" i="7"/>
  <c r="AB358" i="7"/>
  <c r="AL547" i="7"/>
  <c r="AT547" i="7"/>
  <c r="AN547" i="7"/>
  <c r="AZ547" i="7"/>
  <c r="AO547" i="7"/>
  <c r="AL358" i="7"/>
  <c r="AR358" i="7"/>
  <c r="Z358" i="7"/>
  <c r="AS358" i="7"/>
  <c r="AU358" i="7"/>
  <c r="AY358" i="7"/>
  <c r="AV358" i="7"/>
  <c r="B551" i="7" l="1"/>
  <c r="AY17" i="7"/>
  <c r="S547" i="7"/>
  <c r="AB359" i="7"/>
  <c r="D549" i="7"/>
  <c r="AH548" i="7"/>
  <c r="Y359" i="7"/>
  <c r="AK359" i="7"/>
  <c r="S358" i="7"/>
  <c r="D360" i="7"/>
  <c r="AQ359" i="7"/>
  <c r="AU548" i="7"/>
  <c r="AY548" i="7"/>
  <c r="AR548" i="7"/>
  <c r="AV548" i="7"/>
  <c r="AH359" i="7"/>
  <c r="V548" i="7"/>
  <c r="AI548" i="7"/>
  <c r="W548" i="7"/>
  <c r="AP548" i="7"/>
  <c r="H549" i="7"/>
  <c r="AU359" i="7"/>
  <c r="BC548" i="7"/>
  <c r="AB548" i="7"/>
  <c r="AW548" i="7"/>
  <c r="AK548" i="7"/>
  <c r="AF548" i="7"/>
  <c r="Z548" i="7"/>
  <c r="V359" i="7"/>
  <c r="AE359" i="7"/>
  <c r="BE359" i="7"/>
  <c r="AC359" i="7"/>
  <c r="F360" i="7"/>
  <c r="AF359" i="7"/>
  <c r="AD548" i="7"/>
  <c r="AN548" i="7"/>
  <c r="AE548" i="7"/>
  <c r="AX548" i="7"/>
  <c r="I549" i="7"/>
  <c r="BC359" i="7"/>
  <c r="AA359" i="7"/>
  <c r="AS359" i="7"/>
  <c r="J360" i="7"/>
  <c r="Z359" i="7"/>
  <c r="AW359" i="7"/>
  <c r="AJ548" i="7"/>
  <c r="BD548" i="7"/>
  <c r="AS548" i="7"/>
  <c r="BE548" i="7"/>
  <c r="AA548" i="7"/>
  <c r="X359" i="7"/>
  <c r="AP359" i="7"/>
  <c r="AY359" i="7"/>
  <c r="BA548" i="7"/>
  <c r="AX359" i="7"/>
  <c r="AC548" i="7"/>
  <c r="H360" i="7"/>
  <c r="AD359" i="7"/>
  <c r="AJ359" i="7"/>
  <c r="BB548" i="7"/>
  <c r="W359" i="7"/>
  <c r="AO359" i="7"/>
  <c r="BB359" i="7"/>
  <c r="AO548" i="7"/>
  <c r="F549" i="7"/>
  <c r="AQ548" i="7"/>
  <c r="J549" i="7"/>
  <c r="AT548" i="7"/>
  <c r="AI359" i="7"/>
  <c r="AM359" i="7"/>
  <c r="AN359" i="7"/>
  <c r="BD359" i="7"/>
  <c r="I360" i="7"/>
  <c r="Y548" i="7"/>
  <c r="AM548" i="7"/>
  <c r="AG548" i="7"/>
  <c r="AL548" i="7"/>
  <c r="AZ548" i="7"/>
  <c r="AR359" i="7"/>
  <c r="BA359" i="7"/>
  <c r="AL359" i="7"/>
  <c r="AT359" i="7"/>
  <c r="X548" i="7"/>
  <c r="AZ359" i="7"/>
  <c r="AV359" i="7"/>
  <c r="AG359" i="7"/>
  <c r="AY560" i="7" l="1"/>
  <c r="S359" i="7"/>
  <c r="BB360" i="7"/>
  <c r="AJ549" i="7"/>
  <c r="AC549" i="7"/>
  <c r="AL360" i="7"/>
  <c r="AO360" i="7"/>
  <c r="S548" i="7"/>
  <c r="AP360" i="7"/>
  <c r="AC360" i="7"/>
  <c r="AR549" i="7"/>
  <c r="AH549" i="7"/>
  <c r="AD549" i="7"/>
  <c r="AQ549" i="7"/>
  <c r="AZ360" i="7"/>
  <c r="BD360" i="7"/>
  <c r="AB360" i="7"/>
  <c r="AZ549" i="7"/>
  <c r="AP549" i="7"/>
  <c r="AV549" i="7"/>
  <c r="AS549" i="7"/>
  <c r="AW549" i="7"/>
  <c r="AX360" i="7"/>
  <c r="AE360" i="7"/>
  <c r="Z360" i="7"/>
  <c r="F362" i="7"/>
  <c r="BC360" i="7"/>
  <c r="BD549" i="7"/>
  <c r="W549" i="7"/>
  <c r="H551" i="7"/>
  <c r="X549" i="7"/>
  <c r="AS360" i="7"/>
  <c r="D362" i="7"/>
  <c r="V360" i="7"/>
  <c r="AE549" i="7"/>
  <c r="AK549" i="7"/>
  <c r="BB549" i="7"/>
  <c r="AJ360" i="7"/>
  <c r="AA360" i="7"/>
  <c r="AK360" i="7"/>
  <c r="AF360" i="7"/>
  <c r="AX549" i="7"/>
  <c r="Y360" i="7"/>
  <c r="AN360" i="7"/>
  <c r="AQ360" i="7"/>
  <c r="AH360" i="7"/>
  <c r="Y549" i="7"/>
  <c r="AA549" i="7"/>
  <c r="AM360" i="7"/>
  <c r="AD360" i="7"/>
  <c r="AT360" i="7"/>
  <c r="AG360" i="7"/>
  <c r="AM549" i="7"/>
  <c r="AL549" i="7"/>
  <c r="BA549" i="7"/>
  <c r="AY549" i="7"/>
  <c r="AI549" i="7"/>
  <c r="AW360" i="7"/>
  <c r="I551" i="7"/>
  <c r="J551" i="7" s="1"/>
  <c r="AT549" i="7"/>
  <c r="D551" i="7"/>
  <c r="AB549" i="7"/>
  <c r="BE549" i="7"/>
  <c r="AO549" i="7"/>
  <c r="H362" i="7"/>
  <c r="I362" i="7" s="1"/>
  <c r="AV360" i="7"/>
  <c r="AY360" i="7"/>
  <c r="X360" i="7"/>
  <c r="AU360" i="7"/>
  <c r="F551" i="7"/>
  <c r="AU549" i="7"/>
  <c r="Z549" i="7"/>
  <c r="AF549" i="7"/>
  <c r="BC549" i="7"/>
  <c r="AR360" i="7"/>
  <c r="W360" i="7"/>
  <c r="BE360" i="7"/>
  <c r="BA360" i="7"/>
  <c r="AG549" i="7"/>
  <c r="AN549" i="7"/>
  <c r="V549" i="7"/>
  <c r="S549" i="7" s="1"/>
  <c r="AI360" i="7"/>
  <c r="X551" i="7" l="1"/>
  <c r="V551" i="7"/>
  <c r="V590" i="7" s="1"/>
  <c r="BC551" i="7"/>
  <c r="AO551" i="7"/>
  <c r="AI551" i="7"/>
  <c r="BB551" i="7"/>
  <c r="AW551" i="7"/>
  <c r="AQ551" i="7"/>
  <c r="AC551" i="7"/>
  <c r="AF551" i="7"/>
  <c r="BE551" i="7"/>
  <c r="AY551" i="7"/>
  <c r="AA551" i="7"/>
  <c r="AS551" i="7"/>
  <c r="AD551" i="7"/>
  <c r="AN551" i="7"/>
  <c r="Z551" i="7"/>
  <c r="AB551" i="7"/>
  <c r="BA551" i="7"/>
  <c r="AK551" i="7"/>
  <c r="W551" i="7"/>
  <c r="AV551" i="7"/>
  <c r="AH551" i="7"/>
  <c r="AJ551" i="7"/>
  <c r="AU551" i="7"/>
  <c r="AL551" i="7"/>
  <c r="AE551" i="7"/>
  <c r="BD551" i="7"/>
  <c r="AP551" i="7"/>
  <c r="AR551" i="7"/>
  <c r="AG551" i="7"/>
  <c r="AT551" i="7"/>
  <c r="AM551" i="7"/>
  <c r="Y551" i="7"/>
  <c r="AX551" i="7"/>
  <c r="AZ551" i="7"/>
  <c r="AZ17" i="7"/>
  <c r="S360" i="7"/>
  <c r="J362" i="7"/>
  <c r="S551" i="7"/>
  <c r="W47" i="7" l="1"/>
  <c r="AZ560" i="7"/>
  <c r="W590" i="7" l="1"/>
  <c r="X580" i="7"/>
  <c r="Y37" i="7" s="1"/>
  <c r="BA17" i="7"/>
  <c r="X47" i="7" l="1"/>
  <c r="BA560" i="7"/>
  <c r="X590" i="7" l="1"/>
  <c r="Y580" i="7"/>
  <c r="Z37" i="7" s="1"/>
  <c r="BB17" i="7"/>
  <c r="Y47" i="7" l="1"/>
  <c r="BB560" i="7"/>
  <c r="Y590" i="7" l="1"/>
  <c r="Z580" i="7"/>
  <c r="AA37" i="7" s="1"/>
  <c r="BC17" i="7"/>
  <c r="Z47" i="7" l="1"/>
  <c r="BC560" i="7"/>
  <c r="Z590" i="7" l="1"/>
  <c r="AA580" i="7"/>
  <c r="AB37" i="7" s="1"/>
  <c r="BD17" i="7"/>
  <c r="AA47" i="7" l="1"/>
  <c r="BD560" i="7"/>
  <c r="AA590" i="7" l="1"/>
  <c r="AB580" i="7"/>
  <c r="AC37" i="7" s="1"/>
  <c r="BE17" i="7"/>
  <c r="AB47" i="7" l="1"/>
  <c r="BE560" i="7"/>
  <c r="H563" i="7"/>
  <c r="J20" i="7"/>
  <c r="I562" i="7"/>
  <c r="H561" i="7"/>
  <c r="J19" i="7"/>
  <c r="I565" i="7"/>
  <c r="I18" i="7"/>
  <c r="I563" i="7"/>
  <c r="J562" i="7"/>
  <c r="S560" i="7"/>
  <c r="H564" i="7"/>
  <c r="H565" i="7"/>
  <c r="H19" i="7"/>
  <c r="J563" i="7"/>
  <c r="I564" i="7"/>
  <c r="H21" i="7"/>
  <c r="J565" i="7"/>
  <c r="I19" i="7"/>
  <c r="H562" i="7"/>
  <c r="J564" i="7"/>
  <c r="I561" i="7"/>
  <c r="J561" i="7" s="1"/>
  <c r="I22" i="7"/>
  <c r="I21" i="7"/>
  <c r="J21" i="7"/>
  <c r="I20" i="7"/>
  <c r="H22" i="7"/>
  <c r="J22" i="7" s="1"/>
  <c r="H18" i="7"/>
  <c r="J18" i="7" s="1"/>
  <c r="H20" i="7"/>
  <c r="AB590" i="7" l="1"/>
  <c r="AC580" i="7"/>
  <c r="AD37" i="7" s="1"/>
  <c r="B237" i="2"/>
  <c r="B300" i="2"/>
  <c r="B299" i="2"/>
  <c r="B302" i="2"/>
  <c r="B301" i="2"/>
  <c r="B236" i="2"/>
  <c r="B239" i="2"/>
  <c r="B238" i="2"/>
  <c r="B63" i="2"/>
  <c r="B123" i="2"/>
  <c r="B68" i="2"/>
  <c r="B127" i="2"/>
  <c r="B64" i="2"/>
  <c r="B124" i="2"/>
  <c r="B121" i="2"/>
  <c r="B128" i="2"/>
  <c r="B69" i="2"/>
  <c r="B66" i="2"/>
  <c r="B67" i="2"/>
  <c r="B71" i="2"/>
  <c r="B62" i="2"/>
  <c r="B120" i="2"/>
  <c r="B126" i="2"/>
  <c r="B122" i="2"/>
  <c r="B65" i="2"/>
  <c r="S18" i="6"/>
  <c r="B70" i="2"/>
  <c r="B129" i="2"/>
  <c r="B125" i="2"/>
  <c r="B119" i="2"/>
  <c r="B61" i="2"/>
  <c r="R24" i="6"/>
  <c r="B24" i="6" s="1"/>
  <c r="R22" i="6"/>
  <c r="B22" i="6" s="1"/>
  <c r="R23" i="6"/>
  <c r="R21" i="6"/>
  <c r="B21" i="6" s="1"/>
  <c r="R19" i="6"/>
  <c r="R20" i="6"/>
  <c r="B20" i="6" s="1"/>
  <c r="S48" i="6" l="1"/>
  <c r="S88" i="6"/>
  <c r="S92" i="6"/>
  <c r="S136" i="6"/>
  <c r="S105" i="6"/>
  <c r="S127" i="6"/>
  <c r="S129" i="6"/>
  <c r="S126" i="6"/>
  <c r="S122" i="6"/>
  <c r="S103" i="6"/>
  <c r="S86" i="6"/>
  <c r="S115" i="6"/>
  <c r="S85" i="6"/>
  <c r="S123" i="6"/>
  <c r="S91" i="6"/>
  <c r="S137" i="6"/>
  <c r="S113" i="6"/>
  <c r="S120" i="6"/>
  <c r="S128" i="6"/>
  <c r="S110" i="6"/>
  <c r="S114" i="6"/>
  <c r="S90" i="6"/>
  <c r="S118" i="6"/>
  <c r="S96" i="6"/>
  <c r="S100" i="6"/>
  <c r="S87" i="6"/>
  <c r="S144" i="6"/>
  <c r="S131" i="6"/>
  <c r="S117" i="6"/>
  <c r="S84" i="6"/>
  <c r="S102" i="6"/>
  <c r="S111" i="6"/>
  <c r="S146" i="6"/>
  <c r="S99" i="6"/>
  <c r="S145" i="6"/>
  <c r="S112" i="6"/>
  <c r="S94" i="6"/>
  <c r="S98" i="6"/>
  <c r="S142" i="6"/>
  <c r="S93" i="6"/>
  <c r="S139" i="6"/>
  <c r="S104" i="6"/>
  <c r="S119" i="6"/>
  <c r="S132" i="6"/>
  <c r="S134" i="6"/>
  <c r="S116" i="6"/>
  <c r="S143" i="6"/>
  <c r="S121" i="6"/>
  <c r="S125" i="6"/>
  <c r="S107" i="6"/>
  <c r="S82" i="6"/>
  <c r="S97" i="6"/>
  <c r="S108" i="6"/>
  <c r="S101" i="6"/>
  <c r="S133" i="6"/>
  <c r="S109" i="6"/>
  <c r="S140" i="6"/>
  <c r="S141" i="6"/>
  <c r="S89" i="6"/>
  <c r="S130" i="6"/>
  <c r="S138" i="6"/>
  <c r="S23" i="6"/>
  <c r="AC47" i="7"/>
  <c r="B2" i="2"/>
  <c r="S17" i="6"/>
  <c r="B19" i="6"/>
  <c r="S28" i="6"/>
  <c r="S64" i="6"/>
  <c r="S68" i="6"/>
  <c r="S78" i="6"/>
  <c r="S49" i="6"/>
  <c r="S39" i="6"/>
  <c r="S50" i="6"/>
  <c r="S29" i="6"/>
  <c r="S65" i="6"/>
  <c r="S69" i="6"/>
  <c r="S71" i="6"/>
  <c r="S40" i="6"/>
  <c r="S42" i="6"/>
  <c r="S52" i="6"/>
  <c r="S26" i="6"/>
  <c r="S53" i="6"/>
  <c r="S56" i="6"/>
  <c r="S76" i="6"/>
  <c r="S32" i="6"/>
  <c r="S37" i="6"/>
  <c r="S47" i="6"/>
  <c r="S22" i="6"/>
  <c r="S21" i="6"/>
  <c r="S31" i="6"/>
  <c r="S51" i="6"/>
  <c r="S62" i="6"/>
  <c r="S80" i="6"/>
  <c r="S33" i="6"/>
  <c r="S43" i="6"/>
  <c r="S24" i="6"/>
  <c r="S58" i="6"/>
  <c r="S45" i="6"/>
  <c r="S72" i="6"/>
  <c r="S81" i="6"/>
  <c r="S34" i="6"/>
  <c r="S44" i="6"/>
  <c r="B23" i="6"/>
  <c r="S75" i="6"/>
  <c r="S60" i="6"/>
  <c r="S54" i="6"/>
  <c r="S73" i="6"/>
  <c r="S57" i="6"/>
  <c r="S35" i="6"/>
  <c r="S36" i="6"/>
  <c r="S25" i="6"/>
  <c r="S61" i="6"/>
  <c r="S55" i="6"/>
  <c r="S74" i="6"/>
  <c r="S66" i="6"/>
  <c r="S27" i="6"/>
  <c r="S46" i="6"/>
  <c r="S20" i="6"/>
  <c r="S19" i="6"/>
  <c r="S63" i="6"/>
  <c r="S67" i="6"/>
  <c r="S77" i="6"/>
  <c r="S79" i="6"/>
  <c r="S38" i="6"/>
  <c r="AC590" i="7" l="1"/>
  <c r="AD580" i="7"/>
  <c r="AE37" i="7" s="1"/>
  <c r="B2" i="6"/>
  <c r="S6" i="6"/>
  <c r="J235" i="7"/>
  <c r="J234" i="7"/>
  <c r="J236" i="7"/>
  <c r="J232" i="7"/>
  <c r="J233" i="7"/>
  <c r="J237" i="7"/>
  <c r="J225" i="7"/>
  <c r="AD47" i="7" l="1"/>
  <c r="V225" i="7"/>
  <c r="AW225" i="7"/>
  <c r="AD225" i="7"/>
  <c r="Z225" i="7"/>
  <c r="AT225" i="7"/>
  <c r="AI237" i="7"/>
  <c r="AG237" i="7"/>
  <c r="BC237" i="7"/>
  <c r="AW237" i="7"/>
  <c r="X233" i="7"/>
  <c r="BD233" i="7"/>
  <c r="Z233" i="7"/>
  <c r="AM233" i="7"/>
  <c r="AR233" i="7"/>
  <c r="AV232" i="7"/>
  <c r="AA232" i="7"/>
  <c r="AO232" i="7"/>
  <c r="Z232" i="7"/>
  <c r="AD236" i="7"/>
  <c r="AI236" i="7"/>
  <c r="V236" i="7"/>
  <c r="AW236" i="7"/>
  <c r="BB236" i="7"/>
  <c r="AX234" i="7"/>
  <c r="AS234" i="7"/>
  <c r="AP235" i="7"/>
  <c r="AS235" i="7"/>
  <c r="AG235" i="7"/>
  <c r="AU234" i="7"/>
  <c r="Z235" i="7"/>
  <c r="BB235" i="7"/>
  <c r="AJ225" i="7"/>
  <c r="AR225" i="7"/>
  <c r="BA225" i="7"/>
  <c r="BC225" i="7"/>
  <c r="AO225" i="7"/>
  <c r="BA237" i="7"/>
  <c r="BD237" i="7"/>
  <c r="AP237" i="7"/>
  <c r="AJ237" i="7"/>
  <c r="AI233" i="7"/>
  <c r="AN233" i="7"/>
  <c r="AA233" i="7"/>
  <c r="AV233" i="7"/>
  <c r="AK233" i="7"/>
  <c r="AC232" i="7"/>
  <c r="AH232" i="7"/>
  <c r="BE232" i="7"/>
  <c r="BD232" i="7"/>
  <c r="AE236" i="7"/>
  <c r="AY236" i="7"/>
  <c r="W236" i="7"/>
  <c r="AH236" i="7"/>
  <c r="AS236" i="7"/>
  <c r="W234" i="7"/>
  <c r="BD234" i="7"/>
  <c r="W235" i="7"/>
  <c r="AR235" i="7"/>
  <c r="AN225" i="7"/>
  <c r="Y225" i="7"/>
  <c r="AZ225" i="7"/>
  <c r="AV225" i="7"/>
  <c r="BD225" i="7"/>
  <c r="AV237" i="7"/>
  <c r="AK237" i="7"/>
  <c r="Z237" i="7"/>
  <c r="V237" i="7"/>
  <c r="AQ233" i="7"/>
  <c r="AW233" i="7"/>
  <c r="AC233" i="7"/>
  <c r="AF233" i="7"/>
  <c r="AH233" i="7"/>
  <c r="AY232" i="7"/>
  <c r="Y232" i="7"/>
  <c r="V232" i="7"/>
  <c r="AD232" i="7"/>
  <c r="X236" i="7"/>
  <c r="AP236" i="7"/>
  <c r="AG236" i="7"/>
  <c r="BC236" i="7"/>
  <c r="AX236" i="7"/>
  <c r="BA234" i="7"/>
  <c r="BB234" i="7"/>
  <c r="AF234" i="7"/>
  <c r="AH234" i="7"/>
  <c r="AO235" i="7"/>
  <c r="AF235" i="7"/>
  <c r="X225" i="7"/>
  <c r="AU225" i="7"/>
  <c r="AK225" i="7"/>
  <c r="AC225" i="7"/>
  <c r="AP225" i="7"/>
  <c r="AC237" i="7"/>
  <c r="AF237" i="7"/>
  <c r="AR237" i="7"/>
  <c r="Y237" i="7"/>
  <c r="Y233" i="7"/>
  <c r="BE233" i="7"/>
  <c r="AZ233" i="7"/>
  <c r="AX233" i="7"/>
  <c r="AB233" i="7"/>
  <c r="AJ232" i="7"/>
  <c r="W232" i="7"/>
  <c r="X232" i="7"/>
  <c r="AE232" i="7"/>
  <c r="AZ236" i="7"/>
  <c r="BD236" i="7"/>
  <c r="AN236" i="7"/>
  <c r="AC236" i="7"/>
  <c r="AM236" i="7"/>
  <c r="Z234" i="7"/>
  <c r="V234" i="7"/>
  <c r="AR234" i="7"/>
  <c r="AN234" i="7"/>
  <c r="AL235" i="7"/>
  <c r="AE235" i="7"/>
  <c r="AU235" i="7"/>
  <c r="AZ235" i="7"/>
  <c r="X235" i="7"/>
  <c r="AI234" i="7"/>
  <c r="AW234" i="7"/>
  <c r="AB235" i="7"/>
  <c r="AD235" i="7"/>
  <c r="AY234" i="7"/>
  <c r="BE235" i="7"/>
  <c r="AN235" i="7"/>
  <c r="AM225" i="7"/>
  <c r="AB225" i="7"/>
  <c r="AQ225" i="7"/>
  <c r="BE225" i="7"/>
  <c r="AM237" i="7"/>
  <c r="AQ237" i="7"/>
  <c r="AO237" i="7"/>
  <c r="AD237" i="7"/>
  <c r="AA237" i="7"/>
  <c r="AL233" i="7"/>
  <c r="AE233" i="7"/>
  <c r="BC233" i="7"/>
  <c r="AJ233" i="7"/>
  <c r="AN232" i="7"/>
  <c r="AM232" i="7"/>
  <c r="BC232" i="7"/>
  <c r="AQ232" i="7"/>
  <c r="AZ232" i="7"/>
  <c r="AO236" i="7"/>
  <c r="AK236" i="7"/>
  <c r="Z236" i="7"/>
  <c r="AQ236" i="7"/>
  <c r="AK234" i="7"/>
  <c r="AM234" i="7"/>
  <c r="AA234" i="7"/>
  <c r="AX235" i="7"/>
  <c r="BA235" i="7"/>
  <c r="AE234" i="7"/>
  <c r="AI235" i="7"/>
  <c r="BC235" i="7"/>
  <c r="AA225" i="7"/>
  <c r="AY225" i="7"/>
  <c r="BB225" i="7"/>
  <c r="AS225" i="7"/>
  <c r="AH237" i="7"/>
  <c r="AB237" i="7"/>
  <c r="AS237" i="7"/>
  <c r="AX237" i="7"/>
  <c r="AZ237" i="7"/>
  <c r="AG233" i="7"/>
  <c r="BB233" i="7"/>
  <c r="AY233" i="7"/>
  <c r="BA233" i="7"/>
  <c r="AT232" i="7"/>
  <c r="AI232" i="7"/>
  <c r="AF232" i="7"/>
  <c r="BB232" i="7"/>
  <c r="AP232" i="7"/>
  <c r="BE236" i="7"/>
  <c r="BA236" i="7"/>
  <c r="AU236" i="7"/>
  <c r="AB236" i="7"/>
  <c r="AQ234" i="7"/>
  <c r="AZ234" i="7"/>
  <c r="X234" i="7"/>
  <c r="BD235" i="7"/>
  <c r="AH235" i="7"/>
  <c r="AC235" i="7"/>
  <c r="AI225" i="7"/>
  <c r="AG225" i="7"/>
  <c r="AL225" i="7"/>
  <c r="AH225" i="7"/>
  <c r="AN237" i="7"/>
  <c r="W237" i="7"/>
  <c r="AY237" i="7"/>
  <c r="AE237" i="7"/>
  <c r="X237" i="7"/>
  <c r="AO233" i="7"/>
  <c r="AP233" i="7"/>
  <c r="V233" i="7"/>
  <c r="W233" i="7"/>
  <c r="AG232" i="7"/>
  <c r="AS232" i="7"/>
  <c r="AL232" i="7"/>
  <c r="AB232" i="7"/>
  <c r="BA232" i="7"/>
  <c r="AV236" i="7"/>
  <c r="AR236" i="7"/>
  <c r="AL236" i="7"/>
  <c r="AJ236" i="7"/>
  <c r="BC234" i="7"/>
  <c r="AO234" i="7"/>
  <c r="AD234" i="7"/>
  <c r="AC234" i="7"/>
  <c r="AJ234" i="7"/>
  <c r="AK235" i="7"/>
  <c r="AF225" i="7"/>
  <c r="AX225" i="7"/>
  <c r="W225" i="7"/>
  <c r="AE225" i="7"/>
  <c r="AL237" i="7"/>
  <c r="BE237" i="7"/>
  <c r="AT237" i="7"/>
  <c r="BB237" i="7"/>
  <c r="AU237" i="7"/>
  <c r="AU233" i="7"/>
  <c r="AS233" i="7"/>
  <c r="AD233" i="7"/>
  <c r="AT233" i="7"/>
  <c r="AW232" i="7"/>
  <c r="AU232" i="7"/>
  <c r="AX232" i="7"/>
  <c r="AR232" i="7"/>
  <c r="AK232" i="7"/>
  <c r="AT236" i="7"/>
  <c r="AF236" i="7"/>
  <c r="AA236" i="7"/>
  <c r="Y236" i="7"/>
  <c r="S236" i="7" s="1"/>
  <c r="AL234" i="7"/>
  <c r="AG234" i="7"/>
  <c r="AP234" i="7"/>
  <c r="AT234" i="7"/>
  <c r="Y234" i="7"/>
  <c r="AQ235" i="7"/>
  <c r="AM235" i="7"/>
  <c r="AT235" i="7"/>
  <c r="AW235" i="7"/>
  <c r="J229" i="7"/>
  <c r="AB234" i="7"/>
  <c r="AV234" i="7"/>
  <c r="AY235" i="7"/>
  <c r="AJ235" i="7"/>
  <c r="BE234" i="7"/>
  <c r="V235" i="7"/>
  <c r="AV235" i="7"/>
  <c r="Y235" i="7"/>
  <c r="AA235" i="7"/>
  <c r="AD590" i="7" l="1"/>
  <c r="AE580" i="7"/>
  <c r="AF37" i="7" s="1"/>
  <c r="V563" i="7"/>
  <c r="W20" i="7" s="1"/>
  <c r="W563" i="7" s="1"/>
  <c r="X20" i="7" s="1"/>
  <c r="X563" i="7" s="1"/>
  <c r="Y20" i="7" s="1"/>
  <c r="Y563" i="7" s="1"/>
  <c r="Z20" i="7" s="1"/>
  <c r="Z563" i="7" s="1"/>
  <c r="AA20" i="7" s="1"/>
  <c r="AA563" i="7" s="1"/>
  <c r="AB20" i="7" s="1"/>
  <c r="AB563" i="7" s="1"/>
  <c r="AC20" i="7" s="1"/>
  <c r="AC563" i="7" s="1"/>
  <c r="AD20" i="7" s="1"/>
  <c r="AD563" i="7" s="1"/>
  <c r="AE20" i="7" s="1"/>
  <c r="AE563" i="7" s="1"/>
  <c r="AF20" i="7" s="1"/>
  <c r="AF563" i="7" s="1"/>
  <c r="AG20" i="7" s="1"/>
  <c r="AG563" i="7" s="1"/>
  <c r="AH20" i="7" s="1"/>
  <c r="AH563" i="7" s="1"/>
  <c r="AI20" i="7" s="1"/>
  <c r="AI563" i="7" s="1"/>
  <c r="AJ20" i="7" s="1"/>
  <c r="AJ563" i="7" s="1"/>
  <c r="AK20" i="7" s="1"/>
  <c r="AK563" i="7" s="1"/>
  <c r="AL20" i="7" s="1"/>
  <c r="AL563" i="7" s="1"/>
  <c r="AM20" i="7" s="1"/>
  <c r="AM563" i="7" s="1"/>
  <c r="AN20" i="7" s="1"/>
  <c r="AN563" i="7" s="1"/>
  <c r="AO20" i="7" s="1"/>
  <c r="AO563" i="7" s="1"/>
  <c r="AP20" i="7" s="1"/>
  <c r="AP563" i="7" s="1"/>
  <c r="AQ20" i="7" s="1"/>
  <c r="AQ563" i="7" s="1"/>
  <c r="AR20" i="7" s="1"/>
  <c r="AR563" i="7" s="1"/>
  <c r="AS20" i="7" s="1"/>
  <c r="AS563" i="7" s="1"/>
  <c r="AT20" i="7" s="1"/>
  <c r="AT563" i="7" s="1"/>
  <c r="AU20" i="7" s="1"/>
  <c r="AU563" i="7" s="1"/>
  <c r="AV20" i="7" s="1"/>
  <c r="AV563" i="7" s="1"/>
  <c r="AW20" i="7" s="1"/>
  <c r="AW563" i="7" s="1"/>
  <c r="AX20" i="7" s="1"/>
  <c r="AX563" i="7" s="1"/>
  <c r="AY20" i="7" s="1"/>
  <c r="AY563" i="7" s="1"/>
  <c r="AZ20" i="7" s="1"/>
  <c r="AZ563" i="7" s="1"/>
  <c r="BA20" i="7" s="1"/>
  <c r="BA563" i="7" s="1"/>
  <c r="BB20" i="7" s="1"/>
  <c r="BB563" i="7" s="1"/>
  <c r="BC20" i="7" s="1"/>
  <c r="BC563" i="7" s="1"/>
  <c r="BD20" i="7" s="1"/>
  <c r="BD563" i="7" s="1"/>
  <c r="BE20" i="7" s="1"/>
  <c r="BE563" i="7" s="1"/>
  <c r="V592" i="7"/>
  <c r="W55" i="7"/>
  <c r="V229" i="7"/>
  <c r="AA229" i="7"/>
  <c r="S225" i="7"/>
  <c r="S563" i="7"/>
  <c r="AT229" i="7"/>
  <c r="BE229" i="7"/>
  <c r="BB229" i="7"/>
  <c r="AR229" i="7"/>
  <c r="AF229" i="7"/>
  <c r="BD229" i="7"/>
  <c r="AS229" i="7"/>
  <c r="AZ229" i="7"/>
  <c r="AY229" i="7"/>
  <c r="AI229" i="7"/>
  <c r="BA229" i="7"/>
  <c r="AG229" i="7"/>
  <c r="AV229" i="7"/>
  <c r="Z229" i="7"/>
  <c r="Y229" i="7"/>
  <c r="AH229" i="7"/>
  <c r="AM229" i="7"/>
  <c r="X229" i="7"/>
  <c r="S235" i="7"/>
  <c r="AX229" i="7"/>
  <c r="S232" i="7"/>
  <c r="S233" i="7"/>
  <c r="AP229" i="7"/>
  <c r="AO229" i="7"/>
  <c r="AK229" i="7"/>
  <c r="AD229" i="7"/>
  <c r="AL229" i="7"/>
  <c r="AE229" i="7"/>
  <c r="W229" i="7"/>
  <c r="AC229" i="7"/>
  <c r="AQ229" i="7"/>
  <c r="AJ229" i="7"/>
  <c r="S234" i="7"/>
  <c r="J228" i="7"/>
  <c r="AB229" i="7"/>
  <c r="AW229" i="7"/>
  <c r="AN229" i="7"/>
  <c r="BC229" i="7"/>
  <c r="AU229" i="7"/>
  <c r="S237" i="7"/>
  <c r="V588" i="7" l="1"/>
  <c r="V567" i="7"/>
  <c r="W24" i="7" s="1"/>
  <c r="W567" i="7" s="1"/>
  <c r="X24" i="7" s="1"/>
  <c r="X567" i="7" s="1"/>
  <c r="Y24" i="7" s="1"/>
  <c r="Y567" i="7" s="1"/>
  <c r="Z24" i="7" s="1"/>
  <c r="Z567" i="7" s="1"/>
  <c r="AA24" i="7" s="1"/>
  <c r="AA567" i="7" s="1"/>
  <c r="AB24" i="7" s="1"/>
  <c r="AB567" i="7" s="1"/>
  <c r="AC24" i="7" s="1"/>
  <c r="AC567" i="7" s="1"/>
  <c r="AD24" i="7" s="1"/>
  <c r="AD567" i="7" s="1"/>
  <c r="AE24" i="7" s="1"/>
  <c r="AE567" i="7" s="1"/>
  <c r="AF24" i="7" s="1"/>
  <c r="AF567" i="7" s="1"/>
  <c r="AG24" i="7" s="1"/>
  <c r="AG567" i="7" s="1"/>
  <c r="AH24" i="7" s="1"/>
  <c r="AH567" i="7" s="1"/>
  <c r="AI24" i="7" s="1"/>
  <c r="AI567" i="7" s="1"/>
  <c r="AJ24" i="7" s="1"/>
  <c r="AJ567" i="7" s="1"/>
  <c r="AK24" i="7" s="1"/>
  <c r="AK567" i="7" s="1"/>
  <c r="AL24" i="7" s="1"/>
  <c r="AL567" i="7" s="1"/>
  <c r="AM24" i="7" s="1"/>
  <c r="AM567" i="7" s="1"/>
  <c r="AN24" i="7" s="1"/>
  <c r="AN567" i="7" s="1"/>
  <c r="AO24" i="7" s="1"/>
  <c r="AO567" i="7" s="1"/>
  <c r="AP24" i="7" s="1"/>
  <c r="AP567" i="7" s="1"/>
  <c r="AQ24" i="7" s="1"/>
  <c r="AQ567" i="7" s="1"/>
  <c r="AR24" i="7" s="1"/>
  <c r="AR567" i="7" s="1"/>
  <c r="AS24" i="7" s="1"/>
  <c r="AS567" i="7" s="1"/>
  <c r="AT24" i="7" s="1"/>
  <c r="AT567" i="7" s="1"/>
  <c r="AU24" i="7" s="1"/>
  <c r="AU567" i="7" s="1"/>
  <c r="AV24" i="7" s="1"/>
  <c r="AV567" i="7" s="1"/>
  <c r="AW24" i="7" s="1"/>
  <c r="AW567" i="7" s="1"/>
  <c r="AX24" i="7" s="1"/>
  <c r="AX567" i="7" s="1"/>
  <c r="AY24" i="7" s="1"/>
  <c r="AY567" i="7" s="1"/>
  <c r="AZ24" i="7" s="1"/>
  <c r="AZ567" i="7" s="1"/>
  <c r="BA24" i="7" s="1"/>
  <c r="BA567" i="7" s="1"/>
  <c r="BB24" i="7" s="1"/>
  <c r="BB567" i="7" s="1"/>
  <c r="BC24" i="7" s="1"/>
  <c r="BC567" i="7" s="1"/>
  <c r="BD24" i="7" s="1"/>
  <c r="BD567" i="7" s="1"/>
  <c r="BE24" i="7" s="1"/>
  <c r="BE567" i="7" s="1"/>
  <c r="W49" i="7"/>
  <c r="W598" i="7"/>
  <c r="AE47" i="7"/>
  <c r="AI228" i="7"/>
  <c r="AL228" i="7"/>
  <c r="AY228" i="7"/>
  <c r="AF228" i="7"/>
  <c r="AE228" i="7"/>
  <c r="BD228" i="7"/>
  <c r="AH228" i="7"/>
  <c r="AG228" i="7"/>
  <c r="AM228" i="7"/>
  <c r="Z228" i="7"/>
  <c r="AB228" i="7"/>
  <c r="AQ228" i="7"/>
  <c r="AW228" i="7"/>
  <c r="AP228" i="7"/>
  <c r="AN228" i="7"/>
  <c r="AC228" i="7"/>
  <c r="BE228" i="7"/>
  <c r="AD228" i="7"/>
  <c r="AS228" i="7"/>
  <c r="AK228" i="7"/>
  <c r="J226" i="7"/>
  <c r="S229" i="7"/>
  <c r="AR228" i="7"/>
  <c r="AX228" i="7"/>
  <c r="Y228" i="7"/>
  <c r="AV228" i="7"/>
  <c r="AJ228" i="7"/>
  <c r="BB228" i="7"/>
  <c r="X228" i="7"/>
  <c r="BC228" i="7"/>
  <c r="S567" i="7"/>
  <c r="AU228" i="7"/>
  <c r="AZ228" i="7"/>
  <c r="AT228" i="7"/>
  <c r="V228" i="7"/>
  <c r="AO228" i="7"/>
  <c r="W228" i="7"/>
  <c r="BA228" i="7"/>
  <c r="AA228" i="7"/>
  <c r="W45" i="7" l="1"/>
  <c r="AE590" i="7"/>
  <c r="AF580" i="7"/>
  <c r="AG37" i="7" s="1"/>
  <c r="V566" i="7"/>
  <c r="W23" i="7" s="1"/>
  <c r="W566" i="7" s="1"/>
  <c r="X23" i="7" s="1"/>
  <c r="X566" i="7" s="1"/>
  <c r="Y23" i="7" s="1"/>
  <c r="Y566" i="7" s="1"/>
  <c r="Z23" i="7" s="1"/>
  <c r="Z566" i="7" s="1"/>
  <c r="AA23" i="7" s="1"/>
  <c r="AA566" i="7" s="1"/>
  <c r="AB23" i="7" s="1"/>
  <c r="AB566" i="7" s="1"/>
  <c r="AC23" i="7" s="1"/>
  <c r="AC566" i="7" s="1"/>
  <c r="AD23" i="7" s="1"/>
  <c r="AD566" i="7" s="1"/>
  <c r="AE23" i="7" s="1"/>
  <c r="AE566" i="7" s="1"/>
  <c r="AF23" i="7" s="1"/>
  <c r="AF566" i="7" s="1"/>
  <c r="AG23" i="7" s="1"/>
  <c r="AG566" i="7" s="1"/>
  <c r="AH23" i="7" s="1"/>
  <c r="AH566" i="7" s="1"/>
  <c r="AI23" i="7" s="1"/>
  <c r="AI566" i="7" s="1"/>
  <c r="AJ23" i="7" s="1"/>
  <c r="AJ566" i="7" s="1"/>
  <c r="AK23" i="7" s="1"/>
  <c r="AK566" i="7" s="1"/>
  <c r="AL23" i="7" s="1"/>
  <c r="AL566" i="7" s="1"/>
  <c r="AM23" i="7" s="1"/>
  <c r="AM566" i="7" s="1"/>
  <c r="AN23" i="7" s="1"/>
  <c r="AN566" i="7" s="1"/>
  <c r="AO23" i="7" s="1"/>
  <c r="AO566" i="7" s="1"/>
  <c r="AP23" i="7" s="1"/>
  <c r="AP566" i="7" s="1"/>
  <c r="AQ23" i="7" s="1"/>
  <c r="AQ566" i="7" s="1"/>
  <c r="AR23" i="7" s="1"/>
  <c r="AR566" i="7" s="1"/>
  <c r="AS23" i="7" s="1"/>
  <c r="AS566" i="7" s="1"/>
  <c r="AT23" i="7" s="1"/>
  <c r="AT566" i="7" s="1"/>
  <c r="AU23" i="7" s="1"/>
  <c r="AU566" i="7" s="1"/>
  <c r="AV23" i="7" s="1"/>
  <c r="AV566" i="7" s="1"/>
  <c r="AW23" i="7" s="1"/>
  <c r="AW566" i="7" s="1"/>
  <c r="AX23" i="7" s="1"/>
  <c r="AX566" i="7" s="1"/>
  <c r="AY23" i="7" s="1"/>
  <c r="AY566" i="7" s="1"/>
  <c r="AZ23" i="7" s="1"/>
  <c r="AZ566" i="7" s="1"/>
  <c r="BA23" i="7" s="1"/>
  <c r="BA566" i="7" s="1"/>
  <c r="BB23" i="7" s="1"/>
  <c r="BB566" i="7" s="1"/>
  <c r="BC23" i="7" s="1"/>
  <c r="BC566" i="7" s="1"/>
  <c r="BD23" i="7" s="1"/>
  <c r="BD566" i="7" s="1"/>
  <c r="BE23" i="7" s="1"/>
  <c r="BE566" i="7" s="1"/>
  <c r="W592" i="7"/>
  <c r="X55" i="7"/>
  <c r="S566" i="7"/>
  <c r="S228" i="7"/>
  <c r="AW226" i="7"/>
  <c r="BB226" i="7"/>
  <c r="AQ226" i="7"/>
  <c r="AZ226" i="7"/>
  <c r="AB226" i="7"/>
  <c r="AP226" i="7"/>
  <c r="AK226" i="7"/>
  <c r="AM226" i="7"/>
  <c r="Y226" i="7"/>
  <c r="J224" i="7"/>
  <c r="BE226" i="7"/>
  <c r="AL226" i="7"/>
  <c r="Z226" i="7"/>
  <c r="AG226" i="7"/>
  <c r="AD226" i="7"/>
  <c r="BD226" i="7"/>
  <c r="AR226" i="7"/>
  <c r="AF226" i="7"/>
  <c r="AC226" i="7"/>
  <c r="AJ226" i="7"/>
  <c r="X226" i="7"/>
  <c r="AI226" i="7"/>
  <c r="AS226" i="7"/>
  <c r="BA226" i="7"/>
  <c r="AX226" i="7"/>
  <c r="V226" i="7"/>
  <c r="AY226" i="7"/>
  <c r="AO226" i="7"/>
  <c r="AT226" i="7"/>
  <c r="AH226" i="7"/>
  <c r="AU226" i="7"/>
  <c r="W226" i="7"/>
  <c r="BC226" i="7"/>
  <c r="AV226" i="7"/>
  <c r="AN226" i="7"/>
  <c r="AE226" i="7"/>
  <c r="AA226" i="7"/>
  <c r="X578" i="7" l="1"/>
  <c r="W588" i="7"/>
  <c r="V564" i="7"/>
  <c r="W21" i="7" s="1"/>
  <c r="W564" i="7" s="1"/>
  <c r="X21" i="7" s="1"/>
  <c r="X564" i="7" s="1"/>
  <c r="Y21" i="7" s="1"/>
  <c r="Y564" i="7" s="1"/>
  <c r="Z21" i="7" s="1"/>
  <c r="Z564" i="7" s="1"/>
  <c r="AA21" i="7" s="1"/>
  <c r="AA564" i="7" s="1"/>
  <c r="AB21" i="7" s="1"/>
  <c r="AB564" i="7" s="1"/>
  <c r="AC21" i="7" s="1"/>
  <c r="AC564" i="7" s="1"/>
  <c r="AD21" i="7" s="1"/>
  <c r="AD564" i="7" s="1"/>
  <c r="AE21" i="7" s="1"/>
  <c r="AE564" i="7" s="1"/>
  <c r="AF21" i="7" s="1"/>
  <c r="AF564" i="7" s="1"/>
  <c r="AG21" i="7" s="1"/>
  <c r="AG564" i="7" s="1"/>
  <c r="AH21" i="7" s="1"/>
  <c r="AH564" i="7" s="1"/>
  <c r="AI21" i="7" s="1"/>
  <c r="AI564" i="7" s="1"/>
  <c r="AJ21" i="7" s="1"/>
  <c r="AJ564" i="7" s="1"/>
  <c r="AK21" i="7" s="1"/>
  <c r="AK564" i="7" s="1"/>
  <c r="AL21" i="7" s="1"/>
  <c r="AL564" i="7" s="1"/>
  <c r="AM21" i="7" s="1"/>
  <c r="AM564" i="7" s="1"/>
  <c r="AN21" i="7" s="1"/>
  <c r="AN564" i="7" s="1"/>
  <c r="AO21" i="7" s="1"/>
  <c r="AO564" i="7" s="1"/>
  <c r="AP21" i="7" s="1"/>
  <c r="AP564" i="7" s="1"/>
  <c r="AQ21" i="7" s="1"/>
  <c r="AQ564" i="7" s="1"/>
  <c r="AR21" i="7" s="1"/>
  <c r="AR564" i="7" s="1"/>
  <c r="AS21" i="7" s="1"/>
  <c r="AS564" i="7" s="1"/>
  <c r="AT21" i="7" s="1"/>
  <c r="AT564" i="7" s="1"/>
  <c r="AU21" i="7" s="1"/>
  <c r="AU564" i="7" s="1"/>
  <c r="AV21" i="7" s="1"/>
  <c r="AV564" i="7" s="1"/>
  <c r="AW21" i="7" s="1"/>
  <c r="AW564" i="7" s="1"/>
  <c r="AX21" i="7" s="1"/>
  <c r="AX564" i="7" s="1"/>
  <c r="AY21" i="7" s="1"/>
  <c r="AY564" i="7" s="1"/>
  <c r="AZ21" i="7" s="1"/>
  <c r="AZ564" i="7" s="1"/>
  <c r="BA21" i="7" s="1"/>
  <c r="BA564" i="7" s="1"/>
  <c r="BB21" i="7" s="1"/>
  <c r="BB564" i="7" s="1"/>
  <c r="BC21" i="7" s="1"/>
  <c r="BC564" i="7" s="1"/>
  <c r="BD21" i="7" s="1"/>
  <c r="BD564" i="7" s="1"/>
  <c r="BE21" i="7" s="1"/>
  <c r="BE564" i="7" s="1"/>
  <c r="X49" i="7"/>
  <c r="X598" i="7"/>
  <c r="AF47" i="7"/>
  <c r="S564" i="7"/>
  <c r="AY224" i="7"/>
  <c r="BE224" i="7"/>
  <c r="BB224" i="7"/>
  <c r="S226" i="7"/>
  <c r="AP224" i="7"/>
  <c r="AT224" i="7"/>
  <c r="Y224" i="7"/>
  <c r="AO224" i="7"/>
  <c r="V224" i="7"/>
  <c r="AX224" i="7"/>
  <c r="AM224" i="7"/>
  <c r="AL224" i="7"/>
  <c r="AD224" i="7"/>
  <c r="AR224" i="7"/>
  <c r="X224" i="7"/>
  <c r="AG224" i="7"/>
  <c r="BA224" i="7"/>
  <c r="AB224" i="7"/>
  <c r="AA224" i="7"/>
  <c r="AU224" i="7"/>
  <c r="BD224" i="7"/>
  <c r="AE224" i="7"/>
  <c r="AI224" i="7"/>
  <c r="AK224" i="7"/>
  <c r="AV224" i="7"/>
  <c r="AC224" i="7"/>
  <c r="W224" i="7"/>
  <c r="AQ224" i="7"/>
  <c r="AF224" i="7"/>
  <c r="AW224" i="7"/>
  <c r="AH224" i="7"/>
  <c r="AN224" i="7"/>
  <c r="Z224" i="7"/>
  <c r="AS224" i="7"/>
  <c r="AZ224" i="7"/>
  <c r="AJ224" i="7"/>
  <c r="BC224" i="7"/>
  <c r="S224" i="7"/>
  <c r="X577" i="7" l="1"/>
  <c r="Y35" i="7"/>
  <c r="Y34" i="7" s="1"/>
  <c r="X45" i="7"/>
  <c r="AF590" i="7"/>
  <c r="AG580" i="7"/>
  <c r="AH37" i="7" s="1"/>
  <c r="BC362" i="7"/>
  <c r="BC295" i="7"/>
  <c r="AJ295" i="7"/>
  <c r="AJ362" i="7"/>
  <c r="AZ362" i="7"/>
  <c r="AZ295" i="7"/>
  <c r="AS295" i="7"/>
  <c r="AS362" i="7"/>
  <c r="Z362" i="7"/>
  <c r="Z295" i="7"/>
  <c r="AN295" i="7"/>
  <c r="AN362" i="7"/>
  <c r="AH295" i="7"/>
  <c r="AH362" i="7"/>
  <c r="AW295" i="7"/>
  <c r="AW362" i="7"/>
  <c r="AF295" i="7"/>
  <c r="AF362" i="7"/>
  <c r="AQ295" i="7"/>
  <c r="AQ362" i="7"/>
  <c r="W295" i="7"/>
  <c r="W362" i="7"/>
  <c r="AC362" i="7"/>
  <c r="AC295" i="7"/>
  <c r="AV295" i="7"/>
  <c r="AV362" i="7"/>
  <c r="AK362" i="7"/>
  <c r="AK295" i="7"/>
  <c r="AI295" i="7"/>
  <c r="AI362" i="7"/>
  <c r="AE362" i="7"/>
  <c r="AE295" i="7"/>
  <c r="BD362" i="7"/>
  <c r="BD295" i="7"/>
  <c r="AU362" i="7"/>
  <c r="AU295" i="7"/>
  <c r="AA295" i="7"/>
  <c r="AA362" i="7"/>
  <c r="AB295" i="7"/>
  <c r="AB362" i="7"/>
  <c r="BA362" i="7"/>
  <c r="BA295" i="7"/>
  <c r="AG295" i="7"/>
  <c r="AG362" i="7"/>
  <c r="X362" i="7"/>
  <c r="X295" i="7"/>
  <c r="AR362" i="7"/>
  <c r="AR295" i="7"/>
  <c r="AD362" i="7"/>
  <c r="AD295" i="7"/>
  <c r="AL362" i="7"/>
  <c r="AL295" i="7"/>
  <c r="AM362" i="7"/>
  <c r="AM295" i="7"/>
  <c r="AX362" i="7"/>
  <c r="AX295" i="7"/>
  <c r="V562" i="7"/>
  <c r="W19" i="7" s="1"/>
  <c r="W562" i="7" s="1"/>
  <c r="X19" i="7" s="1"/>
  <c r="X562" i="7" s="1"/>
  <c r="Y19" i="7" s="1"/>
  <c r="Y562" i="7" s="1"/>
  <c r="Z19" i="7" s="1"/>
  <c r="Z562" i="7" s="1"/>
  <c r="AA19" i="7" s="1"/>
  <c r="AA562" i="7" s="1"/>
  <c r="AB19" i="7" s="1"/>
  <c r="AB562" i="7" s="1"/>
  <c r="AC19" i="7" s="1"/>
  <c r="AC562" i="7" s="1"/>
  <c r="AD19" i="7" s="1"/>
  <c r="AD562" i="7" s="1"/>
  <c r="AE19" i="7" s="1"/>
  <c r="AE562" i="7" s="1"/>
  <c r="AF19" i="7" s="1"/>
  <c r="AF562" i="7" s="1"/>
  <c r="AG19" i="7" s="1"/>
  <c r="AG562" i="7" s="1"/>
  <c r="AH19" i="7" s="1"/>
  <c r="AH562" i="7" s="1"/>
  <c r="AI19" i="7" s="1"/>
  <c r="AI562" i="7" s="1"/>
  <c r="AJ19" i="7" s="1"/>
  <c r="AJ562" i="7" s="1"/>
  <c r="AK19" i="7" s="1"/>
  <c r="AK562" i="7" s="1"/>
  <c r="AL19" i="7" s="1"/>
  <c r="AL562" i="7" s="1"/>
  <c r="AM19" i="7" s="1"/>
  <c r="AM562" i="7" s="1"/>
  <c r="AN19" i="7" s="1"/>
  <c r="AN562" i="7" s="1"/>
  <c r="AO19" i="7" s="1"/>
  <c r="AO562" i="7" s="1"/>
  <c r="AP19" i="7" s="1"/>
  <c r="AP562" i="7" s="1"/>
  <c r="AQ19" i="7" s="1"/>
  <c r="AQ562" i="7" s="1"/>
  <c r="AR19" i="7" s="1"/>
  <c r="AR562" i="7" s="1"/>
  <c r="AS19" i="7" s="1"/>
  <c r="AS562" i="7" s="1"/>
  <c r="AT19" i="7" s="1"/>
  <c r="AT562" i="7" s="1"/>
  <c r="AU19" i="7" s="1"/>
  <c r="AU562" i="7" s="1"/>
  <c r="AV19" i="7" s="1"/>
  <c r="AV562" i="7" s="1"/>
  <c r="AW19" i="7" s="1"/>
  <c r="AW562" i="7" s="1"/>
  <c r="AX19" i="7" s="1"/>
  <c r="AX562" i="7" s="1"/>
  <c r="AY19" i="7" s="1"/>
  <c r="AY562" i="7" s="1"/>
  <c r="AZ19" i="7" s="1"/>
  <c r="AZ562" i="7" s="1"/>
  <c r="BA19" i="7" s="1"/>
  <c r="BA562" i="7" s="1"/>
  <c r="BB19" i="7" s="1"/>
  <c r="BB562" i="7" s="1"/>
  <c r="BC19" i="7" s="1"/>
  <c r="BC562" i="7" s="1"/>
  <c r="BD19" i="7" s="1"/>
  <c r="BD562" i="7" s="1"/>
  <c r="BE19" i="7" s="1"/>
  <c r="BE562" i="7" s="1"/>
  <c r="V295" i="7"/>
  <c r="V362" i="7"/>
  <c r="AO362" i="7"/>
  <c r="AO295" i="7"/>
  <c r="Y295" i="7"/>
  <c r="Y362" i="7"/>
  <c r="AT362" i="7"/>
  <c r="AT295" i="7"/>
  <c r="AP362" i="7"/>
  <c r="AP295" i="7"/>
  <c r="BB295" i="7"/>
  <c r="BB362" i="7"/>
  <c r="BE362" i="7"/>
  <c r="BE295" i="7"/>
  <c r="AY362" i="7"/>
  <c r="AY295" i="7"/>
  <c r="X592" i="7"/>
  <c r="Y55" i="7"/>
  <c r="S562" i="7"/>
  <c r="S295" i="7"/>
  <c r="S362" i="7"/>
  <c r="Y578" i="7" l="1"/>
  <c r="Y577" i="7"/>
  <c r="Z35" i="7"/>
  <c r="Z34" i="7" s="1"/>
  <c r="X588" i="7"/>
  <c r="V558" i="7"/>
  <c r="V556" i="7" s="1"/>
  <c r="Y49" i="7"/>
  <c r="Y598" i="7"/>
  <c r="AG47" i="7"/>
  <c r="Y45" i="7" l="1"/>
  <c r="AG590" i="7"/>
  <c r="AH580" i="7"/>
  <c r="AI37" i="7" s="1"/>
  <c r="V554" i="7"/>
  <c r="W15" i="7"/>
  <c r="W13" i="7" s="1"/>
  <c r="Y592" i="7"/>
  <c r="Z55" i="7"/>
  <c r="Z578" i="7" l="1"/>
  <c r="Y588" i="7"/>
  <c r="W558" i="7"/>
  <c r="W556" i="7" s="1"/>
  <c r="W11" i="7"/>
  <c r="Z49" i="7"/>
  <c r="Z598" i="7"/>
  <c r="AH47" i="7"/>
  <c r="Z577" i="7" l="1"/>
  <c r="AA35" i="7"/>
  <c r="AA34" i="7" s="1"/>
  <c r="Z45" i="7"/>
  <c r="AH590" i="7"/>
  <c r="AI580" i="7"/>
  <c r="AJ37" i="7" s="1"/>
  <c r="W554" i="7"/>
  <c r="X15" i="7"/>
  <c r="X13" i="7" s="1"/>
  <c r="Z592" i="7"/>
  <c r="AA55" i="7"/>
  <c r="AA578" i="7" l="1"/>
  <c r="AA577" i="7" s="1"/>
  <c r="Z588" i="7"/>
  <c r="X558" i="7"/>
  <c r="X556" i="7" s="1"/>
  <c r="X11" i="7"/>
  <c r="AA49" i="7"/>
  <c r="AA598" i="7"/>
  <c r="AI47" i="7"/>
  <c r="AB35" i="7" l="1"/>
  <c r="AB34" i="7" s="1"/>
  <c r="AA45" i="7"/>
  <c r="AI590" i="7"/>
  <c r="AJ580" i="7"/>
  <c r="AK37" i="7" s="1"/>
  <c r="X554" i="7"/>
  <c r="Y15" i="7"/>
  <c r="Y13" i="7" s="1"/>
  <c r="AB55" i="7"/>
  <c r="AA592" i="7"/>
  <c r="AB578" i="7" l="1"/>
  <c r="AA588" i="7"/>
  <c r="Y558" i="7"/>
  <c r="Y556" i="7" s="1"/>
  <c r="Y11" i="7"/>
  <c r="AB49" i="7"/>
  <c r="AB598" i="7"/>
  <c r="AJ47" i="7"/>
  <c r="AB577" i="7" l="1"/>
  <c r="AC35" i="7"/>
  <c r="AC34" i="7" s="1"/>
  <c r="AB45" i="7"/>
  <c r="AJ590" i="7"/>
  <c r="AK580" i="7"/>
  <c r="AL37" i="7" s="1"/>
  <c r="Y554" i="7"/>
  <c r="Z15" i="7"/>
  <c r="Z13" i="7" s="1"/>
  <c r="AB592" i="7"/>
  <c r="AC55" i="7"/>
  <c r="AC578" i="7" l="1"/>
  <c r="AC577" i="7" s="1"/>
  <c r="AB588" i="7"/>
  <c r="Z558" i="7"/>
  <c r="Z556" i="7" s="1"/>
  <c r="Z11" i="7"/>
  <c r="AC49" i="7"/>
  <c r="AC598" i="7"/>
  <c r="AK47" i="7"/>
  <c r="AD35" i="7" l="1"/>
  <c r="AD34" i="7" s="1"/>
  <c r="AC45" i="7"/>
  <c r="AK590" i="7"/>
  <c r="AL580" i="7"/>
  <c r="AM37" i="7" s="1"/>
  <c r="Z554" i="7"/>
  <c r="AA15" i="7"/>
  <c r="AA13" i="7" s="1"/>
  <c r="AC592" i="7"/>
  <c r="AD55" i="7"/>
  <c r="AD578" i="7" l="1"/>
  <c r="AC588" i="7"/>
  <c r="AA558" i="7"/>
  <c r="AA556" i="7" s="1"/>
  <c r="AA11" i="7"/>
  <c r="AD49" i="7"/>
  <c r="AD598" i="7"/>
  <c r="AL47" i="7"/>
  <c r="AD577" i="7" l="1"/>
  <c r="AE35" i="7"/>
  <c r="AE34" i="7" s="1"/>
  <c r="AD45" i="7"/>
  <c r="AL590" i="7"/>
  <c r="AM580" i="7"/>
  <c r="AN37" i="7" s="1"/>
  <c r="AA554" i="7"/>
  <c r="AB15" i="7"/>
  <c r="AB13" i="7" s="1"/>
  <c r="AE55" i="7"/>
  <c r="AD592" i="7"/>
  <c r="AE578" i="7" l="1"/>
  <c r="AD588" i="7"/>
  <c r="AB558" i="7"/>
  <c r="AB556" i="7" s="1"/>
  <c r="AB11" i="7"/>
  <c r="AE49" i="7"/>
  <c r="AE598" i="7"/>
  <c r="AM47" i="7"/>
  <c r="AE577" i="7" l="1"/>
  <c r="AF35" i="7"/>
  <c r="AF34" i="7" s="1"/>
  <c r="AE45" i="7"/>
  <c r="AM590" i="7"/>
  <c r="AN580" i="7"/>
  <c r="AO37" i="7" s="1"/>
  <c r="AB554" i="7"/>
  <c r="AC15" i="7"/>
  <c r="AC13" i="7" s="1"/>
  <c r="AE592" i="7"/>
  <c r="AF55" i="7"/>
  <c r="AF578" i="7" l="1"/>
  <c r="AE588" i="7"/>
  <c r="AC558" i="7"/>
  <c r="AC556" i="7" s="1"/>
  <c r="AC11" i="7"/>
  <c r="AF49" i="7"/>
  <c r="AF598" i="7"/>
  <c r="AN47" i="7"/>
  <c r="AF577" i="7" l="1"/>
  <c r="AG35" i="7"/>
  <c r="AG34" i="7" s="1"/>
  <c r="AF45" i="7"/>
  <c r="AN590" i="7"/>
  <c r="AO580" i="7"/>
  <c r="AP37" i="7" s="1"/>
  <c r="AC554" i="7"/>
  <c r="AD15" i="7"/>
  <c r="AD13" i="7" s="1"/>
  <c r="AF592" i="7"/>
  <c r="AG55" i="7"/>
  <c r="AG578" i="7" l="1"/>
  <c r="AH35" i="7" s="1"/>
  <c r="AH34" i="7" s="1"/>
  <c r="AF588" i="7"/>
  <c r="AD558" i="7"/>
  <c r="AD556" i="7" s="1"/>
  <c r="AD11" i="7"/>
  <c r="AG49" i="7"/>
  <c r="AG598" i="7"/>
  <c r="AO47" i="7"/>
  <c r="AG577" i="7" l="1"/>
  <c r="AG45" i="7"/>
  <c r="AO590" i="7"/>
  <c r="AP580" i="7"/>
  <c r="AQ37" i="7" s="1"/>
  <c r="AE15" i="7"/>
  <c r="AE13" i="7" s="1"/>
  <c r="AD554" i="7"/>
  <c r="AG592" i="7"/>
  <c r="AH55" i="7"/>
  <c r="AH578" i="7" l="1"/>
  <c r="AG588" i="7"/>
  <c r="AE558" i="7"/>
  <c r="AE556" i="7" s="1"/>
  <c r="AE11" i="7"/>
  <c r="AH49" i="7"/>
  <c r="AH598" i="7"/>
  <c r="AP47" i="7"/>
  <c r="AH577" i="7" l="1"/>
  <c r="AI35" i="7"/>
  <c r="AI34" i="7" s="1"/>
  <c r="AH45" i="7"/>
  <c r="AP590" i="7"/>
  <c r="AQ580" i="7"/>
  <c r="AR37" i="7" s="1"/>
  <c r="AE554" i="7"/>
  <c r="AF15" i="7"/>
  <c r="AF13" i="7" s="1"/>
  <c r="AH592" i="7"/>
  <c r="AI55" i="7"/>
  <c r="AI578" i="7" l="1"/>
  <c r="AI577" i="7" s="1"/>
  <c r="AH588" i="7"/>
  <c r="AF558" i="7"/>
  <c r="AF556" i="7" s="1"/>
  <c r="AF11" i="7"/>
  <c r="AI49" i="7"/>
  <c r="AI598" i="7"/>
  <c r="AQ47" i="7"/>
  <c r="AJ35" i="7" l="1"/>
  <c r="AJ34" i="7" s="1"/>
  <c r="AI45" i="7"/>
  <c r="AQ590" i="7"/>
  <c r="AR580" i="7"/>
  <c r="AS37" i="7" s="1"/>
  <c r="AF554" i="7"/>
  <c r="AG15" i="7"/>
  <c r="AG13" i="7" s="1"/>
  <c r="AJ55" i="7"/>
  <c r="AI592" i="7"/>
  <c r="AJ578" i="7" l="1"/>
  <c r="AI588" i="7"/>
  <c r="AG558" i="7"/>
  <c r="AG556" i="7" s="1"/>
  <c r="AG11" i="7"/>
  <c r="AJ49" i="7"/>
  <c r="AJ598" i="7"/>
  <c r="AR47" i="7"/>
  <c r="AJ577" i="7" l="1"/>
  <c r="AK35" i="7"/>
  <c r="AK34" i="7" s="1"/>
  <c r="AJ45" i="7"/>
  <c r="AK578" i="7" s="1"/>
  <c r="AR590" i="7"/>
  <c r="AS580" i="7"/>
  <c r="AT37" i="7" s="1"/>
  <c r="AG554" i="7"/>
  <c r="AH15" i="7"/>
  <c r="AH13" i="7" s="1"/>
  <c r="AJ592" i="7"/>
  <c r="AK55" i="7"/>
  <c r="AK577" i="7" l="1"/>
  <c r="AL35" i="7"/>
  <c r="AL34" i="7" s="1"/>
  <c r="AJ588" i="7"/>
  <c r="AH558" i="7"/>
  <c r="AH556" i="7" s="1"/>
  <c r="AH11" i="7"/>
  <c r="AK49" i="7"/>
  <c r="AK598" i="7"/>
  <c r="AS47" i="7"/>
  <c r="AK45" i="7" l="1"/>
  <c r="AS590" i="7"/>
  <c r="AT580" i="7"/>
  <c r="AU37" i="7" s="1"/>
  <c r="AI15" i="7"/>
  <c r="AI13" i="7" s="1"/>
  <c r="AH554" i="7"/>
  <c r="AL55" i="7"/>
  <c r="AK592" i="7"/>
  <c r="AK588" i="7" s="1"/>
  <c r="AL578" i="7" l="1"/>
  <c r="AI558" i="7"/>
  <c r="AI556" i="7" s="1"/>
  <c r="AI11" i="7"/>
  <c r="AL49" i="7"/>
  <c r="AL598" i="7"/>
  <c r="AT47" i="7"/>
  <c r="AL577" i="7" l="1"/>
  <c r="AM35" i="7"/>
  <c r="AM34" i="7" s="1"/>
  <c r="AL45" i="7"/>
  <c r="AT590" i="7"/>
  <c r="AU580" i="7"/>
  <c r="AV37" i="7" s="1"/>
  <c r="AJ15" i="7"/>
  <c r="AJ13" i="7" s="1"/>
  <c r="AI554" i="7"/>
  <c r="AL592" i="7"/>
  <c r="AL588" i="7" s="1"/>
  <c r="AM55" i="7"/>
  <c r="AM578" i="7" l="1"/>
  <c r="AJ558" i="7"/>
  <c r="AJ556" i="7" s="1"/>
  <c r="AJ11" i="7"/>
  <c r="AM49" i="7"/>
  <c r="AM45" i="7" s="1"/>
  <c r="AM598" i="7"/>
  <c r="AU47" i="7"/>
  <c r="AM577" i="7" l="1"/>
  <c r="AN35" i="7"/>
  <c r="AN34" i="7" s="1"/>
  <c r="AN578" i="7"/>
  <c r="AU590" i="7"/>
  <c r="AV580" i="7"/>
  <c r="AW37" i="7" s="1"/>
  <c r="AJ554" i="7"/>
  <c r="AK15" i="7"/>
  <c r="AK13" i="7" s="1"/>
  <c r="AM592" i="7"/>
  <c r="AN55" i="7"/>
  <c r="AN577" i="7" l="1"/>
  <c r="AO35" i="7"/>
  <c r="AO34" i="7" s="1"/>
  <c r="AM588" i="7"/>
  <c r="AK558" i="7"/>
  <c r="AK556" i="7" s="1"/>
  <c r="AK11" i="7"/>
  <c r="AN49" i="7"/>
  <c r="AN598" i="7"/>
  <c r="AV47" i="7"/>
  <c r="AN45" i="7" l="1"/>
  <c r="AO578" i="7" s="1"/>
  <c r="AV590" i="7"/>
  <c r="AW580" i="7"/>
  <c r="AX37" i="7" s="1"/>
  <c r="AL15" i="7"/>
  <c r="AL13" i="7" s="1"/>
  <c r="AK554" i="7"/>
  <c r="AN592" i="7"/>
  <c r="AN588" i="7" s="1"/>
  <c r="AO55" i="7"/>
  <c r="AO577" i="7" l="1"/>
  <c r="AP35" i="7"/>
  <c r="AP34" i="7" s="1"/>
  <c r="AL558" i="7"/>
  <c r="AL556" i="7" s="1"/>
  <c r="AL11" i="7"/>
  <c r="AO49" i="7"/>
  <c r="AO45" i="7" s="1"/>
  <c r="AO598" i="7"/>
  <c r="AW47" i="7"/>
  <c r="AP578" i="7" l="1"/>
  <c r="AW590" i="7"/>
  <c r="AX580" i="7"/>
  <c r="AY37" i="7" s="1"/>
  <c r="AL554" i="7"/>
  <c r="AM15" i="7"/>
  <c r="AM13" i="7" s="1"/>
  <c r="AP55" i="7"/>
  <c r="AO592" i="7"/>
  <c r="AO588" i="7" s="1"/>
  <c r="AP577" i="7" l="1"/>
  <c r="AQ35" i="7"/>
  <c r="AQ34" i="7" s="1"/>
  <c r="AM558" i="7"/>
  <c r="AM556" i="7" s="1"/>
  <c r="AM11" i="7"/>
  <c r="AP49" i="7"/>
  <c r="AP45" i="7" s="1"/>
  <c r="AP598" i="7"/>
  <c r="AX47" i="7"/>
  <c r="AQ578" i="7" l="1"/>
  <c r="AX590" i="7"/>
  <c r="AY580" i="7"/>
  <c r="AZ37" i="7" s="1"/>
  <c r="AM554" i="7"/>
  <c r="AN15" i="7"/>
  <c r="AN13" i="7" s="1"/>
  <c r="AP592" i="7"/>
  <c r="AP588" i="7" s="1"/>
  <c r="AQ55" i="7"/>
  <c r="AQ577" i="7" l="1"/>
  <c r="AR35" i="7"/>
  <c r="AR34" i="7" s="1"/>
  <c r="AN558" i="7"/>
  <c r="AN556" i="7" s="1"/>
  <c r="AN11" i="7"/>
  <c r="AQ49" i="7"/>
  <c r="AQ45" i="7" s="1"/>
  <c r="AQ598" i="7"/>
  <c r="AY47" i="7"/>
  <c r="AR578" i="7" l="1"/>
  <c r="AY590" i="7"/>
  <c r="AZ580" i="7"/>
  <c r="BA37" i="7" s="1"/>
  <c r="AN554" i="7"/>
  <c r="AO15" i="7"/>
  <c r="AO13" i="7" s="1"/>
  <c r="AQ592" i="7"/>
  <c r="AQ588" i="7" s="1"/>
  <c r="AR55" i="7"/>
  <c r="AR577" i="7" l="1"/>
  <c r="AS35" i="7"/>
  <c r="AS34" i="7" s="1"/>
  <c r="AO558" i="7"/>
  <c r="AO556" i="7" s="1"/>
  <c r="AO11" i="7"/>
  <c r="AR49" i="7"/>
  <c r="AR45" i="7" s="1"/>
  <c r="AR598" i="7"/>
  <c r="AZ47" i="7"/>
  <c r="AS578" i="7" l="1"/>
  <c r="AZ590" i="7"/>
  <c r="BA580" i="7"/>
  <c r="BB37" i="7" s="1"/>
  <c r="AO554" i="7"/>
  <c r="AP15" i="7"/>
  <c r="AP13" i="7" s="1"/>
  <c r="AS55" i="7"/>
  <c r="AR592" i="7"/>
  <c r="AR588" i="7" s="1"/>
  <c r="AS577" i="7" l="1"/>
  <c r="AT35" i="7"/>
  <c r="AT34" i="7" s="1"/>
  <c r="AP558" i="7"/>
  <c r="AP556" i="7" s="1"/>
  <c r="AP11" i="7"/>
  <c r="AS49" i="7"/>
  <c r="AS45" i="7" s="1"/>
  <c r="AS598" i="7"/>
  <c r="BA47" i="7"/>
  <c r="AT578" i="7" l="1"/>
  <c r="BA590" i="7"/>
  <c r="BB580" i="7"/>
  <c r="BC37" i="7" s="1"/>
  <c r="AP554" i="7"/>
  <c r="AQ15" i="7"/>
  <c r="AQ13" i="7" s="1"/>
  <c r="AS592" i="7"/>
  <c r="AS588" i="7" s="1"/>
  <c r="AT55" i="7"/>
  <c r="AT577" i="7" l="1"/>
  <c r="AU35" i="7"/>
  <c r="AU34" i="7" s="1"/>
  <c r="AQ558" i="7"/>
  <c r="AQ556" i="7" s="1"/>
  <c r="AQ11" i="7"/>
  <c r="AT49" i="7"/>
  <c r="AT45" i="7" s="1"/>
  <c r="AT598" i="7"/>
  <c r="BB47" i="7"/>
  <c r="AU578" i="7" l="1"/>
  <c r="BB590" i="7"/>
  <c r="BC580" i="7"/>
  <c r="BD37" i="7" s="1"/>
  <c r="AQ554" i="7"/>
  <c r="AR15" i="7"/>
  <c r="AR13" i="7" s="1"/>
  <c r="AT592" i="7"/>
  <c r="AT588" i="7" s="1"/>
  <c r="AU55" i="7"/>
  <c r="AU577" i="7" l="1"/>
  <c r="AV35" i="7"/>
  <c r="AV34" i="7" s="1"/>
  <c r="AR558" i="7"/>
  <c r="AR556" i="7" s="1"/>
  <c r="AR11" i="7"/>
  <c r="AU49" i="7"/>
  <c r="AU45" i="7" s="1"/>
  <c r="AU598" i="7"/>
  <c r="BC47" i="7"/>
  <c r="AV578" i="7" l="1"/>
  <c r="BC590" i="7"/>
  <c r="BD580" i="7"/>
  <c r="BE37" i="7" s="1"/>
  <c r="AR554" i="7"/>
  <c r="AS15" i="7"/>
  <c r="AS13" i="7" s="1"/>
  <c r="AU592" i="7"/>
  <c r="AU588" i="7" s="1"/>
  <c r="AV55" i="7"/>
  <c r="AV577" i="7" l="1"/>
  <c r="AW35" i="7"/>
  <c r="AW34" i="7" s="1"/>
  <c r="AS558" i="7"/>
  <c r="AS556" i="7" s="1"/>
  <c r="AS11" i="7"/>
  <c r="AV49" i="7"/>
  <c r="AV45" i="7" s="1"/>
  <c r="AV598" i="7"/>
  <c r="BD47" i="7"/>
  <c r="AW578" i="7" l="1"/>
  <c r="BD590" i="7"/>
  <c r="BE580" i="7"/>
  <c r="AS554" i="7"/>
  <c r="AT15" i="7"/>
  <c r="AT13" i="7" s="1"/>
  <c r="AV592" i="7"/>
  <c r="AV588" i="7" s="1"/>
  <c r="AW55" i="7"/>
  <c r="AW577" i="7" l="1"/>
  <c r="AX35" i="7"/>
  <c r="AX34" i="7" s="1"/>
  <c r="AT558" i="7"/>
  <c r="AT556" i="7" s="1"/>
  <c r="AT11" i="7"/>
  <c r="AW49" i="7"/>
  <c r="AW45" i="7" s="1"/>
  <c r="AW598" i="7"/>
  <c r="BE47" i="7"/>
  <c r="AX578" i="7" l="1"/>
  <c r="BE590" i="7"/>
  <c r="AT554" i="7"/>
  <c r="AU15" i="7"/>
  <c r="AU13" i="7" s="1"/>
  <c r="AW592" i="7"/>
  <c r="AW588" i="7" s="1"/>
  <c r="AX55" i="7"/>
  <c r="S580" i="7"/>
  <c r="S590" i="7"/>
  <c r="AX577" i="7" l="1"/>
  <c r="AY35" i="7"/>
  <c r="AY34" i="7" s="1"/>
  <c r="AU558" i="7"/>
  <c r="AU556" i="7" s="1"/>
  <c r="AU11" i="7"/>
  <c r="AX49" i="7"/>
  <c r="AX45" i="7" s="1"/>
  <c r="AX598" i="7"/>
  <c r="AY578" i="7" l="1"/>
  <c r="AU554" i="7"/>
  <c r="AV15" i="7"/>
  <c r="AV13" i="7" s="1"/>
  <c r="AX592" i="7"/>
  <c r="AX588" i="7" s="1"/>
  <c r="AY55" i="7"/>
  <c r="AY577" i="7" l="1"/>
  <c r="AZ35" i="7"/>
  <c r="AZ34" i="7" s="1"/>
  <c r="AV558" i="7"/>
  <c r="AV556" i="7" s="1"/>
  <c r="AV11" i="7"/>
  <c r="AY49" i="7"/>
  <c r="AY45" i="7" s="1"/>
  <c r="AY598" i="7"/>
  <c r="AZ578" i="7" l="1"/>
  <c r="AW15" i="7"/>
  <c r="AW13" i="7" s="1"/>
  <c r="AV554" i="7"/>
  <c r="AY592" i="7"/>
  <c r="AY588" i="7" s="1"/>
  <c r="AZ55" i="7"/>
  <c r="AZ577" i="7" l="1"/>
  <c r="BA35" i="7"/>
  <c r="BA34" i="7" s="1"/>
  <c r="AW558" i="7"/>
  <c r="AW556" i="7" s="1"/>
  <c r="AW11" i="7"/>
  <c r="AZ49" i="7"/>
  <c r="AZ45" i="7" s="1"/>
  <c r="AZ598" i="7"/>
  <c r="BA578" i="7" l="1"/>
  <c r="AX15" i="7"/>
  <c r="AX13" i="7" s="1"/>
  <c r="AW554" i="7"/>
  <c r="AZ592" i="7"/>
  <c r="AZ588" i="7" s="1"/>
  <c r="BA55" i="7"/>
  <c r="BA577" i="7" l="1"/>
  <c r="BB35" i="7"/>
  <c r="BB34" i="7" s="1"/>
  <c r="AX558" i="7"/>
  <c r="AX556" i="7" s="1"/>
  <c r="AX11" i="7"/>
  <c r="BA49" i="7"/>
  <c r="BA45" i="7" s="1"/>
  <c r="BA598" i="7"/>
  <c r="BB578" i="7" l="1"/>
  <c r="AX554" i="7"/>
  <c r="AY15" i="7"/>
  <c r="AY13" i="7" s="1"/>
  <c r="BA592" i="7"/>
  <c r="BA588" i="7" s="1"/>
  <c r="BB55" i="7"/>
  <c r="BB577" i="7" l="1"/>
  <c r="BC35" i="7"/>
  <c r="BC34" i="7" s="1"/>
  <c r="AY558" i="7"/>
  <c r="AY556" i="7" s="1"/>
  <c r="AY11" i="7"/>
  <c r="BB49" i="7"/>
  <c r="BB45" i="7" s="1"/>
  <c r="BB598" i="7"/>
  <c r="BC578" i="7" l="1"/>
  <c r="AY554" i="7"/>
  <c r="AZ15" i="7"/>
  <c r="AZ13" i="7" s="1"/>
  <c r="BB592" i="7"/>
  <c r="BB588" i="7" s="1"/>
  <c r="BC55" i="7"/>
  <c r="BC577" i="7" l="1"/>
  <c r="BD35" i="7"/>
  <c r="BD34" i="7" s="1"/>
  <c r="AZ558" i="7"/>
  <c r="AZ556" i="7" s="1"/>
  <c r="AZ11" i="7"/>
  <c r="BC49" i="7"/>
  <c r="BC45" i="7" s="1"/>
  <c r="BC598" i="7"/>
  <c r="BD578" i="7" l="1"/>
  <c r="AZ554" i="7"/>
  <c r="BA15" i="7"/>
  <c r="BA13" i="7" s="1"/>
  <c r="BD55" i="7"/>
  <c r="BC592" i="7"/>
  <c r="BC588" i="7" s="1"/>
  <c r="BD577" i="7" l="1"/>
  <c r="BE35" i="7"/>
  <c r="BE34" i="7" s="1"/>
  <c r="BA558" i="7"/>
  <c r="BA556" i="7" s="1"/>
  <c r="BA11" i="7"/>
  <c r="BD49" i="7"/>
  <c r="BD45" i="7" s="1"/>
  <c r="BD598" i="7"/>
  <c r="BE578" i="7" l="1"/>
  <c r="BE577" i="7" s="1"/>
  <c r="BA554" i="7"/>
  <c r="BB15" i="7"/>
  <c r="BB13" i="7" s="1"/>
  <c r="BD592" i="7"/>
  <c r="BD588" i="7" s="1"/>
  <c r="BE55" i="7"/>
  <c r="BB558" i="7" l="1"/>
  <c r="BB556" i="7" s="1"/>
  <c r="BB11" i="7"/>
  <c r="BE49" i="7"/>
  <c r="BE45" i="7" s="1"/>
  <c r="BE598" i="7"/>
  <c r="S598" i="7"/>
  <c r="BB554" i="7" l="1"/>
  <c r="BC15" i="7"/>
  <c r="BC13" i="7" s="1"/>
  <c r="S592" i="7"/>
  <c r="S588" i="7" s="1"/>
  <c r="BE592" i="7"/>
  <c r="BE588" i="7" s="1"/>
  <c r="S578" i="7"/>
  <c r="S577" i="7" l="1"/>
  <c r="BC558" i="7"/>
  <c r="BC556" i="7" s="1"/>
  <c r="BC11" i="7"/>
  <c r="BD15" i="7" l="1"/>
  <c r="BD13" i="7" s="1"/>
  <c r="BC554" i="7"/>
  <c r="BD558" i="7" l="1"/>
  <c r="BD556" i="7" s="1"/>
  <c r="BD11" i="7"/>
  <c r="BD554" i="7" l="1"/>
  <c r="BE15" i="7"/>
  <c r="BE13" i="7" s="1"/>
  <c r="BE558" i="7" l="1"/>
  <c r="BE556" i="7" s="1"/>
  <c r="BE11" i="7"/>
  <c r="S558" i="7"/>
  <c r="S556" i="7" l="1"/>
  <c r="S554" i="7" s="1"/>
  <c r="BE554" i="7"/>
</calcChain>
</file>

<file path=xl/sharedStrings.xml><?xml version="1.0" encoding="utf-8"?>
<sst xmlns="http://schemas.openxmlformats.org/spreadsheetml/2006/main" count="2457" uniqueCount="326">
  <si>
    <t>Принципы создания управленческого учета в EXCEL</t>
  </si>
  <si>
    <t>В русскоязычном сегменте необходимо называть листы (вкладки) латиницей</t>
  </si>
  <si>
    <t>Если учет фактических данных работает (как процесс или алгоритм) в рамках некоторой методологии, то и бюджетирование (планирование) должно работать по такой же методологии, и наоборот</t>
  </si>
  <si>
    <t>Из этого принципа следует, что если учет факта отображается в виде базы данных фактических операций, то и для планирования должна быть настроена аналогичная база данных</t>
  </si>
  <si>
    <t>дата</t>
  </si>
  <si>
    <t>контрагент</t>
  </si>
  <si>
    <t>Данный принцип позволяет корректно сравнивать факт с планом</t>
  </si>
  <si>
    <t>план</t>
  </si>
  <si>
    <t>факт</t>
  </si>
  <si>
    <t>отклон</t>
  </si>
  <si>
    <t>Методология бюджетирования и учета фактических операций является "краеугольным камнем" всей системы УУ</t>
  </si>
  <si>
    <t>Базы данных учета факта и бюджетирования должны базироваться на справочниках</t>
  </si>
  <si>
    <t>Справочники должны работать в соответствии со следующим принципом: каждое словосочетание может встречаться в письменном виде ровно один раз, далее в виде прямых или косвенных ссылок</t>
  </si>
  <si>
    <t>продукт</t>
  </si>
  <si>
    <t>канал продаж</t>
  </si>
  <si>
    <t>статья-1</t>
  </si>
  <si>
    <t>статья-2</t>
  </si>
  <si>
    <t>статья-3</t>
  </si>
  <si>
    <t>прдхар-1</t>
  </si>
  <si>
    <t>прдхар-2</t>
  </si>
  <si>
    <t>канпрхар-1</t>
  </si>
  <si>
    <t>канпрхар-2</t>
  </si>
  <si>
    <t>атрибут-1</t>
  </si>
  <si>
    <t>атрибут-2</t>
  </si>
  <si>
    <t>атрибут-3</t>
  </si>
  <si>
    <t>дог-номер</t>
  </si>
  <si>
    <t>дог-дата</t>
  </si>
  <si>
    <t>док-тип</t>
  </si>
  <si>
    <t>док-номер</t>
  </si>
  <si>
    <t>док-дата</t>
  </si>
  <si>
    <t>INвклНДС</t>
  </si>
  <si>
    <t>IN-НДС</t>
  </si>
  <si>
    <t>OUTвклНДС</t>
  </si>
  <si>
    <t>OUT-НДС</t>
  </si>
  <si>
    <t>Принципы технической работы</t>
  </si>
  <si>
    <t>При копировании производить вставку только через опцию "Специальная вставка"</t>
  </si>
  <si>
    <t>Продукт-1</t>
  </si>
  <si>
    <t>Продукт-2</t>
  </si>
  <si>
    <t>Продукт-3</t>
  </si>
  <si>
    <t>Продукт-4</t>
  </si>
  <si>
    <t>Продукт-5</t>
  </si>
  <si>
    <t>Продукт-6</t>
  </si>
  <si>
    <t>Продукт-7</t>
  </si>
  <si>
    <t>Продукт-8</t>
  </si>
  <si>
    <t>Продукт-9</t>
  </si>
  <si>
    <t>Продукт-10</t>
  </si>
  <si>
    <t>Канал продаж-1</t>
  </si>
  <si>
    <t>Канал продаж-2</t>
  </si>
  <si>
    <t>Канал продаж-3</t>
  </si>
  <si>
    <t>Канал продаж-4</t>
  </si>
  <si>
    <t>Канал продаж-5</t>
  </si>
  <si>
    <t>Канал продаж-6</t>
  </si>
  <si>
    <t>Канал продаж-7</t>
  </si>
  <si>
    <t>Бизнес-модель</t>
  </si>
  <si>
    <t>BS</t>
  </si>
  <si>
    <t>CF</t>
  </si>
  <si>
    <t>PL</t>
  </si>
  <si>
    <t>"Краеугольным камнем" системы статей учета и отчетности является бизнес-процесс(ы) "продукт-канал продаж"</t>
  </si>
  <si>
    <t>Структура бизнес-процесса определяет структуру статей учета и отчетности</t>
  </si>
  <si>
    <t>Выручка</t>
  </si>
  <si>
    <t>Выручка от реализации</t>
  </si>
  <si>
    <t>Направление-1</t>
  </si>
  <si>
    <t>Направление-2</t>
  </si>
  <si>
    <t>Направление-3</t>
  </si>
  <si>
    <t>Прочая выручка</t>
  </si>
  <si>
    <t>Затраты этапа-1 бизнес-процесса</t>
  </si>
  <si>
    <t>Сырье и материалы-1</t>
  </si>
  <si>
    <t>Сырье и материалы-2</t>
  </si>
  <si>
    <t>Сырье и материалы-3</t>
  </si>
  <si>
    <t>Затраты этапа-2 бизнес-процесса</t>
  </si>
  <si>
    <t>Производственные затраты-1</t>
  </si>
  <si>
    <t>Производственные затраты-2</t>
  </si>
  <si>
    <t>Производственные затраты-3</t>
  </si>
  <si>
    <t>Производственные затраты-4</t>
  </si>
  <si>
    <t>Производственные затраты-5</t>
  </si>
  <si>
    <t>Производственные затраты-6</t>
  </si>
  <si>
    <t>Производственные затраты-7</t>
  </si>
  <si>
    <t>Сырье и материалы-4</t>
  </si>
  <si>
    <t>Сырье и материалы-5</t>
  </si>
  <si>
    <t>Сырье и материалы-6</t>
  </si>
  <si>
    <t>Сырье и материалы-7</t>
  </si>
  <si>
    <t>Производственные затраты-8</t>
  </si>
  <si>
    <t>Производственные затраты-9</t>
  </si>
  <si>
    <t>Производственные затраты-10</t>
  </si>
  <si>
    <t>Поступление ДС от продаж</t>
  </si>
  <si>
    <t>Оплаты себестоимостных затрат</t>
  </si>
  <si>
    <t>Поступления от реализации</t>
  </si>
  <si>
    <t>Прочие поступления от продаж</t>
  </si>
  <si>
    <t>Оплаты расходов этапа-1 бизнес-процесса</t>
  </si>
  <si>
    <t>Начисление себестоимостных затрат</t>
  </si>
  <si>
    <t>Начисление затрат этапа-1 бизнес-процесса</t>
  </si>
  <si>
    <t>Начисление затрат этапа-2 бизнес-процесса</t>
  </si>
  <si>
    <t>Оплаты расходов этапа-2 бизнес-процесса</t>
  </si>
  <si>
    <t>В части себестоимостных затрат определяющихся по бизнес-процессу статьи отчетов BS, CF и PL должны быть синхронизированными по всей совокупности</t>
  </si>
  <si>
    <t>Себестоимость продаж</t>
  </si>
  <si>
    <t>Себест</t>
  </si>
  <si>
    <t>СебестЗатраты-1</t>
  </si>
  <si>
    <t>СебестЗатраты-2</t>
  </si>
  <si>
    <t>СебестЗатраты-3</t>
  </si>
  <si>
    <t>СебестЗатраты-4</t>
  </si>
  <si>
    <t>СебестЗатраты-5</t>
  </si>
  <si>
    <t>СебестЗатраты-6</t>
  </si>
  <si>
    <t>мес-1</t>
  </si>
  <si>
    <t>мес-2</t>
  </si>
  <si>
    <t>мес-3</t>
  </si>
  <si>
    <t>мес-4</t>
  </si>
  <si>
    <t>итого</t>
  </si>
  <si>
    <t>Прибыль</t>
  </si>
  <si>
    <t>накСст</t>
  </si>
  <si>
    <t>Затраты этапа-3 бизнес-процесса</t>
  </si>
  <si>
    <t>Производственные затраты-11</t>
  </si>
  <si>
    <t>Производственные затраты-12</t>
  </si>
  <si>
    <t>Производственные затраты-13</t>
  </si>
  <si>
    <t>Производственные затраты-14</t>
  </si>
  <si>
    <t>Производственные затраты-15</t>
  </si>
  <si>
    <t>Производственные затраты-16</t>
  </si>
  <si>
    <t>Производственные затраты-17</t>
  </si>
  <si>
    <t>Производственные затраты-18</t>
  </si>
  <si>
    <t>Производственные затраты-19</t>
  </si>
  <si>
    <t>Производственные затраты-20</t>
  </si>
  <si>
    <t>Затраты этапа-4 бизнес-процесса</t>
  </si>
  <si>
    <t>Производственные затраты-21</t>
  </si>
  <si>
    <t>Производственные затраты-22</t>
  </si>
  <si>
    <t>Производственные затраты-23</t>
  </si>
  <si>
    <t>Производственные затраты-24</t>
  </si>
  <si>
    <t>Производственные затраты-25</t>
  </si>
  <si>
    <t>Производственные затраты-26</t>
  </si>
  <si>
    <t>Производственные затраты-27</t>
  </si>
  <si>
    <t>Производственные затраты-28</t>
  </si>
  <si>
    <t>Производственные затраты-29</t>
  </si>
  <si>
    <t>Производственные затраты-30</t>
  </si>
  <si>
    <t>Затраты этапа-5 бизнес-процесса</t>
  </si>
  <si>
    <t>Затраты на доставку и продажу-1</t>
  </si>
  <si>
    <t>Затраты на доставку и продажу-2</t>
  </si>
  <si>
    <t>Затраты на доставку и продажу-3</t>
  </si>
  <si>
    <t>Затраты на доставку и продажу-4</t>
  </si>
  <si>
    <t>Затраты на доставку и продажу-5</t>
  </si>
  <si>
    <t>Затраты на доставку и продажу-6</t>
  </si>
  <si>
    <t>Затраты на доставку и продажу-7</t>
  </si>
  <si>
    <t>Затраты на доставку и продажу-8</t>
  </si>
  <si>
    <t>Затраты на доставку и продажу-9</t>
  </si>
  <si>
    <t>Затраты на доставку и продажу-10</t>
  </si>
  <si>
    <t>Оплаты расходов этапа-3 бизнес-процесса</t>
  </si>
  <si>
    <t>Оплаты расходов этапа-4 бизнес-процесса</t>
  </si>
  <si>
    <t>Оплаты расходов этапа-5 бизнес-процесса</t>
  </si>
  <si>
    <t>Начисление затрат этапа-3 бизнес-процесса</t>
  </si>
  <si>
    <t>Начисление затрат этапа-4 бизнес-процесса</t>
  </si>
  <si>
    <t>Начисление затрат этапа-5 бизнес-процесса</t>
  </si>
  <si>
    <t>Показатель</t>
  </si>
  <si>
    <t>Items!</t>
  </si>
  <si>
    <t>Итого</t>
  </si>
  <si>
    <t>Отчет о движении денежных средств</t>
  </si>
  <si>
    <t>Прочие продажи-1</t>
  </si>
  <si>
    <t>Прочие продажи-2</t>
  </si>
  <si>
    <t>Внутри блоков отчетности запрещено добавлять или удалять строки за исключением конца блока</t>
  </si>
  <si>
    <t>Отчет о прибылях и убытках</t>
  </si>
  <si>
    <t>dbP!</t>
  </si>
  <si>
    <t>атрибут-4</t>
  </si>
  <si>
    <t>Обороты в блоках отчетности должны рассчитываться одной единой универсальной формулой, настроенной на базы данных фин-хоз операций</t>
  </si>
  <si>
    <t>Принципы ведения и формирования баз данных</t>
  </si>
  <si>
    <t>Для каждой строки базы данных (для каждой отдельной фин-хоз операции) ни один из столбцов (ни одно из полей) "статья-1", "статья-2", "статья-3" не может быть пустым</t>
  </si>
  <si>
    <t>Указанный принцип определяет процесс внесения корректировок в систему статей финансовой отчетности</t>
  </si>
  <si>
    <t>BS-статьи</t>
  </si>
  <si>
    <t>контроль</t>
  </si>
  <si>
    <t>CF-статьи</t>
  </si>
  <si>
    <t>Сырье и материалы-8</t>
  </si>
  <si>
    <t>Сырье и материалы-9</t>
  </si>
  <si>
    <t>Сырье и материалы-10</t>
  </si>
  <si>
    <t>Сырье и материалы-11</t>
  </si>
  <si>
    <t>Производственные затраты-31</t>
  </si>
  <si>
    <t>Производственные затраты-32</t>
  </si>
  <si>
    <t>Производственные затраты-33</t>
  </si>
  <si>
    <t>Производственные затраты-34</t>
  </si>
  <si>
    <t>Производственные затраты-35</t>
  </si>
  <si>
    <t>Производственные затраты-36</t>
  </si>
  <si>
    <t>Производственные затраты-37</t>
  </si>
  <si>
    <t>Все названия статей должны быть уникальны и это должно контролироваться моделью</t>
  </si>
  <si>
    <t>АКТИВЫ</t>
  </si>
  <si>
    <t>Незавершенное производство</t>
  </si>
  <si>
    <t>ПАССИВЫ</t>
  </si>
  <si>
    <t>Кредиторская задолженность</t>
  </si>
  <si>
    <t>Баланс на начало периода</t>
  </si>
  <si>
    <t>Баланс на конец периода</t>
  </si>
  <si>
    <t>Балансы на начало периодов модели рассчитываются одной формулой через балансы на конец предыдущих периодов и начальные остатки для всей модели</t>
  </si>
  <si>
    <t>Денежный поток от продаж</t>
  </si>
  <si>
    <t>Итоги в блоках отчетности (PL и CF) должны рассчитываться одной единой универсальной формулой, настроенной на метки PL(+) PL(-) CF(+) CF(-)</t>
  </si>
  <si>
    <t>CF-метки</t>
  </si>
  <si>
    <t>CF(+)</t>
  </si>
  <si>
    <t>CF(-)</t>
  </si>
  <si>
    <t>PL-метки</t>
  </si>
  <si>
    <t>PL(+)</t>
  </si>
  <si>
    <t>PL(-)</t>
  </si>
  <si>
    <t>Валовая прибыль</t>
  </si>
  <si>
    <t>Денежные средства</t>
  </si>
  <si>
    <t>Собственный капитал</t>
  </si>
  <si>
    <t>Дебиторская задолженность</t>
  </si>
  <si>
    <t>ДЗ при реализации</t>
  </si>
  <si>
    <t>Прочая ДЗ</t>
  </si>
  <si>
    <t>PL-статьи</t>
  </si>
  <si>
    <t>проект</t>
  </si>
  <si>
    <t>Проект-1</t>
  </si>
  <si>
    <t>Проект-2</t>
  </si>
  <si>
    <t>Проект-3</t>
  </si>
  <si>
    <t>Проект-4</t>
  </si>
  <si>
    <t>Выбор проекта:</t>
  </si>
  <si>
    <t>Все проекты</t>
  </si>
  <si>
    <t>f-проект</t>
  </si>
  <si>
    <t>Операционные расходы</t>
  </si>
  <si>
    <t>Операционные расходы - блок-1</t>
  </si>
  <si>
    <t>Операционные расходы - 1-1</t>
  </si>
  <si>
    <t>Операционные расходы - 1-2</t>
  </si>
  <si>
    <t>Операционные расходы - 1-3</t>
  </si>
  <si>
    <t>Операционные расходы - 1-4</t>
  </si>
  <si>
    <t>Операционные расходы - 1-5</t>
  </si>
  <si>
    <t>Операционные расходы - 1-6</t>
  </si>
  <si>
    <t>Операционные расходы - 1-7</t>
  </si>
  <si>
    <t>Операционные расходы - 1-8</t>
  </si>
  <si>
    <t>Операционные расходы - 1-9</t>
  </si>
  <si>
    <t>Операционные расходы - 1-10</t>
  </si>
  <si>
    <t>Операционные расходы - 1-11</t>
  </si>
  <si>
    <t>Операционные расходы - блок-2</t>
  </si>
  <si>
    <t>Операционные расходы - 2-1</t>
  </si>
  <si>
    <t>Операционные расходы - 2-2</t>
  </si>
  <si>
    <t>Операционные расходы - 2-3</t>
  </si>
  <si>
    <t>Операционные расходы - 2-4</t>
  </si>
  <si>
    <t>Операционные расходы - 2-5</t>
  </si>
  <si>
    <t>Операционные расходы - 2-6</t>
  </si>
  <si>
    <t>Операционные расходы - 2-7</t>
  </si>
  <si>
    <t>Операционные расходы - 2-8</t>
  </si>
  <si>
    <t>Операционные расходы - 2-9</t>
  </si>
  <si>
    <t>Операционные расходы - 2-10</t>
  </si>
  <si>
    <t>Операционные расходы - блок-3</t>
  </si>
  <si>
    <t>Операционные расходы - 3-1</t>
  </si>
  <si>
    <t>Операционные расходы - 3-2</t>
  </si>
  <si>
    <t>Операционные расходы - 3-3</t>
  </si>
  <si>
    <t>Операционные расходы - 3-4</t>
  </si>
  <si>
    <t>Операционные расходы - 3-5</t>
  </si>
  <si>
    <t>Операционные расходы - 3-6</t>
  </si>
  <si>
    <t>Операционные расходы - 3-7</t>
  </si>
  <si>
    <t>Операционные расходы - 3-8</t>
  </si>
  <si>
    <t>Операционные расходы - 3-9</t>
  </si>
  <si>
    <t>Операционные расходы - 3-10</t>
  </si>
  <si>
    <t>Операционные расходы - 3-11</t>
  </si>
  <si>
    <t>Операционные расходы - 3-12</t>
  </si>
  <si>
    <t>Операционные расходы - 3-13</t>
  </si>
  <si>
    <t>Операционные расходы - 3-14</t>
  </si>
  <si>
    <t>Операционные расходы - 3-15</t>
  </si>
  <si>
    <t>Операционные расходы - 3-16</t>
  </si>
  <si>
    <t>Операционные расходы - 3-17</t>
  </si>
  <si>
    <t>Операционные расходы - блок-4</t>
  </si>
  <si>
    <t>Операционные расходы - 4-1</t>
  </si>
  <si>
    <t>Операционные расходы - 4-2</t>
  </si>
  <si>
    <t>Операционные расходы - 4-3</t>
  </si>
  <si>
    <t>Операционные расходы - 4-4</t>
  </si>
  <si>
    <t>Операционные расходы - 4-5</t>
  </si>
  <si>
    <t>Операционные расходы - 4-6</t>
  </si>
  <si>
    <t>Операционные расходы - 4-7</t>
  </si>
  <si>
    <t>Операционные расходы - 4-8</t>
  </si>
  <si>
    <t>Операционные расходы - 4-9</t>
  </si>
  <si>
    <t>Операционные расходы - 4-10</t>
  </si>
  <si>
    <t>Операционные расходы - блок-5</t>
  </si>
  <si>
    <t>Операционные расходы - 5-1</t>
  </si>
  <si>
    <t>Операционные расходы - 5-2</t>
  </si>
  <si>
    <t>Операционные расходы - 5-3</t>
  </si>
  <si>
    <t>Операционные расходы - 5-4</t>
  </si>
  <si>
    <t>Операционные расходы - 5-5</t>
  </si>
  <si>
    <t>Операционные расходы - 5-6</t>
  </si>
  <si>
    <t>Операционные расходы - 5-7</t>
  </si>
  <si>
    <t>Операционные расходы - 5-8</t>
  </si>
  <si>
    <t>Операционные расходы - 5-9</t>
  </si>
  <si>
    <t>Операционные расходы - 5-10</t>
  </si>
  <si>
    <t>Операционная прибыль (EBITDA)</t>
  </si>
  <si>
    <t>Оплата операционных расходов</t>
  </si>
  <si>
    <t>Оплата операционных расходов - блок-1</t>
  </si>
  <si>
    <t>Оплата операционных расходов - блок-2</t>
  </si>
  <si>
    <t>Оплата операционных расходов - блок-3</t>
  </si>
  <si>
    <t>Оплата операционных расходов - блок-4</t>
  </si>
  <si>
    <t>Оплата операционных расходов - блок-5</t>
  </si>
  <si>
    <t>Операционный денежный поток</t>
  </si>
  <si>
    <t>Капитальные затраты</t>
  </si>
  <si>
    <t>Основные средства - тип - 1</t>
  </si>
  <si>
    <t>Основные средства - тип - 2</t>
  </si>
  <si>
    <t>Основные средства - тип - 3</t>
  </si>
  <si>
    <t>Капзатраты - тип - 1 - 1</t>
  </si>
  <si>
    <t>Капзатраты - тип - 2 - 2</t>
  </si>
  <si>
    <t>Капзатраты - тип - 1 - 2</t>
  </si>
  <si>
    <t>Капзатраты - тип - 1 - 3</t>
  </si>
  <si>
    <t>Капзатраты - тип - 1 - 4</t>
  </si>
  <si>
    <t>Капзатраты - тип - 1 - 5</t>
  </si>
  <si>
    <t>Капзатраты - тип - 1 - 6</t>
  </si>
  <si>
    <t>Капзатраты - тип - 1 - 7</t>
  </si>
  <si>
    <t>Капзатраты - тип - 1 - 8</t>
  </si>
  <si>
    <t>Капзатраты - тип - 1 - 9</t>
  </si>
  <si>
    <t>Капзатраты - тип - 1 - 10</t>
  </si>
  <si>
    <t>Капзатраты - тип - 1 - 11</t>
  </si>
  <si>
    <t>Капзатраты - тип - 2 - 1</t>
  </si>
  <si>
    <t>Капзатраты - тип - 3 - 1</t>
  </si>
  <si>
    <t>Капзатраты - тип - 2 - 3</t>
  </si>
  <si>
    <t>Капзатраты - тип - 2 - 4</t>
  </si>
  <si>
    <t>Капзатраты - тип - 2 - 5</t>
  </si>
  <si>
    <t>Капзатраты - тип - 2 - 6</t>
  </si>
  <si>
    <t>Капзатраты - тип - 2 - 7</t>
  </si>
  <si>
    <t>Капзатраты - тип - 2 - 8</t>
  </si>
  <si>
    <t>Капзатраты - тип - 2 - 9</t>
  </si>
  <si>
    <t>Капзатраты - тип - 2 - 10</t>
  </si>
  <si>
    <t>Капзатраты - тип - 3 - 2</t>
  </si>
  <si>
    <t>Капзатраты - тип - 3 - 3</t>
  </si>
  <si>
    <t>Капзатраты - тип - 3 - 4</t>
  </si>
  <si>
    <t>Капзатраты - тип - 3 - 5</t>
  </si>
  <si>
    <t>Капзатраты - тип - 3 - 6</t>
  </si>
  <si>
    <t>Капзатраты - тип - 3 - 7</t>
  </si>
  <si>
    <t>Капзатраты - тип - 3 - 8</t>
  </si>
  <si>
    <t>Капзатраты - тип - 3 - 9</t>
  </si>
  <si>
    <t>Капзатраты - тип - 3 - 10</t>
  </si>
  <si>
    <t>Капзатраты - тип - 3 - 11</t>
  </si>
  <si>
    <t>Капзатраты - тип - 3 - 12</t>
  </si>
  <si>
    <t>Капзатраты - тип - 3 - 13</t>
  </si>
  <si>
    <t>Капзатраты - тип - 3 - 14</t>
  </si>
  <si>
    <t>Капзатраты - тип - 3 - 15</t>
  </si>
  <si>
    <t>Капзатраты - тип - 3 - 16</t>
  </si>
  <si>
    <t>Капзатраты - тип - 3 - 17</t>
  </si>
  <si>
    <t>BS(+)</t>
  </si>
  <si>
    <t>Ввод в эксплуатацию</t>
  </si>
  <si>
    <t>Незавершенные капзатраты</t>
  </si>
  <si>
    <t>Основные средства</t>
  </si>
  <si>
    <t>Оплата капзатрат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</si>
</sst>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2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0" xfId="0" applyNumberFormat="1" applyFont="1" applyFill="1" applyAlignment="1">
      <alignment horizontal="right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3" fontId="4" fillId="0" borderId="0" xfId="0" applyNumberFormat="1" applyFont="1"/>
    <xf numFmtId="3" fontId="1" fillId="4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1" fillId="5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3" fontId="1" fillId="6" borderId="0" xfId="0" applyNumberFormat="1" applyFont="1" applyFill="1"/>
    <xf numFmtId="3" fontId="5" fillId="0" borderId="0" xfId="0" applyNumberFormat="1" applyFont="1" applyAlignment="1">
      <alignment horizontal="center" vertical="center"/>
    </xf>
    <xf numFmtId="3" fontId="1" fillId="7" borderId="0" xfId="0" applyNumberFormat="1" applyFont="1" applyFill="1"/>
    <xf numFmtId="3" fontId="3" fillId="8" borderId="0" xfId="0" applyNumberFormat="1" applyFont="1" applyFill="1"/>
    <xf numFmtId="3" fontId="6" fillId="2" borderId="0" xfId="0" applyNumberFormat="1" applyFont="1" applyFill="1"/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6" fillId="0" borderId="0" xfId="0" applyNumberFormat="1" applyFont="1" applyFill="1"/>
  </cellXfs>
  <cellStyles count="1">
    <cellStyle name="Обычный" xfId="0" builtinId="0"/>
  </cellStyles>
  <dxfs count="320"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font>
        <color theme="0" tint="-0.24994659260841701"/>
      </font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</xdr:colOff>
      <xdr:row>11</xdr:row>
      <xdr:rowOff>167640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3093720" cy="20955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b="1"/>
            <a:t>Моделирование</a:t>
          </a:r>
        </a:p>
        <a:p>
          <a:pPr algn="ctr"/>
          <a:r>
            <a:rPr lang="ru-RU" b="1"/>
            <a:t>Бюджетирование</a:t>
          </a:r>
        </a:p>
        <a:p>
          <a:pPr algn="ctr"/>
          <a:r>
            <a:rPr lang="ru-RU" b="1"/>
            <a:t>Управление задачами</a:t>
          </a:r>
        </a:p>
        <a:p>
          <a:pPr algn="ctr"/>
          <a:r>
            <a:rPr lang="ru-RU" b="1"/>
            <a:t>Учет</a:t>
          </a:r>
        </a:p>
        <a:p>
          <a:pPr algn="ctr"/>
          <a:r>
            <a:rPr lang="ru-RU" b="1"/>
            <a:t>Отчетность</a:t>
          </a:r>
        </a:p>
        <a:p>
          <a:pPr algn="ctr"/>
          <a:r>
            <a:rPr lang="ru-RU" b="1"/>
            <a:t>Контроль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1767840</xdr:colOff>
      <xdr:row>0</xdr:row>
      <xdr:rowOff>53340</xdr:rowOff>
    </xdr:from>
    <xdr:to>
      <xdr:col>6</xdr:col>
      <xdr:colOff>320040</xdr:colOff>
      <xdr:row>3</xdr:row>
      <xdr:rowOff>30480</xdr:rowOff>
    </xdr:to>
    <xdr:sp macro="" textlink="">
      <xdr:nvSpPr>
        <xdr:cNvPr id="2" name="Скругленный прямоугольник 1"/>
        <xdr:cNvSpPr/>
      </xdr:nvSpPr>
      <xdr:spPr>
        <a:xfrm>
          <a:off x="2529840" y="53340"/>
          <a:ext cx="322326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ПРОЦЕСС</a:t>
          </a:r>
          <a:r>
            <a:rPr lang="ru-RU" sz="1100" b="1" baseline="0"/>
            <a:t> СОЗДАНИЯ ПРОДУКТА</a:t>
          </a:r>
          <a:endParaRPr lang="ru-RU" sz="1100" b="1"/>
        </a:p>
      </xdr:txBody>
    </xdr:sp>
    <xdr:clientData/>
  </xdr:twoCellAnchor>
  <xdr:twoCellAnchor>
    <xdr:from>
      <xdr:col>6</xdr:col>
      <xdr:colOff>320040</xdr:colOff>
      <xdr:row>1</xdr:row>
      <xdr:rowOff>121920</xdr:rowOff>
    </xdr:from>
    <xdr:to>
      <xdr:col>6</xdr:col>
      <xdr:colOff>861060</xdr:colOff>
      <xdr:row>1</xdr:row>
      <xdr:rowOff>129540</xdr:rowOff>
    </xdr:to>
    <xdr:cxnSp macro="">
      <xdr:nvCxnSpPr>
        <xdr:cNvPr id="4" name="Прямая со стрелкой 3"/>
        <xdr:cNvCxnSpPr>
          <a:stCxn id="2" idx="3"/>
        </xdr:cNvCxnSpPr>
      </xdr:nvCxnSpPr>
      <xdr:spPr>
        <a:xfrm flipV="1">
          <a:off x="5753100" y="297180"/>
          <a:ext cx="541020" cy="762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0</xdr:row>
      <xdr:rowOff>129540</xdr:rowOff>
    </xdr:from>
    <xdr:to>
      <xdr:col>6</xdr:col>
      <xdr:colOff>1242060</xdr:colOff>
      <xdr:row>2</xdr:row>
      <xdr:rowOff>91440</xdr:rowOff>
    </xdr:to>
    <xdr:sp macro="" textlink="">
      <xdr:nvSpPr>
        <xdr:cNvPr id="5" name="Прямоугольник 4"/>
        <xdr:cNvSpPr/>
      </xdr:nvSpPr>
      <xdr:spPr>
        <a:xfrm>
          <a:off x="6309360" y="129540"/>
          <a:ext cx="365760" cy="3124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ГП</a:t>
          </a:r>
        </a:p>
      </xdr:txBody>
    </xdr:sp>
    <xdr:clientData/>
  </xdr:twoCellAnchor>
  <xdr:twoCellAnchor>
    <xdr:from>
      <xdr:col>4</xdr:col>
      <xdr:colOff>1084385</xdr:colOff>
      <xdr:row>0</xdr:row>
      <xdr:rowOff>144780</xdr:rowOff>
    </xdr:from>
    <xdr:to>
      <xdr:col>4</xdr:col>
      <xdr:colOff>1764323</xdr:colOff>
      <xdr:row>0</xdr:row>
      <xdr:rowOff>150641</xdr:rowOff>
    </xdr:to>
    <xdr:cxnSp macro="">
      <xdr:nvCxnSpPr>
        <xdr:cNvPr id="7" name="Прямая со стрелкой 6"/>
        <xdr:cNvCxnSpPr/>
      </xdr:nvCxnSpPr>
      <xdr:spPr>
        <a:xfrm>
          <a:off x="1846385" y="144780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1078524</xdr:colOff>
      <xdr:row>2</xdr:row>
      <xdr:rowOff>21688</xdr:rowOff>
    </xdr:from>
    <xdr:to>
      <xdr:col>4</xdr:col>
      <xdr:colOff>1758462</xdr:colOff>
      <xdr:row>2</xdr:row>
      <xdr:rowOff>27549</xdr:rowOff>
    </xdr:to>
    <xdr:cxnSp macro="">
      <xdr:nvCxnSpPr>
        <xdr:cNvPr id="10" name="Прямая со стрелкой 9"/>
        <xdr:cNvCxnSpPr/>
      </xdr:nvCxnSpPr>
      <xdr:spPr>
        <a:xfrm>
          <a:off x="1840524" y="372208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1101970</xdr:colOff>
      <xdr:row>3</xdr:row>
      <xdr:rowOff>9965</xdr:rowOff>
    </xdr:from>
    <xdr:to>
      <xdr:col>4</xdr:col>
      <xdr:colOff>1793631</xdr:colOff>
      <xdr:row>4</xdr:row>
      <xdr:rowOff>127196</xdr:rowOff>
    </xdr:to>
    <xdr:cxnSp macro="">
      <xdr:nvCxnSpPr>
        <xdr:cNvPr id="11" name="Прямая со стрелкой 10"/>
        <xdr:cNvCxnSpPr/>
      </xdr:nvCxnSpPr>
      <xdr:spPr>
        <a:xfrm flipV="1">
          <a:off x="1863970" y="535745"/>
          <a:ext cx="691661" cy="29249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175846</xdr:colOff>
      <xdr:row>3</xdr:row>
      <xdr:rowOff>27551</xdr:rowOff>
    </xdr:from>
    <xdr:to>
      <xdr:col>5</xdr:col>
      <xdr:colOff>181709</xdr:colOff>
      <xdr:row>6</xdr:row>
      <xdr:rowOff>21687</xdr:rowOff>
    </xdr:to>
    <xdr:cxnSp macro="">
      <xdr:nvCxnSpPr>
        <xdr:cNvPr id="12" name="Прямая со стрелкой 11"/>
        <xdr:cNvCxnSpPr/>
      </xdr:nvCxnSpPr>
      <xdr:spPr>
        <a:xfrm flipV="1">
          <a:off x="3071446" y="553331"/>
          <a:ext cx="5863" cy="519916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738555</xdr:colOff>
      <xdr:row>3</xdr:row>
      <xdr:rowOff>21689</xdr:rowOff>
    </xdr:from>
    <xdr:to>
      <xdr:col>5</xdr:col>
      <xdr:colOff>744416</xdr:colOff>
      <xdr:row>6</xdr:row>
      <xdr:rowOff>15826</xdr:rowOff>
    </xdr:to>
    <xdr:cxnSp macro="">
      <xdr:nvCxnSpPr>
        <xdr:cNvPr id="13" name="Прямая со стрелкой 12"/>
        <xdr:cNvCxnSpPr/>
      </xdr:nvCxnSpPr>
      <xdr:spPr>
        <a:xfrm flipH="1" flipV="1">
          <a:off x="3634155" y="547469"/>
          <a:ext cx="5861" cy="51991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1518139</xdr:colOff>
      <xdr:row>3</xdr:row>
      <xdr:rowOff>33411</xdr:rowOff>
    </xdr:from>
    <xdr:to>
      <xdr:col>5</xdr:col>
      <xdr:colOff>1524000</xdr:colOff>
      <xdr:row>6</xdr:row>
      <xdr:rowOff>45134</xdr:rowOff>
    </xdr:to>
    <xdr:cxnSp macro="">
      <xdr:nvCxnSpPr>
        <xdr:cNvPr id="14" name="Прямая со стрелкой 13"/>
        <xdr:cNvCxnSpPr/>
      </xdr:nvCxnSpPr>
      <xdr:spPr>
        <a:xfrm flipH="1" flipV="1">
          <a:off x="4413739" y="559191"/>
          <a:ext cx="5861" cy="537503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2168770</xdr:colOff>
      <xdr:row>3</xdr:row>
      <xdr:rowOff>39274</xdr:rowOff>
    </xdr:from>
    <xdr:to>
      <xdr:col>5</xdr:col>
      <xdr:colOff>2186354</xdr:colOff>
      <xdr:row>6</xdr:row>
      <xdr:rowOff>4103</xdr:rowOff>
    </xdr:to>
    <xdr:cxnSp macro="">
      <xdr:nvCxnSpPr>
        <xdr:cNvPr id="15" name="Прямая со стрелкой 14"/>
        <xdr:cNvCxnSpPr/>
      </xdr:nvCxnSpPr>
      <xdr:spPr>
        <a:xfrm flipH="1" flipV="1">
          <a:off x="5064370" y="565054"/>
          <a:ext cx="17584" cy="490609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35170</xdr:colOff>
      <xdr:row>3</xdr:row>
      <xdr:rowOff>21687</xdr:rowOff>
    </xdr:from>
    <xdr:to>
      <xdr:col>6</xdr:col>
      <xdr:colOff>46893</xdr:colOff>
      <xdr:row>5</xdr:row>
      <xdr:rowOff>162364</xdr:rowOff>
    </xdr:to>
    <xdr:cxnSp macro="">
      <xdr:nvCxnSpPr>
        <xdr:cNvPr id="16" name="Прямая со стрелкой 15"/>
        <xdr:cNvCxnSpPr/>
      </xdr:nvCxnSpPr>
      <xdr:spPr>
        <a:xfrm flipH="1" flipV="1">
          <a:off x="5468230" y="547467"/>
          <a:ext cx="11723" cy="49119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1969477</xdr:colOff>
      <xdr:row>0</xdr:row>
      <xdr:rowOff>173500</xdr:rowOff>
    </xdr:from>
    <xdr:to>
      <xdr:col>5</xdr:col>
      <xdr:colOff>515815</xdr:colOff>
      <xdr:row>1</xdr:row>
      <xdr:rowOff>4101</xdr:rowOff>
    </xdr:to>
    <xdr:cxnSp macro="">
      <xdr:nvCxnSpPr>
        <xdr:cNvPr id="28" name="Прямая со стрелкой 27"/>
        <xdr:cNvCxnSpPr/>
      </xdr:nvCxnSpPr>
      <xdr:spPr>
        <a:xfrm>
          <a:off x="2731477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521677</xdr:colOff>
      <xdr:row>1</xdr:row>
      <xdr:rowOff>21688</xdr:rowOff>
    </xdr:from>
    <xdr:to>
      <xdr:col>5</xdr:col>
      <xdr:colOff>785446</xdr:colOff>
      <xdr:row>2</xdr:row>
      <xdr:rowOff>127195</xdr:rowOff>
    </xdr:to>
    <xdr:cxnSp macro="">
      <xdr:nvCxnSpPr>
        <xdr:cNvPr id="29" name="Прямая со стрелкой 28"/>
        <xdr:cNvCxnSpPr/>
      </xdr:nvCxnSpPr>
      <xdr:spPr>
        <a:xfrm>
          <a:off x="3417277" y="196948"/>
          <a:ext cx="263769" cy="280767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1271953</xdr:colOff>
      <xdr:row>0</xdr:row>
      <xdr:rowOff>173500</xdr:rowOff>
    </xdr:from>
    <xdr:to>
      <xdr:col>5</xdr:col>
      <xdr:colOff>1951891</xdr:colOff>
      <xdr:row>1</xdr:row>
      <xdr:rowOff>4101</xdr:rowOff>
    </xdr:to>
    <xdr:cxnSp macro="">
      <xdr:nvCxnSpPr>
        <xdr:cNvPr id="30" name="Прямая со стрелкой 29"/>
        <xdr:cNvCxnSpPr/>
      </xdr:nvCxnSpPr>
      <xdr:spPr>
        <a:xfrm>
          <a:off x="4167553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1963615</xdr:colOff>
      <xdr:row>0</xdr:row>
      <xdr:rowOff>173500</xdr:rowOff>
    </xdr:from>
    <xdr:to>
      <xdr:col>6</xdr:col>
      <xdr:colOff>105507</xdr:colOff>
      <xdr:row>1</xdr:row>
      <xdr:rowOff>4101</xdr:rowOff>
    </xdr:to>
    <xdr:cxnSp macro="">
      <xdr:nvCxnSpPr>
        <xdr:cNvPr id="31" name="Прямая со стрелкой 30"/>
        <xdr:cNvCxnSpPr/>
      </xdr:nvCxnSpPr>
      <xdr:spPr>
        <a:xfrm>
          <a:off x="4859215" y="173500"/>
          <a:ext cx="679352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791308</xdr:colOff>
      <xdr:row>1</xdr:row>
      <xdr:rowOff>4103</xdr:rowOff>
    </xdr:from>
    <xdr:to>
      <xdr:col>5</xdr:col>
      <xdr:colOff>1260231</xdr:colOff>
      <xdr:row>2</xdr:row>
      <xdr:rowOff>121335</xdr:rowOff>
    </xdr:to>
    <xdr:cxnSp macro="">
      <xdr:nvCxnSpPr>
        <xdr:cNvPr id="34" name="Прямая со стрелкой 33"/>
        <xdr:cNvCxnSpPr/>
      </xdr:nvCxnSpPr>
      <xdr:spPr>
        <a:xfrm flipV="1">
          <a:off x="3686908" y="179363"/>
          <a:ext cx="468923" cy="292492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40"/>
  <sheetViews>
    <sheetView showGridLines="0" topLeftCell="A13" zoomScale="120" zoomScaleNormal="120" workbookViewId="0">
      <selection activeCell="E31" sqref="E31"/>
    </sheetView>
  </sheetViews>
  <sheetFormatPr defaultRowHeight="13.8" x14ac:dyDescent="0.3"/>
  <cols>
    <col min="1" max="1" width="8.88671875" style="1"/>
    <col min="2" max="3" width="2.77734375" style="1" customWidth="1"/>
    <col min="4" max="4" width="1.77734375" style="1" customWidth="1"/>
    <col min="5" max="16384" width="8.88671875" style="1"/>
  </cols>
  <sheetData>
    <row r="10" spans="2:12" x14ac:dyDescent="0.3">
      <c r="J10" s="1" t="s">
        <v>7</v>
      </c>
      <c r="K10" s="1" t="s">
        <v>8</v>
      </c>
      <c r="L10" s="1" t="s">
        <v>9</v>
      </c>
    </row>
    <row r="11" spans="2:12" x14ac:dyDescent="0.3">
      <c r="J11" s="1">
        <v>100</v>
      </c>
      <c r="K11" s="1">
        <v>99</v>
      </c>
      <c r="L11" s="1">
        <v>-1</v>
      </c>
    </row>
    <row r="15" spans="2:12" x14ac:dyDescent="0.3">
      <c r="B15" s="1" t="s">
        <v>0</v>
      </c>
    </row>
    <row r="17" spans="3:5" x14ac:dyDescent="0.3">
      <c r="C17" s="1" t="s">
        <v>1</v>
      </c>
    </row>
    <row r="18" spans="3:5" x14ac:dyDescent="0.3">
      <c r="C18" s="1" t="s">
        <v>2</v>
      </c>
    </row>
    <row r="19" spans="3:5" x14ac:dyDescent="0.3">
      <c r="D19" s="2" t="s">
        <v>3</v>
      </c>
    </row>
    <row r="20" spans="3:5" x14ac:dyDescent="0.3">
      <c r="D20" s="2" t="s">
        <v>6</v>
      </c>
    </row>
    <row r="21" spans="3:5" x14ac:dyDescent="0.3">
      <c r="D21" s="2" t="s">
        <v>10</v>
      </c>
    </row>
    <row r="22" spans="3:5" x14ac:dyDescent="0.3">
      <c r="C22" s="1" t="s">
        <v>11</v>
      </c>
    </row>
    <row r="23" spans="3:5" x14ac:dyDescent="0.3">
      <c r="C23" s="1" t="s">
        <v>12</v>
      </c>
    </row>
    <row r="25" spans="3:5" x14ac:dyDescent="0.3">
      <c r="D25" s="1" t="s">
        <v>34</v>
      </c>
    </row>
    <row r="26" spans="3:5" x14ac:dyDescent="0.3">
      <c r="E26" s="1" t="s">
        <v>35</v>
      </c>
    </row>
    <row r="27" spans="3:5" x14ac:dyDescent="0.3">
      <c r="E27" s="1" t="s">
        <v>154</v>
      </c>
    </row>
    <row r="28" spans="3:5" x14ac:dyDescent="0.3">
      <c r="E28" s="1" t="s">
        <v>158</v>
      </c>
    </row>
    <row r="29" spans="3:5" x14ac:dyDescent="0.3">
      <c r="E29" s="1" t="s">
        <v>183</v>
      </c>
    </row>
    <row r="30" spans="3:5" x14ac:dyDescent="0.3">
      <c r="E30" s="1" t="s">
        <v>185</v>
      </c>
    </row>
    <row r="32" spans="3:5" x14ac:dyDescent="0.3">
      <c r="C32" s="1" t="s">
        <v>57</v>
      </c>
    </row>
    <row r="33" spans="3:6" x14ac:dyDescent="0.3">
      <c r="D33" s="2" t="s">
        <v>58</v>
      </c>
    </row>
    <row r="34" spans="3:6" x14ac:dyDescent="0.3">
      <c r="C34" s="1" t="s">
        <v>93</v>
      </c>
    </row>
    <row r="36" spans="3:6" x14ac:dyDescent="0.3">
      <c r="D36" s="1" t="s">
        <v>159</v>
      </c>
    </row>
    <row r="37" spans="3:6" x14ac:dyDescent="0.3">
      <c r="E37" s="1" t="s">
        <v>160</v>
      </c>
    </row>
    <row r="38" spans="3:6" x14ac:dyDescent="0.3">
      <c r="F38" s="2" t="s">
        <v>161</v>
      </c>
    </row>
    <row r="40" spans="3:6" x14ac:dyDescent="0.3">
      <c r="C40" s="1" t="s">
        <v>176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7:L18"/>
  <sheetViews>
    <sheetView showGridLines="0" workbookViewId="0">
      <selection activeCell="D9" sqref="D9:D13"/>
    </sheetView>
  </sheetViews>
  <sheetFormatPr defaultRowHeight="13.8" x14ac:dyDescent="0.3"/>
  <cols>
    <col min="1" max="3" width="2.77734375" style="1" customWidth="1"/>
    <col min="4" max="4" width="10.88671875" style="1" bestFit="1" customWidth="1"/>
    <col min="5" max="7" width="1.77734375" style="1" customWidth="1"/>
    <col min="8" max="8" width="10.33203125" style="1" bestFit="1" customWidth="1"/>
    <col min="9" max="11" width="1.77734375" style="1" customWidth="1"/>
    <col min="12" max="12" width="14.109375" style="1" bestFit="1" customWidth="1"/>
    <col min="13" max="17" width="1.77734375" style="1" customWidth="1"/>
    <col min="18" max="18" width="8" style="1" bestFit="1" customWidth="1"/>
    <col min="19" max="22" width="8.88671875" style="1"/>
    <col min="23" max="23" width="6.6640625" style="1" bestFit="1" customWidth="1"/>
    <col min="24" max="24" width="10.5546875" style="1" bestFit="1" customWidth="1"/>
    <col min="25" max="25" width="8.33203125" style="1" bestFit="1" customWidth="1"/>
    <col min="26" max="16384" width="8.88671875" style="1"/>
  </cols>
  <sheetData>
    <row r="7" spans="4:12" s="4" customFormat="1" x14ac:dyDescent="0.3">
      <c r="D7" s="4" t="str">
        <f>dbP!$E$1</f>
        <v>проект</v>
      </c>
      <c r="H7" s="4" t="str">
        <f>dbP!$I$1</f>
        <v>продукт</v>
      </c>
      <c r="L7" s="4" t="str">
        <f>dbP!$L$1</f>
        <v>канал продаж</v>
      </c>
    </row>
    <row r="8" spans="4:12" ht="4.95" customHeight="1" x14ac:dyDescent="0.3"/>
    <row r="9" spans="4:12" x14ac:dyDescent="0.3">
      <c r="D9" s="3" t="s">
        <v>205</v>
      </c>
      <c r="H9" s="3" t="s">
        <v>36</v>
      </c>
      <c r="L9" s="3" t="s">
        <v>46</v>
      </c>
    </row>
    <row r="10" spans="4:12" x14ac:dyDescent="0.3">
      <c r="D10" s="3" t="s">
        <v>200</v>
      </c>
      <c r="H10" s="3" t="s">
        <v>37</v>
      </c>
      <c r="L10" s="3" t="s">
        <v>47</v>
      </c>
    </row>
    <row r="11" spans="4:12" x14ac:dyDescent="0.3">
      <c r="D11" s="3" t="s">
        <v>201</v>
      </c>
      <c r="H11" s="3" t="s">
        <v>38</v>
      </c>
      <c r="L11" s="3" t="s">
        <v>48</v>
      </c>
    </row>
    <row r="12" spans="4:12" x14ac:dyDescent="0.3">
      <c r="D12" s="3" t="s">
        <v>202</v>
      </c>
      <c r="H12" s="3" t="s">
        <v>39</v>
      </c>
      <c r="L12" s="3" t="s">
        <v>49</v>
      </c>
    </row>
    <row r="13" spans="4:12" x14ac:dyDescent="0.3">
      <c r="D13" s="3" t="s">
        <v>203</v>
      </c>
      <c r="H13" s="3" t="s">
        <v>40</v>
      </c>
      <c r="L13" s="3" t="s">
        <v>50</v>
      </c>
    </row>
    <row r="14" spans="4:12" x14ac:dyDescent="0.3">
      <c r="H14" s="3" t="s">
        <v>41</v>
      </c>
      <c r="L14" s="3" t="s">
        <v>51</v>
      </c>
    </row>
    <row r="15" spans="4:12" x14ac:dyDescent="0.3">
      <c r="H15" s="3" t="s">
        <v>42</v>
      </c>
      <c r="L15" s="3" t="s">
        <v>52</v>
      </c>
    </row>
    <row r="16" spans="4:12" x14ac:dyDescent="0.3">
      <c r="H16" s="3" t="s">
        <v>43</v>
      </c>
    </row>
    <row r="17" spans="8:8" x14ac:dyDescent="0.3">
      <c r="H17" s="3" t="s">
        <v>44</v>
      </c>
    </row>
    <row r="18" spans="8:8" x14ac:dyDescent="0.3">
      <c r="H18" s="3" t="s">
        <v>45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7:E22"/>
  <sheetViews>
    <sheetView showGridLines="0" workbookViewId="0">
      <selection activeCell="E20" sqref="E20"/>
    </sheetView>
  </sheetViews>
  <sheetFormatPr defaultRowHeight="13.8" x14ac:dyDescent="0.3"/>
  <cols>
    <col min="1" max="3" width="2.77734375" style="1" customWidth="1"/>
    <col min="4" max="4" width="13.5546875" style="1" bestFit="1" customWidth="1"/>
    <col min="5" max="5" width="14.109375" style="1" bestFit="1" customWidth="1"/>
    <col min="6" max="7" width="1.77734375" style="1" customWidth="1"/>
    <col min="8" max="8" width="8" style="1" bestFit="1" customWidth="1"/>
    <col min="9" max="12" width="8.88671875" style="1"/>
    <col min="13" max="13" width="6.6640625" style="1" bestFit="1" customWidth="1"/>
    <col min="14" max="14" width="10.5546875" style="1" bestFit="1" customWidth="1"/>
    <col min="15" max="15" width="8.33203125" style="1" bestFit="1" customWidth="1"/>
    <col min="16" max="16384" width="8.88671875" style="1"/>
  </cols>
  <sheetData>
    <row r="7" spans="4:5" s="4" customFormat="1" x14ac:dyDescent="0.3">
      <c r="D7" s="5" t="s">
        <v>53</v>
      </c>
      <c r="E7" s="5"/>
    </row>
    <row r="8" spans="4:5" ht="4.95" customHeight="1" x14ac:dyDescent="0.3"/>
    <row r="9" spans="4:5" x14ac:dyDescent="0.3">
      <c r="D9" s="1" t="str">
        <f>Lists!$H$9</f>
        <v>Продукт-1</v>
      </c>
      <c r="E9" s="1" t="str">
        <f>Lists!$L$9</f>
        <v>Канал продаж-1</v>
      </c>
    </row>
    <row r="10" spans="4:5" x14ac:dyDescent="0.3">
      <c r="D10" s="1" t="str">
        <f>Lists!$H$9</f>
        <v>Продукт-1</v>
      </c>
      <c r="E10" s="1" t="str">
        <f>Lists!$L$10</f>
        <v>Канал продаж-2</v>
      </c>
    </row>
    <row r="11" spans="4:5" x14ac:dyDescent="0.3">
      <c r="D11" s="1" t="str">
        <f>Lists!$H$9</f>
        <v>Продукт-1</v>
      </c>
      <c r="E11" s="1" t="str">
        <f>Lists!$L$11</f>
        <v>Канал продаж-3</v>
      </c>
    </row>
    <row r="12" spans="4:5" x14ac:dyDescent="0.3">
      <c r="D12" s="1" t="str">
        <f>Lists!$H$10</f>
        <v>Продукт-2</v>
      </c>
      <c r="E12" s="1" t="str">
        <f>Lists!$L$12</f>
        <v>Канал продаж-4</v>
      </c>
    </row>
    <row r="13" spans="4:5" x14ac:dyDescent="0.3">
      <c r="D13" s="1" t="str">
        <f>Lists!$H$10</f>
        <v>Продукт-2</v>
      </c>
      <c r="E13" s="1" t="str">
        <f>Lists!$L$13</f>
        <v>Канал продаж-5</v>
      </c>
    </row>
    <row r="14" spans="4:5" x14ac:dyDescent="0.3">
      <c r="D14" s="1" t="str">
        <f>Lists!$H$11</f>
        <v>Продукт-3</v>
      </c>
      <c r="E14" s="1" t="str">
        <f>Lists!$L$14</f>
        <v>Канал продаж-6</v>
      </c>
    </row>
    <row r="15" spans="4:5" x14ac:dyDescent="0.3">
      <c r="D15" s="1" t="str">
        <f>Lists!$H$11</f>
        <v>Продукт-3</v>
      </c>
      <c r="E15" s="1" t="str">
        <f>Lists!$L$15</f>
        <v>Канал продаж-7</v>
      </c>
    </row>
    <row r="16" spans="4:5" x14ac:dyDescent="0.3">
      <c r="D16" s="1" t="str">
        <f>Lists!$H$11</f>
        <v>Продукт-3</v>
      </c>
      <c r="E16" s="1" t="str">
        <f>Lists!$L$9</f>
        <v>Канал продаж-1</v>
      </c>
    </row>
    <row r="17" spans="4:5" x14ac:dyDescent="0.3">
      <c r="D17" s="1" t="str">
        <f>Lists!$H$11</f>
        <v>Продукт-3</v>
      </c>
      <c r="E17" s="1" t="str">
        <f>Lists!$L$10</f>
        <v>Канал продаж-2</v>
      </c>
    </row>
    <row r="18" spans="4:5" x14ac:dyDescent="0.3">
      <c r="D18" s="1" t="str">
        <f>Lists!$H$12</f>
        <v>Продукт-4</v>
      </c>
      <c r="E18" s="1" t="str">
        <f>Lists!$L$11</f>
        <v>Канал продаж-3</v>
      </c>
    </row>
    <row r="19" spans="4:5" x14ac:dyDescent="0.3">
      <c r="D19" s="1" t="str">
        <f>Lists!$H$12</f>
        <v>Продукт-4</v>
      </c>
      <c r="E19" s="1" t="str">
        <f>Lists!$L$12</f>
        <v>Канал продаж-4</v>
      </c>
    </row>
    <row r="20" spans="4:5" x14ac:dyDescent="0.3">
      <c r="D20" s="1" t="str">
        <f>Lists!$H$12</f>
        <v>Продукт-4</v>
      </c>
      <c r="E20" s="1" t="str">
        <f>Lists!$L$13</f>
        <v>Канал продаж-5</v>
      </c>
    </row>
    <row r="21" spans="4:5" x14ac:dyDescent="0.3">
      <c r="D21" s="1" t="str">
        <f>Lists!$H$12</f>
        <v>Продукт-4</v>
      </c>
      <c r="E21" s="1" t="str">
        <f>Lists!$L$14</f>
        <v>Канал продаж-6</v>
      </c>
    </row>
    <row r="22" spans="4:5" x14ac:dyDescent="0.3">
      <c r="D22" s="1" t="str">
        <f>Lists!$H$12</f>
        <v>Продукт-4</v>
      </c>
      <c r="E22" s="1" t="str">
        <f>Lists!$L$15</f>
        <v>Канал продаж-7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AK302"/>
  <sheetViews>
    <sheetView showGridLines="0" zoomScaleNormal="100" workbookViewId="0">
      <pane xSplit="4" ySplit="7" topLeftCell="K127" activePane="bottomRight" state="frozen"/>
      <selection pane="topRight" activeCell="E1" sqref="E1"/>
      <selection pane="bottomLeft" activeCell="A8" sqref="A8"/>
      <selection pane="bottomRight" activeCell="M147" sqref="M147"/>
    </sheetView>
  </sheetViews>
  <sheetFormatPr defaultRowHeight="13.8" x14ac:dyDescent="0.3"/>
  <cols>
    <col min="1" max="1" width="2.77734375" style="1" customWidth="1"/>
    <col min="2" max="2" width="6.5546875" style="26" bestFit="1" customWidth="1"/>
    <col min="3" max="4" width="2.77734375" style="1" customWidth="1"/>
    <col min="5" max="5" width="31.109375" style="1" bestFit="1" customWidth="1"/>
    <col min="6" max="6" width="37" style="1" bestFit="1" customWidth="1"/>
    <col min="7" max="7" width="26.109375" style="1" bestFit="1" customWidth="1"/>
    <col min="8" max="8" width="2.21875" style="1" bestFit="1" customWidth="1"/>
    <col min="9" max="9" width="1.77734375" style="1" customWidth="1"/>
    <col min="10" max="10" width="26.44140625" style="1" customWidth="1"/>
    <col min="11" max="11" width="8.33203125" style="1" customWidth="1"/>
    <col min="12" max="12" width="8.44140625" style="1" bestFit="1" customWidth="1"/>
    <col min="13" max="13" width="27.5546875" style="1" bestFit="1" customWidth="1"/>
    <col min="14" max="14" width="35.77734375" style="1" bestFit="1" customWidth="1"/>
    <col min="15" max="15" width="29.33203125" style="1" bestFit="1" customWidth="1"/>
    <col min="16" max="16" width="3.21875" style="1" bestFit="1" customWidth="1"/>
    <col min="17" max="17" width="1.77734375" style="1" customWidth="1"/>
    <col min="18" max="18" width="26.44140625" style="1" customWidth="1"/>
    <col min="19" max="19" width="8.33203125" style="1" customWidth="1"/>
    <col min="20" max="20" width="8.44140625" style="1" bestFit="1" customWidth="1"/>
    <col min="21" max="21" width="20" style="1" bestFit="1" customWidth="1"/>
    <col min="22" max="22" width="28.109375" style="1" bestFit="1" customWidth="1"/>
    <col min="23" max="23" width="28.33203125" style="1" bestFit="1" customWidth="1"/>
    <col min="24" max="24" width="3.21875" style="1" bestFit="1" customWidth="1"/>
    <col min="25" max="25" width="1.77734375" style="1" customWidth="1"/>
    <col min="26" max="26" width="26.44140625" style="1" customWidth="1"/>
    <col min="27" max="27" width="8.33203125" style="1" customWidth="1"/>
    <col min="28" max="28" width="8.44140625" style="1" bestFit="1" customWidth="1"/>
    <col min="29" max="31" width="8.88671875" style="1"/>
    <col min="32" max="32" width="14.44140625" style="1" bestFit="1" customWidth="1"/>
    <col min="33" max="33" width="15.5546875" style="1" customWidth="1"/>
    <col min="34" max="37" width="15.21875" style="1" customWidth="1"/>
    <col min="38" max="16384" width="8.88671875" style="1"/>
  </cols>
  <sheetData>
    <row r="1" spans="2:37" x14ac:dyDescent="0.3">
      <c r="B1" s="26" t="s">
        <v>163</v>
      </c>
    </row>
    <row r="2" spans="2:37" x14ac:dyDescent="0.3">
      <c r="B2" s="26">
        <f>SUM(B3:B400000)</f>
        <v>0</v>
      </c>
      <c r="E2" s="1" t="str">
        <f t="shared" ref="E2:AG2" si="0">LEFT(ADDRESS(1,COLUMN(E1),4),LEN(ADDRESS(1,COLUMN(E1),4))-1)</f>
        <v>E</v>
      </c>
      <c r="F2" s="1" t="str">
        <f t="shared" si="0"/>
        <v>F</v>
      </c>
      <c r="G2" s="1" t="str">
        <f t="shared" si="0"/>
        <v>G</v>
      </c>
      <c r="H2" s="1" t="str">
        <f t="shared" si="0"/>
        <v>H</v>
      </c>
      <c r="I2" s="1" t="str">
        <f t="shared" si="0"/>
        <v>I</v>
      </c>
      <c r="J2" s="1" t="str">
        <f t="shared" si="0"/>
        <v>J</v>
      </c>
      <c r="K2" s="1" t="str">
        <f t="shared" si="0"/>
        <v>K</v>
      </c>
      <c r="L2" s="1" t="str">
        <f t="shared" ref="L2" si="1">LEFT(ADDRESS(1,COLUMN(L1),4),LEN(ADDRESS(1,COLUMN(L1),4))-1)</f>
        <v>L</v>
      </c>
      <c r="M2" s="1" t="str">
        <f t="shared" si="0"/>
        <v>M</v>
      </c>
      <c r="N2" s="1" t="str">
        <f t="shared" si="0"/>
        <v>N</v>
      </c>
      <c r="O2" s="1" t="str">
        <f t="shared" si="0"/>
        <v>O</v>
      </c>
      <c r="P2" s="1" t="str">
        <f t="shared" si="0"/>
        <v>P</v>
      </c>
      <c r="Q2" s="1" t="str">
        <f t="shared" si="0"/>
        <v>Q</v>
      </c>
      <c r="R2" s="1" t="str">
        <f t="shared" ref="R2:S2" si="2">LEFT(ADDRESS(1,COLUMN(R1),4),LEN(ADDRESS(1,COLUMN(R1),4))-1)</f>
        <v>R</v>
      </c>
      <c r="S2" s="1" t="str">
        <f t="shared" si="2"/>
        <v>S</v>
      </c>
      <c r="T2" s="1" t="str">
        <f t="shared" si="0"/>
        <v>T</v>
      </c>
      <c r="U2" s="1" t="str">
        <f t="shared" si="0"/>
        <v>U</v>
      </c>
      <c r="V2" s="1" t="str">
        <f t="shared" si="0"/>
        <v>V</v>
      </c>
      <c r="W2" s="1" t="str">
        <f t="shared" si="0"/>
        <v>W</v>
      </c>
      <c r="X2" s="1" t="str">
        <f t="shared" si="0"/>
        <v>X</v>
      </c>
      <c r="Y2" s="1" t="str">
        <f t="shared" si="0"/>
        <v>Y</v>
      </c>
      <c r="Z2" s="1" t="str">
        <f t="shared" si="0"/>
        <v>Z</v>
      </c>
      <c r="AA2" s="1" t="str">
        <f t="shared" ref="AA2" si="3">LEFT(ADDRESS(1,COLUMN(AA1),4),LEN(ADDRESS(1,COLUMN(AA1),4))-1)</f>
        <v>AA</v>
      </c>
      <c r="AB2" s="1" t="str">
        <f t="shared" ref="AB2" si="4">LEFT(ADDRESS(1,COLUMN(AB1),4),LEN(ADDRESS(1,COLUMN(AB1),4))-1)</f>
        <v>AB</v>
      </c>
      <c r="AC2" s="1" t="str">
        <f t="shared" si="0"/>
        <v>AC</v>
      </c>
      <c r="AD2" s="1" t="str">
        <f t="shared" si="0"/>
        <v>AD</v>
      </c>
      <c r="AE2" s="1" t="str">
        <f t="shared" si="0"/>
        <v>AE</v>
      </c>
      <c r="AF2" s="1" t="str">
        <f t="shared" si="0"/>
        <v>AF</v>
      </c>
      <c r="AG2" s="1" t="str">
        <f t="shared" si="0"/>
        <v>AG</v>
      </c>
      <c r="AH2" s="1" t="str">
        <f>LEFT(ADDRESS(1,COLUMN(AH1),4),LEN(ADDRESS(1,COLUMN(AH1),4))-1)</f>
        <v>AH</v>
      </c>
    </row>
    <row r="6" spans="2:37" x14ac:dyDescent="0.3">
      <c r="E6" s="3" t="s">
        <v>54</v>
      </c>
      <c r="K6" s="1">
        <f>SUM(K8:K100000)</f>
        <v>0</v>
      </c>
      <c r="M6" s="3" t="s">
        <v>55</v>
      </c>
      <c r="S6" s="1">
        <f>SUM(S8:S100000)</f>
        <v>0</v>
      </c>
      <c r="U6" s="3" t="s">
        <v>56</v>
      </c>
      <c r="AA6" s="1">
        <f>SUM(AA8:AA100000)</f>
        <v>0</v>
      </c>
    </row>
    <row r="7" spans="2:37" s="4" customFormat="1" x14ac:dyDescent="0.3">
      <c r="B7" s="26"/>
      <c r="E7" s="4" t="str">
        <f>dbP!$O$1</f>
        <v>статья-1</v>
      </c>
      <c r="F7" s="4" t="str">
        <f>dbP!$P$1</f>
        <v>статья-2</v>
      </c>
      <c r="G7" s="4" t="str">
        <f>dbP!$Q$1</f>
        <v>статья-3</v>
      </c>
      <c r="J7" s="4" t="s">
        <v>162</v>
      </c>
      <c r="K7" s="4" t="s">
        <v>163</v>
      </c>
      <c r="L7" s="4" t="s">
        <v>186</v>
      </c>
      <c r="M7" s="4" t="str">
        <f>dbP!$O$1</f>
        <v>статья-1</v>
      </c>
      <c r="N7" s="4" t="str">
        <f>dbP!$P$1</f>
        <v>статья-2</v>
      </c>
      <c r="O7" s="4" t="str">
        <f>dbP!$Q$1</f>
        <v>статья-3</v>
      </c>
      <c r="R7" s="4" t="s">
        <v>164</v>
      </c>
      <c r="S7" s="4" t="s">
        <v>163</v>
      </c>
      <c r="T7" s="4" t="s">
        <v>186</v>
      </c>
      <c r="U7" s="4" t="str">
        <f>dbP!$O$1</f>
        <v>статья-1</v>
      </c>
      <c r="V7" s="4" t="str">
        <f>dbP!$P$1</f>
        <v>статья-2</v>
      </c>
      <c r="W7" s="4" t="str">
        <f>dbP!$Q$1</f>
        <v>статья-3</v>
      </c>
      <c r="Z7" s="4" t="s">
        <v>198</v>
      </c>
      <c r="AA7" s="4" t="s">
        <v>163</v>
      </c>
      <c r="AB7" s="4" t="s">
        <v>189</v>
      </c>
    </row>
    <row r="8" spans="2:37" ht="4.95" customHeight="1" x14ac:dyDescent="0.3"/>
    <row r="9" spans="2:37" x14ac:dyDescent="0.3">
      <c r="B9" s="26">
        <f>IF(AND(J9=0,R9=0,Z9=0),0,IF(OR(COUNTIF(M:M,E9)&lt;&gt;0,COUNTIF(U:U,E9)&lt;&gt;0),1,IF(OR(COUNTIF(E:E,M9)&lt;&gt;0,COUNTIF(U:U,M9)&lt;&gt;0),2,IF(OR(COUNTIF(E:E,U9)&lt;&gt;0,COUNTIF(M:M,U9)&lt;&gt;0),3,0))))</f>
        <v>0</v>
      </c>
      <c r="E9" s="3" t="s">
        <v>195</v>
      </c>
      <c r="J9" s="1" t="str">
        <f t="shared" ref="J9:J16" si="5">IF(G9&lt;&gt;"",G9,IF(F9&lt;&gt;"",F9,E9))</f>
        <v>Дебиторская задолженность</v>
      </c>
      <c r="K9" s="1">
        <f>IF(OR(J9=0,J9=""),0,IF(AND(F9&lt;&gt;"",G9=""),IF(COUNTIFS(E:E,E9,F:F,F9,G:G,"")=1,0,1),IF(COUNTIF(J:J,J9)=1,0,1)))</f>
        <v>0</v>
      </c>
      <c r="M9" s="3" t="s">
        <v>84</v>
      </c>
      <c r="P9" s="1" t="str">
        <f>dbP!$Y$2</f>
        <v>Y</v>
      </c>
      <c r="S9" s="1">
        <f>IF(OR(R9=0,R9=""),0,IF(AND(N9&lt;&gt;"",O9=""),IF(COUNTIFS(M:M,M9,N:N,N9,O:O,"")=1,0,1),IF(COUNTIF(R:R,R9)=1,0,1)))</f>
        <v>0</v>
      </c>
      <c r="U9" s="3" t="s">
        <v>59</v>
      </c>
      <c r="X9" s="1" t="str">
        <f>dbP!$AA$2</f>
        <v>AA</v>
      </c>
      <c r="AA9" s="1">
        <f>IF(OR(Z9=0,Z9=""),0,IF(AND(V9&lt;&gt;"",W9=""),IF(COUNTIFS(U:U,U9,V:V,V9,W:W,"")=1,0,1),IF(COUNTIF(Z:Z,Z9)=1,0,1)))</f>
        <v>0</v>
      </c>
      <c r="AG9" s="10" t="s">
        <v>106</v>
      </c>
      <c r="AH9" s="7" t="s">
        <v>102</v>
      </c>
      <c r="AI9" s="7" t="s">
        <v>103</v>
      </c>
      <c r="AJ9" s="7" t="s">
        <v>104</v>
      </c>
      <c r="AK9" s="7" t="s">
        <v>105</v>
      </c>
    </row>
    <row r="10" spans="2:37" x14ac:dyDescent="0.3">
      <c r="B10" s="26">
        <f t="shared" ref="B10:B73" si="6">IF(AND(J10=0,R10=0,Z10=0),0,IF(OR(COUNTIF(M:M,E10)&lt;&gt;0,COUNTIF(U:U,E10)&lt;&gt;0),1,IF(OR(COUNTIF(E:E,M10)&lt;&gt;0,COUNTIF(U:U,M10)&lt;&gt;0),2,IF(OR(COUNTIF(E:E,U10)&lt;&gt;0,COUNTIF(M:M,U10)&lt;&gt;0),3,0))))</f>
        <v>0</v>
      </c>
      <c r="E10" s="1" t="str">
        <f>Items!$E$9</f>
        <v>Дебиторская задолженность</v>
      </c>
      <c r="F10" s="3" t="s">
        <v>196</v>
      </c>
      <c r="J10" s="1" t="str">
        <f t="shared" si="5"/>
        <v>ДЗ при реализации</v>
      </c>
      <c r="K10" s="1">
        <f t="shared" ref="K10:K73" si="7">IF(OR(J10=0,J10=""),0,IF(AND(F10&lt;&gt;"",G10=""),IF(COUNTIFS(E:E,E10,F:F,F10,G:G,"")=1,0,1),IF(COUNTIF(J:J,J10)=1,0,1)))</f>
        <v>0</v>
      </c>
      <c r="M10" s="1" t="str">
        <f>Items!$M$9</f>
        <v>Поступление ДС от продаж</v>
      </c>
      <c r="N10" s="3" t="s">
        <v>86</v>
      </c>
      <c r="P10" s="1" t="str">
        <f>dbP!$Y$2</f>
        <v>Y</v>
      </c>
      <c r="S10" s="1">
        <f t="shared" ref="S10:S73" si="8">IF(OR(R10=0,R10=""),0,IF(AND(N10&lt;&gt;"",O10=""),IF(COUNTIFS(M:M,M10,N:N,N10,O:O,"")=1,0,1),IF(COUNTIF(R:R,R10)=1,0,1)))</f>
        <v>0</v>
      </c>
      <c r="U10" s="1" t="str">
        <f>Items!$U$9</f>
        <v>Выручка</v>
      </c>
      <c r="V10" s="3" t="s">
        <v>60</v>
      </c>
      <c r="X10" s="1" t="str">
        <f>dbP!$AA$2</f>
        <v>AA</v>
      </c>
      <c r="AA10" s="1">
        <f t="shared" ref="AA10:AA73" si="9">IF(OR(Z10=0,Z10=""),0,IF(AND(V10&lt;&gt;"",W10=""),IF(COUNTIFS(U:U,U10,V:V,V10,W:W,"")=1,0,1),IF(COUNTIF(Z:Z,Z10)=1,0,1)))</f>
        <v>0</v>
      </c>
      <c r="AE10" s="1" t="s">
        <v>59</v>
      </c>
      <c r="AG10" s="11">
        <f>SUM(AH10:AK10)</f>
        <v>40000000</v>
      </c>
      <c r="AH10" s="9"/>
      <c r="AI10" s="9"/>
      <c r="AJ10" s="9"/>
      <c r="AK10" s="9">
        <v>40000000</v>
      </c>
    </row>
    <row r="11" spans="2:37" x14ac:dyDescent="0.3">
      <c r="B11" s="26">
        <f t="shared" si="6"/>
        <v>0</v>
      </c>
      <c r="E11" s="1" t="str">
        <f>Items!$E$9</f>
        <v>Дебиторская задолженность</v>
      </c>
      <c r="F11" s="1" t="str">
        <f>Items!$F$10</f>
        <v>ДЗ при реализации</v>
      </c>
      <c r="G11" s="6" t="str">
        <f>Items!$W$11</f>
        <v>Направление-1</v>
      </c>
      <c r="J11" s="1" t="str">
        <f t="shared" si="5"/>
        <v>Направление-1</v>
      </c>
      <c r="K11" s="1">
        <f>IF(OR(J11=0,J11=""),0,IF(AND(F11&lt;&gt;"",G11=""),IF(COUNTIFS(E:E,E11,F:F,F11,G:G,"")=1,0,1),IF(COUNTIF(J:J,J11)=1,0,1)))</f>
        <v>0</v>
      </c>
      <c r="L11" s="3" t="s">
        <v>54</v>
      </c>
      <c r="M11" s="1" t="str">
        <f>Items!$M$9</f>
        <v>Поступление ДС от продаж</v>
      </c>
      <c r="N11" s="1" t="str">
        <f>Items!$N$10</f>
        <v>Поступления от реализации</v>
      </c>
      <c r="O11" s="6" t="str">
        <f>Items!$W$11</f>
        <v>Направление-1</v>
      </c>
      <c r="P11" s="1" t="str">
        <f>dbP!$Y$2</f>
        <v>Y</v>
      </c>
      <c r="S11" s="1">
        <f>IF(OR(R11=0,R11=""),0,IF(AND(N11&lt;&gt;"",O11=""),IF(COUNTIFS(M:M,M11,N:N,N11,O:O,"")=1,0,1),IF(COUNTIF(R:R,R11)=1,0,1)))</f>
        <v>0</v>
      </c>
      <c r="T11" s="3" t="s">
        <v>187</v>
      </c>
      <c r="U11" s="1" t="str">
        <f>Items!$U$9</f>
        <v>Выручка</v>
      </c>
      <c r="V11" s="1" t="str">
        <f>Items!$V$10</f>
        <v>Выручка от реализации</v>
      </c>
      <c r="W11" s="3" t="s">
        <v>61</v>
      </c>
      <c r="X11" s="1" t="str">
        <f>dbP!$AA$2</f>
        <v>AA</v>
      </c>
      <c r="AA11" s="1">
        <f>IF(OR(Z11=0,Z11=""),0,IF(AND(V11&lt;&gt;"",W11=""),IF(COUNTIFS(U:U,U11,V:V,V11,W:W,"")=1,0,1),IF(COUNTIF(Z:Z,Z11)=1,0,1)))</f>
        <v>0</v>
      </c>
      <c r="AB11" s="3" t="s">
        <v>190</v>
      </c>
      <c r="AE11" s="4" t="s">
        <v>95</v>
      </c>
      <c r="AF11" s="4"/>
      <c r="AG11" s="11">
        <f>SUM(AH11:AK11)</f>
        <v>29216687</v>
      </c>
      <c r="AH11" s="8">
        <f>SUM(AH12:AH17)</f>
        <v>5000000</v>
      </c>
      <c r="AI11" s="8">
        <f>SUM(AI12:AI17)</f>
        <v>21000000</v>
      </c>
      <c r="AJ11" s="8">
        <f>SUM(AJ12:AJ17)</f>
        <v>3192341</v>
      </c>
      <c r="AK11" s="8">
        <f>SUM(AK12:AK17)</f>
        <v>24346</v>
      </c>
    </row>
    <row r="12" spans="2:37" x14ac:dyDescent="0.3">
      <c r="B12" s="26">
        <f t="shared" si="6"/>
        <v>0</v>
      </c>
      <c r="E12" s="1" t="str">
        <f>Items!$E$9</f>
        <v>Дебиторская задолженность</v>
      </c>
      <c r="F12" s="1" t="str">
        <f>Items!$F$10</f>
        <v>ДЗ при реализации</v>
      </c>
      <c r="G12" s="6" t="str">
        <f>Items!$W$12</f>
        <v>Направление-2</v>
      </c>
      <c r="J12" s="1" t="str">
        <f t="shared" si="5"/>
        <v>Направление-2</v>
      </c>
      <c r="K12" s="1">
        <f t="shared" si="7"/>
        <v>0</v>
      </c>
      <c r="L12" s="6" t="str">
        <f>Items!$L$11</f>
        <v>BS</v>
      </c>
      <c r="M12" s="1" t="str">
        <f>Items!$M$9</f>
        <v>Поступление ДС от продаж</v>
      </c>
      <c r="N12" s="1" t="str">
        <f>Items!$N$10</f>
        <v>Поступления от реализации</v>
      </c>
      <c r="O12" s="6" t="str">
        <f>Items!$W$12</f>
        <v>Направление-2</v>
      </c>
      <c r="P12" s="1" t="str">
        <f>dbP!$Y$2</f>
        <v>Y</v>
      </c>
      <c r="S12" s="1">
        <f t="shared" si="8"/>
        <v>0</v>
      </c>
      <c r="T12" s="6" t="str">
        <f>Items!$T$11</f>
        <v>CF(+)</v>
      </c>
      <c r="U12" s="1" t="str">
        <f>Items!$U$9</f>
        <v>Выручка</v>
      </c>
      <c r="V12" s="1" t="str">
        <f>Items!$V$10</f>
        <v>Выручка от реализации</v>
      </c>
      <c r="W12" s="3" t="s">
        <v>62</v>
      </c>
      <c r="X12" s="1" t="str">
        <f>dbP!$AA$2</f>
        <v>AA</v>
      </c>
      <c r="AA12" s="1">
        <f t="shared" si="9"/>
        <v>0</v>
      </c>
      <c r="AB12" s="6" t="str">
        <f>Items!$AB$11</f>
        <v>PL(+)</v>
      </c>
      <c r="AF12" s="1" t="s">
        <v>96</v>
      </c>
      <c r="AG12" s="11"/>
      <c r="AH12" s="9">
        <v>5000000</v>
      </c>
      <c r="AI12" s="9"/>
      <c r="AJ12" s="9"/>
      <c r="AK12" s="9"/>
    </row>
    <row r="13" spans="2:37" x14ac:dyDescent="0.3">
      <c r="B13" s="26">
        <f t="shared" si="6"/>
        <v>0</v>
      </c>
      <c r="E13" s="1" t="str">
        <f>Items!$E$9</f>
        <v>Дебиторская задолженность</v>
      </c>
      <c r="F13" s="1" t="str">
        <f>Items!$F$10</f>
        <v>ДЗ при реализации</v>
      </c>
      <c r="G13" s="6" t="str">
        <f>Items!$W$13</f>
        <v>Направление-3</v>
      </c>
      <c r="J13" s="1" t="str">
        <f t="shared" si="5"/>
        <v>Направление-3</v>
      </c>
      <c r="K13" s="1">
        <f t="shared" si="7"/>
        <v>0</v>
      </c>
      <c r="L13" s="6" t="str">
        <f>Items!$L$11</f>
        <v>BS</v>
      </c>
      <c r="M13" s="1" t="str">
        <f>Items!$M$9</f>
        <v>Поступление ДС от продаж</v>
      </c>
      <c r="N13" s="1" t="str">
        <f>Items!$N$10</f>
        <v>Поступления от реализации</v>
      </c>
      <c r="O13" s="6" t="str">
        <f>Items!$W$13</f>
        <v>Направление-3</v>
      </c>
      <c r="P13" s="1" t="str">
        <f>dbP!$Y$2</f>
        <v>Y</v>
      </c>
      <c r="S13" s="1">
        <f t="shared" si="8"/>
        <v>0</v>
      </c>
      <c r="T13" s="6" t="str">
        <f>Items!$T$11</f>
        <v>CF(+)</v>
      </c>
      <c r="U13" s="1" t="str">
        <f>Items!$U$9</f>
        <v>Выручка</v>
      </c>
      <c r="V13" s="1" t="str">
        <f>Items!$V$10</f>
        <v>Выручка от реализации</v>
      </c>
      <c r="W13" s="3" t="s">
        <v>63</v>
      </c>
      <c r="X13" s="1" t="str">
        <f>dbP!$AA$2</f>
        <v>AA</v>
      </c>
      <c r="AA13" s="1">
        <f t="shared" si="9"/>
        <v>0</v>
      </c>
      <c r="AB13" s="6" t="str">
        <f>Items!$AB$11</f>
        <v>PL(+)</v>
      </c>
      <c r="AF13" s="1" t="s">
        <v>97</v>
      </c>
      <c r="AG13" s="11"/>
      <c r="AH13" s="9"/>
      <c r="AI13" s="9">
        <v>1000000</v>
      </c>
      <c r="AJ13" s="9"/>
      <c r="AK13" s="9"/>
    </row>
    <row r="14" spans="2:37" x14ac:dyDescent="0.3">
      <c r="B14" s="26">
        <f t="shared" si="6"/>
        <v>0</v>
      </c>
      <c r="E14" s="1" t="str">
        <f>Items!$E$9</f>
        <v>Дебиторская задолженность</v>
      </c>
      <c r="F14" s="3" t="s">
        <v>197</v>
      </c>
      <c r="G14" s="6"/>
      <c r="J14" s="1" t="str">
        <f t="shared" si="5"/>
        <v>Прочая ДЗ</v>
      </c>
      <c r="K14" s="1">
        <f t="shared" si="7"/>
        <v>0</v>
      </c>
      <c r="M14" s="1" t="str">
        <f>Items!$M$9</f>
        <v>Поступление ДС от продаж</v>
      </c>
      <c r="N14" s="3" t="s">
        <v>87</v>
      </c>
      <c r="O14" s="6"/>
      <c r="P14" s="1" t="str">
        <f>dbP!$Y$2</f>
        <v>Y</v>
      </c>
      <c r="S14" s="1">
        <f t="shared" si="8"/>
        <v>0</v>
      </c>
      <c r="U14" s="1" t="str">
        <f>Items!$U$9</f>
        <v>Выручка</v>
      </c>
      <c r="V14" s="3" t="s">
        <v>64</v>
      </c>
      <c r="X14" s="1" t="str">
        <f>dbP!$AA$2</f>
        <v>AA</v>
      </c>
      <c r="AA14" s="1">
        <f t="shared" si="9"/>
        <v>0</v>
      </c>
      <c r="AF14" s="1" t="s">
        <v>98</v>
      </c>
      <c r="AG14" s="11"/>
      <c r="AH14" s="9"/>
      <c r="AI14" s="9">
        <v>20000000</v>
      </c>
      <c r="AJ14" s="9"/>
      <c r="AK14" s="9"/>
    </row>
    <row r="15" spans="2:37" x14ac:dyDescent="0.3">
      <c r="B15" s="26">
        <f t="shared" si="6"/>
        <v>0</v>
      </c>
      <c r="E15" s="1" t="str">
        <f>Items!$E$9</f>
        <v>Дебиторская задолженность</v>
      </c>
      <c r="F15" s="1" t="str">
        <f>Items!$F$14</f>
        <v>Прочая ДЗ</v>
      </c>
      <c r="G15" s="6" t="str">
        <f>Items!$W$15</f>
        <v>Прочие продажи-1</v>
      </c>
      <c r="J15" s="1" t="str">
        <f t="shared" si="5"/>
        <v>Прочие продажи-1</v>
      </c>
      <c r="K15" s="1">
        <f t="shared" si="7"/>
        <v>0</v>
      </c>
      <c r="L15" s="6" t="str">
        <f>Items!$L$11</f>
        <v>BS</v>
      </c>
      <c r="M15" s="1" t="str">
        <f>Items!$M$9</f>
        <v>Поступление ДС от продаж</v>
      </c>
      <c r="N15" s="1" t="str">
        <f>Items!$N$14</f>
        <v>Прочие поступления от продаж</v>
      </c>
      <c r="O15" s="6" t="str">
        <f>Items!$W$15</f>
        <v>Прочие продажи-1</v>
      </c>
      <c r="P15" s="1" t="str">
        <f>dbP!$Y$2</f>
        <v>Y</v>
      </c>
      <c r="S15" s="1">
        <f t="shared" si="8"/>
        <v>0</v>
      </c>
      <c r="T15" s="6" t="str">
        <f>Items!$T$11</f>
        <v>CF(+)</v>
      </c>
      <c r="U15" s="1" t="str">
        <f>Items!$U$9</f>
        <v>Выручка</v>
      </c>
      <c r="V15" s="1" t="str">
        <f>Items!$V$14</f>
        <v>Прочая выручка</v>
      </c>
      <c r="W15" s="3" t="s">
        <v>152</v>
      </c>
      <c r="X15" s="1" t="str">
        <f>dbP!$AA$2</f>
        <v>AA</v>
      </c>
      <c r="AA15" s="1">
        <f t="shared" si="9"/>
        <v>0</v>
      </c>
      <c r="AB15" s="6" t="str">
        <f>Items!$AB$11</f>
        <v>PL(+)</v>
      </c>
      <c r="AF15" s="1" t="s">
        <v>99</v>
      </c>
      <c r="AG15" s="11"/>
      <c r="AH15" s="9"/>
      <c r="AI15" s="9"/>
      <c r="AJ15" s="9">
        <v>2364755</v>
      </c>
      <c r="AK15" s="9"/>
    </row>
    <row r="16" spans="2:37" x14ac:dyDescent="0.3">
      <c r="B16" s="26">
        <f t="shared" si="6"/>
        <v>0</v>
      </c>
      <c r="E16" s="1" t="str">
        <f>Items!$E$9</f>
        <v>Дебиторская задолженность</v>
      </c>
      <c r="F16" s="1" t="str">
        <f>Items!$F$14</f>
        <v>Прочая ДЗ</v>
      </c>
      <c r="G16" s="6" t="str">
        <f>Items!$W$16</f>
        <v>Прочие продажи-2</v>
      </c>
      <c r="J16" s="1" t="str">
        <f t="shared" si="5"/>
        <v>Прочие продажи-2</v>
      </c>
      <c r="K16" s="1">
        <f t="shared" si="7"/>
        <v>0</v>
      </c>
      <c r="L16" s="6" t="str">
        <f>Items!$L$11</f>
        <v>BS</v>
      </c>
      <c r="M16" s="1" t="str">
        <f>Items!$M$9</f>
        <v>Поступление ДС от продаж</v>
      </c>
      <c r="N16" s="1" t="str">
        <f>Items!$N$14</f>
        <v>Прочие поступления от продаж</v>
      </c>
      <c r="O16" s="6" t="str">
        <f>Items!$W$16</f>
        <v>Прочие продажи-2</v>
      </c>
      <c r="P16" s="1" t="str">
        <f>dbP!$Y$2</f>
        <v>Y</v>
      </c>
      <c r="S16" s="1">
        <f t="shared" si="8"/>
        <v>0</v>
      </c>
      <c r="T16" s="6" t="str">
        <f>Items!$T$11</f>
        <v>CF(+)</v>
      </c>
      <c r="U16" s="1" t="str">
        <f>Items!$U$9</f>
        <v>Выручка</v>
      </c>
      <c r="V16" s="1" t="str">
        <f>Items!$V$14</f>
        <v>Прочая выручка</v>
      </c>
      <c r="W16" s="3" t="s">
        <v>153</v>
      </c>
      <c r="X16" s="1" t="str">
        <f>dbP!$AA$2</f>
        <v>AA</v>
      </c>
      <c r="AA16" s="1">
        <f t="shared" si="9"/>
        <v>0</v>
      </c>
      <c r="AB16" s="6" t="str">
        <f>Items!$AB$11</f>
        <v>PL(+)</v>
      </c>
      <c r="AF16" s="1" t="s">
        <v>100</v>
      </c>
      <c r="AG16" s="11"/>
      <c r="AH16" s="9"/>
      <c r="AI16" s="9"/>
      <c r="AJ16" s="9">
        <v>827586</v>
      </c>
      <c r="AK16" s="9"/>
    </row>
    <row r="17" spans="2:37" x14ac:dyDescent="0.3">
      <c r="B17" s="26">
        <f t="shared" si="6"/>
        <v>0</v>
      </c>
      <c r="E17" s="3" t="s">
        <v>89</v>
      </c>
      <c r="G17" s="6"/>
      <c r="H17" s="1" t="str">
        <f>dbP!$Y$2</f>
        <v>Y</v>
      </c>
      <c r="J17" s="1" t="str">
        <f>IF(G17&lt;&gt;"",G17,IF(F17&lt;&gt;"",F17,E17))</f>
        <v>Начисление себестоимостных затрат</v>
      </c>
      <c r="K17" s="1">
        <f t="shared" si="7"/>
        <v>0</v>
      </c>
      <c r="M17" s="3" t="s">
        <v>85</v>
      </c>
      <c r="O17" s="6"/>
      <c r="P17" s="1" t="str">
        <f>dbP!$AA$2</f>
        <v>AA</v>
      </c>
      <c r="R17" s="1" t="str">
        <f>IF(O17&lt;&gt;"",O17,IF(N17&lt;&gt;"",N17,M17))</f>
        <v>Оплаты себестоимостных затрат</v>
      </c>
      <c r="S17" s="1">
        <f t="shared" si="8"/>
        <v>0</v>
      </c>
      <c r="U17" s="3" t="s">
        <v>94</v>
      </c>
      <c r="X17" s="1" t="str">
        <f>dbP!$AA$2</f>
        <v>AA</v>
      </c>
      <c r="Z17" s="1" t="str">
        <f>IF(W17&lt;&gt;"",W17,IF(V17&lt;&gt;"",V17,U17))</f>
        <v>Себестоимость продаж</v>
      </c>
      <c r="AA17" s="1">
        <f t="shared" si="9"/>
        <v>0</v>
      </c>
      <c r="AF17" s="1" t="s">
        <v>101</v>
      </c>
      <c r="AG17" s="11"/>
      <c r="AH17" s="9"/>
      <c r="AI17" s="9"/>
      <c r="AJ17" s="9"/>
      <c r="AK17" s="9">
        <v>24346</v>
      </c>
    </row>
    <row r="18" spans="2:37" x14ac:dyDescent="0.3">
      <c r="B18" s="26">
        <f t="shared" si="6"/>
        <v>0</v>
      </c>
      <c r="E18" s="1" t="str">
        <f>Items!$E$17</f>
        <v>Начисление себестоимостных затрат</v>
      </c>
      <c r="F18" s="3" t="s">
        <v>90</v>
      </c>
      <c r="G18" s="6"/>
      <c r="H18" s="1" t="str">
        <f>dbP!$Y$2</f>
        <v>Y</v>
      </c>
      <c r="J18" s="1" t="str">
        <f t="shared" ref="J18:J80" si="10">IF(G18&lt;&gt;"",G18,IF(F18&lt;&gt;"",F18,E18))</f>
        <v>Начисление затрат этапа-1 бизнес-процесса</v>
      </c>
      <c r="K18" s="1">
        <f t="shared" si="7"/>
        <v>0</v>
      </c>
      <c r="M18" s="1" t="str">
        <f>Items!$M$17</f>
        <v>Оплаты себестоимостных затрат</v>
      </c>
      <c r="N18" s="3" t="s">
        <v>88</v>
      </c>
      <c r="O18" s="6"/>
      <c r="P18" s="1" t="str">
        <f>dbP!$AA$2</f>
        <v>AA</v>
      </c>
      <c r="R18" s="1" t="str">
        <f t="shared" ref="R18:R80" si="11">IF(O18&lt;&gt;"",O18,IF(N18&lt;&gt;"",N18,M18))</f>
        <v>Оплаты расходов этапа-1 бизнес-процесса</v>
      </c>
      <c r="S18" s="1">
        <f t="shared" si="8"/>
        <v>0</v>
      </c>
      <c r="U18" s="1" t="str">
        <f>Items!$U$17</f>
        <v>Себестоимость продаж</v>
      </c>
      <c r="V18" s="3" t="s">
        <v>65</v>
      </c>
      <c r="X18" s="1" t="str">
        <f>dbP!$AA$2</f>
        <v>AA</v>
      </c>
      <c r="Z18" s="1" t="str">
        <f t="shared" ref="Z18:Z81" si="12">IF(W18&lt;&gt;"",W18,IF(V18&lt;&gt;"",V18,U18))</f>
        <v>Затраты этапа-1 бизнес-процесса</v>
      </c>
      <c r="AA18" s="1">
        <f t="shared" si="9"/>
        <v>0</v>
      </c>
      <c r="AG18" s="12"/>
    </row>
    <row r="19" spans="2:37" x14ac:dyDescent="0.3">
      <c r="B19" s="26">
        <f t="shared" si="6"/>
        <v>0</v>
      </c>
      <c r="E19" s="1" t="str">
        <f>Items!$E$17</f>
        <v>Начисление себестоимостных затрат</v>
      </c>
      <c r="F19" s="1" t="str">
        <f>Items!$F$18</f>
        <v>Начисление затрат этапа-1 бизнес-процесса</v>
      </c>
      <c r="G19" s="6" t="str">
        <f>Items!$W$19</f>
        <v>Сырье и материалы-1</v>
      </c>
      <c r="H19" s="1" t="str">
        <f>dbP!$Y$2</f>
        <v>Y</v>
      </c>
      <c r="J19" s="1" t="str">
        <f t="shared" si="10"/>
        <v>Сырье и материалы-1</v>
      </c>
      <c r="K19" s="1">
        <f t="shared" si="7"/>
        <v>0</v>
      </c>
      <c r="L19" s="3" t="s">
        <v>321</v>
      </c>
      <c r="M19" s="1" t="str">
        <f>Items!$M$17</f>
        <v>Оплаты себестоимостных затрат</v>
      </c>
      <c r="N19" s="1" t="str">
        <f>Items!$N$18</f>
        <v>Оплаты расходов этапа-1 бизнес-процесса</v>
      </c>
      <c r="O19" s="6" t="str">
        <f>Items!$W$19</f>
        <v>Сырье и материалы-1</v>
      </c>
      <c r="P19" s="1" t="str">
        <f>dbP!$AA$2</f>
        <v>AA</v>
      </c>
      <c r="R19" s="1" t="str">
        <f t="shared" si="11"/>
        <v>Сырье и материалы-1</v>
      </c>
      <c r="S19" s="1">
        <f t="shared" si="8"/>
        <v>0</v>
      </c>
      <c r="T19" s="3" t="s">
        <v>188</v>
      </c>
      <c r="U19" s="1" t="str">
        <f>Items!$U$17</f>
        <v>Себестоимость продаж</v>
      </c>
      <c r="V19" s="1" t="str">
        <f>Items!$V$18</f>
        <v>Затраты этапа-1 бизнес-процесса</v>
      </c>
      <c r="W19" s="3" t="s">
        <v>66</v>
      </c>
      <c r="X19" s="1" t="str">
        <f>dbP!$AA$2</f>
        <v>AA</v>
      </c>
      <c r="Z19" s="1" t="str">
        <f t="shared" si="12"/>
        <v>Сырье и материалы-1</v>
      </c>
      <c r="AA19" s="1">
        <f t="shared" si="9"/>
        <v>0</v>
      </c>
      <c r="AB19" s="3" t="s">
        <v>191</v>
      </c>
      <c r="AE19" s="1" t="s">
        <v>107</v>
      </c>
      <c r="AG19" s="12">
        <f>AG10-AG11</f>
        <v>10783313</v>
      </c>
      <c r="AH19" s="1">
        <f t="shared" ref="AH19:AK19" si="13">AH10-AH11</f>
        <v>-5000000</v>
      </c>
      <c r="AI19" s="1">
        <f t="shared" si="13"/>
        <v>-21000000</v>
      </c>
      <c r="AJ19" s="1">
        <f t="shared" si="13"/>
        <v>-3192341</v>
      </c>
      <c r="AK19" s="1">
        <f t="shared" si="13"/>
        <v>39975654</v>
      </c>
    </row>
    <row r="20" spans="2:37" x14ac:dyDescent="0.3">
      <c r="B20" s="26">
        <f t="shared" si="6"/>
        <v>0</v>
      </c>
      <c r="E20" s="1" t="str">
        <f>Items!$E$17</f>
        <v>Начисление себестоимостных затрат</v>
      </c>
      <c r="F20" s="1" t="str">
        <f>Items!$F$18</f>
        <v>Начисление затрат этапа-1 бизнес-процесса</v>
      </c>
      <c r="G20" s="6" t="str">
        <f>Items!$W$20</f>
        <v>Сырье и материалы-2</v>
      </c>
      <c r="H20" s="1" t="str">
        <f>dbP!$Y$2</f>
        <v>Y</v>
      </c>
      <c r="J20" s="1" t="str">
        <f t="shared" si="10"/>
        <v>Сырье и материалы-2</v>
      </c>
      <c r="K20" s="1">
        <f t="shared" si="7"/>
        <v>0</v>
      </c>
      <c r="L20" s="6" t="str">
        <f>Items!$L$19</f>
        <v>BS(+)</v>
      </c>
      <c r="M20" s="1" t="str">
        <f>Items!$M$17</f>
        <v>Оплаты себестоимостных затрат</v>
      </c>
      <c r="N20" s="1" t="str">
        <f>Items!$N$18</f>
        <v>Оплаты расходов этапа-1 бизнес-процесса</v>
      </c>
      <c r="O20" s="6" t="str">
        <f>Items!$W$20</f>
        <v>Сырье и материалы-2</v>
      </c>
      <c r="P20" s="1" t="str">
        <f>dbP!$AA$2</f>
        <v>AA</v>
      </c>
      <c r="R20" s="1" t="str">
        <f t="shared" si="11"/>
        <v>Сырье и материалы-2</v>
      </c>
      <c r="S20" s="1">
        <f t="shared" si="8"/>
        <v>0</v>
      </c>
      <c r="T20" s="6" t="str">
        <f>Items!$T$19</f>
        <v>CF(-)</v>
      </c>
      <c r="U20" s="1" t="str">
        <f>Items!$U$17</f>
        <v>Себестоимость продаж</v>
      </c>
      <c r="V20" s="1" t="str">
        <f>Items!$V$18</f>
        <v>Затраты этапа-1 бизнес-процесса</v>
      </c>
      <c r="W20" s="3" t="s">
        <v>67</v>
      </c>
      <c r="X20" s="1" t="str">
        <f>dbP!$AA$2</f>
        <v>AA</v>
      </c>
      <c r="Z20" s="1" t="str">
        <f t="shared" si="12"/>
        <v>Сырье и материалы-2</v>
      </c>
      <c r="AA20" s="1">
        <f t="shared" si="9"/>
        <v>0</v>
      </c>
      <c r="AB20" s="6" t="str">
        <f>Items!$AB$19</f>
        <v>PL(-)</v>
      </c>
      <c r="AG20" s="12"/>
    </row>
    <row r="21" spans="2:37" x14ac:dyDescent="0.3">
      <c r="B21" s="26">
        <f t="shared" si="6"/>
        <v>0</v>
      </c>
      <c r="E21" s="1" t="str">
        <f>Items!$E$17</f>
        <v>Начисление себестоимостных затрат</v>
      </c>
      <c r="F21" s="1" t="str">
        <f>Items!$F$18</f>
        <v>Начисление затрат этапа-1 бизнес-процесса</v>
      </c>
      <c r="G21" s="6" t="str">
        <f>Items!$W$21</f>
        <v>Сырье и материалы-3</v>
      </c>
      <c r="H21" s="1" t="str">
        <f>dbP!$Y$2</f>
        <v>Y</v>
      </c>
      <c r="J21" s="1" t="str">
        <f t="shared" si="10"/>
        <v>Сырье и материалы-3</v>
      </c>
      <c r="K21" s="1">
        <f t="shared" si="7"/>
        <v>0</v>
      </c>
      <c r="L21" s="6" t="str">
        <f>Items!$L$19</f>
        <v>BS(+)</v>
      </c>
      <c r="M21" s="1" t="str">
        <f>Items!$M$17</f>
        <v>Оплаты себестоимостных затрат</v>
      </c>
      <c r="N21" s="1" t="str">
        <f>Items!$N$18</f>
        <v>Оплаты расходов этапа-1 бизнес-процесса</v>
      </c>
      <c r="O21" s="6" t="str">
        <f>Items!$W$21</f>
        <v>Сырье и материалы-3</v>
      </c>
      <c r="P21" s="1" t="str">
        <f>dbP!$AA$2</f>
        <v>AA</v>
      </c>
      <c r="R21" s="1" t="str">
        <f t="shared" si="11"/>
        <v>Сырье и материалы-3</v>
      </c>
      <c r="S21" s="1">
        <f t="shared" si="8"/>
        <v>0</v>
      </c>
      <c r="T21" s="6" t="str">
        <f>Items!$T$19</f>
        <v>CF(-)</v>
      </c>
      <c r="U21" s="1" t="str">
        <f>Items!$U$17</f>
        <v>Себестоимость продаж</v>
      </c>
      <c r="V21" s="1" t="str">
        <f>Items!$V$18</f>
        <v>Затраты этапа-1 бизнес-процесса</v>
      </c>
      <c r="W21" s="3" t="s">
        <v>68</v>
      </c>
      <c r="X21" s="1" t="str">
        <f>dbP!$AA$2</f>
        <v>AA</v>
      </c>
      <c r="Z21" s="1" t="str">
        <f t="shared" si="12"/>
        <v>Сырье и материалы-3</v>
      </c>
      <c r="AA21" s="1">
        <f t="shared" si="9"/>
        <v>0</v>
      </c>
      <c r="AB21" s="6" t="str">
        <f>Items!$AB$19</f>
        <v>PL(-)</v>
      </c>
    </row>
    <row r="22" spans="2:37" x14ac:dyDescent="0.3">
      <c r="B22" s="26">
        <f t="shared" si="6"/>
        <v>0</v>
      </c>
      <c r="E22" s="1" t="str">
        <f>Items!$E$17</f>
        <v>Начисление себестоимостных затрат</v>
      </c>
      <c r="F22" s="1" t="str">
        <f>Items!$F$18</f>
        <v>Начисление затрат этапа-1 бизнес-процесса</v>
      </c>
      <c r="G22" s="6" t="str">
        <f>Items!$W$22</f>
        <v>Сырье и материалы-4</v>
      </c>
      <c r="H22" s="1" t="str">
        <f>dbP!$Y$2</f>
        <v>Y</v>
      </c>
      <c r="J22" s="1" t="str">
        <f t="shared" si="10"/>
        <v>Сырье и материалы-4</v>
      </c>
      <c r="K22" s="1">
        <f t="shared" si="7"/>
        <v>0</v>
      </c>
      <c r="L22" s="6" t="str">
        <f>Items!$L$19</f>
        <v>BS(+)</v>
      </c>
      <c r="M22" s="1" t="str">
        <f>Items!$M$17</f>
        <v>Оплаты себестоимостных затрат</v>
      </c>
      <c r="N22" s="1" t="str">
        <f>Items!$N$18</f>
        <v>Оплаты расходов этапа-1 бизнес-процесса</v>
      </c>
      <c r="O22" s="6" t="str">
        <f>Items!$W$22</f>
        <v>Сырье и материалы-4</v>
      </c>
      <c r="P22" s="1" t="str">
        <f>dbP!$AA$2</f>
        <v>AA</v>
      </c>
      <c r="R22" s="1" t="str">
        <f t="shared" si="11"/>
        <v>Сырье и материалы-4</v>
      </c>
      <c r="S22" s="1">
        <f t="shared" si="8"/>
        <v>0</v>
      </c>
      <c r="T22" s="6" t="str">
        <f>Items!$T$19</f>
        <v>CF(-)</v>
      </c>
      <c r="U22" s="1" t="str">
        <f>Items!$U$17</f>
        <v>Себестоимость продаж</v>
      </c>
      <c r="V22" s="1" t="str">
        <f>Items!$V$18</f>
        <v>Затраты этапа-1 бизнес-процесса</v>
      </c>
      <c r="W22" s="3" t="s">
        <v>77</v>
      </c>
      <c r="X22" s="1" t="str">
        <f>dbP!$AA$2</f>
        <v>AA</v>
      </c>
      <c r="Z22" s="1" t="str">
        <f t="shared" si="12"/>
        <v>Сырье и материалы-4</v>
      </c>
      <c r="AA22" s="1">
        <f t="shared" si="9"/>
        <v>0</v>
      </c>
      <c r="AB22" s="6" t="str">
        <f>Items!$AB$19</f>
        <v>PL(-)</v>
      </c>
      <c r="AE22" s="1" t="s">
        <v>108</v>
      </c>
      <c r="AH22" s="1">
        <f>SUM($AH11:AH11)</f>
        <v>5000000</v>
      </c>
      <c r="AI22" s="1">
        <f>SUM($AH11:AI11)</f>
        <v>26000000</v>
      </c>
      <c r="AJ22" s="1">
        <f>SUM($AH11:AJ11)</f>
        <v>29192341</v>
      </c>
      <c r="AK22" s="1">
        <f>SUM($AH11:AK11)</f>
        <v>29216687</v>
      </c>
    </row>
    <row r="23" spans="2:37" x14ac:dyDescent="0.3">
      <c r="B23" s="26">
        <f t="shared" si="6"/>
        <v>0</v>
      </c>
      <c r="E23" s="1" t="str">
        <f>Items!$E$17</f>
        <v>Начисление себестоимостных затрат</v>
      </c>
      <c r="F23" s="1" t="str">
        <f>Items!$F$18</f>
        <v>Начисление затрат этапа-1 бизнес-процесса</v>
      </c>
      <c r="G23" s="6" t="str">
        <f>Items!$W$23</f>
        <v>Сырье и материалы-5</v>
      </c>
      <c r="H23" s="1" t="str">
        <f>dbP!$Y$2</f>
        <v>Y</v>
      </c>
      <c r="J23" s="1" t="str">
        <f t="shared" si="10"/>
        <v>Сырье и материалы-5</v>
      </c>
      <c r="K23" s="1">
        <f t="shared" si="7"/>
        <v>0</v>
      </c>
      <c r="L23" s="6" t="str">
        <f>Items!$L$19</f>
        <v>BS(+)</v>
      </c>
      <c r="M23" s="1" t="str">
        <f>Items!$M$17</f>
        <v>Оплаты себестоимостных затрат</v>
      </c>
      <c r="N23" s="1" t="str">
        <f>Items!$N$18</f>
        <v>Оплаты расходов этапа-1 бизнес-процесса</v>
      </c>
      <c r="O23" s="6" t="str">
        <f>Items!$W$23</f>
        <v>Сырье и материалы-5</v>
      </c>
      <c r="P23" s="1" t="str">
        <f>dbP!$AA$2</f>
        <v>AA</v>
      </c>
      <c r="R23" s="1" t="str">
        <f t="shared" si="11"/>
        <v>Сырье и материалы-5</v>
      </c>
      <c r="S23" s="1">
        <f t="shared" si="8"/>
        <v>0</v>
      </c>
      <c r="T23" s="6" t="str">
        <f>Items!$T$19</f>
        <v>CF(-)</v>
      </c>
      <c r="U23" s="1" t="str">
        <f>Items!$U$17</f>
        <v>Себестоимость продаж</v>
      </c>
      <c r="V23" s="1" t="str">
        <f>Items!$V$18</f>
        <v>Затраты этапа-1 бизнес-процесса</v>
      </c>
      <c r="W23" s="3" t="s">
        <v>78</v>
      </c>
      <c r="X23" s="1" t="str">
        <f>dbP!$AA$2</f>
        <v>AA</v>
      </c>
      <c r="Z23" s="1" t="str">
        <f t="shared" si="12"/>
        <v>Сырье и материалы-5</v>
      </c>
      <c r="AA23" s="1">
        <f t="shared" si="9"/>
        <v>0</v>
      </c>
      <c r="AB23" s="6" t="str">
        <f>Items!$AB$19</f>
        <v>PL(-)</v>
      </c>
    </row>
    <row r="24" spans="2:37" x14ac:dyDescent="0.3">
      <c r="B24" s="26">
        <f t="shared" si="6"/>
        <v>0</v>
      </c>
      <c r="E24" s="1" t="str">
        <f>Items!$E$17</f>
        <v>Начисление себестоимостных затрат</v>
      </c>
      <c r="F24" s="1" t="str">
        <f>Items!$F$18</f>
        <v>Начисление затрат этапа-1 бизнес-процесса</v>
      </c>
      <c r="G24" s="6" t="str">
        <f>Items!$W$24</f>
        <v>Сырье и материалы-6</v>
      </c>
      <c r="H24" s="1" t="str">
        <f>dbP!$Y$2</f>
        <v>Y</v>
      </c>
      <c r="J24" s="1" t="str">
        <f t="shared" si="10"/>
        <v>Сырье и материалы-6</v>
      </c>
      <c r="K24" s="1">
        <f t="shared" si="7"/>
        <v>0</v>
      </c>
      <c r="L24" s="6" t="str">
        <f>Items!$L$19</f>
        <v>BS(+)</v>
      </c>
      <c r="M24" s="1" t="str">
        <f>Items!$M$17</f>
        <v>Оплаты себестоимостных затрат</v>
      </c>
      <c r="N24" s="1" t="str">
        <f>Items!$N$18</f>
        <v>Оплаты расходов этапа-1 бизнес-процесса</v>
      </c>
      <c r="O24" s="6" t="str">
        <f>Items!$W$24</f>
        <v>Сырье и материалы-6</v>
      </c>
      <c r="P24" s="1" t="str">
        <f>dbP!$AA$2</f>
        <v>AA</v>
      </c>
      <c r="R24" s="1" t="str">
        <f t="shared" si="11"/>
        <v>Сырье и материалы-6</v>
      </c>
      <c r="S24" s="1">
        <f t="shared" si="8"/>
        <v>0</v>
      </c>
      <c r="T24" s="6" t="str">
        <f>Items!$T$19</f>
        <v>CF(-)</v>
      </c>
      <c r="U24" s="1" t="str">
        <f>Items!$U$17</f>
        <v>Себестоимость продаж</v>
      </c>
      <c r="V24" s="1" t="str">
        <f>Items!$V$18</f>
        <v>Затраты этапа-1 бизнес-процесса</v>
      </c>
      <c r="W24" s="3" t="s">
        <v>79</v>
      </c>
      <c r="X24" s="1" t="str">
        <f>dbP!$AA$2</f>
        <v>AA</v>
      </c>
      <c r="Z24" s="1" t="str">
        <f t="shared" si="12"/>
        <v>Сырье и материалы-6</v>
      </c>
      <c r="AA24" s="1">
        <f t="shared" si="9"/>
        <v>0</v>
      </c>
      <c r="AB24" s="6" t="str">
        <f>Items!$AB$19</f>
        <v>PL(-)</v>
      </c>
    </row>
    <row r="25" spans="2:37" x14ac:dyDescent="0.3">
      <c r="B25" s="26">
        <f t="shared" si="6"/>
        <v>0</v>
      </c>
      <c r="E25" s="1" t="str">
        <f>Items!$E$17</f>
        <v>Начисление себестоимостных затрат</v>
      </c>
      <c r="F25" s="1" t="str">
        <f>Items!$F$18</f>
        <v>Начисление затрат этапа-1 бизнес-процесса</v>
      </c>
      <c r="G25" s="6" t="str">
        <f>Items!$W25</f>
        <v>Сырье и материалы-7</v>
      </c>
      <c r="H25" s="1" t="str">
        <f>dbP!$Y$2</f>
        <v>Y</v>
      </c>
      <c r="J25" s="1" t="str">
        <f t="shared" si="10"/>
        <v>Сырье и материалы-7</v>
      </c>
      <c r="K25" s="1">
        <f t="shared" si="7"/>
        <v>0</v>
      </c>
      <c r="L25" s="6" t="str">
        <f>Items!$L$19</f>
        <v>BS(+)</v>
      </c>
      <c r="M25" s="1" t="str">
        <f>Items!$M$17</f>
        <v>Оплаты себестоимостных затрат</v>
      </c>
      <c r="N25" s="1" t="str">
        <f>Items!$N$18</f>
        <v>Оплаты расходов этапа-1 бизнес-процесса</v>
      </c>
      <c r="O25" s="6" t="str">
        <f>Items!$W25</f>
        <v>Сырье и материалы-7</v>
      </c>
      <c r="P25" s="1" t="str">
        <f>dbP!$AA$2</f>
        <v>AA</v>
      </c>
      <c r="R25" s="1" t="str">
        <f t="shared" si="11"/>
        <v>Сырье и материалы-7</v>
      </c>
      <c r="S25" s="1">
        <f t="shared" si="8"/>
        <v>0</v>
      </c>
      <c r="T25" s="6" t="str">
        <f>Items!$T$19</f>
        <v>CF(-)</v>
      </c>
      <c r="U25" s="1" t="str">
        <f>Items!$U$17</f>
        <v>Себестоимость продаж</v>
      </c>
      <c r="V25" s="1" t="str">
        <f>Items!$V$18</f>
        <v>Затраты этапа-1 бизнес-процесса</v>
      </c>
      <c r="W25" s="3" t="s">
        <v>80</v>
      </c>
      <c r="X25" s="1" t="str">
        <f>dbP!$AA$2</f>
        <v>AA</v>
      </c>
      <c r="Z25" s="1" t="str">
        <f>IF(W25&lt;&gt;"",W25,IF(V25&lt;&gt;"",V25,U25))</f>
        <v>Сырье и материалы-7</v>
      </c>
      <c r="AA25" s="1">
        <f t="shared" si="9"/>
        <v>0</v>
      </c>
      <c r="AB25" s="6" t="str">
        <f>Items!$AB$19</f>
        <v>PL(-)</v>
      </c>
    </row>
    <row r="26" spans="2:37" x14ac:dyDescent="0.3">
      <c r="B26" s="26">
        <f t="shared" si="6"/>
        <v>0</v>
      </c>
      <c r="E26" s="1" t="str">
        <f>Items!$E$17</f>
        <v>Начисление себестоимостных затрат</v>
      </c>
      <c r="F26" s="1" t="str">
        <f>Items!$F$18</f>
        <v>Начисление затрат этапа-1 бизнес-процесса</v>
      </c>
      <c r="G26" s="6" t="str">
        <f>Items!$W26</f>
        <v>Сырье и материалы-8</v>
      </c>
      <c r="H26" s="1" t="str">
        <f>dbP!$Y$2</f>
        <v>Y</v>
      </c>
      <c r="J26" s="1" t="str">
        <f t="shared" si="10"/>
        <v>Сырье и материалы-8</v>
      </c>
      <c r="K26" s="1">
        <f t="shared" si="7"/>
        <v>0</v>
      </c>
      <c r="L26" s="6" t="str">
        <f>Items!$L$19</f>
        <v>BS(+)</v>
      </c>
      <c r="M26" s="1" t="str">
        <f>Items!$M$17</f>
        <v>Оплаты себестоимостных затрат</v>
      </c>
      <c r="N26" s="1" t="str">
        <f>Items!$N$18</f>
        <v>Оплаты расходов этапа-1 бизнес-процесса</v>
      </c>
      <c r="O26" s="6" t="str">
        <f>Items!$W26</f>
        <v>Сырье и материалы-8</v>
      </c>
      <c r="P26" s="1" t="str">
        <f>dbP!$AA$2</f>
        <v>AA</v>
      </c>
      <c r="R26" s="1" t="str">
        <f t="shared" si="11"/>
        <v>Сырье и материалы-8</v>
      </c>
      <c r="S26" s="1">
        <f t="shared" si="8"/>
        <v>0</v>
      </c>
      <c r="T26" s="6" t="str">
        <f>Items!$T$19</f>
        <v>CF(-)</v>
      </c>
      <c r="U26" s="1" t="str">
        <f>Items!$U$17</f>
        <v>Себестоимость продаж</v>
      </c>
      <c r="V26" s="1" t="str">
        <f>Items!$V$18</f>
        <v>Затраты этапа-1 бизнес-процесса</v>
      </c>
      <c r="W26" s="3" t="s">
        <v>165</v>
      </c>
      <c r="X26" s="1" t="str">
        <f>dbP!$AA$2</f>
        <v>AA</v>
      </c>
      <c r="Z26" s="1" t="str">
        <f t="shared" si="12"/>
        <v>Сырье и материалы-8</v>
      </c>
      <c r="AA26" s="1">
        <f t="shared" si="9"/>
        <v>0</v>
      </c>
      <c r="AB26" s="6" t="str">
        <f>Items!$AB$19</f>
        <v>PL(-)</v>
      </c>
    </row>
    <row r="27" spans="2:37" x14ac:dyDescent="0.3">
      <c r="B27" s="26">
        <f t="shared" si="6"/>
        <v>0</v>
      </c>
      <c r="E27" s="1" t="str">
        <f>Items!$E$17</f>
        <v>Начисление себестоимостных затрат</v>
      </c>
      <c r="F27" s="1" t="str">
        <f>Items!$F$18</f>
        <v>Начисление затрат этапа-1 бизнес-процесса</v>
      </c>
      <c r="G27" s="6" t="str">
        <f>Items!$W27</f>
        <v>Сырье и материалы-9</v>
      </c>
      <c r="H27" s="1" t="str">
        <f>dbP!$Y$2</f>
        <v>Y</v>
      </c>
      <c r="J27" s="1" t="str">
        <f t="shared" si="10"/>
        <v>Сырье и материалы-9</v>
      </c>
      <c r="K27" s="1">
        <f t="shared" si="7"/>
        <v>0</v>
      </c>
      <c r="L27" s="6" t="str">
        <f>Items!$L$19</f>
        <v>BS(+)</v>
      </c>
      <c r="M27" s="1" t="str">
        <f>Items!$M$17</f>
        <v>Оплаты себестоимостных затрат</v>
      </c>
      <c r="N27" s="1" t="str">
        <f>Items!$N$18</f>
        <v>Оплаты расходов этапа-1 бизнес-процесса</v>
      </c>
      <c r="O27" s="6" t="str">
        <f>Items!$W27</f>
        <v>Сырье и материалы-9</v>
      </c>
      <c r="P27" s="1" t="str">
        <f>dbP!$AA$2</f>
        <v>AA</v>
      </c>
      <c r="R27" s="1" t="str">
        <f t="shared" si="11"/>
        <v>Сырье и материалы-9</v>
      </c>
      <c r="S27" s="1">
        <f t="shared" si="8"/>
        <v>0</v>
      </c>
      <c r="T27" s="6" t="str">
        <f>Items!$T$19</f>
        <v>CF(-)</v>
      </c>
      <c r="U27" s="1" t="str">
        <f>Items!$U$17</f>
        <v>Себестоимость продаж</v>
      </c>
      <c r="V27" s="1" t="str">
        <f>Items!$V$18</f>
        <v>Затраты этапа-1 бизнес-процесса</v>
      </c>
      <c r="W27" s="3" t="s">
        <v>166</v>
      </c>
      <c r="X27" s="1" t="str">
        <f>dbP!$AA$2</f>
        <v>AA</v>
      </c>
      <c r="Z27" s="1" t="str">
        <f t="shared" si="12"/>
        <v>Сырье и материалы-9</v>
      </c>
      <c r="AA27" s="1">
        <f t="shared" si="9"/>
        <v>0</v>
      </c>
      <c r="AB27" s="6" t="str">
        <f>Items!$AB$19</f>
        <v>PL(-)</v>
      </c>
    </row>
    <row r="28" spans="2:37" x14ac:dyDescent="0.3">
      <c r="B28" s="26">
        <f t="shared" si="6"/>
        <v>0</v>
      </c>
      <c r="E28" s="1" t="str">
        <f>Items!$E$17</f>
        <v>Начисление себестоимостных затрат</v>
      </c>
      <c r="F28" s="1" t="str">
        <f>Items!$F$18</f>
        <v>Начисление затрат этапа-1 бизнес-процесса</v>
      </c>
      <c r="G28" s="6" t="str">
        <f>Items!$W28</f>
        <v>Сырье и материалы-10</v>
      </c>
      <c r="H28" s="1" t="str">
        <f>dbP!$Y$2</f>
        <v>Y</v>
      </c>
      <c r="J28" s="1" t="str">
        <f t="shared" si="10"/>
        <v>Сырье и материалы-10</v>
      </c>
      <c r="K28" s="1">
        <f t="shared" si="7"/>
        <v>0</v>
      </c>
      <c r="L28" s="6" t="str">
        <f>Items!$L$19</f>
        <v>BS(+)</v>
      </c>
      <c r="M28" s="1" t="str">
        <f>Items!$M$17</f>
        <v>Оплаты себестоимостных затрат</v>
      </c>
      <c r="N28" s="1" t="str">
        <f>Items!$N$18</f>
        <v>Оплаты расходов этапа-1 бизнес-процесса</v>
      </c>
      <c r="O28" s="6" t="str">
        <f>Items!$W28</f>
        <v>Сырье и материалы-10</v>
      </c>
      <c r="P28" s="1" t="str">
        <f>dbP!$AA$2</f>
        <v>AA</v>
      </c>
      <c r="R28" s="1" t="str">
        <f t="shared" si="11"/>
        <v>Сырье и материалы-10</v>
      </c>
      <c r="S28" s="1">
        <f t="shared" si="8"/>
        <v>0</v>
      </c>
      <c r="T28" s="6" t="str">
        <f>Items!$T$19</f>
        <v>CF(-)</v>
      </c>
      <c r="U28" s="1" t="str">
        <f>Items!$U$17</f>
        <v>Себестоимость продаж</v>
      </c>
      <c r="V28" s="1" t="str">
        <f>Items!$V$18</f>
        <v>Затраты этапа-1 бизнес-процесса</v>
      </c>
      <c r="W28" s="3" t="s">
        <v>167</v>
      </c>
      <c r="X28" s="1" t="str">
        <f>dbP!$AA$2</f>
        <v>AA</v>
      </c>
      <c r="Z28" s="1" t="str">
        <f t="shared" si="12"/>
        <v>Сырье и материалы-10</v>
      </c>
      <c r="AA28" s="1">
        <f t="shared" si="9"/>
        <v>0</v>
      </c>
      <c r="AB28" s="6" t="str">
        <f>Items!$AB$19</f>
        <v>PL(-)</v>
      </c>
    </row>
    <row r="29" spans="2:37" x14ac:dyDescent="0.3">
      <c r="B29" s="26">
        <f t="shared" si="6"/>
        <v>0</v>
      </c>
      <c r="E29" s="1" t="str">
        <f>Items!$E$17</f>
        <v>Начисление себестоимостных затрат</v>
      </c>
      <c r="F29" s="1" t="str">
        <f>Items!$F$18</f>
        <v>Начисление затрат этапа-1 бизнес-процесса</v>
      </c>
      <c r="G29" s="6" t="str">
        <f>Items!$W29</f>
        <v>Сырье и материалы-11</v>
      </c>
      <c r="H29" s="1" t="str">
        <f>dbP!$Y$2</f>
        <v>Y</v>
      </c>
      <c r="J29" s="1" t="str">
        <f t="shared" si="10"/>
        <v>Сырье и материалы-11</v>
      </c>
      <c r="K29" s="1">
        <f t="shared" si="7"/>
        <v>0</v>
      </c>
      <c r="L29" s="6" t="str">
        <f>Items!$L$19</f>
        <v>BS(+)</v>
      </c>
      <c r="M29" s="1" t="str">
        <f>Items!$M$17</f>
        <v>Оплаты себестоимостных затрат</v>
      </c>
      <c r="N29" s="1" t="str">
        <f>Items!$N$18</f>
        <v>Оплаты расходов этапа-1 бизнес-процесса</v>
      </c>
      <c r="O29" s="6" t="str">
        <f>Items!$W29</f>
        <v>Сырье и материалы-11</v>
      </c>
      <c r="P29" s="1" t="str">
        <f>dbP!$AA$2</f>
        <v>AA</v>
      </c>
      <c r="R29" s="1" t="str">
        <f t="shared" si="11"/>
        <v>Сырье и материалы-11</v>
      </c>
      <c r="S29" s="1">
        <f t="shared" si="8"/>
        <v>0</v>
      </c>
      <c r="T29" s="6" t="str">
        <f>Items!$T$19</f>
        <v>CF(-)</v>
      </c>
      <c r="U29" s="1" t="str">
        <f>Items!$U$17</f>
        <v>Себестоимость продаж</v>
      </c>
      <c r="V29" s="1" t="str">
        <f>Items!$V$18</f>
        <v>Затраты этапа-1 бизнес-процесса</v>
      </c>
      <c r="W29" s="3" t="s">
        <v>168</v>
      </c>
      <c r="X29" s="1" t="str">
        <f>dbP!$AA$2</f>
        <v>AA</v>
      </c>
      <c r="Z29" s="1" t="str">
        <f t="shared" si="12"/>
        <v>Сырье и материалы-11</v>
      </c>
      <c r="AA29" s="1">
        <f t="shared" si="9"/>
        <v>0</v>
      </c>
      <c r="AB29" s="6" t="str">
        <f>Items!$AB$19</f>
        <v>PL(-)</v>
      </c>
    </row>
    <row r="30" spans="2:37" x14ac:dyDescent="0.3">
      <c r="B30" s="26">
        <f t="shared" si="6"/>
        <v>0</v>
      </c>
      <c r="E30" s="1" t="str">
        <f>Items!$E$17</f>
        <v>Начисление себестоимостных затрат</v>
      </c>
      <c r="F30" s="3" t="s">
        <v>91</v>
      </c>
      <c r="G30" s="6"/>
      <c r="H30" s="1" t="str">
        <f>dbP!$Y$2</f>
        <v>Y</v>
      </c>
      <c r="J30" s="1" t="str">
        <f t="shared" si="10"/>
        <v>Начисление затрат этапа-2 бизнес-процесса</v>
      </c>
      <c r="K30" s="1">
        <f t="shared" si="7"/>
        <v>0</v>
      </c>
      <c r="M30" s="1" t="str">
        <f>Items!$M$17</f>
        <v>Оплаты себестоимостных затрат</v>
      </c>
      <c r="N30" s="3" t="s">
        <v>92</v>
      </c>
      <c r="O30" s="6"/>
      <c r="P30" s="1" t="str">
        <f>dbP!$AA$2</f>
        <v>AA</v>
      </c>
      <c r="R30" s="1" t="str">
        <f t="shared" si="11"/>
        <v>Оплаты расходов этапа-2 бизнес-процесса</v>
      </c>
      <c r="S30" s="1">
        <f t="shared" si="8"/>
        <v>0</v>
      </c>
      <c r="U30" s="1" t="str">
        <f>Items!$U$17</f>
        <v>Себестоимость продаж</v>
      </c>
      <c r="V30" s="3" t="s">
        <v>69</v>
      </c>
      <c r="X30" s="1" t="str">
        <f>dbP!$AA$2</f>
        <v>AA</v>
      </c>
      <c r="Z30" s="1" t="str">
        <f t="shared" si="12"/>
        <v>Затраты этапа-2 бизнес-процесса</v>
      </c>
      <c r="AA30" s="1">
        <f t="shared" si="9"/>
        <v>0</v>
      </c>
    </row>
    <row r="31" spans="2:37" x14ac:dyDescent="0.3">
      <c r="B31" s="26">
        <f t="shared" si="6"/>
        <v>0</v>
      </c>
      <c r="E31" s="1" t="str">
        <f>Items!$E$17</f>
        <v>Начисление себестоимостных затрат</v>
      </c>
      <c r="F31" s="1" t="str">
        <f>Items!$F$30</f>
        <v>Начисление затрат этапа-2 бизнес-процесса</v>
      </c>
      <c r="G31" s="6" t="str">
        <f>Items!$W31</f>
        <v>Производственные затраты-1</v>
      </c>
      <c r="H31" s="1" t="str">
        <f>dbP!$Y$2</f>
        <v>Y</v>
      </c>
      <c r="J31" s="1" t="str">
        <f t="shared" si="10"/>
        <v>Производственные затраты-1</v>
      </c>
      <c r="K31" s="1">
        <f t="shared" si="7"/>
        <v>0</v>
      </c>
      <c r="L31" s="6" t="str">
        <f>Items!$L$19</f>
        <v>BS(+)</v>
      </c>
      <c r="M31" s="1" t="str">
        <f>Items!$M$17</f>
        <v>Оплаты себестоимостных затрат</v>
      </c>
      <c r="N31" s="1" t="str">
        <f>Items!$N$30</f>
        <v>Оплаты расходов этапа-2 бизнес-процесса</v>
      </c>
      <c r="O31" s="6" t="str">
        <f>Items!$W31</f>
        <v>Производственные затраты-1</v>
      </c>
      <c r="P31" s="1" t="str">
        <f>dbP!$AA$2</f>
        <v>AA</v>
      </c>
      <c r="R31" s="1" t="str">
        <f t="shared" si="11"/>
        <v>Производственные затраты-1</v>
      </c>
      <c r="S31" s="1">
        <f t="shared" si="8"/>
        <v>0</v>
      </c>
      <c r="T31" s="6" t="str">
        <f>Items!$T$19</f>
        <v>CF(-)</v>
      </c>
      <c r="U31" s="1" t="str">
        <f>Items!$U$17</f>
        <v>Себестоимость продаж</v>
      </c>
      <c r="V31" s="1" t="str">
        <f>Items!$V$30</f>
        <v>Затраты этапа-2 бизнес-процесса</v>
      </c>
      <c r="W31" s="3" t="s">
        <v>70</v>
      </c>
      <c r="X31" s="1" t="str">
        <f>dbP!$AA$2</f>
        <v>AA</v>
      </c>
      <c r="Z31" s="1" t="str">
        <f t="shared" si="12"/>
        <v>Производственные затраты-1</v>
      </c>
      <c r="AA31" s="1">
        <f t="shared" si="9"/>
        <v>0</v>
      </c>
      <c r="AB31" s="6" t="str">
        <f>Items!$AB$19</f>
        <v>PL(-)</v>
      </c>
    </row>
    <row r="32" spans="2:37" x14ac:dyDescent="0.3">
      <c r="B32" s="26">
        <f t="shared" si="6"/>
        <v>0</v>
      </c>
      <c r="E32" s="1" t="str">
        <f>Items!$E$17</f>
        <v>Начисление себестоимостных затрат</v>
      </c>
      <c r="F32" s="1" t="str">
        <f>Items!$F$30</f>
        <v>Начисление затрат этапа-2 бизнес-процесса</v>
      </c>
      <c r="G32" s="6" t="str">
        <f>Items!$W32</f>
        <v>Производственные затраты-2</v>
      </c>
      <c r="H32" s="1" t="str">
        <f>dbP!$Y$2</f>
        <v>Y</v>
      </c>
      <c r="J32" s="1" t="str">
        <f t="shared" si="10"/>
        <v>Производственные затраты-2</v>
      </c>
      <c r="K32" s="1">
        <f t="shared" si="7"/>
        <v>0</v>
      </c>
      <c r="L32" s="6" t="str">
        <f>Items!$L$19</f>
        <v>BS(+)</v>
      </c>
      <c r="M32" s="1" t="str">
        <f>Items!$M$17</f>
        <v>Оплаты себестоимостных затрат</v>
      </c>
      <c r="N32" s="1" t="str">
        <f>Items!$N$30</f>
        <v>Оплаты расходов этапа-2 бизнес-процесса</v>
      </c>
      <c r="O32" s="6" t="str">
        <f>Items!$W32</f>
        <v>Производственные затраты-2</v>
      </c>
      <c r="P32" s="1" t="str">
        <f>dbP!$AA$2</f>
        <v>AA</v>
      </c>
      <c r="R32" s="1" t="str">
        <f t="shared" si="11"/>
        <v>Производственные затраты-2</v>
      </c>
      <c r="S32" s="1">
        <f t="shared" si="8"/>
        <v>0</v>
      </c>
      <c r="T32" s="6" t="str">
        <f>Items!$T$19</f>
        <v>CF(-)</v>
      </c>
      <c r="U32" s="1" t="str">
        <f>Items!$U$17</f>
        <v>Себестоимость продаж</v>
      </c>
      <c r="V32" s="1" t="str">
        <f>Items!$V$30</f>
        <v>Затраты этапа-2 бизнес-процесса</v>
      </c>
      <c r="W32" s="3" t="s">
        <v>71</v>
      </c>
      <c r="X32" s="1" t="str">
        <f>dbP!$AA$2</f>
        <v>AA</v>
      </c>
      <c r="Z32" s="1" t="str">
        <f t="shared" si="12"/>
        <v>Производственные затраты-2</v>
      </c>
      <c r="AA32" s="1">
        <f t="shared" si="9"/>
        <v>0</v>
      </c>
      <c r="AB32" s="6" t="str">
        <f>Items!$AB$19</f>
        <v>PL(-)</v>
      </c>
    </row>
    <row r="33" spans="2:28" x14ac:dyDescent="0.3">
      <c r="B33" s="26">
        <f t="shared" si="6"/>
        <v>0</v>
      </c>
      <c r="E33" s="1" t="str">
        <f>Items!$E$17</f>
        <v>Начисление себестоимостных затрат</v>
      </c>
      <c r="F33" s="1" t="str">
        <f>Items!$F$30</f>
        <v>Начисление затрат этапа-2 бизнес-процесса</v>
      </c>
      <c r="G33" s="6" t="str">
        <f>Items!$W33</f>
        <v>Производственные затраты-3</v>
      </c>
      <c r="H33" s="1" t="str">
        <f>dbP!$Y$2</f>
        <v>Y</v>
      </c>
      <c r="J33" s="1" t="str">
        <f t="shared" si="10"/>
        <v>Производственные затраты-3</v>
      </c>
      <c r="K33" s="1">
        <f t="shared" si="7"/>
        <v>0</v>
      </c>
      <c r="L33" s="6" t="str">
        <f>Items!$L$19</f>
        <v>BS(+)</v>
      </c>
      <c r="M33" s="1" t="str">
        <f>Items!$M$17</f>
        <v>Оплаты себестоимостных затрат</v>
      </c>
      <c r="N33" s="1" t="str">
        <f>Items!$N$30</f>
        <v>Оплаты расходов этапа-2 бизнес-процесса</v>
      </c>
      <c r="O33" s="6" t="str">
        <f>Items!$W33</f>
        <v>Производственные затраты-3</v>
      </c>
      <c r="P33" s="1" t="str">
        <f>dbP!$AA$2</f>
        <v>AA</v>
      </c>
      <c r="R33" s="1" t="str">
        <f t="shared" si="11"/>
        <v>Производственные затраты-3</v>
      </c>
      <c r="S33" s="1">
        <f t="shared" si="8"/>
        <v>0</v>
      </c>
      <c r="T33" s="6" t="str">
        <f>Items!$T$19</f>
        <v>CF(-)</v>
      </c>
      <c r="U33" s="1" t="str">
        <f>Items!$U$17</f>
        <v>Себестоимость продаж</v>
      </c>
      <c r="V33" s="1" t="str">
        <f>Items!$V$30</f>
        <v>Затраты этапа-2 бизнес-процесса</v>
      </c>
      <c r="W33" s="3" t="s">
        <v>72</v>
      </c>
      <c r="X33" s="1" t="str">
        <f>dbP!$AA$2</f>
        <v>AA</v>
      </c>
      <c r="Z33" s="1" t="str">
        <f t="shared" si="12"/>
        <v>Производственные затраты-3</v>
      </c>
      <c r="AA33" s="1">
        <f t="shared" si="9"/>
        <v>0</v>
      </c>
      <c r="AB33" s="6" t="str">
        <f>Items!$AB$19</f>
        <v>PL(-)</v>
      </c>
    </row>
    <row r="34" spans="2:28" x14ac:dyDescent="0.3">
      <c r="B34" s="26">
        <f t="shared" si="6"/>
        <v>0</v>
      </c>
      <c r="E34" s="1" t="str">
        <f>Items!$E$17</f>
        <v>Начисление себестоимостных затрат</v>
      </c>
      <c r="F34" s="1" t="str">
        <f>Items!$F$30</f>
        <v>Начисление затрат этапа-2 бизнес-процесса</v>
      </c>
      <c r="G34" s="6" t="str">
        <f>Items!$W34</f>
        <v>Производственные затраты-4</v>
      </c>
      <c r="H34" s="1" t="str">
        <f>dbP!$Y$2</f>
        <v>Y</v>
      </c>
      <c r="J34" s="1" t="str">
        <f t="shared" si="10"/>
        <v>Производственные затраты-4</v>
      </c>
      <c r="K34" s="1">
        <f t="shared" si="7"/>
        <v>0</v>
      </c>
      <c r="L34" s="6" t="str">
        <f>Items!$L$19</f>
        <v>BS(+)</v>
      </c>
      <c r="M34" s="1" t="str">
        <f>Items!$M$17</f>
        <v>Оплаты себестоимостных затрат</v>
      </c>
      <c r="N34" s="1" t="str">
        <f>Items!$N$30</f>
        <v>Оплаты расходов этапа-2 бизнес-процесса</v>
      </c>
      <c r="O34" s="6" t="str">
        <f>Items!$W34</f>
        <v>Производственные затраты-4</v>
      </c>
      <c r="P34" s="1" t="str">
        <f>dbP!$AA$2</f>
        <v>AA</v>
      </c>
      <c r="R34" s="1" t="str">
        <f t="shared" si="11"/>
        <v>Производственные затраты-4</v>
      </c>
      <c r="S34" s="1">
        <f t="shared" si="8"/>
        <v>0</v>
      </c>
      <c r="T34" s="6" t="str">
        <f>Items!$T$19</f>
        <v>CF(-)</v>
      </c>
      <c r="U34" s="1" t="str">
        <f>Items!$U$17</f>
        <v>Себестоимость продаж</v>
      </c>
      <c r="V34" s="1" t="str">
        <f>Items!$V$30</f>
        <v>Затраты этапа-2 бизнес-процесса</v>
      </c>
      <c r="W34" s="3" t="s">
        <v>73</v>
      </c>
      <c r="X34" s="1" t="str">
        <f>dbP!$AA$2</f>
        <v>AA</v>
      </c>
      <c r="Z34" s="1" t="str">
        <f t="shared" si="12"/>
        <v>Производственные затраты-4</v>
      </c>
      <c r="AA34" s="1">
        <f t="shared" si="9"/>
        <v>0</v>
      </c>
      <c r="AB34" s="6" t="str">
        <f>Items!$AB$19</f>
        <v>PL(-)</v>
      </c>
    </row>
    <row r="35" spans="2:28" x14ac:dyDescent="0.3">
      <c r="B35" s="26">
        <f t="shared" si="6"/>
        <v>0</v>
      </c>
      <c r="E35" s="1" t="str">
        <f>Items!$E$17</f>
        <v>Начисление себестоимостных затрат</v>
      </c>
      <c r="F35" s="1" t="str">
        <f>Items!$F$30</f>
        <v>Начисление затрат этапа-2 бизнес-процесса</v>
      </c>
      <c r="G35" s="6" t="str">
        <f>Items!$W35</f>
        <v>Производственные затраты-5</v>
      </c>
      <c r="H35" s="1" t="str">
        <f>dbP!$Y$2</f>
        <v>Y</v>
      </c>
      <c r="J35" s="1" t="str">
        <f t="shared" si="10"/>
        <v>Производственные затраты-5</v>
      </c>
      <c r="K35" s="1">
        <f t="shared" si="7"/>
        <v>0</v>
      </c>
      <c r="L35" s="6" t="str">
        <f>Items!$L$19</f>
        <v>BS(+)</v>
      </c>
      <c r="M35" s="1" t="str">
        <f>Items!$M$17</f>
        <v>Оплаты себестоимостных затрат</v>
      </c>
      <c r="N35" s="1" t="str">
        <f>Items!$N$30</f>
        <v>Оплаты расходов этапа-2 бизнес-процесса</v>
      </c>
      <c r="O35" s="6" t="str">
        <f>Items!$W35</f>
        <v>Производственные затраты-5</v>
      </c>
      <c r="P35" s="1" t="str">
        <f>dbP!$AA$2</f>
        <v>AA</v>
      </c>
      <c r="R35" s="1" t="str">
        <f t="shared" si="11"/>
        <v>Производственные затраты-5</v>
      </c>
      <c r="S35" s="1">
        <f t="shared" si="8"/>
        <v>0</v>
      </c>
      <c r="T35" s="6" t="str">
        <f>Items!$T$19</f>
        <v>CF(-)</v>
      </c>
      <c r="U35" s="1" t="str">
        <f>Items!$U$17</f>
        <v>Себестоимость продаж</v>
      </c>
      <c r="V35" s="1" t="str">
        <f>Items!$V$30</f>
        <v>Затраты этапа-2 бизнес-процесса</v>
      </c>
      <c r="W35" s="3" t="s">
        <v>74</v>
      </c>
      <c r="X35" s="1" t="str">
        <f>dbP!$AA$2</f>
        <v>AA</v>
      </c>
      <c r="Z35" s="1" t="str">
        <f t="shared" si="12"/>
        <v>Производственные затраты-5</v>
      </c>
      <c r="AA35" s="1">
        <f t="shared" si="9"/>
        <v>0</v>
      </c>
      <c r="AB35" s="6" t="str">
        <f>Items!$AB$19</f>
        <v>PL(-)</v>
      </c>
    </row>
    <row r="36" spans="2:28" x14ac:dyDescent="0.3">
      <c r="B36" s="26">
        <f t="shared" si="6"/>
        <v>0</v>
      </c>
      <c r="E36" s="1" t="str">
        <f>Items!$E$17</f>
        <v>Начисление себестоимостных затрат</v>
      </c>
      <c r="F36" s="1" t="str">
        <f>Items!$F$30</f>
        <v>Начисление затрат этапа-2 бизнес-процесса</v>
      </c>
      <c r="G36" s="6" t="str">
        <f>Items!$W36</f>
        <v>Производственные затраты-6</v>
      </c>
      <c r="H36" s="1" t="str">
        <f>dbP!$Y$2</f>
        <v>Y</v>
      </c>
      <c r="J36" s="1" t="str">
        <f t="shared" si="10"/>
        <v>Производственные затраты-6</v>
      </c>
      <c r="K36" s="1">
        <f t="shared" si="7"/>
        <v>0</v>
      </c>
      <c r="L36" s="6" t="str">
        <f>Items!$L$19</f>
        <v>BS(+)</v>
      </c>
      <c r="M36" s="1" t="str">
        <f>Items!$M$17</f>
        <v>Оплаты себестоимостных затрат</v>
      </c>
      <c r="N36" s="1" t="str">
        <f>Items!$N$30</f>
        <v>Оплаты расходов этапа-2 бизнес-процесса</v>
      </c>
      <c r="O36" s="6" t="str">
        <f>Items!$W36</f>
        <v>Производственные затраты-6</v>
      </c>
      <c r="P36" s="1" t="str">
        <f>dbP!$AA$2</f>
        <v>AA</v>
      </c>
      <c r="R36" s="1" t="str">
        <f t="shared" si="11"/>
        <v>Производственные затраты-6</v>
      </c>
      <c r="S36" s="1">
        <f t="shared" si="8"/>
        <v>0</v>
      </c>
      <c r="T36" s="6" t="str">
        <f>Items!$T$19</f>
        <v>CF(-)</v>
      </c>
      <c r="U36" s="1" t="str">
        <f>Items!$U$17</f>
        <v>Себестоимость продаж</v>
      </c>
      <c r="V36" s="1" t="str">
        <f>Items!$V$30</f>
        <v>Затраты этапа-2 бизнес-процесса</v>
      </c>
      <c r="W36" s="3" t="s">
        <v>75</v>
      </c>
      <c r="X36" s="1" t="str">
        <f>dbP!$AA$2</f>
        <v>AA</v>
      </c>
      <c r="Z36" s="1" t="str">
        <f t="shared" si="12"/>
        <v>Производственные затраты-6</v>
      </c>
      <c r="AA36" s="1">
        <f t="shared" si="9"/>
        <v>0</v>
      </c>
      <c r="AB36" s="6" t="str">
        <f>Items!$AB$19</f>
        <v>PL(-)</v>
      </c>
    </row>
    <row r="37" spans="2:28" x14ac:dyDescent="0.3">
      <c r="B37" s="26">
        <f t="shared" si="6"/>
        <v>0</v>
      </c>
      <c r="E37" s="1" t="str">
        <f>Items!$E$17</f>
        <v>Начисление себестоимостных затрат</v>
      </c>
      <c r="F37" s="1" t="str">
        <f>Items!$F$30</f>
        <v>Начисление затрат этапа-2 бизнес-процесса</v>
      </c>
      <c r="G37" s="6" t="str">
        <f>Items!$W37</f>
        <v>Производственные затраты-7</v>
      </c>
      <c r="H37" s="1" t="str">
        <f>dbP!$Y$2</f>
        <v>Y</v>
      </c>
      <c r="J37" s="1" t="str">
        <f t="shared" si="10"/>
        <v>Производственные затраты-7</v>
      </c>
      <c r="K37" s="1">
        <f t="shared" si="7"/>
        <v>0</v>
      </c>
      <c r="L37" s="6" t="str">
        <f>Items!$L$19</f>
        <v>BS(+)</v>
      </c>
      <c r="M37" s="1" t="str">
        <f>Items!$M$17</f>
        <v>Оплаты себестоимостных затрат</v>
      </c>
      <c r="N37" s="1" t="str">
        <f>Items!$N$30</f>
        <v>Оплаты расходов этапа-2 бизнес-процесса</v>
      </c>
      <c r="O37" s="6" t="str">
        <f>Items!$W37</f>
        <v>Производственные затраты-7</v>
      </c>
      <c r="P37" s="1" t="str">
        <f>dbP!$AA$2</f>
        <v>AA</v>
      </c>
      <c r="R37" s="1" t="str">
        <f t="shared" si="11"/>
        <v>Производственные затраты-7</v>
      </c>
      <c r="S37" s="1">
        <f t="shared" si="8"/>
        <v>0</v>
      </c>
      <c r="T37" s="6" t="str">
        <f>Items!$T$19</f>
        <v>CF(-)</v>
      </c>
      <c r="U37" s="1" t="str">
        <f>Items!$U$17</f>
        <v>Себестоимость продаж</v>
      </c>
      <c r="V37" s="1" t="str">
        <f>Items!$V$30</f>
        <v>Затраты этапа-2 бизнес-процесса</v>
      </c>
      <c r="W37" s="3" t="s">
        <v>76</v>
      </c>
      <c r="X37" s="1" t="str">
        <f>dbP!$AA$2</f>
        <v>AA</v>
      </c>
      <c r="Z37" s="1" t="str">
        <f t="shared" si="12"/>
        <v>Производственные затраты-7</v>
      </c>
      <c r="AA37" s="1">
        <f t="shared" si="9"/>
        <v>0</v>
      </c>
      <c r="AB37" s="6" t="str">
        <f>Items!$AB$19</f>
        <v>PL(-)</v>
      </c>
    </row>
    <row r="38" spans="2:28" x14ac:dyDescent="0.3">
      <c r="B38" s="26">
        <f t="shared" si="6"/>
        <v>0</v>
      </c>
      <c r="E38" s="1" t="str">
        <f>Items!$E$17</f>
        <v>Начисление себестоимостных затрат</v>
      </c>
      <c r="F38" s="1" t="str">
        <f>Items!$F$30</f>
        <v>Начисление затрат этапа-2 бизнес-процесса</v>
      </c>
      <c r="G38" s="6" t="str">
        <f>Items!$W38</f>
        <v>Производственные затраты-8</v>
      </c>
      <c r="H38" s="1" t="str">
        <f>dbP!$Y$2</f>
        <v>Y</v>
      </c>
      <c r="J38" s="1" t="str">
        <f t="shared" si="10"/>
        <v>Производственные затраты-8</v>
      </c>
      <c r="K38" s="1">
        <f t="shared" si="7"/>
        <v>0</v>
      </c>
      <c r="L38" s="6" t="str">
        <f>Items!$L$19</f>
        <v>BS(+)</v>
      </c>
      <c r="M38" s="1" t="str">
        <f>Items!$M$17</f>
        <v>Оплаты себестоимостных затрат</v>
      </c>
      <c r="N38" s="1" t="str">
        <f>Items!$N$30</f>
        <v>Оплаты расходов этапа-2 бизнес-процесса</v>
      </c>
      <c r="O38" s="6" t="str">
        <f>Items!$W38</f>
        <v>Производственные затраты-8</v>
      </c>
      <c r="P38" s="1" t="str">
        <f>dbP!$AA$2</f>
        <v>AA</v>
      </c>
      <c r="R38" s="1" t="str">
        <f t="shared" si="11"/>
        <v>Производственные затраты-8</v>
      </c>
      <c r="S38" s="1">
        <f t="shared" si="8"/>
        <v>0</v>
      </c>
      <c r="T38" s="6" t="str">
        <f>Items!$T$19</f>
        <v>CF(-)</v>
      </c>
      <c r="U38" s="1" t="str">
        <f>Items!$U$17</f>
        <v>Себестоимость продаж</v>
      </c>
      <c r="V38" s="1" t="str">
        <f>Items!$V$30</f>
        <v>Затраты этапа-2 бизнес-процесса</v>
      </c>
      <c r="W38" s="3" t="s">
        <v>81</v>
      </c>
      <c r="X38" s="1" t="str">
        <f>dbP!$AA$2</f>
        <v>AA</v>
      </c>
      <c r="Z38" s="1" t="str">
        <f t="shared" si="12"/>
        <v>Производственные затраты-8</v>
      </c>
      <c r="AA38" s="1">
        <f t="shared" si="9"/>
        <v>0</v>
      </c>
      <c r="AB38" s="6" t="str">
        <f>Items!$AB$19</f>
        <v>PL(-)</v>
      </c>
    </row>
    <row r="39" spans="2:28" x14ac:dyDescent="0.3">
      <c r="B39" s="26">
        <f t="shared" si="6"/>
        <v>0</v>
      </c>
      <c r="E39" s="1" t="str">
        <f>Items!$E$17</f>
        <v>Начисление себестоимостных затрат</v>
      </c>
      <c r="F39" s="1" t="str">
        <f>Items!$F$30</f>
        <v>Начисление затрат этапа-2 бизнес-процесса</v>
      </c>
      <c r="G39" s="6" t="str">
        <f>Items!$W39</f>
        <v>Производственные затраты-9</v>
      </c>
      <c r="H39" s="1" t="str">
        <f>dbP!$Y$2</f>
        <v>Y</v>
      </c>
      <c r="J39" s="1" t="str">
        <f t="shared" si="10"/>
        <v>Производственные затраты-9</v>
      </c>
      <c r="K39" s="1">
        <f t="shared" si="7"/>
        <v>0</v>
      </c>
      <c r="L39" s="6" t="str">
        <f>Items!$L$19</f>
        <v>BS(+)</v>
      </c>
      <c r="M39" s="1" t="str">
        <f>Items!$M$17</f>
        <v>Оплаты себестоимостных затрат</v>
      </c>
      <c r="N39" s="1" t="str">
        <f>Items!$N$30</f>
        <v>Оплаты расходов этапа-2 бизнес-процесса</v>
      </c>
      <c r="O39" s="6" t="str">
        <f>Items!$W39</f>
        <v>Производственные затраты-9</v>
      </c>
      <c r="P39" s="1" t="str">
        <f>dbP!$AA$2</f>
        <v>AA</v>
      </c>
      <c r="R39" s="1" t="str">
        <f t="shared" si="11"/>
        <v>Производственные затраты-9</v>
      </c>
      <c r="S39" s="1">
        <f t="shared" si="8"/>
        <v>0</v>
      </c>
      <c r="T39" s="6" t="str">
        <f>Items!$T$19</f>
        <v>CF(-)</v>
      </c>
      <c r="U39" s="1" t="str">
        <f>Items!$U$17</f>
        <v>Себестоимость продаж</v>
      </c>
      <c r="V39" s="1" t="str">
        <f>Items!$V$30</f>
        <v>Затраты этапа-2 бизнес-процесса</v>
      </c>
      <c r="W39" s="3" t="s">
        <v>82</v>
      </c>
      <c r="X39" s="1" t="str">
        <f>dbP!$AA$2</f>
        <v>AA</v>
      </c>
      <c r="Z39" s="1" t="str">
        <f t="shared" si="12"/>
        <v>Производственные затраты-9</v>
      </c>
      <c r="AA39" s="1">
        <f t="shared" si="9"/>
        <v>0</v>
      </c>
      <c r="AB39" s="6" t="str">
        <f>Items!$AB$19</f>
        <v>PL(-)</v>
      </c>
    </row>
    <row r="40" spans="2:28" x14ac:dyDescent="0.3">
      <c r="B40" s="26">
        <f t="shared" si="6"/>
        <v>0</v>
      </c>
      <c r="E40" s="1" t="str">
        <f>Items!$E$17</f>
        <v>Начисление себестоимостных затрат</v>
      </c>
      <c r="F40" s="1" t="str">
        <f>Items!$F$30</f>
        <v>Начисление затрат этапа-2 бизнес-процесса</v>
      </c>
      <c r="G40" s="6" t="str">
        <f>Items!$W40</f>
        <v>Производственные затраты-10</v>
      </c>
      <c r="H40" s="1" t="str">
        <f>dbP!$Y$2</f>
        <v>Y</v>
      </c>
      <c r="J40" s="1" t="str">
        <f t="shared" si="10"/>
        <v>Производственные затраты-10</v>
      </c>
      <c r="K40" s="1">
        <f t="shared" si="7"/>
        <v>0</v>
      </c>
      <c r="L40" s="6" t="str">
        <f>Items!$L$19</f>
        <v>BS(+)</v>
      </c>
      <c r="M40" s="1" t="str">
        <f>Items!$M$17</f>
        <v>Оплаты себестоимостных затрат</v>
      </c>
      <c r="N40" s="1" t="str">
        <f>Items!$N$30</f>
        <v>Оплаты расходов этапа-2 бизнес-процесса</v>
      </c>
      <c r="O40" s="6" t="str">
        <f>Items!$W40</f>
        <v>Производственные затраты-10</v>
      </c>
      <c r="P40" s="1" t="str">
        <f>dbP!$AA$2</f>
        <v>AA</v>
      </c>
      <c r="R40" s="1" t="str">
        <f t="shared" si="11"/>
        <v>Производственные затраты-10</v>
      </c>
      <c r="S40" s="1">
        <f t="shared" si="8"/>
        <v>0</v>
      </c>
      <c r="T40" s="6" t="str">
        <f>Items!$T$19</f>
        <v>CF(-)</v>
      </c>
      <c r="U40" s="1" t="str">
        <f>Items!$U$17</f>
        <v>Себестоимость продаж</v>
      </c>
      <c r="V40" s="1" t="str">
        <f>Items!$V$30</f>
        <v>Затраты этапа-2 бизнес-процесса</v>
      </c>
      <c r="W40" s="3" t="s">
        <v>83</v>
      </c>
      <c r="X40" s="1" t="str">
        <f>dbP!$AA$2</f>
        <v>AA</v>
      </c>
      <c r="Z40" s="1" t="str">
        <f t="shared" si="12"/>
        <v>Производственные затраты-10</v>
      </c>
      <c r="AA40" s="1">
        <f t="shared" si="9"/>
        <v>0</v>
      </c>
      <c r="AB40" s="6" t="str">
        <f>Items!$AB$19</f>
        <v>PL(-)</v>
      </c>
    </row>
    <row r="41" spans="2:28" x14ac:dyDescent="0.3">
      <c r="B41" s="26">
        <f t="shared" si="6"/>
        <v>0</v>
      </c>
      <c r="E41" s="1" t="str">
        <f>Items!$E$17</f>
        <v>Начисление себестоимостных затрат</v>
      </c>
      <c r="F41" s="3" t="s">
        <v>145</v>
      </c>
      <c r="G41" s="6"/>
      <c r="H41" s="1" t="str">
        <f>dbP!$Y$2</f>
        <v>Y</v>
      </c>
      <c r="J41" s="1" t="str">
        <f t="shared" si="10"/>
        <v>Начисление затрат этапа-3 бизнес-процесса</v>
      </c>
      <c r="K41" s="1">
        <f t="shared" si="7"/>
        <v>0</v>
      </c>
      <c r="M41" s="1" t="str">
        <f>Items!$M$17</f>
        <v>Оплаты себестоимостных затрат</v>
      </c>
      <c r="N41" s="3" t="s">
        <v>142</v>
      </c>
      <c r="O41" s="6"/>
      <c r="P41" s="1" t="str">
        <f>dbP!$AA$2</f>
        <v>AA</v>
      </c>
      <c r="R41" s="1" t="str">
        <f t="shared" si="11"/>
        <v>Оплаты расходов этапа-3 бизнес-процесса</v>
      </c>
      <c r="S41" s="1">
        <f t="shared" si="8"/>
        <v>0</v>
      </c>
      <c r="U41" s="1" t="str">
        <f>Items!$U$17</f>
        <v>Себестоимость продаж</v>
      </c>
      <c r="V41" s="3" t="s">
        <v>109</v>
      </c>
      <c r="X41" s="1" t="str">
        <f>dbP!$AA$2</f>
        <v>AA</v>
      </c>
      <c r="Z41" s="1" t="str">
        <f t="shared" si="12"/>
        <v>Затраты этапа-3 бизнес-процесса</v>
      </c>
      <c r="AA41" s="1">
        <f t="shared" si="9"/>
        <v>0</v>
      </c>
    </row>
    <row r="42" spans="2:28" x14ac:dyDescent="0.3">
      <c r="B42" s="26">
        <f t="shared" si="6"/>
        <v>0</v>
      </c>
      <c r="E42" s="1" t="str">
        <f>Items!$E$17</f>
        <v>Начисление себестоимостных затрат</v>
      </c>
      <c r="F42" s="1" t="str">
        <f>Items!$F$41</f>
        <v>Начисление затрат этапа-3 бизнес-процесса</v>
      </c>
      <c r="G42" s="6" t="str">
        <f>Items!$W42</f>
        <v>Производственные затраты-11</v>
      </c>
      <c r="H42" s="1" t="str">
        <f>dbP!$Y$2</f>
        <v>Y</v>
      </c>
      <c r="J42" s="1" t="str">
        <f t="shared" si="10"/>
        <v>Производственные затраты-11</v>
      </c>
      <c r="K42" s="1">
        <f t="shared" si="7"/>
        <v>0</v>
      </c>
      <c r="L42" s="6" t="str">
        <f>Items!$L$19</f>
        <v>BS(+)</v>
      </c>
      <c r="M42" s="1" t="str">
        <f>Items!$M$17</f>
        <v>Оплаты себестоимостных затрат</v>
      </c>
      <c r="N42" s="1" t="str">
        <f>Items!$N$41</f>
        <v>Оплаты расходов этапа-3 бизнес-процесса</v>
      </c>
      <c r="O42" s="6" t="str">
        <f>Items!$W42</f>
        <v>Производственные затраты-11</v>
      </c>
      <c r="P42" s="1" t="str">
        <f>dbP!$AA$2</f>
        <v>AA</v>
      </c>
      <c r="R42" s="1" t="str">
        <f t="shared" si="11"/>
        <v>Производственные затраты-11</v>
      </c>
      <c r="S42" s="1">
        <f t="shared" si="8"/>
        <v>0</v>
      </c>
      <c r="T42" s="6" t="str">
        <f>Items!$T$19</f>
        <v>CF(-)</v>
      </c>
      <c r="U42" s="1" t="str">
        <f>Items!$U$17</f>
        <v>Себестоимость продаж</v>
      </c>
      <c r="V42" s="1" t="str">
        <f>Items!$V$41</f>
        <v>Затраты этапа-3 бизнес-процесса</v>
      </c>
      <c r="W42" s="3" t="s">
        <v>110</v>
      </c>
      <c r="X42" s="1" t="str">
        <f>dbP!$AA$2</f>
        <v>AA</v>
      </c>
      <c r="Z42" s="1" t="str">
        <f t="shared" si="12"/>
        <v>Производственные затраты-11</v>
      </c>
      <c r="AA42" s="1">
        <f t="shared" si="9"/>
        <v>0</v>
      </c>
      <c r="AB42" s="6" t="str">
        <f>Items!$AB$19</f>
        <v>PL(-)</v>
      </c>
    </row>
    <row r="43" spans="2:28" x14ac:dyDescent="0.3">
      <c r="B43" s="26">
        <f t="shared" si="6"/>
        <v>0</v>
      </c>
      <c r="E43" s="1" t="str">
        <f>Items!$E$17</f>
        <v>Начисление себестоимостных затрат</v>
      </c>
      <c r="F43" s="1" t="str">
        <f>Items!$F$41</f>
        <v>Начисление затрат этапа-3 бизнес-процесса</v>
      </c>
      <c r="G43" s="6" t="str">
        <f>Items!$W43</f>
        <v>Производственные затраты-12</v>
      </c>
      <c r="H43" s="1" t="str">
        <f>dbP!$Y$2</f>
        <v>Y</v>
      </c>
      <c r="J43" s="1" t="str">
        <f t="shared" si="10"/>
        <v>Производственные затраты-12</v>
      </c>
      <c r="K43" s="1">
        <f t="shared" si="7"/>
        <v>0</v>
      </c>
      <c r="L43" s="6" t="str">
        <f>Items!$L$19</f>
        <v>BS(+)</v>
      </c>
      <c r="M43" s="1" t="str">
        <f>Items!$M$17</f>
        <v>Оплаты себестоимостных затрат</v>
      </c>
      <c r="N43" s="1" t="str">
        <f>Items!$N$41</f>
        <v>Оплаты расходов этапа-3 бизнес-процесса</v>
      </c>
      <c r="O43" s="6" t="str">
        <f>Items!$W43</f>
        <v>Производственные затраты-12</v>
      </c>
      <c r="P43" s="1" t="str">
        <f>dbP!$AA$2</f>
        <v>AA</v>
      </c>
      <c r="R43" s="1" t="str">
        <f t="shared" si="11"/>
        <v>Производственные затраты-12</v>
      </c>
      <c r="S43" s="1">
        <f t="shared" si="8"/>
        <v>0</v>
      </c>
      <c r="T43" s="6" t="str">
        <f>Items!$T$19</f>
        <v>CF(-)</v>
      </c>
      <c r="U43" s="1" t="str">
        <f>Items!$U$17</f>
        <v>Себестоимость продаж</v>
      </c>
      <c r="V43" s="1" t="str">
        <f>Items!$V$41</f>
        <v>Затраты этапа-3 бизнес-процесса</v>
      </c>
      <c r="W43" s="3" t="s">
        <v>111</v>
      </c>
      <c r="X43" s="1" t="str">
        <f>dbP!$AA$2</f>
        <v>AA</v>
      </c>
      <c r="Z43" s="1" t="str">
        <f t="shared" si="12"/>
        <v>Производственные затраты-12</v>
      </c>
      <c r="AA43" s="1">
        <f t="shared" si="9"/>
        <v>0</v>
      </c>
      <c r="AB43" s="6" t="str">
        <f>Items!$AB$19</f>
        <v>PL(-)</v>
      </c>
    </row>
    <row r="44" spans="2:28" x14ac:dyDescent="0.3">
      <c r="B44" s="26">
        <f t="shared" si="6"/>
        <v>0</v>
      </c>
      <c r="E44" s="1" t="str">
        <f>Items!$E$17</f>
        <v>Начисление себестоимостных затрат</v>
      </c>
      <c r="F44" s="1" t="str">
        <f>Items!$F$41</f>
        <v>Начисление затрат этапа-3 бизнес-процесса</v>
      </c>
      <c r="G44" s="6" t="str">
        <f>Items!$W44</f>
        <v>Производственные затраты-13</v>
      </c>
      <c r="H44" s="1" t="str">
        <f>dbP!$Y$2</f>
        <v>Y</v>
      </c>
      <c r="J44" s="1" t="str">
        <f t="shared" si="10"/>
        <v>Производственные затраты-13</v>
      </c>
      <c r="K44" s="1">
        <f t="shared" si="7"/>
        <v>0</v>
      </c>
      <c r="L44" s="6" t="str">
        <f>Items!$L$19</f>
        <v>BS(+)</v>
      </c>
      <c r="M44" s="1" t="str">
        <f>Items!$M$17</f>
        <v>Оплаты себестоимостных затрат</v>
      </c>
      <c r="N44" s="1" t="str">
        <f>Items!$N$41</f>
        <v>Оплаты расходов этапа-3 бизнес-процесса</v>
      </c>
      <c r="O44" s="6" t="str">
        <f>Items!$W44</f>
        <v>Производственные затраты-13</v>
      </c>
      <c r="P44" s="1" t="str">
        <f>dbP!$AA$2</f>
        <v>AA</v>
      </c>
      <c r="R44" s="1" t="str">
        <f t="shared" si="11"/>
        <v>Производственные затраты-13</v>
      </c>
      <c r="S44" s="1">
        <f t="shared" si="8"/>
        <v>0</v>
      </c>
      <c r="T44" s="6" t="str">
        <f>Items!$T$19</f>
        <v>CF(-)</v>
      </c>
      <c r="U44" s="1" t="str">
        <f>Items!$U$17</f>
        <v>Себестоимость продаж</v>
      </c>
      <c r="V44" s="1" t="str">
        <f>Items!$V$41</f>
        <v>Затраты этапа-3 бизнес-процесса</v>
      </c>
      <c r="W44" s="3" t="s">
        <v>112</v>
      </c>
      <c r="X44" s="1" t="str">
        <f>dbP!$AA$2</f>
        <v>AA</v>
      </c>
      <c r="Z44" s="1" t="str">
        <f t="shared" si="12"/>
        <v>Производственные затраты-13</v>
      </c>
      <c r="AA44" s="1">
        <f t="shared" si="9"/>
        <v>0</v>
      </c>
      <c r="AB44" s="6" t="str">
        <f>Items!$AB$19</f>
        <v>PL(-)</v>
      </c>
    </row>
    <row r="45" spans="2:28" x14ac:dyDescent="0.3">
      <c r="B45" s="26">
        <f t="shared" si="6"/>
        <v>0</v>
      </c>
      <c r="E45" s="1" t="str">
        <f>Items!$E$17</f>
        <v>Начисление себестоимостных затрат</v>
      </c>
      <c r="F45" s="1" t="str">
        <f>Items!$F$41</f>
        <v>Начисление затрат этапа-3 бизнес-процесса</v>
      </c>
      <c r="G45" s="6" t="str">
        <f>Items!$W45</f>
        <v>Производственные затраты-14</v>
      </c>
      <c r="H45" s="1" t="str">
        <f>dbP!$Y$2</f>
        <v>Y</v>
      </c>
      <c r="J45" s="1" t="str">
        <f t="shared" si="10"/>
        <v>Производственные затраты-14</v>
      </c>
      <c r="K45" s="1">
        <f t="shared" si="7"/>
        <v>0</v>
      </c>
      <c r="L45" s="6" t="str">
        <f>Items!$L$19</f>
        <v>BS(+)</v>
      </c>
      <c r="M45" s="1" t="str">
        <f>Items!$M$17</f>
        <v>Оплаты себестоимостных затрат</v>
      </c>
      <c r="N45" s="1" t="str">
        <f>Items!$N$41</f>
        <v>Оплаты расходов этапа-3 бизнес-процесса</v>
      </c>
      <c r="O45" s="6" t="str">
        <f>Items!$W45</f>
        <v>Производственные затраты-14</v>
      </c>
      <c r="P45" s="1" t="str">
        <f>dbP!$AA$2</f>
        <v>AA</v>
      </c>
      <c r="R45" s="1" t="str">
        <f t="shared" si="11"/>
        <v>Производственные затраты-14</v>
      </c>
      <c r="S45" s="1">
        <f t="shared" si="8"/>
        <v>0</v>
      </c>
      <c r="T45" s="6" t="str">
        <f>Items!$T$19</f>
        <v>CF(-)</v>
      </c>
      <c r="U45" s="1" t="str">
        <f>Items!$U$17</f>
        <v>Себестоимость продаж</v>
      </c>
      <c r="V45" s="1" t="str">
        <f>Items!$V$41</f>
        <v>Затраты этапа-3 бизнес-процесса</v>
      </c>
      <c r="W45" s="3" t="s">
        <v>113</v>
      </c>
      <c r="X45" s="1" t="str">
        <f>dbP!$AA$2</f>
        <v>AA</v>
      </c>
      <c r="Z45" s="1" t="str">
        <f t="shared" si="12"/>
        <v>Производственные затраты-14</v>
      </c>
      <c r="AA45" s="1">
        <f t="shared" si="9"/>
        <v>0</v>
      </c>
      <c r="AB45" s="6" t="str">
        <f>Items!$AB$19</f>
        <v>PL(-)</v>
      </c>
    </row>
    <row r="46" spans="2:28" x14ac:dyDescent="0.3">
      <c r="B46" s="26">
        <f t="shared" si="6"/>
        <v>0</v>
      </c>
      <c r="E46" s="1" t="str">
        <f>Items!$E$17</f>
        <v>Начисление себестоимостных затрат</v>
      </c>
      <c r="F46" s="1" t="str">
        <f>Items!$F$41</f>
        <v>Начисление затрат этапа-3 бизнес-процесса</v>
      </c>
      <c r="G46" s="6" t="str">
        <f>Items!$W46</f>
        <v>Производственные затраты-15</v>
      </c>
      <c r="H46" s="1" t="str">
        <f>dbP!$Y$2</f>
        <v>Y</v>
      </c>
      <c r="J46" s="1" t="str">
        <f t="shared" si="10"/>
        <v>Производственные затраты-15</v>
      </c>
      <c r="K46" s="1">
        <f t="shared" si="7"/>
        <v>0</v>
      </c>
      <c r="L46" s="6" t="str">
        <f>Items!$L$19</f>
        <v>BS(+)</v>
      </c>
      <c r="M46" s="1" t="str">
        <f>Items!$M$17</f>
        <v>Оплаты себестоимостных затрат</v>
      </c>
      <c r="N46" s="1" t="str">
        <f>Items!$N$41</f>
        <v>Оплаты расходов этапа-3 бизнес-процесса</v>
      </c>
      <c r="O46" s="6" t="str">
        <f>Items!$W46</f>
        <v>Производственные затраты-15</v>
      </c>
      <c r="P46" s="1" t="str">
        <f>dbP!$AA$2</f>
        <v>AA</v>
      </c>
      <c r="R46" s="1" t="str">
        <f t="shared" si="11"/>
        <v>Производственные затраты-15</v>
      </c>
      <c r="S46" s="1">
        <f t="shared" si="8"/>
        <v>0</v>
      </c>
      <c r="T46" s="6" t="str">
        <f>Items!$T$19</f>
        <v>CF(-)</v>
      </c>
      <c r="U46" s="1" t="str">
        <f>Items!$U$17</f>
        <v>Себестоимость продаж</v>
      </c>
      <c r="V46" s="1" t="str">
        <f>Items!$V$41</f>
        <v>Затраты этапа-3 бизнес-процесса</v>
      </c>
      <c r="W46" s="3" t="s">
        <v>114</v>
      </c>
      <c r="X46" s="1" t="str">
        <f>dbP!$AA$2</f>
        <v>AA</v>
      </c>
      <c r="Z46" s="1" t="str">
        <f t="shared" si="12"/>
        <v>Производственные затраты-15</v>
      </c>
      <c r="AA46" s="1">
        <f t="shared" si="9"/>
        <v>0</v>
      </c>
      <c r="AB46" s="6" t="str">
        <f>Items!$AB$19</f>
        <v>PL(-)</v>
      </c>
    </row>
    <row r="47" spans="2:28" x14ac:dyDescent="0.3">
      <c r="B47" s="26">
        <f t="shared" si="6"/>
        <v>0</v>
      </c>
      <c r="E47" s="1" t="str">
        <f>Items!$E$17</f>
        <v>Начисление себестоимостных затрат</v>
      </c>
      <c r="F47" s="1" t="str">
        <f>Items!$F$41</f>
        <v>Начисление затрат этапа-3 бизнес-процесса</v>
      </c>
      <c r="G47" s="6" t="str">
        <f>Items!$W47</f>
        <v>Производственные затраты-16</v>
      </c>
      <c r="H47" s="1" t="str">
        <f>dbP!$Y$2</f>
        <v>Y</v>
      </c>
      <c r="J47" s="1" t="str">
        <f t="shared" si="10"/>
        <v>Производственные затраты-16</v>
      </c>
      <c r="K47" s="1">
        <f t="shared" si="7"/>
        <v>0</v>
      </c>
      <c r="L47" s="6" t="str">
        <f>Items!$L$19</f>
        <v>BS(+)</v>
      </c>
      <c r="M47" s="1" t="str">
        <f>Items!$M$17</f>
        <v>Оплаты себестоимостных затрат</v>
      </c>
      <c r="N47" s="1" t="str">
        <f>Items!$N$41</f>
        <v>Оплаты расходов этапа-3 бизнес-процесса</v>
      </c>
      <c r="O47" s="6" t="str">
        <f>Items!$W47</f>
        <v>Производственные затраты-16</v>
      </c>
      <c r="P47" s="1" t="str">
        <f>dbP!$AA$2</f>
        <v>AA</v>
      </c>
      <c r="R47" s="1" t="str">
        <f t="shared" si="11"/>
        <v>Производственные затраты-16</v>
      </c>
      <c r="S47" s="1">
        <f t="shared" si="8"/>
        <v>0</v>
      </c>
      <c r="T47" s="6" t="str">
        <f>Items!$T$19</f>
        <v>CF(-)</v>
      </c>
      <c r="U47" s="1" t="str">
        <f>Items!$U$17</f>
        <v>Себестоимость продаж</v>
      </c>
      <c r="V47" s="1" t="str">
        <f>Items!$V$41</f>
        <v>Затраты этапа-3 бизнес-процесса</v>
      </c>
      <c r="W47" s="3" t="s">
        <v>115</v>
      </c>
      <c r="X47" s="1" t="str">
        <f>dbP!$AA$2</f>
        <v>AA</v>
      </c>
      <c r="Z47" s="1" t="str">
        <f t="shared" si="12"/>
        <v>Производственные затраты-16</v>
      </c>
      <c r="AA47" s="1">
        <f t="shared" si="9"/>
        <v>0</v>
      </c>
      <c r="AB47" s="6" t="str">
        <f>Items!$AB$19</f>
        <v>PL(-)</v>
      </c>
    </row>
    <row r="48" spans="2:28" x14ac:dyDescent="0.3">
      <c r="B48" s="26">
        <f t="shared" si="6"/>
        <v>0</v>
      </c>
      <c r="E48" s="1" t="str">
        <f>Items!$E$17</f>
        <v>Начисление себестоимостных затрат</v>
      </c>
      <c r="F48" s="1" t="str">
        <f>Items!$F$41</f>
        <v>Начисление затрат этапа-3 бизнес-процесса</v>
      </c>
      <c r="G48" s="6" t="str">
        <f>Items!$W48</f>
        <v>Производственные затраты-17</v>
      </c>
      <c r="H48" s="1" t="str">
        <f>dbP!$Y$2</f>
        <v>Y</v>
      </c>
      <c r="J48" s="1" t="str">
        <f t="shared" si="10"/>
        <v>Производственные затраты-17</v>
      </c>
      <c r="K48" s="1">
        <f t="shared" si="7"/>
        <v>0</v>
      </c>
      <c r="L48" s="6" t="str">
        <f>Items!$L$19</f>
        <v>BS(+)</v>
      </c>
      <c r="M48" s="1" t="str">
        <f>Items!$M$17</f>
        <v>Оплаты себестоимостных затрат</v>
      </c>
      <c r="N48" s="1" t="str">
        <f>Items!$N$41</f>
        <v>Оплаты расходов этапа-3 бизнес-процесса</v>
      </c>
      <c r="O48" s="6" t="str">
        <f>Items!$W48</f>
        <v>Производственные затраты-17</v>
      </c>
      <c r="P48" s="1" t="str">
        <f>dbP!$AA$2</f>
        <v>AA</v>
      </c>
      <c r="R48" s="1" t="str">
        <f t="shared" si="11"/>
        <v>Производственные затраты-17</v>
      </c>
      <c r="S48" s="1">
        <f t="shared" si="8"/>
        <v>0</v>
      </c>
      <c r="T48" s="6" t="str">
        <f>Items!$T$19</f>
        <v>CF(-)</v>
      </c>
      <c r="U48" s="1" t="str">
        <f>Items!$U$17</f>
        <v>Себестоимость продаж</v>
      </c>
      <c r="V48" s="1" t="str">
        <f>Items!$V$41</f>
        <v>Затраты этапа-3 бизнес-процесса</v>
      </c>
      <c r="W48" s="3" t="s">
        <v>116</v>
      </c>
      <c r="X48" s="1" t="str">
        <f>dbP!$AA$2</f>
        <v>AA</v>
      </c>
      <c r="Z48" s="1" t="str">
        <f t="shared" si="12"/>
        <v>Производственные затраты-17</v>
      </c>
      <c r="AA48" s="1">
        <f t="shared" si="9"/>
        <v>0</v>
      </c>
      <c r="AB48" s="6" t="str">
        <f>Items!$AB$19</f>
        <v>PL(-)</v>
      </c>
    </row>
    <row r="49" spans="2:28" x14ac:dyDescent="0.3">
      <c r="B49" s="26">
        <f t="shared" si="6"/>
        <v>0</v>
      </c>
      <c r="E49" s="1" t="str">
        <f>Items!$E$17</f>
        <v>Начисление себестоимостных затрат</v>
      </c>
      <c r="F49" s="1" t="str">
        <f>Items!$F$41</f>
        <v>Начисление затрат этапа-3 бизнес-процесса</v>
      </c>
      <c r="G49" s="6" t="str">
        <f>Items!$W49</f>
        <v>Производственные затраты-18</v>
      </c>
      <c r="H49" s="1" t="str">
        <f>dbP!$Y$2</f>
        <v>Y</v>
      </c>
      <c r="J49" s="1" t="str">
        <f t="shared" si="10"/>
        <v>Производственные затраты-18</v>
      </c>
      <c r="K49" s="1">
        <f t="shared" si="7"/>
        <v>0</v>
      </c>
      <c r="L49" s="6" t="str">
        <f>Items!$L$19</f>
        <v>BS(+)</v>
      </c>
      <c r="M49" s="1" t="str">
        <f>Items!$M$17</f>
        <v>Оплаты себестоимостных затрат</v>
      </c>
      <c r="N49" s="1" t="str">
        <f>Items!$N$41</f>
        <v>Оплаты расходов этапа-3 бизнес-процесса</v>
      </c>
      <c r="O49" s="6" t="str">
        <f>Items!$W49</f>
        <v>Производственные затраты-18</v>
      </c>
      <c r="P49" s="1" t="str">
        <f>dbP!$AA$2</f>
        <v>AA</v>
      </c>
      <c r="R49" s="1" t="str">
        <f t="shared" si="11"/>
        <v>Производственные затраты-18</v>
      </c>
      <c r="S49" s="1">
        <f t="shared" si="8"/>
        <v>0</v>
      </c>
      <c r="T49" s="6" t="str">
        <f>Items!$T$19</f>
        <v>CF(-)</v>
      </c>
      <c r="U49" s="1" t="str">
        <f>Items!$U$17</f>
        <v>Себестоимость продаж</v>
      </c>
      <c r="V49" s="1" t="str">
        <f>Items!$V$41</f>
        <v>Затраты этапа-3 бизнес-процесса</v>
      </c>
      <c r="W49" s="3" t="s">
        <v>117</v>
      </c>
      <c r="X49" s="1" t="str">
        <f>dbP!$AA$2</f>
        <v>AA</v>
      </c>
      <c r="Z49" s="1" t="str">
        <f t="shared" si="12"/>
        <v>Производственные затраты-18</v>
      </c>
      <c r="AA49" s="1">
        <f t="shared" si="9"/>
        <v>0</v>
      </c>
      <c r="AB49" s="6" t="str">
        <f>Items!$AB$19</f>
        <v>PL(-)</v>
      </c>
    </row>
    <row r="50" spans="2:28" x14ac:dyDescent="0.3">
      <c r="B50" s="26">
        <f t="shared" si="6"/>
        <v>0</v>
      </c>
      <c r="E50" s="1" t="str">
        <f>Items!$E$17</f>
        <v>Начисление себестоимостных затрат</v>
      </c>
      <c r="F50" s="1" t="str">
        <f>Items!$F$41</f>
        <v>Начисление затрат этапа-3 бизнес-процесса</v>
      </c>
      <c r="G50" s="6" t="str">
        <f>Items!$W50</f>
        <v>Производственные затраты-19</v>
      </c>
      <c r="H50" s="1" t="str">
        <f>dbP!$Y$2</f>
        <v>Y</v>
      </c>
      <c r="J50" s="1" t="str">
        <f t="shared" si="10"/>
        <v>Производственные затраты-19</v>
      </c>
      <c r="K50" s="1">
        <f t="shared" si="7"/>
        <v>0</v>
      </c>
      <c r="L50" s="6" t="str">
        <f>Items!$L$19</f>
        <v>BS(+)</v>
      </c>
      <c r="M50" s="1" t="str">
        <f>Items!$M$17</f>
        <v>Оплаты себестоимостных затрат</v>
      </c>
      <c r="N50" s="1" t="str">
        <f>Items!$N$41</f>
        <v>Оплаты расходов этапа-3 бизнес-процесса</v>
      </c>
      <c r="O50" s="6" t="str">
        <f>Items!$W50</f>
        <v>Производственные затраты-19</v>
      </c>
      <c r="P50" s="1" t="str">
        <f>dbP!$AA$2</f>
        <v>AA</v>
      </c>
      <c r="R50" s="1" t="str">
        <f t="shared" si="11"/>
        <v>Производственные затраты-19</v>
      </c>
      <c r="S50" s="1">
        <f t="shared" si="8"/>
        <v>0</v>
      </c>
      <c r="T50" s="6" t="str">
        <f>Items!$T$19</f>
        <v>CF(-)</v>
      </c>
      <c r="U50" s="1" t="str">
        <f>Items!$U$17</f>
        <v>Себестоимость продаж</v>
      </c>
      <c r="V50" s="1" t="str">
        <f>Items!$V$41</f>
        <v>Затраты этапа-3 бизнес-процесса</v>
      </c>
      <c r="W50" s="3" t="s">
        <v>118</v>
      </c>
      <c r="X50" s="1" t="str">
        <f>dbP!$AA$2</f>
        <v>AA</v>
      </c>
      <c r="Z50" s="1" t="str">
        <f t="shared" si="12"/>
        <v>Производственные затраты-19</v>
      </c>
      <c r="AA50" s="1">
        <f t="shared" si="9"/>
        <v>0</v>
      </c>
      <c r="AB50" s="6" t="str">
        <f>Items!$AB$19</f>
        <v>PL(-)</v>
      </c>
    </row>
    <row r="51" spans="2:28" x14ac:dyDescent="0.3">
      <c r="B51" s="26">
        <f t="shared" si="6"/>
        <v>0</v>
      </c>
      <c r="E51" s="1" t="str">
        <f>Items!$E$17</f>
        <v>Начисление себестоимостных затрат</v>
      </c>
      <c r="F51" s="1" t="str">
        <f>Items!$F$41</f>
        <v>Начисление затрат этапа-3 бизнес-процесса</v>
      </c>
      <c r="G51" s="6" t="str">
        <f>Items!$W51</f>
        <v>Производственные затраты-20</v>
      </c>
      <c r="H51" s="1" t="str">
        <f>dbP!$Y$2</f>
        <v>Y</v>
      </c>
      <c r="J51" s="1" t="str">
        <f t="shared" si="10"/>
        <v>Производственные затраты-20</v>
      </c>
      <c r="K51" s="1">
        <f t="shared" si="7"/>
        <v>0</v>
      </c>
      <c r="L51" s="6" t="str">
        <f>Items!$L$19</f>
        <v>BS(+)</v>
      </c>
      <c r="M51" s="1" t="str">
        <f>Items!$M$17</f>
        <v>Оплаты себестоимостных затрат</v>
      </c>
      <c r="N51" s="1" t="str">
        <f>Items!$N$41</f>
        <v>Оплаты расходов этапа-3 бизнес-процесса</v>
      </c>
      <c r="O51" s="6" t="str">
        <f>Items!$W51</f>
        <v>Производственные затраты-20</v>
      </c>
      <c r="P51" s="1" t="str">
        <f>dbP!$AA$2</f>
        <v>AA</v>
      </c>
      <c r="R51" s="1" t="str">
        <f t="shared" si="11"/>
        <v>Производственные затраты-20</v>
      </c>
      <c r="S51" s="1">
        <f t="shared" si="8"/>
        <v>0</v>
      </c>
      <c r="T51" s="6" t="str">
        <f>Items!$T$19</f>
        <v>CF(-)</v>
      </c>
      <c r="U51" s="1" t="str">
        <f>Items!$U$17</f>
        <v>Себестоимость продаж</v>
      </c>
      <c r="V51" s="1" t="str">
        <f>Items!$V$41</f>
        <v>Затраты этапа-3 бизнес-процесса</v>
      </c>
      <c r="W51" s="3" t="s">
        <v>119</v>
      </c>
      <c r="X51" s="1" t="str">
        <f>dbP!$AA$2</f>
        <v>AA</v>
      </c>
      <c r="Z51" s="1" t="str">
        <f t="shared" si="12"/>
        <v>Производственные затраты-20</v>
      </c>
      <c r="AA51" s="1">
        <f t="shared" si="9"/>
        <v>0</v>
      </c>
      <c r="AB51" s="6" t="str">
        <f>Items!$AB$19</f>
        <v>PL(-)</v>
      </c>
    </row>
    <row r="52" spans="2:28" x14ac:dyDescent="0.3">
      <c r="B52" s="26">
        <f t="shared" si="6"/>
        <v>0</v>
      </c>
      <c r="E52" s="1" t="str">
        <f>Items!$E$17</f>
        <v>Начисление себестоимостных затрат</v>
      </c>
      <c r="F52" s="1" t="str">
        <f>Items!$F$41</f>
        <v>Начисление затрат этапа-3 бизнес-процесса</v>
      </c>
      <c r="G52" s="6" t="str">
        <f>Items!$W52</f>
        <v>Производственные затраты-21</v>
      </c>
      <c r="H52" s="1" t="str">
        <f>dbP!$Y$2</f>
        <v>Y</v>
      </c>
      <c r="J52" s="1" t="str">
        <f t="shared" si="10"/>
        <v>Производственные затраты-21</v>
      </c>
      <c r="K52" s="1">
        <f t="shared" si="7"/>
        <v>0</v>
      </c>
      <c r="L52" s="6" t="str">
        <f>Items!$L$19</f>
        <v>BS(+)</v>
      </c>
      <c r="M52" s="1" t="str">
        <f>Items!$M$17</f>
        <v>Оплаты себестоимостных затрат</v>
      </c>
      <c r="N52" s="1" t="str">
        <f>Items!$N$41</f>
        <v>Оплаты расходов этапа-3 бизнес-процесса</v>
      </c>
      <c r="O52" s="6" t="str">
        <f>Items!$W52</f>
        <v>Производственные затраты-21</v>
      </c>
      <c r="P52" s="1" t="str">
        <f>dbP!$AA$2</f>
        <v>AA</v>
      </c>
      <c r="R52" s="1" t="str">
        <f t="shared" si="11"/>
        <v>Производственные затраты-21</v>
      </c>
      <c r="S52" s="1">
        <f t="shared" si="8"/>
        <v>0</v>
      </c>
      <c r="T52" s="6" t="str">
        <f>Items!$T$19</f>
        <v>CF(-)</v>
      </c>
      <c r="U52" s="1" t="str">
        <f>Items!$U$17</f>
        <v>Себестоимость продаж</v>
      </c>
      <c r="V52" s="1" t="str">
        <f>Items!$V$41</f>
        <v>Затраты этапа-3 бизнес-процесса</v>
      </c>
      <c r="W52" s="3" t="s">
        <v>121</v>
      </c>
      <c r="X52" s="1" t="str">
        <f>dbP!$AA$2</f>
        <v>AA</v>
      </c>
      <c r="Z52" s="1" t="str">
        <f t="shared" si="12"/>
        <v>Производственные затраты-21</v>
      </c>
      <c r="AA52" s="1">
        <f t="shared" si="9"/>
        <v>0</v>
      </c>
      <c r="AB52" s="6" t="str">
        <f>Items!$AB$19</f>
        <v>PL(-)</v>
      </c>
    </row>
    <row r="53" spans="2:28" x14ac:dyDescent="0.3">
      <c r="B53" s="26">
        <f t="shared" si="6"/>
        <v>0</v>
      </c>
      <c r="E53" s="1" t="str">
        <f>Items!$E$17</f>
        <v>Начисление себестоимостных затрат</v>
      </c>
      <c r="F53" s="1" t="str">
        <f>Items!$F$41</f>
        <v>Начисление затрат этапа-3 бизнес-процесса</v>
      </c>
      <c r="G53" s="6" t="str">
        <f>Items!$W53</f>
        <v>Производственные затраты-22</v>
      </c>
      <c r="H53" s="1" t="str">
        <f>dbP!$Y$2</f>
        <v>Y</v>
      </c>
      <c r="J53" s="1" t="str">
        <f t="shared" si="10"/>
        <v>Производственные затраты-22</v>
      </c>
      <c r="K53" s="1">
        <f t="shared" si="7"/>
        <v>0</v>
      </c>
      <c r="L53" s="6" t="str">
        <f>Items!$L$19</f>
        <v>BS(+)</v>
      </c>
      <c r="M53" s="1" t="str">
        <f>Items!$M$17</f>
        <v>Оплаты себестоимостных затрат</v>
      </c>
      <c r="N53" s="1" t="str">
        <f>Items!$N$41</f>
        <v>Оплаты расходов этапа-3 бизнес-процесса</v>
      </c>
      <c r="O53" s="6" t="str">
        <f>Items!$W53</f>
        <v>Производственные затраты-22</v>
      </c>
      <c r="P53" s="1" t="str">
        <f>dbP!$AA$2</f>
        <v>AA</v>
      </c>
      <c r="R53" s="1" t="str">
        <f t="shared" si="11"/>
        <v>Производственные затраты-22</v>
      </c>
      <c r="S53" s="1">
        <f t="shared" si="8"/>
        <v>0</v>
      </c>
      <c r="T53" s="6" t="str">
        <f>Items!$T$19</f>
        <v>CF(-)</v>
      </c>
      <c r="U53" s="1" t="str">
        <f>Items!$U$17</f>
        <v>Себестоимость продаж</v>
      </c>
      <c r="V53" s="1" t="str">
        <f>Items!$V$41</f>
        <v>Затраты этапа-3 бизнес-процесса</v>
      </c>
      <c r="W53" s="3" t="s">
        <v>122</v>
      </c>
      <c r="X53" s="1" t="str">
        <f>dbP!$AA$2</f>
        <v>AA</v>
      </c>
      <c r="Z53" s="1" t="str">
        <f t="shared" si="12"/>
        <v>Производственные затраты-22</v>
      </c>
      <c r="AA53" s="1">
        <f t="shared" si="9"/>
        <v>0</v>
      </c>
      <c r="AB53" s="6" t="str">
        <f>Items!$AB$19</f>
        <v>PL(-)</v>
      </c>
    </row>
    <row r="54" spans="2:28" x14ac:dyDescent="0.3">
      <c r="B54" s="26">
        <f t="shared" si="6"/>
        <v>0</v>
      </c>
      <c r="E54" s="1" t="str">
        <f>Items!$E$17</f>
        <v>Начисление себестоимостных затрат</v>
      </c>
      <c r="F54" s="1" t="str">
        <f>Items!$F$41</f>
        <v>Начисление затрат этапа-3 бизнес-процесса</v>
      </c>
      <c r="G54" s="6" t="str">
        <f>Items!$W54</f>
        <v>Производственные затраты-23</v>
      </c>
      <c r="H54" s="1" t="str">
        <f>dbP!$Y$2</f>
        <v>Y</v>
      </c>
      <c r="J54" s="1" t="str">
        <f t="shared" si="10"/>
        <v>Производственные затраты-23</v>
      </c>
      <c r="K54" s="1">
        <f t="shared" si="7"/>
        <v>0</v>
      </c>
      <c r="L54" s="6" t="str">
        <f>Items!$L$19</f>
        <v>BS(+)</v>
      </c>
      <c r="M54" s="1" t="str">
        <f>Items!$M$17</f>
        <v>Оплаты себестоимостных затрат</v>
      </c>
      <c r="N54" s="1" t="str">
        <f>Items!$N$41</f>
        <v>Оплаты расходов этапа-3 бизнес-процесса</v>
      </c>
      <c r="O54" s="6" t="str">
        <f>Items!$W54</f>
        <v>Производственные затраты-23</v>
      </c>
      <c r="P54" s="1" t="str">
        <f>dbP!$AA$2</f>
        <v>AA</v>
      </c>
      <c r="R54" s="1" t="str">
        <f t="shared" si="11"/>
        <v>Производственные затраты-23</v>
      </c>
      <c r="S54" s="1">
        <f t="shared" si="8"/>
        <v>0</v>
      </c>
      <c r="T54" s="6" t="str">
        <f>Items!$T$19</f>
        <v>CF(-)</v>
      </c>
      <c r="U54" s="1" t="str">
        <f>Items!$U$17</f>
        <v>Себестоимость продаж</v>
      </c>
      <c r="V54" s="1" t="str">
        <f>Items!$V$41</f>
        <v>Затраты этапа-3 бизнес-процесса</v>
      </c>
      <c r="W54" s="3" t="s">
        <v>123</v>
      </c>
      <c r="X54" s="1" t="str">
        <f>dbP!$AA$2</f>
        <v>AA</v>
      </c>
      <c r="Z54" s="1" t="str">
        <f t="shared" si="12"/>
        <v>Производственные затраты-23</v>
      </c>
      <c r="AA54" s="1">
        <f t="shared" si="9"/>
        <v>0</v>
      </c>
      <c r="AB54" s="6" t="str">
        <f>Items!$AB$19</f>
        <v>PL(-)</v>
      </c>
    </row>
    <row r="55" spans="2:28" x14ac:dyDescent="0.3">
      <c r="B55" s="26">
        <f t="shared" si="6"/>
        <v>0</v>
      </c>
      <c r="E55" s="1" t="str">
        <f>Items!$E$17</f>
        <v>Начисление себестоимостных затрат</v>
      </c>
      <c r="F55" s="1" t="str">
        <f>Items!$F$41</f>
        <v>Начисление затрат этапа-3 бизнес-процесса</v>
      </c>
      <c r="G55" s="6" t="str">
        <f>Items!$W55</f>
        <v>Производственные затраты-24</v>
      </c>
      <c r="H55" s="1" t="str">
        <f>dbP!$Y$2</f>
        <v>Y</v>
      </c>
      <c r="J55" s="1" t="str">
        <f t="shared" si="10"/>
        <v>Производственные затраты-24</v>
      </c>
      <c r="K55" s="1">
        <f t="shared" si="7"/>
        <v>0</v>
      </c>
      <c r="L55" s="6" t="str">
        <f>Items!$L$19</f>
        <v>BS(+)</v>
      </c>
      <c r="M55" s="1" t="str">
        <f>Items!$M$17</f>
        <v>Оплаты себестоимостных затрат</v>
      </c>
      <c r="N55" s="1" t="str">
        <f>Items!$N$41</f>
        <v>Оплаты расходов этапа-3 бизнес-процесса</v>
      </c>
      <c r="O55" s="6" t="str">
        <f>Items!$W55</f>
        <v>Производственные затраты-24</v>
      </c>
      <c r="P55" s="1" t="str">
        <f>dbP!$AA$2</f>
        <v>AA</v>
      </c>
      <c r="R55" s="1" t="str">
        <f t="shared" si="11"/>
        <v>Производственные затраты-24</v>
      </c>
      <c r="S55" s="1">
        <f t="shared" si="8"/>
        <v>0</v>
      </c>
      <c r="T55" s="6" t="str">
        <f>Items!$T$19</f>
        <v>CF(-)</v>
      </c>
      <c r="U55" s="1" t="str">
        <f>Items!$U$17</f>
        <v>Себестоимость продаж</v>
      </c>
      <c r="V55" s="1" t="str">
        <f>Items!$V$41</f>
        <v>Затраты этапа-3 бизнес-процесса</v>
      </c>
      <c r="W55" s="3" t="s">
        <v>124</v>
      </c>
      <c r="X55" s="1" t="str">
        <f>dbP!$AA$2</f>
        <v>AA</v>
      </c>
      <c r="Z55" s="1" t="str">
        <f t="shared" si="12"/>
        <v>Производственные затраты-24</v>
      </c>
      <c r="AA55" s="1">
        <f t="shared" si="9"/>
        <v>0</v>
      </c>
      <c r="AB55" s="6" t="str">
        <f>Items!$AB$19</f>
        <v>PL(-)</v>
      </c>
    </row>
    <row r="56" spans="2:28" x14ac:dyDescent="0.3">
      <c r="B56" s="26">
        <f t="shared" si="6"/>
        <v>0</v>
      </c>
      <c r="E56" s="1" t="str">
        <f>Items!$E$17</f>
        <v>Начисление себестоимостных затрат</v>
      </c>
      <c r="F56" s="1" t="str">
        <f>Items!$F$41</f>
        <v>Начисление затрат этапа-3 бизнес-процесса</v>
      </c>
      <c r="G56" s="6" t="str">
        <f>Items!$W56</f>
        <v>Производственные затраты-25</v>
      </c>
      <c r="H56" s="1" t="str">
        <f>dbP!$Y$2</f>
        <v>Y</v>
      </c>
      <c r="J56" s="1" t="str">
        <f t="shared" si="10"/>
        <v>Производственные затраты-25</v>
      </c>
      <c r="K56" s="1">
        <f t="shared" si="7"/>
        <v>0</v>
      </c>
      <c r="L56" s="6" t="str">
        <f>Items!$L$19</f>
        <v>BS(+)</v>
      </c>
      <c r="M56" s="1" t="str">
        <f>Items!$M$17</f>
        <v>Оплаты себестоимостных затрат</v>
      </c>
      <c r="N56" s="1" t="str">
        <f>Items!$N$41</f>
        <v>Оплаты расходов этапа-3 бизнес-процесса</v>
      </c>
      <c r="O56" s="6" t="str">
        <f>Items!$W56</f>
        <v>Производственные затраты-25</v>
      </c>
      <c r="P56" s="1" t="str">
        <f>dbP!$AA$2</f>
        <v>AA</v>
      </c>
      <c r="R56" s="1" t="str">
        <f t="shared" si="11"/>
        <v>Производственные затраты-25</v>
      </c>
      <c r="S56" s="1">
        <f t="shared" si="8"/>
        <v>0</v>
      </c>
      <c r="T56" s="6" t="str">
        <f>Items!$T$19</f>
        <v>CF(-)</v>
      </c>
      <c r="U56" s="1" t="str">
        <f>Items!$U$17</f>
        <v>Себестоимость продаж</v>
      </c>
      <c r="V56" s="1" t="str">
        <f>Items!$V$41</f>
        <v>Затраты этапа-3 бизнес-процесса</v>
      </c>
      <c r="W56" s="3" t="s">
        <v>125</v>
      </c>
      <c r="X56" s="1" t="str">
        <f>dbP!$AA$2</f>
        <v>AA</v>
      </c>
      <c r="Z56" s="1" t="str">
        <f t="shared" si="12"/>
        <v>Производственные затраты-25</v>
      </c>
      <c r="AA56" s="1">
        <f t="shared" si="9"/>
        <v>0</v>
      </c>
      <c r="AB56" s="6" t="str">
        <f>Items!$AB$19</f>
        <v>PL(-)</v>
      </c>
    </row>
    <row r="57" spans="2:28" x14ac:dyDescent="0.3">
      <c r="B57" s="26">
        <f t="shared" si="6"/>
        <v>0</v>
      </c>
      <c r="E57" s="1" t="str">
        <f>Items!$E$17</f>
        <v>Начисление себестоимостных затрат</v>
      </c>
      <c r="F57" s="1" t="str">
        <f>Items!$F$41</f>
        <v>Начисление затрат этапа-3 бизнес-процесса</v>
      </c>
      <c r="G57" s="6" t="str">
        <f>Items!$W57</f>
        <v>Производственные затраты-26</v>
      </c>
      <c r="H57" s="1" t="str">
        <f>dbP!$Y$2</f>
        <v>Y</v>
      </c>
      <c r="J57" s="1" t="str">
        <f t="shared" si="10"/>
        <v>Производственные затраты-26</v>
      </c>
      <c r="K57" s="1">
        <f t="shared" si="7"/>
        <v>0</v>
      </c>
      <c r="L57" s="6" t="str">
        <f>Items!$L$19</f>
        <v>BS(+)</v>
      </c>
      <c r="M57" s="1" t="str">
        <f>Items!$M$17</f>
        <v>Оплаты себестоимостных затрат</v>
      </c>
      <c r="N57" s="1" t="str">
        <f>Items!$N$41</f>
        <v>Оплаты расходов этапа-3 бизнес-процесса</v>
      </c>
      <c r="O57" s="6" t="str">
        <f>Items!$W57</f>
        <v>Производственные затраты-26</v>
      </c>
      <c r="P57" s="1" t="str">
        <f>dbP!$AA$2</f>
        <v>AA</v>
      </c>
      <c r="R57" s="1" t="str">
        <f t="shared" si="11"/>
        <v>Производственные затраты-26</v>
      </c>
      <c r="S57" s="1">
        <f t="shared" si="8"/>
        <v>0</v>
      </c>
      <c r="T57" s="6" t="str">
        <f>Items!$T$19</f>
        <v>CF(-)</v>
      </c>
      <c r="U57" s="1" t="str">
        <f>Items!$U$17</f>
        <v>Себестоимость продаж</v>
      </c>
      <c r="V57" s="1" t="str">
        <f>Items!$V$41</f>
        <v>Затраты этапа-3 бизнес-процесса</v>
      </c>
      <c r="W57" s="3" t="s">
        <v>126</v>
      </c>
      <c r="X57" s="1" t="str">
        <f>dbP!$AA$2</f>
        <v>AA</v>
      </c>
      <c r="Z57" s="1" t="str">
        <f t="shared" si="12"/>
        <v>Производственные затраты-26</v>
      </c>
      <c r="AA57" s="1">
        <f t="shared" si="9"/>
        <v>0</v>
      </c>
      <c r="AB57" s="6" t="str">
        <f>Items!$AB$19</f>
        <v>PL(-)</v>
      </c>
    </row>
    <row r="58" spans="2:28" x14ac:dyDescent="0.3">
      <c r="B58" s="26">
        <f t="shared" si="6"/>
        <v>0</v>
      </c>
      <c r="E58" s="1" t="str">
        <f>Items!$E$17</f>
        <v>Начисление себестоимостных затрат</v>
      </c>
      <c r="F58" s="1" t="str">
        <f>Items!$F$41</f>
        <v>Начисление затрат этапа-3 бизнес-процесса</v>
      </c>
      <c r="G58" s="6" t="str">
        <f>Items!$W58</f>
        <v>Производственные затраты-27</v>
      </c>
      <c r="H58" s="1" t="str">
        <f>dbP!$Y$2</f>
        <v>Y</v>
      </c>
      <c r="J58" s="1" t="str">
        <f t="shared" si="10"/>
        <v>Производственные затраты-27</v>
      </c>
      <c r="K58" s="1">
        <f t="shared" si="7"/>
        <v>0</v>
      </c>
      <c r="L58" s="6" t="str">
        <f>Items!$L$19</f>
        <v>BS(+)</v>
      </c>
      <c r="M58" s="1" t="str">
        <f>Items!$M$17</f>
        <v>Оплаты себестоимостных затрат</v>
      </c>
      <c r="N58" s="1" t="str">
        <f>Items!$N$41</f>
        <v>Оплаты расходов этапа-3 бизнес-процесса</v>
      </c>
      <c r="O58" s="6" t="str">
        <f>Items!$W58</f>
        <v>Производственные затраты-27</v>
      </c>
      <c r="P58" s="1" t="str">
        <f>dbP!$AA$2</f>
        <v>AA</v>
      </c>
      <c r="R58" s="1" t="str">
        <f t="shared" si="11"/>
        <v>Производственные затраты-27</v>
      </c>
      <c r="S58" s="1">
        <f t="shared" si="8"/>
        <v>0</v>
      </c>
      <c r="T58" s="6" t="str">
        <f>Items!$T$19</f>
        <v>CF(-)</v>
      </c>
      <c r="U58" s="1" t="str">
        <f>Items!$U$17</f>
        <v>Себестоимость продаж</v>
      </c>
      <c r="V58" s="1" t="str">
        <f>Items!$V$41</f>
        <v>Затраты этапа-3 бизнес-процесса</v>
      </c>
      <c r="W58" s="3" t="s">
        <v>127</v>
      </c>
      <c r="X58" s="1" t="str">
        <f>dbP!$AA$2</f>
        <v>AA</v>
      </c>
      <c r="Z58" s="1" t="str">
        <f t="shared" si="12"/>
        <v>Производственные затраты-27</v>
      </c>
      <c r="AA58" s="1">
        <f t="shared" si="9"/>
        <v>0</v>
      </c>
      <c r="AB58" s="6" t="str">
        <f>Items!$AB$19</f>
        <v>PL(-)</v>
      </c>
    </row>
    <row r="59" spans="2:28" x14ac:dyDescent="0.3">
      <c r="B59" s="26">
        <f t="shared" si="6"/>
        <v>0</v>
      </c>
      <c r="E59" s="1" t="str">
        <f>Items!$E$17</f>
        <v>Начисление себестоимостных затрат</v>
      </c>
      <c r="F59" s="3" t="s">
        <v>146</v>
      </c>
      <c r="G59" s="6"/>
      <c r="H59" s="1" t="str">
        <f>dbP!$Y$2</f>
        <v>Y</v>
      </c>
      <c r="J59" s="1" t="str">
        <f t="shared" si="10"/>
        <v>Начисление затрат этапа-4 бизнес-процесса</v>
      </c>
      <c r="K59" s="1">
        <f t="shared" si="7"/>
        <v>0</v>
      </c>
      <c r="M59" s="1" t="str">
        <f>Items!$M$17</f>
        <v>Оплаты себестоимостных затрат</v>
      </c>
      <c r="N59" s="3" t="s">
        <v>143</v>
      </c>
      <c r="O59" s="6"/>
      <c r="P59" s="1" t="str">
        <f>dbP!$AA$2</f>
        <v>AA</v>
      </c>
      <c r="R59" s="1" t="str">
        <f t="shared" si="11"/>
        <v>Оплаты расходов этапа-4 бизнес-процесса</v>
      </c>
      <c r="S59" s="1">
        <f t="shared" si="8"/>
        <v>0</v>
      </c>
      <c r="U59" s="1" t="str">
        <f>Items!$U$17</f>
        <v>Себестоимость продаж</v>
      </c>
      <c r="V59" s="3" t="s">
        <v>120</v>
      </c>
      <c r="X59" s="1" t="str">
        <f>dbP!$AA$2</f>
        <v>AA</v>
      </c>
      <c r="Z59" s="1" t="str">
        <f t="shared" si="12"/>
        <v>Затраты этапа-4 бизнес-процесса</v>
      </c>
      <c r="AA59" s="1">
        <f t="shared" si="9"/>
        <v>0</v>
      </c>
    </row>
    <row r="60" spans="2:28" x14ac:dyDescent="0.3">
      <c r="B60" s="26">
        <f t="shared" si="6"/>
        <v>0</v>
      </c>
      <c r="E60" s="1" t="str">
        <f>Items!$E$17</f>
        <v>Начисление себестоимостных затрат</v>
      </c>
      <c r="F60" s="1" t="str">
        <f>Items!$F$59</f>
        <v>Начисление затрат этапа-4 бизнес-процесса</v>
      </c>
      <c r="G60" s="6" t="str">
        <f>Items!$W60</f>
        <v>Производственные затраты-28</v>
      </c>
      <c r="H60" s="1" t="str">
        <f>dbP!$Y$2</f>
        <v>Y</v>
      </c>
      <c r="J60" s="1" t="str">
        <f t="shared" si="10"/>
        <v>Производственные затраты-28</v>
      </c>
      <c r="K60" s="1">
        <f t="shared" si="7"/>
        <v>0</v>
      </c>
      <c r="L60" s="6" t="str">
        <f>Items!$L$19</f>
        <v>BS(+)</v>
      </c>
      <c r="M60" s="1" t="str">
        <f>Items!$M$17</f>
        <v>Оплаты себестоимостных затрат</v>
      </c>
      <c r="N60" s="1" t="str">
        <f>Items!$N$59</f>
        <v>Оплаты расходов этапа-4 бизнес-процесса</v>
      </c>
      <c r="O60" s="6" t="str">
        <f>Items!$W60</f>
        <v>Производственные затраты-28</v>
      </c>
      <c r="P60" s="1" t="str">
        <f>dbP!$AA$2</f>
        <v>AA</v>
      </c>
      <c r="R60" s="1" t="str">
        <f t="shared" si="11"/>
        <v>Производственные затраты-28</v>
      </c>
      <c r="S60" s="1">
        <f t="shared" si="8"/>
        <v>0</v>
      </c>
      <c r="T60" s="6" t="str">
        <f>Items!$T$19</f>
        <v>CF(-)</v>
      </c>
      <c r="U60" s="1" t="str">
        <f>Items!$U$17</f>
        <v>Себестоимость продаж</v>
      </c>
      <c r="V60" s="1" t="str">
        <f>Items!$V$59</f>
        <v>Затраты этапа-4 бизнес-процесса</v>
      </c>
      <c r="W60" s="3" t="s">
        <v>128</v>
      </c>
      <c r="X60" s="1" t="str">
        <f>dbP!$AA$2</f>
        <v>AA</v>
      </c>
      <c r="Z60" s="1" t="str">
        <f t="shared" si="12"/>
        <v>Производственные затраты-28</v>
      </c>
      <c r="AA60" s="1">
        <f t="shared" si="9"/>
        <v>0</v>
      </c>
      <c r="AB60" s="6" t="str">
        <f>Items!$AB$19</f>
        <v>PL(-)</v>
      </c>
    </row>
    <row r="61" spans="2:28" x14ac:dyDescent="0.3">
      <c r="B61" s="26">
        <f t="shared" si="6"/>
        <v>0</v>
      </c>
      <c r="E61" s="1" t="str">
        <f>Items!$E$17</f>
        <v>Начисление себестоимостных затрат</v>
      </c>
      <c r="F61" s="1" t="str">
        <f>Items!$F$59</f>
        <v>Начисление затрат этапа-4 бизнес-процесса</v>
      </c>
      <c r="G61" s="6" t="str">
        <f>Items!$W61</f>
        <v>Производственные затраты-29</v>
      </c>
      <c r="H61" s="1" t="str">
        <f>dbP!$Y$2</f>
        <v>Y</v>
      </c>
      <c r="J61" s="1" t="str">
        <f t="shared" si="10"/>
        <v>Производственные затраты-29</v>
      </c>
      <c r="K61" s="1">
        <f t="shared" si="7"/>
        <v>0</v>
      </c>
      <c r="L61" s="6" t="str">
        <f>Items!$L$19</f>
        <v>BS(+)</v>
      </c>
      <c r="M61" s="1" t="str">
        <f>Items!$M$17</f>
        <v>Оплаты себестоимостных затрат</v>
      </c>
      <c r="N61" s="1" t="str">
        <f>Items!$N$59</f>
        <v>Оплаты расходов этапа-4 бизнес-процесса</v>
      </c>
      <c r="O61" s="6" t="str">
        <f>Items!$W61</f>
        <v>Производственные затраты-29</v>
      </c>
      <c r="P61" s="1" t="str">
        <f>dbP!$AA$2</f>
        <v>AA</v>
      </c>
      <c r="R61" s="1" t="str">
        <f t="shared" si="11"/>
        <v>Производственные затраты-29</v>
      </c>
      <c r="S61" s="1">
        <f t="shared" si="8"/>
        <v>0</v>
      </c>
      <c r="T61" s="6" t="str">
        <f>Items!$T$19</f>
        <v>CF(-)</v>
      </c>
      <c r="U61" s="1" t="str">
        <f>Items!$U$17</f>
        <v>Себестоимость продаж</v>
      </c>
      <c r="V61" s="1" t="str">
        <f>Items!$V$59</f>
        <v>Затраты этапа-4 бизнес-процесса</v>
      </c>
      <c r="W61" s="3" t="s">
        <v>129</v>
      </c>
      <c r="X61" s="1" t="str">
        <f>dbP!$AA$2</f>
        <v>AA</v>
      </c>
      <c r="Z61" s="1" t="str">
        <f t="shared" si="12"/>
        <v>Производственные затраты-29</v>
      </c>
      <c r="AA61" s="1">
        <f t="shared" si="9"/>
        <v>0</v>
      </c>
      <c r="AB61" s="6" t="str">
        <f>Items!$AB$19</f>
        <v>PL(-)</v>
      </c>
    </row>
    <row r="62" spans="2:28" x14ac:dyDescent="0.3">
      <c r="B62" s="26">
        <f t="shared" si="6"/>
        <v>0</v>
      </c>
      <c r="E62" s="1" t="str">
        <f>Items!$E$17</f>
        <v>Начисление себестоимостных затрат</v>
      </c>
      <c r="F62" s="1" t="str">
        <f>Items!$F$59</f>
        <v>Начисление затрат этапа-4 бизнес-процесса</v>
      </c>
      <c r="G62" s="6" t="str">
        <f>Items!$W62</f>
        <v>Производственные затраты-30</v>
      </c>
      <c r="H62" s="1" t="str">
        <f>dbP!$Y$2</f>
        <v>Y</v>
      </c>
      <c r="J62" s="1" t="str">
        <f t="shared" si="10"/>
        <v>Производственные затраты-30</v>
      </c>
      <c r="K62" s="1">
        <f t="shared" si="7"/>
        <v>0</v>
      </c>
      <c r="L62" s="6" t="str">
        <f>Items!$L$19</f>
        <v>BS(+)</v>
      </c>
      <c r="M62" s="1" t="str">
        <f>Items!$M$17</f>
        <v>Оплаты себестоимостных затрат</v>
      </c>
      <c r="N62" s="1" t="str">
        <f>Items!$N$59</f>
        <v>Оплаты расходов этапа-4 бизнес-процесса</v>
      </c>
      <c r="O62" s="6" t="str">
        <f>Items!$W62</f>
        <v>Производственные затраты-30</v>
      </c>
      <c r="P62" s="1" t="str">
        <f>dbP!$AA$2</f>
        <v>AA</v>
      </c>
      <c r="R62" s="1" t="str">
        <f t="shared" si="11"/>
        <v>Производственные затраты-30</v>
      </c>
      <c r="S62" s="1">
        <f t="shared" si="8"/>
        <v>0</v>
      </c>
      <c r="T62" s="6" t="str">
        <f>Items!$T$19</f>
        <v>CF(-)</v>
      </c>
      <c r="U62" s="1" t="str">
        <f>Items!$U$17</f>
        <v>Себестоимость продаж</v>
      </c>
      <c r="V62" s="1" t="str">
        <f>Items!$V$59</f>
        <v>Затраты этапа-4 бизнес-процесса</v>
      </c>
      <c r="W62" s="3" t="s">
        <v>130</v>
      </c>
      <c r="X62" s="1" t="str">
        <f>dbP!$AA$2</f>
        <v>AA</v>
      </c>
      <c r="Z62" s="1" t="str">
        <f t="shared" si="12"/>
        <v>Производственные затраты-30</v>
      </c>
      <c r="AA62" s="1">
        <f t="shared" si="9"/>
        <v>0</v>
      </c>
      <c r="AB62" s="6" t="str">
        <f>Items!$AB$19</f>
        <v>PL(-)</v>
      </c>
    </row>
    <row r="63" spans="2:28" x14ac:dyDescent="0.3">
      <c r="B63" s="26">
        <f t="shared" si="6"/>
        <v>0</v>
      </c>
      <c r="E63" s="1" t="str">
        <f>Items!$E$17</f>
        <v>Начисление себестоимостных затрат</v>
      </c>
      <c r="F63" s="1" t="str">
        <f>Items!$F$59</f>
        <v>Начисление затрат этапа-4 бизнес-процесса</v>
      </c>
      <c r="G63" s="6" t="str">
        <f>Items!$W63</f>
        <v>Производственные затраты-31</v>
      </c>
      <c r="H63" s="1" t="str">
        <f>dbP!$Y$2</f>
        <v>Y</v>
      </c>
      <c r="J63" s="1" t="str">
        <f t="shared" si="10"/>
        <v>Производственные затраты-31</v>
      </c>
      <c r="K63" s="1">
        <f t="shared" si="7"/>
        <v>0</v>
      </c>
      <c r="L63" s="6" t="str">
        <f>Items!$L$19</f>
        <v>BS(+)</v>
      </c>
      <c r="M63" s="1" t="str">
        <f>Items!$M$17</f>
        <v>Оплаты себестоимостных затрат</v>
      </c>
      <c r="N63" s="1" t="str">
        <f>Items!$N$59</f>
        <v>Оплаты расходов этапа-4 бизнес-процесса</v>
      </c>
      <c r="O63" s="6" t="str">
        <f>Items!$W63</f>
        <v>Производственные затраты-31</v>
      </c>
      <c r="P63" s="1" t="str">
        <f>dbP!$AA$2</f>
        <v>AA</v>
      </c>
      <c r="R63" s="1" t="str">
        <f t="shared" si="11"/>
        <v>Производственные затраты-31</v>
      </c>
      <c r="S63" s="1">
        <f t="shared" si="8"/>
        <v>0</v>
      </c>
      <c r="T63" s="6" t="str">
        <f>Items!$T$19</f>
        <v>CF(-)</v>
      </c>
      <c r="U63" s="1" t="str">
        <f>Items!$U$17</f>
        <v>Себестоимость продаж</v>
      </c>
      <c r="V63" s="1" t="str">
        <f>Items!$V$59</f>
        <v>Затраты этапа-4 бизнес-процесса</v>
      </c>
      <c r="W63" s="3" t="s">
        <v>169</v>
      </c>
      <c r="X63" s="1" t="str">
        <f>dbP!$AA$2</f>
        <v>AA</v>
      </c>
      <c r="Z63" s="1" t="str">
        <f t="shared" si="12"/>
        <v>Производственные затраты-31</v>
      </c>
      <c r="AA63" s="1">
        <f t="shared" si="9"/>
        <v>0</v>
      </c>
      <c r="AB63" s="6" t="str">
        <f>Items!$AB$19</f>
        <v>PL(-)</v>
      </c>
    </row>
    <row r="64" spans="2:28" x14ac:dyDescent="0.3">
      <c r="B64" s="26">
        <f t="shared" si="6"/>
        <v>0</v>
      </c>
      <c r="E64" s="1" t="str">
        <f>Items!$E$17</f>
        <v>Начисление себестоимостных затрат</v>
      </c>
      <c r="F64" s="1" t="str">
        <f>Items!$F$59</f>
        <v>Начисление затрат этапа-4 бизнес-процесса</v>
      </c>
      <c r="G64" s="6" t="str">
        <f>Items!$W64</f>
        <v>Производственные затраты-32</v>
      </c>
      <c r="H64" s="1" t="str">
        <f>dbP!$Y$2</f>
        <v>Y</v>
      </c>
      <c r="J64" s="1" t="str">
        <f t="shared" si="10"/>
        <v>Производственные затраты-32</v>
      </c>
      <c r="K64" s="1">
        <f t="shared" si="7"/>
        <v>0</v>
      </c>
      <c r="L64" s="6" t="str">
        <f>Items!$L$19</f>
        <v>BS(+)</v>
      </c>
      <c r="M64" s="1" t="str">
        <f>Items!$M$17</f>
        <v>Оплаты себестоимостных затрат</v>
      </c>
      <c r="N64" s="1" t="str">
        <f>Items!$N$59</f>
        <v>Оплаты расходов этапа-4 бизнес-процесса</v>
      </c>
      <c r="O64" s="6" t="str">
        <f>Items!$W64</f>
        <v>Производственные затраты-32</v>
      </c>
      <c r="P64" s="1" t="str">
        <f>dbP!$AA$2</f>
        <v>AA</v>
      </c>
      <c r="R64" s="1" t="str">
        <f t="shared" si="11"/>
        <v>Производственные затраты-32</v>
      </c>
      <c r="S64" s="1">
        <f t="shared" si="8"/>
        <v>0</v>
      </c>
      <c r="T64" s="6" t="str">
        <f>Items!$T$19</f>
        <v>CF(-)</v>
      </c>
      <c r="U64" s="1" t="str">
        <f>Items!$U$17</f>
        <v>Себестоимость продаж</v>
      </c>
      <c r="V64" s="1" t="str">
        <f>Items!$V$59</f>
        <v>Затраты этапа-4 бизнес-процесса</v>
      </c>
      <c r="W64" s="3" t="s">
        <v>170</v>
      </c>
      <c r="X64" s="1" t="str">
        <f>dbP!$AA$2</f>
        <v>AA</v>
      </c>
      <c r="Z64" s="1" t="str">
        <f t="shared" si="12"/>
        <v>Производственные затраты-32</v>
      </c>
      <c r="AA64" s="1">
        <f t="shared" si="9"/>
        <v>0</v>
      </c>
      <c r="AB64" s="6" t="str">
        <f>Items!$AB$19</f>
        <v>PL(-)</v>
      </c>
    </row>
    <row r="65" spans="2:28" x14ac:dyDescent="0.3">
      <c r="B65" s="26">
        <f t="shared" si="6"/>
        <v>0</v>
      </c>
      <c r="E65" s="1" t="str">
        <f>Items!$E$17</f>
        <v>Начисление себестоимостных затрат</v>
      </c>
      <c r="F65" s="1" t="str">
        <f>Items!$F$59</f>
        <v>Начисление затрат этапа-4 бизнес-процесса</v>
      </c>
      <c r="G65" s="6" t="str">
        <f>Items!$W65</f>
        <v>Производственные затраты-33</v>
      </c>
      <c r="H65" s="1" t="str">
        <f>dbP!$Y$2</f>
        <v>Y</v>
      </c>
      <c r="J65" s="1" t="str">
        <f t="shared" si="10"/>
        <v>Производственные затраты-33</v>
      </c>
      <c r="K65" s="1">
        <f t="shared" si="7"/>
        <v>0</v>
      </c>
      <c r="L65" s="6" t="str">
        <f>Items!$L$19</f>
        <v>BS(+)</v>
      </c>
      <c r="M65" s="1" t="str">
        <f>Items!$M$17</f>
        <v>Оплаты себестоимостных затрат</v>
      </c>
      <c r="N65" s="1" t="str">
        <f>Items!$N$59</f>
        <v>Оплаты расходов этапа-4 бизнес-процесса</v>
      </c>
      <c r="O65" s="6" t="str">
        <f>Items!$W65</f>
        <v>Производственные затраты-33</v>
      </c>
      <c r="P65" s="1" t="str">
        <f>dbP!$AA$2</f>
        <v>AA</v>
      </c>
      <c r="R65" s="1" t="str">
        <f t="shared" si="11"/>
        <v>Производственные затраты-33</v>
      </c>
      <c r="S65" s="1">
        <f t="shared" si="8"/>
        <v>0</v>
      </c>
      <c r="T65" s="6" t="str">
        <f>Items!$T$19</f>
        <v>CF(-)</v>
      </c>
      <c r="U65" s="1" t="str">
        <f>Items!$U$17</f>
        <v>Себестоимость продаж</v>
      </c>
      <c r="V65" s="1" t="str">
        <f>Items!$V$59</f>
        <v>Затраты этапа-4 бизнес-процесса</v>
      </c>
      <c r="W65" s="3" t="s">
        <v>171</v>
      </c>
      <c r="X65" s="1" t="str">
        <f>dbP!$AA$2</f>
        <v>AA</v>
      </c>
      <c r="Z65" s="1" t="str">
        <f t="shared" si="12"/>
        <v>Производственные затраты-33</v>
      </c>
      <c r="AA65" s="1">
        <f t="shared" si="9"/>
        <v>0</v>
      </c>
      <c r="AB65" s="6" t="str">
        <f>Items!$AB$19</f>
        <v>PL(-)</v>
      </c>
    </row>
    <row r="66" spans="2:28" x14ac:dyDescent="0.3">
      <c r="B66" s="26">
        <f t="shared" si="6"/>
        <v>0</v>
      </c>
      <c r="E66" s="1" t="str">
        <f>Items!$E$17</f>
        <v>Начисление себестоимостных затрат</v>
      </c>
      <c r="F66" s="1" t="str">
        <f>Items!$F$59</f>
        <v>Начисление затрат этапа-4 бизнес-процесса</v>
      </c>
      <c r="G66" s="6" t="str">
        <f>Items!$W66</f>
        <v>Производственные затраты-34</v>
      </c>
      <c r="H66" s="1" t="str">
        <f>dbP!$Y$2</f>
        <v>Y</v>
      </c>
      <c r="J66" s="1" t="str">
        <f t="shared" si="10"/>
        <v>Производственные затраты-34</v>
      </c>
      <c r="K66" s="1">
        <f t="shared" si="7"/>
        <v>0</v>
      </c>
      <c r="L66" s="6" t="str">
        <f>Items!$L$19</f>
        <v>BS(+)</v>
      </c>
      <c r="M66" s="1" t="str">
        <f>Items!$M$17</f>
        <v>Оплаты себестоимостных затрат</v>
      </c>
      <c r="N66" s="1" t="str">
        <f>Items!$N$59</f>
        <v>Оплаты расходов этапа-4 бизнес-процесса</v>
      </c>
      <c r="O66" s="6" t="str">
        <f>Items!$W66</f>
        <v>Производственные затраты-34</v>
      </c>
      <c r="P66" s="1" t="str">
        <f>dbP!$AA$2</f>
        <v>AA</v>
      </c>
      <c r="R66" s="1" t="str">
        <f t="shared" si="11"/>
        <v>Производственные затраты-34</v>
      </c>
      <c r="S66" s="1">
        <f t="shared" si="8"/>
        <v>0</v>
      </c>
      <c r="T66" s="6" t="str">
        <f>Items!$T$19</f>
        <v>CF(-)</v>
      </c>
      <c r="U66" s="1" t="str">
        <f>Items!$U$17</f>
        <v>Себестоимость продаж</v>
      </c>
      <c r="V66" s="1" t="str">
        <f>Items!$V$59</f>
        <v>Затраты этапа-4 бизнес-процесса</v>
      </c>
      <c r="W66" s="3" t="s">
        <v>172</v>
      </c>
      <c r="X66" s="1" t="str">
        <f>dbP!$AA$2</f>
        <v>AA</v>
      </c>
      <c r="Z66" s="1" t="str">
        <f t="shared" si="12"/>
        <v>Производственные затраты-34</v>
      </c>
      <c r="AA66" s="1">
        <f t="shared" si="9"/>
        <v>0</v>
      </c>
      <c r="AB66" s="6" t="str">
        <f>Items!$AB$19</f>
        <v>PL(-)</v>
      </c>
    </row>
    <row r="67" spans="2:28" x14ac:dyDescent="0.3">
      <c r="B67" s="26">
        <f t="shared" si="6"/>
        <v>0</v>
      </c>
      <c r="E67" s="1" t="str">
        <f>Items!$E$17</f>
        <v>Начисление себестоимостных затрат</v>
      </c>
      <c r="F67" s="1" t="str">
        <f>Items!$F$59</f>
        <v>Начисление затрат этапа-4 бизнес-процесса</v>
      </c>
      <c r="G67" s="6" t="str">
        <f>Items!$W67</f>
        <v>Производственные затраты-35</v>
      </c>
      <c r="H67" s="1" t="str">
        <f>dbP!$Y$2</f>
        <v>Y</v>
      </c>
      <c r="J67" s="1" t="str">
        <f t="shared" si="10"/>
        <v>Производственные затраты-35</v>
      </c>
      <c r="K67" s="1">
        <f t="shared" si="7"/>
        <v>0</v>
      </c>
      <c r="L67" s="6" t="str">
        <f>Items!$L$19</f>
        <v>BS(+)</v>
      </c>
      <c r="M67" s="1" t="str">
        <f>Items!$M$17</f>
        <v>Оплаты себестоимостных затрат</v>
      </c>
      <c r="N67" s="1" t="str">
        <f>Items!$N$59</f>
        <v>Оплаты расходов этапа-4 бизнес-процесса</v>
      </c>
      <c r="O67" s="6" t="str">
        <f>Items!$W67</f>
        <v>Производственные затраты-35</v>
      </c>
      <c r="P67" s="1" t="str">
        <f>dbP!$AA$2</f>
        <v>AA</v>
      </c>
      <c r="R67" s="1" t="str">
        <f t="shared" si="11"/>
        <v>Производственные затраты-35</v>
      </c>
      <c r="S67" s="1">
        <f t="shared" si="8"/>
        <v>0</v>
      </c>
      <c r="T67" s="6" t="str">
        <f>Items!$T$19</f>
        <v>CF(-)</v>
      </c>
      <c r="U67" s="1" t="str">
        <f>Items!$U$17</f>
        <v>Себестоимость продаж</v>
      </c>
      <c r="V67" s="1" t="str">
        <f>Items!$V$59</f>
        <v>Затраты этапа-4 бизнес-процесса</v>
      </c>
      <c r="W67" s="3" t="s">
        <v>173</v>
      </c>
      <c r="X67" s="1" t="str">
        <f>dbP!$AA$2</f>
        <v>AA</v>
      </c>
      <c r="Z67" s="1" t="str">
        <f t="shared" si="12"/>
        <v>Производственные затраты-35</v>
      </c>
      <c r="AA67" s="1">
        <f t="shared" si="9"/>
        <v>0</v>
      </c>
      <c r="AB67" s="6" t="str">
        <f>Items!$AB$19</f>
        <v>PL(-)</v>
      </c>
    </row>
    <row r="68" spans="2:28" x14ac:dyDescent="0.3">
      <c r="B68" s="26">
        <f t="shared" si="6"/>
        <v>0</v>
      </c>
      <c r="E68" s="1" t="str">
        <f>Items!$E$17</f>
        <v>Начисление себестоимостных затрат</v>
      </c>
      <c r="F68" s="1" t="str">
        <f>Items!$F$59</f>
        <v>Начисление затрат этапа-4 бизнес-процесса</v>
      </c>
      <c r="G68" s="6" t="str">
        <f>Items!$W68</f>
        <v>Производственные затраты-36</v>
      </c>
      <c r="H68" s="1" t="str">
        <f>dbP!$Y$2</f>
        <v>Y</v>
      </c>
      <c r="J68" s="1" t="str">
        <f t="shared" si="10"/>
        <v>Производственные затраты-36</v>
      </c>
      <c r="K68" s="1">
        <f t="shared" si="7"/>
        <v>0</v>
      </c>
      <c r="L68" s="6" t="str">
        <f>Items!$L$19</f>
        <v>BS(+)</v>
      </c>
      <c r="M68" s="1" t="str">
        <f>Items!$M$17</f>
        <v>Оплаты себестоимостных затрат</v>
      </c>
      <c r="N68" s="1" t="str">
        <f>Items!$N$59</f>
        <v>Оплаты расходов этапа-4 бизнес-процесса</v>
      </c>
      <c r="O68" s="6" t="str">
        <f>Items!$W68</f>
        <v>Производственные затраты-36</v>
      </c>
      <c r="P68" s="1" t="str">
        <f>dbP!$AA$2</f>
        <v>AA</v>
      </c>
      <c r="R68" s="1" t="str">
        <f t="shared" si="11"/>
        <v>Производственные затраты-36</v>
      </c>
      <c r="S68" s="1">
        <f t="shared" si="8"/>
        <v>0</v>
      </c>
      <c r="T68" s="6" t="str">
        <f>Items!$T$19</f>
        <v>CF(-)</v>
      </c>
      <c r="U68" s="1" t="str">
        <f>Items!$U$17</f>
        <v>Себестоимость продаж</v>
      </c>
      <c r="V68" s="1" t="str">
        <f>Items!$V$59</f>
        <v>Затраты этапа-4 бизнес-процесса</v>
      </c>
      <c r="W68" s="3" t="s">
        <v>174</v>
      </c>
      <c r="X68" s="1" t="str">
        <f>dbP!$AA$2</f>
        <v>AA</v>
      </c>
      <c r="Z68" s="1" t="str">
        <f t="shared" si="12"/>
        <v>Производственные затраты-36</v>
      </c>
      <c r="AA68" s="1">
        <f t="shared" si="9"/>
        <v>0</v>
      </c>
      <c r="AB68" s="6" t="str">
        <f>Items!$AB$19</f>
        <v>PL(-)</v>
      </c>
    </row>
    <row r="69" spans="2:28" x14ac:dyDescent="0.3">
      <c r="B69" s="26">
        <f t="shared" si="6"/>
        <v>0</v>
      </c>
      <c r="E69" s="1" t="str">
        <f>Items!$E$17</f>
        <v>Начисление себестоимостных затрат</v>
      </c>
      <c r="F69" s="1" t="str">
        <f>Items!$F$59</f>
        <v>Начисление затрат этапа-4 бизнес-процесса</v>
      </c>
      <c r="G69" s="6" t="str">
        <f>Items!$W69</f>
        <v>Производственные затраты-37</v>
      </c>
      <c r="H69" s="1" t="str">
        <f>dbP!$Y$2</f>
        <v>Y</v>
      </c>
      <c r="J69" s="1" t="str">
        <f t="shared" si="10"/>
        <v>Производственные затраты-37</v>
      </c>
      <c r="K69" s="1">
        <f t="shared" si="7"/>
        <v>0</v>
      </c>
      <c r="L69" s="6" t="str">
        <f>Items!$L$19</f>
        <v>BS(+)</v>
      </c>
      <c r="M69" s="1" t="str">
        <f>Items!$M$17</f>
        <v>Оплаты себестоимостных затрат</v>
      </c>
      <c r="N69" s="1" t="str">
        <f>Items!$N$59</f>
        <v>Оплаты расходов этапа-4 бизнес-процесса</v>
      </c>
      <c r="O69" s="6" t="str">
        <f>Items!$W69</f>
        <v>Производственные затраты-37</v>
      </c>
      <c r="P69" s="1" t="str">
        <f>dbP!$AA$2</f>
        <v>AA</v>
      </c>
      <c r="R69" s="1" t="str">
        <f t="shared" si="11"/>
        <v>Производственные затраты-37</v>
      </c>
      <c r="S69" s="1">
        <f t="shared" si="8"/>
        <v>0</v>
      </c>
      <c r="T69" s="6" t="str">
        <f>Items!$T$19</f>
        <v>CF(-)</v>
      </c>
      <c r="U69" s="1" t="str">
        <f>Items!$U$17</f>
        <v>Себестоимость продаж</v>
      </c>
      <c r="V69" s="1" t="str">
        <f>Items!$V$59</f>
        <v>Затраты этапа-4 бизнес-процесса</v>
      </c>
      <c r="W69" s="3" t="s">
        <v>175</v>
      </c>
      <c r="X69" s="1" t="str">
        <f>dbP!$AA$2</f>
        <v>AA</v>
      </c>
      <c r="Z69" s="1" t="str">
        <f t="shared" si="12"/>
        <v>Производственные затраты-37</v>
      </c>
      <c r="AA69" s="1">
        <f t="shared" si="9"/>
        <v>0</v>
      </c>
      <c r="AB69" s="6" t="str">
        <f>Items!$AB$19</f>
        <v>PL(-)</v>
      </c>
    </row>
    <row r="70" spans="2:28" x14ac:dyDescent="0.3">
      <c r="B70" s="26">
        <f t="shared" si="6"/>
        <v>0</v>
      </c>
      <c r="E70" s="1" t="str">
        <f>Items!$E$17</f>
        <v>Начисление себестоимостных затрат</v>
      </c>
      <c r="F70" s="3" t="s">
        <v>147</v>
      </c>
      <c r="G70" s="6"/>
      <c r="H70" s="1" t="str">
        <f>dbP!$Y$2</f>
        <v>Y</v>
      </c>
      <c r="J70" s="1" t="str">
        <f t="shared" si="10"/>
        <v>Начисление затрат этапа-5 бизнес-процесса</v>
      </c>
      <c r="K70" s="1">
        <f t="shared" si="7"/>
        <v>0</v>
      </c>
      <c r="M70" s="1" t="str">
        <f>Items!$M$17</f>
        <v>Оплаты себестоимостных затрат</v>
      </c>
      <c r="N70" s="3" t="s">
        <v>144</v>
      </c>
      <c r="O70" s="6"/>
      <c r="P70" s="1" t="str">
        <f>dbP!$AA$2</f>
        <v>AA</v>
      </c>
      <c r="R70" s="1" t="str">
        <f t="shared" si="11"/>
        <v>Оплаты расходов этапа-5 бизнес-процесса</v>
      </c>
      <c r="S70" s="1">
        <f t="shared" si="8"/>
        <v>0</v>
      </c>
      <c r="U70" s="1" t="str">
        <f>Items!$U$17</f>
        <v>Себестоимость продаж</v>
      </c>
      <c r="V70" s="3" t="s">
        <v>131</v>
      </c>
      <c r="X70" s="1" t="str">
        <f>dbP!$AA$2</f>
        <v>AA</v>
      </c>
      <c r="Z70" s="1" t="str">
        <f t="shared" si="12"/>
        <v>Затраты этапа-5 бизнес-процесса</v>
      </c>
      <c r="AA70" s="1">
        <f t="shared" si="9"/>
        <v>0</v>
      </c>
    </row>
    <row r="71" spans="2:28" x14ac:dyDescent="0.3">
      <c r="B71" s="26">
        <f t="shared" si="6"/>
        <v>0</v>
      </c>
      <c r="E71" s="1" t="str">
        <f>Items!$E$17</f>
        <v>Начисление себестоимостных затрат</v>
      </c>
      <c r="F71" s="1" t="str">
        <f>Items!$F$70</f>
        <v>Начисление затрат этапа-5 бизнес-процесса</v>
      </c>
      <c r="G71" s="6" t="str">
        <f>Items!$W71</f>
        <v>Затраты на доставку и продажу-1</v>
      </c>
      <c r="H71" s="1" t="str">
        <f>dbP!$Y$2</f>
        <v>Y</v>
      </c>
      <c r="J71" s="1" t="str">
        <f t="shared" si="10"/>
        <v>Затраты на доставку и продажу-1</v>
      </c>
      <c r="K71" s="1">
        <f t="shared" si="7"/>
        <v>0</v>
      </c>
      <c r="L71" s="6" t="str">
        <f>Items!$L$19</f>
        <v>BS(+)</v>
      </c>
      <c r="M71" s="1" t="str">
        <f>Items!$M$17</f>
        <v>Оплаты себестоимостных затрат</v>
      </c>
      <c r="N71" s="1" t="str">
        <f>Items!$N$70</f>
        <v>Оплаты расходов этапа-5 бизнес-процесса</v>
      </c>
      <c r="O71" s="6" t="str">
        <f>Items!$W71</f>
        <v>Затраты на доставку и продажу-1</v>
      </c>
      <c r="P71" s="1" t="str">
        <f>dbP!$AA$2</f>
        <v>AA</v>
      </c>
      <c r="R71" s="1" t="str">
        <f t="shared" si="11"/>
        <v>Затраты на доставку и продажу-1</v>
      </c>
      <c r="S71" s="1">
        <f t="shared" si="8"/>
        <v>0</v>
      </c>
      <c r="T71" s="6" t="str">
        <f>Items!$T$19</f>
        <v>CF(-)</v>
      </c>
      <c r="U71" s="1" t="str">
        <f>Items!$U$17</f>
        <v>Себестоимость продаж</v>
      </c>
      <c r="V71" s="1" t="str">
        <f>Items!$V$70</f>
        <v>Затраты этапа-5 бизнес-процесса</v>
      </c>
      <c r="W71" s="3" t="s">
        <v>132</v>
      </c>
      <c r="X71" s="1" t="str">
        <f>dbP!$AA$2</f>
        <v>AA</v>
      </c>
      <c r="Z71" s="1" t="str">
        <f t="shared" si="12"/>
        <v>Затраты на доставку и продажу-1</v>
      </c>
      <c r="AA71" s="1">
        <f t="shared" si="9"/>
        <v>0</v>
      </c>
      <c r="AB71" s="6" t="str">
        <f>Items!$AB$19</f>
        <v>PL(-)</v>
      </c>
    </row>
    <row r="72" spans="2:28" x14ac:dyDescent="0.3">
      <c r="B72" s="26">
        <f t="shared" si="6"/>
        <v>0</v>
      </c>
      <c r="E72" s="1" t="str">
        <f>Items!$E$17</f>
        <v>Начисление себестоимостных затрат</v>
      </c>
      <c r="F72" s="1" t="str">
        <f>Items!$F$70</f>
        <v>Начисление затрат этапа-5 бизнес-процесса</v>
      </c>
      <c r="G72" s="6" t="str">
        <f>Items!$W72</f>
        <v>Затраты на доставку и продажу-2</v>
      </c>
      <c r="H72" s="1" t="str">
        <f>dbP!$Y$2</f>
        <v>Y</v>
      </c>
      <c r="J72" s="1" t="str">
        <f t="shared" si="10"/>
        <v>Затраты на доставку и продажу-2</v>
      </c>
      <c r="K72" s="1">
        <f t="shared" si="7"/>
        <v>0</v>
      </c>
      <c r="L72" s="6" t="str">
        <f>Items!$L$19</f>
        <v>BS(+)</v>
      </c>
      <c r="M72" s="1" t="str">
        <f>Items!$M$17</f>
        <v>Оплаты себестоимостных затрат</v>
      </c>
      <c r="N72" s="1" t="str">
        <f>Items!$N$70</f>
        <v>Оплаты расходов этапа-5 бизнес-процесса</v>
      </c>
      <c r="O72" s="6" t="str">
        <f>Items!$W72</f>
        <v>Затраты на доставку и продажу-2</v>
      </c>
      <c r="P72" s="1" t="str">
        <f>dbP!$AA$2</f>
        <v>AA</v>
      </c>
      <c r="R72" s="1" t="str">
        <f t="shared" si="11"/>
        <v>Затраты на доставку и продажу-2</v>
      </c>
      <c r="S72" s="1">
        <f t="shared" si="8"/>
        <v>0</v>
      </c>
      <c r="T72" s="6" t="str">
        <f>Items!$T$19</f>
        <v>CF(-)</v>
      </c>
      <c r="U72" s="1" t="str">
        <f>Items!$U$17</f>
        <v>Себестоимость продаж</v>
      </c>
      <c r="V72" s="1" t="str">
        <f>Items!$V$70</f>
        <v>Затраты этапа-5 бизнес-процесса</v>
      </c>
      <c r="W72" s="3" t="s">
        <v>133</v>
      </c>
      <c r="X72" s="1" t="str">
        <f>dbP!$AA$2</f>
        <v>AA</v>
      </c>
      <c r="Z72" s="1" t="str">
        <f t="shared" si="12"/>
        <v>Затраты на доставку и продажу-2</v>
      </c>
      <c r="AA72" s="1">
        <f t="shared" si="9"/>
        <v>0</v>
      </c>
      <c r="AB72" s="6" t="str">
        <f>Items!$AB$19</f>
        <v>PL(-)</v>
      </c>
    </row>
    <row r="73" spans="2:28" x14ac:dyDescent="0.3">
      <c r="B73" s="26">
        <f t="shared" si="6"/>
        <v>0</v>
      </c>
      <c r="E73" s="1" t="str">
        <f>Items!$E$17</f>
        <v>Начисление себестоимостных затрат</v>
      </c>
      <c r="F73" s="1" t="str">
        <f>Items!$F$70</f>
        <v>Начисление затрат этапа-5 бизнес-процесса</v>
      </c>
      <c r="G73" s="6" t="str">
        <f>Items!$W73</f>
        <v>Затраты на доставку и продажу-3</v>
      </c>
      <c r="H73" s="1" t="str">
        <f>dbP!$Y$2</f>
        <v>Y</v>
      </c>
      <c r="J73" s="1" t="str">
        <f t="shared" si="10"/>
        <v>Затраты на доставку и продажу-3</v>
      </c>
      <c r="K73" s="1">
        <f t="shared" si="7"/>
        <v>0</v>
      </c>
      <c r="L73" s="6" t="str">
        <f>Items!$L$19</f>
        <v>BS(+)</v>
      </c>
      <c r="M73" s="1" t="str">
        <f>Items!$M$17</f>
        <v>Оплаты себестоимостных затрат</v>
      </c>
      <c r="N73" s="1" t="str">
        <f>Items!$N$70</f>
        <v>Оплаты расходов этапа-5 бизнес-процесса</v>
      </c>
      <c r="O73" s="6" t="str">
        <f>Items!$W73</f>
        <v>Затраты на доставку и продажу-3</v>
      </c>
      <c r="P73" s="1" t="str">
        <f>dbP!$AA$2</f>
        <v>AA</v>
      </c>
      <c r="R73" s="1" t="str">
        <f t="shared" si="11"/>
        <v>Затраты на доставку и продажу-3</v>
      </c>
      <c r="S73" s="1">
        <f t="shared" si="8"/>
        <v>0</v>
      </c>
      <c r="T73" s="6" t="str">
        <f>Items!$T$19</f>
        <v>CF(-)</v>
      </c>
      <c r="U73" s="1" t="str">
        <f>Items!$U$17</f>
        <v>Себестоимость продаж</v>
      </c>
      <c r="V73" s="1" t="str">
        <f>Items!$V$70</f>
        <v>Затраты этапа-5 бизнес-процесса</v>
      </c>
      <c r="W73" s="3" t="s">
        <v>134</v>
      </c>
      <c r="X73" s="1" t="str">
        <f>dbP!$AA$2</f>
        <v>AA</v>
      </c>
      <c r="Z73" s="1" t="str">
        <f t="shared" si="12"/>
        <v>Затраты на доставку и продажу-3</v>
      </c>
      <c r="AA73" s="1">
        <f t="shared" si="9"/>
        <v>0</v>
      </c>
      <c r="AB73" s="6" t="str">
        <f>Items!$AB$19</f>
        <v>PL(-)</v>
      </c>
    </row>
    <row r="74" spans="2:28" x14ac:dyDescent="0.3">
      <c r="B74" s="26">
        <f t="shared" ref="B74:B137" si="14">IF(AND(J74=0,R74=0,Z74=0),0,IF(OR(COUNTIF(M:M,E74)&lt;&gt;0,COUNTIF(U:U,E74)&lt;&gt;0),1,IF(OR(COUNTIF(E:E,M74)&lt;&gt;0,COUNTIF(U:U,M74)&lt;&gt;0),2,IF(OR(COUNTIF(E:E,U74)&lt;&gt;0,COUNTIF(M:M,U74)&lt;&gt;0),3,0))))</f>
        <v>0</v>
      </c>
      <c r="E74" s="1" t="str">
        <f>Items!$E$17</f>
        <v>Начисление себестоимостных затрат</v>
      </c>
      <c r="F74" s="1" t="str">
        <f>Items!$F$70</f>
        <v>Начисление затрат этапа-5 бизнес-процесса</v>
      </c>
      <c r="G74" s="6" t="str">
        <f>Items!$W74</f>
        <v>Затраты на доставку и продажу-4</v>
      </c>
      <c r="H74" s="1" t="str">
        <f>dbP!$Y$2</f>
        <v>Y</v>
      </c>
      <c r="J74" s="1" t="str">
        <f t="shared" si="10"/>
        <v>Затраты на доставку и продажу-4</v>
      </c>
      <c r="K74" s="1">
        <f t="shared" ref="K74:K112" si="15">IF(OR(J74=0,J74=""),0,IF(AND(F74&lt;&gt;"",G74=""),IF(COUNTIFS(E:E,E74,F:F,F74,G:G,"")=1,0,1),IF(COUNTIF(J:J,J74)=1,0,1)))</f>
        <v>0</v>
      </c>
      <c r="L74" s="6" t="str">
        <f>Items!$L$19</f>
        <v>BS(+)</v>
      </c>
      <c r="M74" s="1" t="str">
        <f>Items!$M$17</f>
        <v>Оплаты себестоимостных затрат</v>
      </c>
      <c r="N74" s="1" t="str">
        <f>Items!$N$70</f>
        <v>Оплаты расходов этапа-5 бизнес-процесса</v>
      </c>
      <c r="O74" s="6" t="str">
        <f>Items!$W74</f>
        <v>Затраты на доставку и продажу-4</v>
      </c>
      <c r="P74" s="1" t="str">
        <f>dbP!$AA$2</f>
        <v>AA</v>
      </c>
      <c r="R74" s="1" t="str">
        <f t="shared" si="11"/>
        <v>Затраты на доставку и продажу-4</v>
      </c>
      <c r="S74" s="1">
        <f t="shared" ref="S74:S81" si="16">IF(OR(R74=0,R74=""),0,IF(AND(N74&lt;&gt;"",O74=""),IF(COUNTIFS(M:M,M74,N:N,N74,O:O,"")=1,0,1),IF(COUNTIF(R:R,R74)=1,0,1)))</f>
        <v>0</v>
      </c>
      <c r="T74" s="6" t="str">
        <f>Items!$T$19</f>
        <v>CF(-)</v>
      </c>
      <c r="U74" s="1" t="str">
        <f>Items!$U$17</f>
        <v>Себестоимость продаж</v>
      </c>
      <c r="V74" s="1" t="str">
        <f>Items!$V$70</f>
        <v>Затраты этапа-5 бизнес-процесса</v>
      </c>
      <c r="W74" s="3" t="s">
        <v>135</v>
      </c>
      <c r="X74" s="1" t="str">
        <f>dbP!$AA$2</f>
        <v>AA</v>
      </c>
      <c r="Z74" s="1" t="str">
        <f t="shared" si="12"/>
        <v>Затраты на доставку и продажу-4</v>
      </c>
      <c r="AA74" s="1">
        <f t="shared" ref="AA74:AA81" si="17">IF(OR(Z74=0,Z74=""),0,IF(AND(V74&lt;&gt;"",W74=""),IF(COUNTIFS(U:U,U74,V:V,V74,W:W,"")=1,0,1),IF(COUNTIF(Z:Z,Z74)=1,0,1)))</f>
        <v>0</v>
      </c>
      <c r="AB74" s="6" t="str">
        <f>Items!$AB$19</f>
        <v>PL(-)</v>
      </c>
    </row>
    <row r="75" spans="2:28" x14ac:dyDescent="0.3">
      <c r="B75" s="26">
        <f t="shared" si="14"/>
        <v>0</v>
      </c>
      <c r="E75" s="1" t="str">
        <f>Items!$E$17</f>
        <v>Начисление себестоимостных затрат</v>
      </c>
      <c r="F75" s="1" t="str">
        <f>Items!$F$70</f>
        <v>Начисление затрат этапа-5 бизнес-процесса</v>
      </c>
      <c r="G75" s="6" t="str">
        <f>Items!$W75</f>
        <v>Затраты на доставку и продажу-5</v>
      </c>
      <c r="H75" s="1" t="str">
        <f>dbP!$Y$2</f>
        <v>Y</v>
      </c>
      <c r="J75" s="1" t="str">
        <f t="shared" si="10"/>
        <v>Затраты на доставку и продажу-5</v>
      </c>
      <c r="K75" s="1">
        <f t="shared" si="15"/>
        <v>0</v>
      </c>
      <c r="L75" s="6" t="str">
        <f>Items!$L$19</f>
        <v>BS(+)</v>
      </c>
      <c r="M75" s="1" t="str">
        <f>Items!$M$17</f>
        <v>Оплаты себестоимостных затрат</v>
      </c>
      <c r="N75" s="1" t="str">
        <f>Items!$N$70</f>
        <v>Оплаты расходов этапа-5 бизнес-процесса</v>
      </c>
      <c r="O75" s="6" t="str">
        <f>Items!$W75</f>
        <v>Затраты на доставку и продажу-5</v>
      </c>
      <c r="P75" s="1" t="str">
        <f>dbP!$AA$2</f>
        <v>AA</v>
      </c>
      <c r="R75" s="1" t="str">
        <f t="shared" si="11"/>
        <v>Затраты на доставку и продажу-5</v>
      </c>
      <c r="S75" s="1">
        <f t="shared" si="16"/>
        <v>0</v>
      </c>
      <c r="T75" s="6" t="str">
        <f>Items!$T$19</f>
        <v>CF(-)</v>
      </c>
      <c r="U75" s="1" t="str">
        <f>Items!$U$17</f>
        <v>Себестоимость продаж</v>
      </c>
      <c r="V75" s="1" t="str">
        <f>Items!$V$70</f>
        <v>Затраты этапа-5 бизнес-процесса</v>
      </c>
      <c r="W75" s="3" t="s">
        <v>136</v>
      </c>
      <c r="X75" s="1" t="str">
        <f>dbP!$AA$2</f>
        <v>AA</v>
      </c>
      <c r="Z75" s="1" t="str">
        <f t="shared" si="12"/>
        <v>Затраты на доставку и продажу-5</v>
      </c>
      <c r="AA75" s="1">
        <f t="shared" si="17"/>
        <v>0</v>
      </c>
      <c r="AB75" s="6" t="str">
        <f>Items!$AB$19</f>
        <v>PL(-)</v>
      </c>
    </row>
    <row r="76" spans="2:28" x14ac:dyDescent="0.3">
      <c r="B76" s="26">
        <f t="shared" si="14"/>
        <v>0</v>
      </c>
      <c r="E76" s="1" t="str">
        <f>Items!$E$17</f>
        <v>Начисление себестоимостных затрат</v>
      </c>
      <c r="F76" s="1" t="str">
        <f>Items!$F$70</f>
        <v>Начисление затрат этапа-5 бизнес-процесса</v>
      </c>
      <c r="G76" s="6" t="str">
        <f>Items!$W76</f>
        <v>Затраты на доставку и продажу-6</v>
      </c>
      <c r="H76" s="1" t="str">
        <f>dbP!$Y$2</f>
        <v>Y</v>
      </c>
      <c r="J76" s="1" t="str">
        <f t="shared" si="10"/>
        <v>Затраты на доставку и продажу-6</v>
      </c>
      <c r="K76" s="1">
        <f t="shared" si="15"/>
        <v>0</v>
      </c>
      <c r="L76" s="6" t="str">
        <f>Items!$L$19</f>
        <v>BS(+)</v>
      </c>
      <c r="M76" s="1" t="str">
        <f>Items!$M$17</f>
        <v>Оплаты себестоимостных затрат</v>
      </c>
      <c r="N76" s="1" t="str">
        <f>Items!$N$70</f>
        <v>Оплаты расходов этапа-5 бизнес-процесса</v>
      </c>
      <c r="O76" s="6" t="str">
        <f>Items!$W76</f>
        <v>Затраты на доставку и продажу-6</v>
      </c>
      <c r="P76" s="1" t="str">
        <f>dbP!$AA$2</f>
        <v>AA</v>
      </c>
      <c r="R76" s="1" t="str">
        <f t="shared" si="11"/>
        <v>Затраты на доставку и продажу-6</v>
      </c>
      <c r="S76" s="1">
        <f t="shared" si="16"/>
        <v>0</v>
      </c>
      <c r="T76" s="6" t="str">
        <f>Items!$T$19</f>
        <v>CF(-)</v>
      </c>
      <c r="U76" s="1" t="str">
        <f>Items!$U$17</f>
        <v>Себестоимость продаж</v>
      </c>
      <c r="V76" s="1" t="str">
        <f>Items!$V$70</f>
        <v>Затраты этапа-5 бизнес-процесса</v>
      </c>
      <c r="W76" s="3" t="s">
        <v>137</v>
      </c>
      <c r="X76" s="1" t="str">
        <f>dbP!$AA$2</f>
        <v>AA</v>
      </c>
      <c r="Z76" s="1" t="str">
        <f t="shared" si="12"/>
        <v>Затраты на доставку и продажу-6</v>
      </c>
      <c r="AA76" s="1">
        <f t="shared" si="17"/>
        <v>0</v>
      </c>
      <c r="AB76" s="6" t="str">
        <f>Items!$AB$19</f>
        <v>PL(-)</v>
      </c>
    </row>
    <row r="77" spans="2:28" x14ac:dyDescent="0.3">
      <c r="B77" s="26">
        <f t="shared" si="14"/>
        <v>0</v>
      </c>
      <c r="E77" s="1" t="str">
        <f>Items!$E$17</f>
        <v>Начисление себестоимостных затрат</v>
      </c>
      <c r="F77" s="1" t="str">
        <f>Items!$F$70</f>
        <v>Начисление затрат этапа-5 бизнес-процесса</v>
      </c>
      <c r="G77" s="6" t="str">
        <f>Items!$W77</f>
        <v>Затраты на доставку и продажу-7</v>
      </c>
      <c r="H77" s="1" t="str">
        <f>dbP!$Y$2</f>
        <v>Y</v>
      </c>
      <c r="J77" s="1" t="str">
        <f t="shared" si="10"/>
        <v>Затраты на доставку и продажу-7</v>
      </c>
      <c r="K77" s="1">
        <f t="shared" si="15"/>
        <v>0</v>
      </c>
      <c r="L77" s="6" t="str">
        <f>Items!$L$19</f>
        <v>BS(+)</v>
      </c>
      <c r="M77" s="1" t="str">
        <f>Items!$M$17</f>
        <v>Оплаты себестоимостных затрат</v>
      </c>
      <c r="N77" s="1" t="str">
        <f>Items!$N$70</f>
        <v>Оплаты расходов этапа-5 бизнес-процесса</v>
      </c>
      <c r="O77" s="6" t="str">
        <f>Items!$W77</f>
        <v>Затраты на доставку и продажу-7</v>
      </c>
      <c r="P77" s="1" t="str">
        <f>dbP!$AA$2</f>
        <v>AA</v>
      </c>
      <c r="R77" s="1" t="str">
        <f t="shared" si="11"/>
        <v>Затраты на доставку и продажу-7</v>
      </c>
      <c r="S77" s="1">
        <f t="shared" si="16"/>
        <v>0</v>
      </c>
      <c r="T77" s="6" t="str">
        <f>Items!$T$19</f>
        <v>CF(-)</v>
      </c>
      <c r="U77" s="1" t="str">
        <f>Items!$U$17</f>
        <v>Себестоимость продаж</v>
      </c>
      <c r="V77" s="1" t="str">
        <f>Items!$V$70</f>
        <v>Затраты этапа-5 бизнес-процесса</v>
      </c>
      <c r="W77" s="3" t="s">
        <v>138</v>
      </c>
      <c r="X77" s="1" t="str">
        <f>dbP!$AA$2</f>
        <v>AA</v>
      </c>
      <c r="Z77" s="1" t="str">
        <f t="shared" si="12"/>
        <v>Затраты на доставку и продажу-7</v>
      </c>
      <c r="AA77" s="1">
        <f t="shared" si="17"/>
        <v>0</v>
      </c>
      <c r="AB77" s="6" t="str">
        <f>Items!$AB$19</f>
        <v>PL(-)</v>
      </c>
    </row>
    <row r="78" spans="2:28" x14ac:dyDescent="0.3">
      <c r="B78" s="26">
        <f t="shared" si="14"/>
        <v>0</v>
      </c>
      <c r="E78" s="1" t="str">
        <f>Items!$E$17</f>
        <v>Начисление себестоимостных затрат</v>
      </c>
      <c r="F78" s="1" t="str">
        <f>Items!$F$70</f>
        <v>Начисление затрат этапа-5 бизнес-процесса</v>
      </c>
      <c r="G78" s="6" t="str">
        <f>Items!$W78</f>
        <v>Затраты на доставку и продажу-8</v>
      </c>
      <c r="H78" s="1" t="str">
        <f>dbP!$Y$2</f>
        <v>Y</v>
      </c>
      <c r="J78" s="1" t="str">
        <f t="shared" si="10"/>
        <v>Затраты на доставку и продажу-8</v>
      </c>
      <c r="K78" s="1">
        <f t="shared" si="15"/>
        <v>0</v>
      </c>
      <c r="L78" s="6" t="str">
        <f>Items!$L$19</f>
        <v>BS(+)</v>
      </c>
      <c r="M78" s="1" t="str">
        <f>Items!$M$17</f>
        <v>Оплаты себестоимостных затрат</v>
      </c>
      <c r="N78" s="1" t="str">
        <f>Items!$N$70</f>
        <v>Оплаты расходов этапа-5 бизнес-процесса</v>
      </c>
      <c r="O78" s="6" t="str">
        <f>Items!$W78</f>
        <v>Затраты на доставку и продажу-8</v>
      </c>
      <c r="P78" s="1" t="str">
        <f>dbP!$AA$2</f>
        <v>AA</v>
      </c>
      <c r="R78" s="1" t="str">
        <f t="shared" si="11"/>
        <v>Затраты на доставку и продажу-8</v>
      </c>
      <c r="S78" s="1">
        <f t="shared" si="16"/>
        <v>0</v>
      </c>
      <c r="T78" s="6" t="str">
        <f>Items!$T$19</f>
        <v>CF(-)</v>
      </c>
      <c r="U78" s="1" t="str">
        <f>Items!$U$17</f>
        <v>Себестоимость продаж</v>
      </c>
      <c r="V78" s="1" t="str">
        <f>Items!$V$70</f>
        <v>Затраты этапа-5 бизнес-процесса</v>
      </c>
      <c r="W78" s="3" t="s">
        <v>139</v>
      </c>
      <c r="X78" s="1" t="str">
        <f>dbP!$AA$2</f>
        <v>AA</v>
      </c>
      <c r="Z78" s="1" t="str">
        <f t="shared" si="12"/>
        <v>Затраты на доставку и продажу-8</v>
      </c>
      <c r="AA78" s="1">
        <f t="shared" si="17"/>
        <v>0</v>
      </c>
      <c r="AB78" s="6" t="str">
        <f>Items!$AB$19</f>
        <v>PL(-)</v>
      </c>
    </row>
    <row r="79" spans="2:28" x14ac:dyDescent="0.3">
      <c r="B79" s="26">
        <f t="shared" si="14"/>
        <v>0</v>
      </c>
      <c r="E79" s="1" t="str">
        <f>Items!$E$17</f>
        <v>Начисление себестоимостных затрат</v>
      </c>
      <c r="F79" s="1" t="str">
        <f>Items!$F$70</f>
        <v>Начисление затрат этапа-5 бизнес-процесса</v>
      </c>
      <c r="G79" s="6" t="str">
        <f>Items!$W79</f>
        <v>Затраты на доставку и продажу-9</v>
      </c>
      <c r="H79" s="1" t="str">
        <f>dbP!$Y$2</f>
        <v>Y</v>
      </c>
      <c r="J79" s="1" t="str">
        <f t="shared" si="10"/>
        <v>Затраты на доставку и продажу-9</v>
      </c>
      <c r="K79" s="1">
        <f t="shared" si="15"/>
        <v>0</v>
      </c>
      <c r="L79" s="6" t="str">
        <f>Items!$L$19</f>
        <v>BS(+)</v>
      </c>
      <c r="M79" s="1" t="str">
        <f>Items!$M$17</f>
        <v>Оплаты себестоимостных затрат</v>
      </c>
      <c r="N79" s="1" t="str">
        <f>Items!$N$70</f>
        <v>Оплаты расходов этапа-5 бизнес-процесса</v>
      </c>
      <c r="O79" s="6" t="str">
        <f>Items!$W79</f>
        <v>Затраты на доставку и продажу-9</v>
      </c>
      <c r="P79" s="1" t="str">
        <f>dbP!$AA$2</f>
        <v>AA</v>
      </c>
      <c r="R79" s="1" t="str">
        <f t="shared" si="11"/>
        <v>Затраты на доставку и продажу-9</v>
      </c>
      <c r="S79" s="1">
        <f t="shared" si="16"/>
        <v>0</v>
      </c>
      <c r="T79" s="6" t="str">
        <f>Items!$T$19</f>
        <v>CF(-)</v>
      </c>
      <c r="U79" s="1" t="str">
        <f>Items!$U$17</f>
        <v>Себестоимость продаж</v>
      </c>
      <c r="V79" s="1" t="str">
        <f>Items!$V$70</f>
        <v>Затраты этапа-5 бизнес-процесса</v>
      </c>
      <c r="W79" s="3" t="s">
        <v>140</v>
      </c>
      <c r="X79" s="1" t="str">
        <f>dbP!$AA$2</f>
        <v>AA</v>
      </c>
      <c r="Z79" s="1" t="str">
        <f t="shared" si="12"/>
        <v>Затраты на доставку и продажу-9</v>
      </c>
      <c r="AA79" s="1">
        <f t="shared" si="17"/>
        <v>0</v>
      </c>
      <c r="AB79" s="6" t="str">
        <f>Items!$AB$19</f>
        <v>PL(-)</v>
      </c>
    </row>
    <row r="80" spans="2:28" x14ac:dyDescent="0.3">
      <c r="B80" s="26">
        <f t="shared" si="14"/>
        <v>0</v>
      </c>
      <c r="E80" s="1" t="str">
        <f>Items!$E$17</f>
        <v>Начисление себестоимостных затрат</v>
      </c>
      <c r="F80" s="1" t="str">
        <f>Items!$F$70</f>
        <v>Начисление затрат этапа-5 бизнес-процесса</v>
      </c>
      <c r="G80" s="6" t="str">
        <f>Items!$W80</f>
        <v>Затраты на доставку и продажу-10</v>
      </c>
      <c r="H80" s="1" t="str">
        <f>dbP!$Y$2</f>
        <v>Y</v>
      </c>
      <c r="J80" s="1" t="str">
        <f t="shared" si="10"/>
        <v>Затраты на доставку и продажу-10</v>
      </c>
      <c r="K80" s="1">
        <f t="shared" si="15"/>
        <v>0</v>
      </c>
      <c r="L80" s="6" t="str">
        <f>Items!$L$19</f>
        <v>BS(+)</v>
      </c>
      <c r="M80" s="1" t="str">
        <f>Items!$M$17</f>
        <v>Оплаты себестоимостных затрат</v>
      </c>
      <c r="N80" s="1" t="str">
        <f>Items!$N$70</f>
        <v>Оплаты расходов этапа-5 бизнес-процесса</v>
      </c>
      <c r="O80" s="6" t="str">
        <f>Items!$W80</f>
        <v>Затраты на доставку и продажу-10</v>
      </c>
      <c r="P80" s="1" t="str">
        <f>dbP!$AA$2</f>
        <v>AA</v>
      </c>
      <c r="R80" s="1" t="str">
        <f t="shared" si="11"/>
        <v>Затраты на доставку и продажу-10</v>
      </c>
      <c r="S80" s="1">
        <f t="shared" si="16"/>
        <v>0</v>
      </c>
      <c r="T80" s="6" t="str">
        <f>Items!$T$19</f>
        <v>CF(-)</v>
      </c>
      <c r="U80" s="1" t="str">
        <f>Items!$U$17</f>
        <v>Себестоимость продаж</v>
      </c>
      <c r="V80" s="1" t="str">
        <f>Items!$V$70</f>
        <v>Затраты этапа-5 бизнес-процесса</v>
      </c>
      <c r="W80" s="3" t="s">
        <v>141</v>
      </c>
      <c r="X80" s="1" t="str">
        <f>dbP!$AA$2</f>
        <v>AA</v>
      </c>
      <c r="Z80" s="1" t="str">
        <f t="shared" si="12"/>
        <v>Затраты на доставку и продажу-10</v>
      </c>
      <c r="AA80" s="1">
        <f t="shared" si="17"/>
        <v>0</v>
      </c>
      <c r="AB80" s="6" t="str">
        <f>Items!$AB$19</f>
        <v>PL(-)</v>
      </c>
    </row>
    <row r="81" spans="2:28" x14ac:dyDescent="0.3">
      <c r="B81" s="26">
        <f t="shared" si="14"/>
        <v>0</v>
      </c>
      <c r="J81" s="1">
        <f t="shared" ref="J81:J112" si="18">IF(G81&lt;&gt;"",G81,IF(F81&lt;&gt;"",F81,E81))</f>
        <v>0</v>
      </c>
      <c r="K81" s="1">
        <f t="shared" si="15"/>
        <v>0</v>
      </c>
      <c r="M81" s="3" t="s">
        <v>184</v>
      </c>
      <c r="R81" s="1" t="str">
        <f t="shared" ref="R81" si="19">IF(O81&lt;&gt;"",O81,IF(N81&lt;&gt;"",N81,M81))</f>
        <v>Денежный поток от продаж</v>
      </c>
      <c r="S81" s="1">
        <f t="shared" si="16"/>
        <v>0</v>
      </c>
      <c r="T81" s="3" t="s">
        <v>55</v>
      </c>
      <c r="U81" s="3" t="s">
        <v>192</v>
      </c>
      <c r="X81" s="1" t="str">
        <f>dbP!$AA$2</f>
        <v>AA</v>
      </c>
      <c r="Z81" s="1" t="str">
        <f t="shared" si="12"/>
        <v>Валовая прибыль</v>
      </c>
      <c r="AA81" s="1">
        <f t="shared" si="17"/>
        <v>0</v>
      </c>
      <c r="AB81" s="3" t="s">
        <v>56</v>
      </c>
    </row>
    <row r="82" spans="2:28" x14ac:dyDescent="0.3">
      <c r="B82" s="26">
        <f t="shared" si="14"/>
        <v>0</v>
      </c>
      <c r="J82" s="1">
        <f t="shared" si="18"/>
        <v>0</v>
      </c>
      <c r="K82" s="1">
        <f t="shared" si="15"/>
        <v>0</v>
      </c>
      <c r="M82" s="3" t="s">
        <v>272</v>
      </c>
      <c r="P82" s="1" t="str">
        <f>dbP!$AA$2</f>
        <v>AA</v>
      </c>
      <c r="R82" s="1" t="str">
        <f t="shared" ref="R82:R145" si="20">IF(O82&lt;&gt;"",O82,IF(N82&lt;&gt;"",N82,M82))</f>
        <v>Оплата операционных расходов</v>
      </c>
      <c r="S82" s="1">
        <f t="shared" ref="S82:S145" si="21">IF(OR(R82=0,R82=""),0,IF(AND(N82&lt;&gt;"",O82=""),IF(COUNTIFS(M:M,M82,N:N,N82,O:O,"")=1,0,1),IF(COUNTIF(R:R,R82)=1,0,1)))</f>
        <v>0</v>
      </c>
      <c r="U82" s="3" t="s">
        <v>207</v>
      </c>
      <c r="X82" s="1" t="str">
        <f>dbP!$AA$2</f>
        <v>AA</v>
      </c>
      <c r="Z82" s="1" t="str">
        <f t="shared" ref="Z82:Z145" si="22">IF(W82&lt;&gt;"",W82,IF(V82&lt;&gt;"",V82,U82))</f>
        <v>Операционные расходы</v>
      </c>
      <c r="AA82" s="1">
        <f t="shared" ref="AA82:AA145" si="23">IF(OR(Z82=0,Z82=""),0,IF(AND(V82&lt;&gt;"",W82=""),IF(COUNTIFS(U:U,U82,V:V,V82,W:W,"")=1,0,1),IF(COUNTIF(Z:Z,Z82)=1,0,1)))</f>
        <v>0</v>
      </c>
    </row>
    <row r="83" spans="2:28" x14ac:dyDescent="0.3">
      <c r="B83" s="26">
        <f t="shared" si="14"/>
        <v>0</v>
      </c>
      <c r="E83" s="3" t="s">
        <v>178</v>
      </c>
      <c r="J83" s="1" t="str">
        <f t="shared" si="18"/>
        <v>Незавершенное производство</v>
      </c>
      <c r="K83" s="1">
        <f t="shared" si="15"/>
        <v>0</v>
      </c>
      <c r="M83" s="1" t="str">
        <f>Items!$M$82</f>
        <v>Оплата операционных расходов</v>
      </c>
      <c r="N83" s="3" t="s">
        <v>273</v>
      </c>
      <c r="P83" s="1" t="str">
        <f>dbP!$AA$2</f>
        <v>AA</v>
      </c>
      <c r="R83" s="1" t="str">
        <f t="shared" si="20"/>
        <v>Оплата операционных расходов - блок-1</v>
      </c>
      <c r="S83" s="1">
        <f t="shared" si="21"/>
        <v>0</v>
      </c>
      <c r="U83" s="1" t="str">
        <f>Items!$U$82</f>
        <v>Операционные расходы</v>
      </c>
      <c r="V83" s="3" t="s">
        <v>208</v>
      </c>
      <c r="X83" s="1" t="str">
        <f>dbP!$AA$2</f>
        <v>AA</v>
      </c>
      <c r="Z83" s="1" t="str">
        <f t="shared" si="22"/>
        <v>Операционные расходы - блок-1</v>
      </c>
      <c r="AA83" s="1">
        <f t="shared" si="23"/>
        <v>0</v>
      </c>
    </row>
    <row r="84" spans="2:28" x14ac:dyDescent="0.3">
      <c r="B84" s="26">
        <f t="shared" si="14"/>
        <v>0</v>
      </c>
      <c r="E84" s="1" t="str">
        <f>Items!$E$83</f>
        <v>Незавершенное производство</v>
      </c>
      <c r="F84" s="1" t="str">
        <f>Items!$F$18</f>
        <v>Начисление затрат этапа-1 бизнес-процесса</v>
      </c>
      <c r="J84" s="1" t="str">
        <f t="shared" si="18"/>
        <v>Начисление затрат этапа-1 бизнес-процесса</v>
      </c>
      <c r="K84" s="1">
        <f t="shared" si="15"/>
        <v>0</v>
      </c>
      <c r="L84" s="6" t="str">
        <f>Items!$L$11</f>
        <v>BS</v>
      </c>
      <c r="M84" s="1" t="str">
        <f>Items!$M$82</f>
        <v>Оплата операционных расходов</v>
      </c>
      <c r="N84" s="1" t="str">
        <f>Items!$N$83</f>
        <v>Оплата операционных расходов - блок-1</v>
      </c>
      <c r="O84" s="6" t="str">
        <f>Items!$W84</f>
        <v>Операционные расходы - 1-1</v>
      </c>
      <c r="P84" s="1" t="str">
        <f>dbP!$AA$2</f>
        <v>AA</v>
      </c>
      <c r="R84" s="1" t="str">
        <f t="shared" si="20"/>
        <v>Операционные расходы - 1-1</v>
      </c>
      <c r="S84" s="1">
        <f t="shared" si="21"/>
        <v>0</v>
      </c>
      <c r="T84" s="6" t="str">
        <f>Items!$T$19</f>
        <v>CF(-)</v>
      </c>
      <c r="U84" s="1" t="str">
        <f>Items!$U$82</f>
        <v>Операционные расходы</v>
      </c>
      <c r="V84" s="1" t="str">
        <f>Items!$V$83</f>
        <v>Операционные расходы - блок-1</v>
      </c>
      <c r="W84" s="3" t="s">
        <v>209</v>
      </c>
      <c r="X84" s="1" t="str">
        <f>dbP!$AA$2</f>
        <v>AA</v>
      </c>
      <c r="Z84" s="1" t="str">
        <f t="shared" si="22"/>
        <v>Операционные расходы - 1-1</v>
      </c>
      <c r="AA84" s="1">
        <f t="shared" si="23"/>
        <v>0</v>
      </c>
      <c r="AB84" s="1" t="str">
        <f>Items!$AB$19</f>
        <v>PL(-)</v>
      </c>
    </row>
    <row r="85" spans="2:28" x14ac:dyDescent="0.3">
      <c r="B85" s="26">
        <f t="shared" si="14"/>
        <v>0</v>
      </c>
      <c r="E85" s="1" t="str">
        <f>Items!$E$83</f>
        <v>Незавершенное производство</v>
      </c>
      <c r="F85" s="1" t="str">
        <f>Items!$F$30</f>
        <v>Начисление затрат этапа-2 бизнес-процесса</v>
      </c>
      <c r="J85" s="1" t="str">
        <f t="shared" si="18"/>
        <v>Начисление затрат этапа-2 бизнес-процесса</v>
      </c>
      <c r="K85" s="1">
        <f t="shared" si="15"/>
        <v>0</v>
      </c>
      <c r="L85" s="6" t="str">
        <f>Items!$L$11</f>
        <v>BS</v>
      </c>
      <c r="M85" s="1" t="str">
        <f>Items!$M$82</f>
        <v>Оплата операционных расходов</v>
      </c>
      <c r="N85" s="1" t="str">
        <f>Items!$N$83</f>
        <v>Оплата операционных расходов - блок-1</v>
      </c>
      <c r="O85" s="6" t="str">
        <f>Items!$W85</f>
        <v>Операционные расходы - 1-2</v>
      </c>
      <c r="P85" s="1" t="str">
        <f>dbP!$AA$2</f>
        <v>AA</v>
      </c>
      <c r="R85" s="1" t="str">
        <f t="shared" si="20"/>
        <v>Операционные расходы - 1-2</v>
      </c>
      <c r="S85" s="1">
        <f t="shared" si="21"/>
        <v>0</v>
      </c>
      <c r="T85" s="6" t="str">
        <f>Items!$T$19</f>
        <v>CF(-)</v>
      </c>
      <c r="U85" s="1" t="str">
        <f>Items!$U$82</f>
        <v>Операционные расходы</v>
      </c>
      <c r="V85" s="1" t="str">
        <f>Items!$V$83</f>
        <v>Операционные расходы - блок-1</v>
      </c>
      <c r="W85" s="3" t="s">
        <v>210</v>
      </c>
      <c r="X85" s="1" t="str">
        <f>dbP!$AA$2</f>
        <v>AA</v>
      </c>
      <c r="Z85" s="1" t="str">
        <f t="shared" si="22"/>
        <v>Операционные расходы - 1-2</v>
      </c>
      <c r="AA85" s="1">
        <f t="shared" si="23"/>
        <v>0</v>
      </c>
      <c r="AB85" s="1" t="str">
        <f>Items!$AB$19</f>
        <v>PL(-)</v>
      </c>
    </row>
    <row r="86" spans="2:28" x14ac:dyDescent="0.3">
      <c r="B86" s="26">
        <f t="shared" si="14"/>
        <v>0</v>
      </c>
      <c r="E86" s="1" t="str">
        <f>Items!$E$83</f>
        <v>Незавершенное производство</v>
      </c>
      <c r="F86" s="1" t="str">
        <f>Items!$F$41</f>
        <v>Начисление затрат этапа-3 бизнес-процесса</v>
      </c>
      <c r="J86" s="1" t="str">
        <f t="shared" si="18"/>
        <v>Начисление затрат этапа-3 бизнес-процесса</v>
      </c>
      <c r="K86" s="1">
        <f t="shared" si="15"/>
        <v>0</v>
      </c>
      <c r="L86" s="6" t="str">
        <f>Items!$L$11</f>
        <v>BS</v>
      </c>
      <c r="M86" s="1" t="str">
        <f>Items!$M$82</f>
        <v>Оплата операционных расходов</v>
      </c>
      <c r="N86" s="1" t="str">
        <f>Items!$N$83</f>
        <v>Оплата операционных расходов - блок-1</v>
      </c>
      <c r="O86" s="6" t="str">
        <f>Items!$W86</f>
        <v>Операционные расходы - 1-3</v>
      </c>
      <c r="P86" s="1" t="str">
        <f>dbP!$AA$2</f>
        <v>AA</v>
      </c>
      <c r="R86" s="1" t="str">
        <f t="shared" si="20"/>
        <v>Операционные расходы - 1-3</v>
      </c>
      <c r="S86" s="1">
        <f t="shared" si="21"/>
        <v>0</v>
      </c>
      <c r="T86" s="6" t="str">
        <f>Items!$T$19</f>
        <v>CF(-)</v>
      </c>
      <c r="U86" s="1" t="str">
        <f>Items!$U$82</f>
        <v>Операционные расходы</v>
      </c>
      <c r="V86" s="1" t="str">
        <f>Items!$V$83</f>
        <v>Операционные расходы - блок-1</v>
      </c>
      <c r="W86" s="3" t="s">
        <v>211</v>
      </c>
      <c r="X86" s="1" t="str">
        <f>dbP!$AA$2</f>
        <v>AA</v>
      </c>
      <c r="Z86" s="1" t="str">
        <f t="shared" si="22"/>
        <v>Операционные расходы - 1-3</v>
      </c>
      <c r="AA86" s="1">
        <f t="shared" si="23"/>
        <v>0</v>
      </c>
      <c r="AB86" s="1" t="str">
        <f>Items!$AB$19</f>
        <v>PL(-)</v>
      </c>
    </row>
    <row r="87" spans="2:28" x14ac:dyDescent="0.3">
      <c r="B87" s="26">
        <f t="shared" si="14"/>
        <v>0</v>
      </c>
      <c r="E87" s="1" t="str">
        <f>Items!$E$83</f>
        <v>Незавершенное производство</v>
      </c>
      <c r="F87" s="1" t="str">
        <f>Items!$F$59</f>
        <v>Начисление затрат этапа-4 бизнес-процесса</v>
      </c>
      <c r="J87" s="1" t="str">
        <f t="shared" si="18"/>
        <v>Начисление затрат этапа-4 бизнес-процесса</v>
      </c>
      <c r="K87" s="1">
        <f t="shared" si="15"/>
        <v>0</v>
      </c>
      <c r="L87" s="6" t="str">
        <f>Items!$L$11</f>
        <v>BS</v>
      </c>
      <c r="M87" s="1" t="str">
        <f>Items!$M$82</f>
        <v>Оплата операционных расходов</v>
      </c>
      <c r="N87" s="1" t="str">
        <f>Items!$N$83</f>
        <v>Оплата операционных расходов - блок-1</v>
      </c>
      <c r="O87" s="6" t="str">
        <f>Items!$W87</f>
        <v>Операционные расходы - 1-4</v>
      </c>
      <c r="P87" s="1" t="str">
        <f>dbP!$AA$2</f>
        <v>AA</v>
      </c>
      <c r="R87" s="1" t="str">
        <f t="shared" si="20"/>
        <v>Операционные расходы - 1-4</v>
      </c>
      <c r="S87" s="1">
        <f t="shared" si="21"/>
        <v>0</v>
      </c>
      <c r="T87" s="6" t="str">
        <f>Items!$T$19</f>
        <v>CF(-)</v>
      </c>
      <c r="U87" s="1" t="str">
        <f>Items!$U$82</f>
        <v>Операционные расходы</v>
      </c>
      <c r="V87" s="1" t="str">
        <f>Items!$V$83</f>
        <v>Операционные расходы - блок-1</v>
      </c>
      <c r="W87" s="3" t="s">
        <v>212</v>
      </c>
      <c r="X87" s="1" t="str">
        <f>dbP!$AA$2</f>
        <v>AA</v>
      </c>
      <c r="Z87" s="1" t="str">
        <f t="shared" si="22"/>
        <v>Операционные расходы - 1-4</v>
      </c>
      <c r="AA87" s="1">
        <f t="shared" si="23"/>
        <v>0</v>
      </c>
      <c r="AB87" s="1" t="str">
        <f>Items!$AB$19</f>
        <v>PL(-)</v>
      </c>
    </row>
    <row r="88" spans="2:28" x14ac:dyDescent="0.3">
      <c r="B88" s="26">
        <f t="shared" si="14"/>
        <v>0</v>
      </c>
      <c r="E88" s="1" t="str">
        <f>Items!$E$83</f>
        <v>Незавершенное производство</v>
      </c>
      <c r="F88" s="1" t="str">
        <f>Items!$F$70</f>
        <v>Начисление затрат этапа-5 бизнес-процесса</v>
      </c>
      <c r="J88" s="1" t="str">
        <f t="shared" si="18"/>
        <v>Начисление затрат этапа-5 бизнес-процесса</v>
      </c>
      <c r="K88" s="1">
        <f t="shared" si="15"/>
        <v>0</v>
      </c>
      <c r="L88" s="6" t="str">
        <f>Items!$L$11</f>
        <v>BS</v>
      </c>
      <c r="M88" s="1" t="str">
        <f>Items!$M$82</f>
        <v>Оплата операционных расходов</v>
      </c>
      <c r="N88" s="1" t="str">
        <f>Items!$N$83</f>
        <v>Оплата операционных расходов - блок-1</v>
      </c>
      <c r="O88" s="6" t="str">
        <f>Items!$W88</f>
        <v>Операционные расходы - 1-5</v>
      </c>
      <c r="P88" s="1" t="str">
        <f>dbP!$AA$2</f>
        <v>AA</v>
      </c>
      <c r="R88" s="1" t="str">
        <f t="shared" si="20"/>
        <v>Операционные расходы - 1-5</v>
      </c>
      <c r="S88" s="1">
        <f t="shared" si="21"/>
        <v>0</v>
      </c>
      <c r="T88" s="6" t="str">
        <f>Items!$T$19</f>
        <v>CF(-)</v>
      </c>
      <c r="U88" s="1" t="str">
        <f>Items!$U$82</f>
        <v>Операционные расходы</v>
      </c>
      <c r="V88" s="1" t="str">
        <f>Items!$V$83</f>
        <v>Операционные расходы - блок-1</v>
      </c>
      <c r="W88" s="3" t="s">
        <v>213</v>
      </c>
      <c r="X88" s="1" t="str">
        <f>dbP!$AA$2</f>
        <v>AA</v>
      </c>
      <c r="Z88" s="1" t="str">
        <f t="shared" si="22"/>
        <v>Операционные расходы - 1-5</v>
      </c>
      <c r="AA88" s="1">
        <f t="shared" si="23"/>
        <v>0</v>
      </c>
      <c r="AB88" s="1" t="str">
        <f>Items!$AB$19</f>
        <v>PL(-)</v>
      </c>
    </row>
    <row r="89" spans="2:28" x14ac:dyDescent="0.3">
      <c r="B89" s="26">
        <f t="shared" si="14"/>
        <v>0</v>
      </c>
      <c r="J89" s="1">
        <f t="shared" si="18"/>
        <v>0</v>
      </c>
      <c r="K89" s="1">
        <f t="shared" si="15"/>
        <v>0</v>
      </c>
      <c r="L89" s="6"/>
      <c r="M89" s="1" t="str">
        <f>Items!$M$82</f>
        <v>Оплата операционных расходов</v>
      </c>
      <c r="N89" s="1" t="str">
        <f>Items!$N$83</f>
        <v>Оплата операционных расходов - блок-1</v>
      </c>
      <c r="O89" s="6" t="str">
        <f>Items!$W89</f>
        <v>Операционные расходы - 1-6</v>
      </c>
      <c r="P89" s="1" t="str">
        <f>dbP!$AA$2</f>
        <v>AA</v>
      </c>
      <c r="R89" s="1" t="str">
        <f t="shared" si="20"/>
        <v>Операционные расходы - 1-6</v>
      </c>
      <c r="S89" s="1">
        <f t="shared" si="21"/>
        <v>0</v>
      </c>
      <c r="T89" s="6" t="str">
        <f>Items!$T$19</f>
        <v>CF(-)</v>
      </c>
      <c r="U89" s="1" t="str">
        <f>Items!$U$82</f>
        <v>Операционные расходы</v>
      </c>
      <c r="V89" s="1" t="str">
        <f>Items!$V$83</f>
        <v>Операционные расходы - блок-1</v>
      </c>
      <c r="W89" s="3" t="s">
        <v>214</v>
      </c>
      <c r="X89" s="1" t="str">
        <f>dbP!$AA$2</f>
        <v>AA</v>
      </c>
      <c r="Z89" s="1" t="str">
        <f t="shared" si="22"/>
        <v>Операционные расходы - 1-6</v>
      </c>
      <c r="AA89" s="1">
        <f t="shared" si="23"/>
        <v>0</v>
      </c>
      <c r="AB89" s="1" t="str">
        <f>Items!$AB$19</f>
        <v>PL(-)</v>
      </c>
    </row>
    <row r="90" spans="2:28" x14ac:dyDescent="0.3">
      <c r="B90" s="26">
        <f t="shared" si="14"/>
        <v>0</v>
      </c>
      <c r="J90" s="1">
        <f t="shared" si="18"/>
        <v>0</v>
      </c>
      <c r="K90" s="1">
        <f t="shared" si="15"/>
        <v>0</v>
      </c>
      <c r="L90" s="6"/>
      <c r="M90" s="1" t="str">
        <f>Items!$M$82</f>
        <v>Оплата операционных расходов</v>
      </c>
      <c r="N90" s="1" t="str">
        <f>Items!$N$83</f>
        <v>Оплата операционных расходов - блок-1</v>
      </c>
      <c r="O90" s="6" t="str">
        <f>Items!$W90</f>
        <v>Операционные расходы - 1-7</v>
      </c>
      <c r="P90" s="1" t="str">
        <f>dbP!$AA$2</f>
        <v>AA</v>
      </c>
      <c r="R90" s="1" t="str">
        <f t="shared" si="20"/>
        <v>Операционные расходы - 1-7</v>
      </c>
      <c r="S90" s="1">
        <f t="shared" si="21"/>
        <v>0</v>
      </c>
      <c r="T90" s="6" t="str">
        <f>Items!$T$19</f>
        <v>CF(-)</v>
      </c>
      <c r="U90" s="1" t="str">
        <f>Items!$U$82</f>
        <v>Операционные расходы</v>
      </c>
      <c r="V90" s="1" t="str">
        <f>Items!$V$83</f>
        <v>Операционные расходы - блок-1</v>
      </c>
      <c r="W90" s="3" t="s">
        <v>215</v>
      </c>
      <c r="X90" s="1" t="str">
        <f>dbP!$AA$2</f>
        <v>AA</v>
      </c>
      <c r="Z90" s="1" t="str">
        <f t="shared" si="22"/>
        <v>Операционные расходы - 1-7</v>
      </c>
      <c r="AA90" s="1">
        <f t="shared" si="23"/>
        <v>0</v>
      </c>
      <c r="AB90" s="1" t="str">
        <f>Items!$AB$19</f>
        <v>PL(-)</v>
      </c>
    </row>
    <row r="91" spans="2:28" x14ac:dyDescent="0.3">
      <c r="B91" s="26">
        <f t="shared" si="14"/>
        <v>0</v>
      </c>
      <c r="E91" s="3" t="s">
        <v>180</v>
      </c>
      <c r="J91" s="1" t="str">
        <f t="shared" si="18"/>
        <v>Кредиторская задолженность</v>
      </c>
      <c r="K91" s="1">
        <f t="shared" si="15"/>
        <v>0</v>
      </c>
      <c r="L91" s="6"/>
      <c r="M91" s="1" t="str">
        <f>Items!$M$82</f>
        <v>Оплата операционных расходов</v>
      </c>
      <c r="N91" s="1" t="str">
        <f>Items!$N$83</f>
        <v>Оплата операционных расходов - блок-1</v>
      </c>
      <c r="O91" s="6" t="str">
        <f>Items!$W91</f>
        <v>Операционные расходы - 1-8</v>
      </c>
      <c r="P91" s="1" t="str">
        <f>dbP!$AA$2</f>
        <v>AA</v>
      </c>
      <c r="R91" s="1" t="str">
        <f t="shared" si="20"/>
        <v>Операционные расходы - 1-8</v>
      </c>
      <c r="S91" s="1">
        <f t="shared" si="21"/>
        <v>0</v>
      </c>
      <c r="T91" s="6" t="str">
        <f>Items!$T$19</f>
        <v>CF(-)</v>
      </c>
      <c r="U91" s="1" t="str">
        <f>Items!$U$82</f>
        <v>Операционные расходы</v>
      </c>
      <c r="V91" s="1" t="str">
        <f>Items!$V$83</f>
        <v>Операционные расходы - блок-1</v>
      </c>
      <c r="W91" s="3" t="s">
        <v>216</v>
      </c>
      <c r="X91" s="1" t="str">
        <f>dbP!$AA$2</f>
        <v>AA</v>
      </c>
      <c r="Z91" s="1" t="str">
        <f t="shared" si="22"/>
        <v>Операционные расходы - 1-8</v>
      </c>
      <c r="AA91" s="1">
        <f t="shared" si="23"/>
        <v>0</v>
      </c>
      <c r="AB91" s="1" t="str">
        <f>Items!$AB$19</f>
        <v>PL(-)</v>
      </c>
    </row>
    <row r="92" spans="2:28" x14ac:dyDescent="0.3">
      <c r="B92" s="26">
        <f t="shared" si="14"/>
        <v>0</v>
      </c>
      <c r="E92" s="1" t="str">
        <f>Items!$E$91</f>
        <v>Кредиторская задолженность</v>
      </c>
      <c r="F92" s="1" t="str">
        <f>Items!$F$18</f>
        <v>Начисление затрат этапа-1 бизнес-процесса</v>
      </c>
      <c r="J92" s="1" t="str">
        <f t="shared" si="18"/>
        <v>Начисление затрат этапа-1 бизнес-процесса</v>
      </c>
      <c r="K92" s="1">
        <f t="shared" si="15"/>
        <v>0</v>
      </c>
      <c r="L92" s="6" t="str">
        <f>Items!$L$11</f>
        <v>BS</v>
      </c>
      <c r="M92" s="1" t="str">
        <f>Items!$M$82</f>
        <v>Оплата операционных расходов</v>
      </c>
      <c r="N92" s="1" t="str">
        <f>Items!$N$83</f>
        <v>Оплата операционных расходов - блок-1</v>
      </c>
      <c r="O92" s="6" t="str">
        <f>Items!$W92</f>
        <v>Операционные расходы - 1-9</v>
      </c>
      <c r="P92" s="1" t="str">
        <f>dbP!$AA$2</f>
        <v>AA</v>
      </c>
      <c r="R92" s="1" t="str">
        <f t="shared" si="20"/>
        <v>Операционные расходы - 1-9</v>
      </c>
      <c r="S92" s="1">
        <f t="shared" si="21"/>
        <v>0</v>
      </c>
      <c r="T92" s="6" t="str">
        <f>Items!$T$19</f>
        <v>CF(-)</v>
      </c>
      <c r="U92" s="1" t="str">
        <f>Items!$U$82</f>
        <v>Операционные расходы</v>
      </c>
      <c r="V92" s="1" t="str">
        <f>Items!$V$83</f>
        <v>Операционные расходы - блок-1</v>
      </c>
      <c r="W92" s="3" t="s">
        <v>217</v>
      </c>
      <c r="X92" s="1" t="str">
        <f>dbP!$AA$2</f>
        <v>AA</v>
      </c>
      <c r="Z92" s="1" t="str">
        <f t="shared" si="22"/>
        <v>Операционные расходы - 1-9</v>
      </c>
      <c r="AA92" s="1">
        <f t="shared" si="23"/>
        <v>0</v>
      </c>
      <c r="AB92" s="1" t="str">
        <f>Items!$AB$19</f>
        <v>PL(-)</v>
      </c>
    </row>
    <row r="93" spans="2:28" x14ac:dyDescent="0.3">
      <c r="B93" s="26">
        <f t="shared" si="14"/>
        <v>0</v>
      </c>
      <c r="E93" s="1" t="str">
        <f>Items!$E$91</f>
        <v>Кредиторская задолженность</v>
      </c>
      <c r="F93" s="1" t="str">
        <f>Items!$F$30</f>
        <v>Начисление затрат этапа-2 бизнес-процесса</v>
      </c>
      <c r="J93" s="1" t="str">
        <f t="shared" si="18"/>
        <v>Начисление затрат этапа-2 бизнес-процесса</v>
      </c>
      <c r="K93" s="1">
        <f t="shared" si="15"/>
        <v>0</v>
      </c>
      <c r="L93" s="6" t="str">
        <f>Items!$L$11</f>
        <v>BS</v>
      </c>
      <c r="M93" s="1" t="str">
        <f>Items!$M$82</f>
        <v>Оплата операционных расходов</v>
      </c>
      <c r="N93" s="1" t="str">
        <f>Items!$N$83</f>
        <v>Оплата операционных расходов - блок-1</v>
      </c>
      <c r="O93" s="6" t="str">
        <f>Items!$W93</f>
        <v>Операционные расходы - 1-10</v>
      </c>
      <c r="P93" s="1" t="str">
        <f>dbP!$AA$2</f>
        <v>AA</v>
      </c>
      <c r="R93" s="1" t="str">
        <f t="shared" si="20"/>
        <v>Операционные расходы - 1-10</v>
      </c>
      <c r="S93" s="1">
        <f t="shared" si="21"/>
        <v>0</v>
      </c>
      <c r="T93" s="6" t="str">
        <f>Items!$T$19</f>
        <v>CF(-)</v>
      </c>
      <c r="U93" s="1" t="str">
        <f>Items!$U$82</f>
        <v>Операционные расходы</v>
      </c>
      <c r="V93" s="1" t="str">
        <f>Items!$V$83</f>
        <v>Операционные расходы - блок-1</v>
      </c>
      <c r="W93" s="3" t="s">
        <v>218</v>
      </c>
      <c r="X93" s="1" t="str">
        <f>dbP!$AA$2</f>
        <v>AA</v>
      </c>
      <c r="Z93" s="1" t="str">
        <f t="shared" si="22"/>
        <v>Операционные расходы - 1-10</v>
      </c>
      <c r="AA93" s="1">
        <f t="shared" si="23"/>
        <v>0</v>
      </c>
      <c r="AB93" s="1" t="str">
        <f>Items!$AB$19</f>
        <v>PL(-)</v>
      </c>
    </row>
    <row r="94" spans="2:28" x14ac:dyDescent="0.3">
      <c r="B94" s="26">
        <f t="shared" si="14"/>
        <v>0</v>
      </c>
      <c r="E94" s="1" t="str">
        <f>Items!$E$91</f>
        <v>Кредиторская задолженность</v>
      </c>
      <c r="F94" s="1" t="str">
        <f>Items!$F$41</f>
        <v>Начисление затрат этапа-3 бизнес-процесса</v>
      </c>
      <c r="J94" s="1" t="str">
        <f t="shared" si="18"/>
        <v>Начисление затрат этапа-3 бизнес-процесса</v>
      </c>
      <c r="K94" s="1">
        <f t="shared" si="15"/>
        <v>0</v>
      </c>
      <c r="L94" s="6" t="str">
        <f>Items!$L$11</f>
        <v>BS</v>
      </c>
      <c r="M94" s="1" t="str">
        <f>Items!$M$82</f>
        <v>Оплата операционных расходов</v>
      </c>
      <c r="N94" s="1" t="str">
        <f>Items!$N$83</f>
        <v>Оплата операционных расходов - блок-1</v>
      </c>
      <c r="O94" s="6" t="str">
        <f>Items!$W94</f>
        <v>Операционные расходы - 1-11</v>
      </c>
      <c r="P94" s="1" t="str">
        <f>dbP!$AA$2</f>
        <v>AA</v>
      </c>
      <c r="R94" s="1" t="str">
        <f t="shared" si="20"/>
        <v>Операционные расходы - 1-11</v>
      </c>
      <c r="S94" s="1">
        <f t="shared" si="21"/>
        <v>0</v>
      </c>
      <c r="T94" s="6" t="str">
        <f>Items!$T$19</f>
        <v>CF(-)</v>
      </c>
      <c r="U94" s="1" t="str">
        <f>Items!$U$82</f>
        <v>Операционные расходы</v>
      </c>
      <c r="V94" s="1" t="str">
        <f>Items!$V$83</f>
        <v>Операционные расходы - блок-1</v>
      </c>
      <c r="W94" s="3" t="s">
        <v>219</v>
      </c>
      <c r="X94" s="1" t="str">
        <f>dbP!$AA$2</f>
        <v>AA</v>
      </c>
      <c r="Z94" s="1" t="str">
        <f t="shared" si="22"/>
        <v>Операционные расходы - 1-11</v>
      </c>
      <c r="AA94" s="1">
        <f t="shared" si="23"/>
        <v>0</v>
      </c>
      <c r="AB94" s="1" t="str">
        <f>Items!$AB$19</f>
        <v>PL(-)</v>
      </c>
    </row>
    <row r="95" spans="2:28" x14ac:dyDescent="0.3">
      <c r="B95" s="26">
        <f t="shared" si="14"/>
        <v>0</v>
      </c>
      <c r="E95" s="1" t="str">
        <f>Items!$E$91</f>
        <v>Кредиторская задолженность</v>
      </c>
      <c r="F95" s="1" t="str">
        <f>Items!$F$59</f>
        <v>Начисление затрат этапа-4 бизнес-процесса</v>
      </c>
      <c r="J95" s="1" t="str">
        <f t="shared" si="18"/>
        <v>Начисление затрат этапа-4 бизнес-процесса</v>
      </c>
      <c r="K95" s="1">
        <f t="shared" si="15"/>
        <v>0</v>
      </c>
      <c r="L95" s="6" t="str">
        <f>Items!$L$11</f>
        <v>BS</v>
      </c>
      <c r="M95" s="1" t="str">
        <f>Items!$M$82</f>
        <v>Оплата операционных расходов</v>
      </c>
      <c r="N95" s="3" t="s">
        <v>274</v>
      </c>
      <c r="P95" s="1" t="str">
        <f>dbP!$AA$2</f>
        <v>AA</v>
      </c>
      <c r="R95" s="1" t="str">
        <f t="shared" si="20"/>
        <v>Оплата операционных расходов - блок-2</v>
      </c>
      <c r="S95" s="1">
        <f t="shared" si="21"/>
        <v>0</v>
      </c>
      <c r="U95" s="1" t="str">
        <f>Items!$U$82</f>
        <v>Операционные расходы</v>
      </c>
      <c r="V95" s="3" t="s">
        <v>220</v>
      </c>
      <c r="X95" s="1" t="str">
        <f>dbP!$AA$2</f>
        <v>AA</v>
      </c>
      <c r="Z95" s="1" t="str">
        <f t="shared" si="22"/>
        <v>Операционные расходы - блок-2</v>
      </c>
      <c r="AA95" s="1">
        <f t="shared" si="23"/>
        <v>0</v>
      </c>
    </row>
    <row r="96" spans="2:28" x14ac:dyDescent="0.3">
      <c r="B96" s="26">
        <f t="shared" si="14"/>
        <v>0</v>
      </c>
      <c r="E96" s="1" t="str">
        <f>Items!$E$91</f>
        <v>Кредиторская задолженность</v>
      </c>
      <c r="F96" s="1" t="str">
        <f>Items!$F$70</f>
        <v>Начисление затрат этапа-5 бизнес-процесса</v>
      </c>
      <c r="J96" s="1" t="str">
        <f t="shared" si="18"/>
        <v>Начисление затрат этапа-5 бизнес-процесса</v>
      </c>
      <c r="K96" s="1">
        <f t="shared" si="15"/>
        <v>0</v>
      </c>
      <c r="L96" s="6" t="str">
        <f>Items!$L$11</f>
        <v>BS</v>
      </c>
      <c r="M96" s="1" t="str">
        <f>Items!$M$82</f>
        <v>Оплата операционных расходов</v>
      </c>
      <c r="N96" s="1" t="str">
        <f>Items!$N$95</f>
        <v>Оплата операционных расходов - блок-2</v>
      </c>
      <c r="O96" s="6" t="str">
        <f>Items!$W96</f>
        <v>Операционные расходы - 2-1</v>
      </c>
      <c r="P96" s="1" t="str">
        <f>dbP!$AA$2</f>
        <v>AA</v>
      </c>
      <c r="R96" s="1" t="str">
        <f t="shared" si="20"/>
        <v>Операционные расходы - 2-1</v>
      </c>
      <c r="S96" s="1">
        <f t="shared" si="21"/>
        <v>0</v>
      </c>
      <c r="T96" s="6" t="str">
        <f>Items!$T$19</f>
        <v>CF(-)</v>
      </c>
      <c r="U96" s="1" t="str">
        <f>Items!$U$82</f>
        <v>Операционные расходы</v>
      </c>
      <c r="V96" s="1" t="str">
        <f>Items!$V$95</f>
        <v>Операционные расходы - блок-2</v>
      </c>
      <c r="W96" s="3" t="s">
        <v>221</v>
      </c>
      <c r="X96" s="1" t="str">
        <f>dbP!$AA$2</f>
        <v>AA</v>
      </c>
      <c r="Z96" s="1" t="str">
        <f t="shared" si="22"/>
        <v>Операционные расходы - 2-1</v>
      </c>
      <c r="AA96" s="1">
        <f t="shared" si="23"/>
        <v>0</v>
      </c>
      <c r="AB96" s="1" t="str">
        <f>Items!$AB$19</f>
        <v>PL(-)</v>
      </c>
    </row>
    <row r="97" spans="2:28" x14ac:dyDescent="0.3">
      <c r="B97" s="26">
        <f t="shared" si="14"/>
        <v>0</v>
      </c>
      <c r="E97" s="1" t="str">
        <f>Items!$E$91</f>
        <v>Кредиторская задолженность</v>
      </c>
      <c r="F97" s="1" t="str">
        <f>Items!$V$83</f>
        <v>Операционные расходы - блок-1</v>
      </c>
      <c r="J97" s="1" t="str">
        <f t="shared" si="18"/>
        <v>Операционные расходы - блок-1</v>
      </c>
      <c r="K97" s="1">
        <f t="shared" si="15"/>
        <v>0</v>
      </c>
      <c r="L97" s="6" t="str">
        <f>Items!$L$11</f>
        <v>BS</v>
      </c>
      <c r="M97" s="1" t="str">
        <f>Items!$M$82</f>
        <v>Оплата операционных расходов</v>
      </c>
      <c r="N97" s="1" t="str">
        <f>Items!$N$95</f>
        <v>Оплата операционных расходов - блок-2</v>
      </c>
      <c r="O97" s="6" t="str">
        <f>Items!$W97</f>
        <v>Операционные расходы - 2-2</v>
      </c>
      <c r="P97" s="1" t="str">
        <f>dbP!$AA$2</f>
        <v>AA</v>
      </c>
      <c r="R97" s="1" t="str">
        <f t="shared" si="20"/>
        <v>Операционные расходы - 2-2</v>
      </c>
      <c r="S97" s="1">
        <f t="shared" si="21"/>
        <v>0</v>
      </c>
      <c r="T97" s="6" t="str">
        <f>Items!$T$19</f>
        <v>CF(-)</v>
      </c>
      <c r="U97" s="1" t="str">
        <f>Items!$U$82</f>
        <v>Операционные расходы</v>
      </c>
      <c r="V97" s="1" t="str">
        <f>Items!$V$95</f>
        <v>Операционные расходы - блок-2</v>
      </c>
      <c r="W97" s="3" t="s">
        <v>222</v>
      </c>
      <c r="X97" s="1" t="str">
        <f>dbP!$AA$2</f>
        <v>AA</v>
      </c>
      <c r="Z97" s="1" t="str">
        <f t="shared" si="22"/>
        <v>Операционные расходы - 2-2</v>
      </c>
      <c r="AA97" s="1">
        <f t="shared" si="23"/>
        <v>0</v>
      </c>
      <c r="AB97" s="1" t="str">
        <f>Items!$AB$19</f>
        <v>PL(-)</v>
      </c>
    </row>
    <row r="98" spans="2:28" x14ac:dyDescent="0.3">
      <c r="B98" s="26">
        <f t="shared" si="14"/>
        <v>0</v>
      </c>
      <c r="E98" s="1" t="str">
        <f>Items!$E$91</f>
        <v>Кредиторская задолженность</v>
      </c>
      <c r="F98" s="1" t="str">
        <f>Items!$V$95</f>
        <v>Операционные расходы - блок-2</v>
      </c>
      <c r="J98" s="1" t="str">
        <f t="shared" ref="J98:J106" si="24">IF(G98&lt;&gt;"",G98,IF(F98&lt;&gt;"",F98,E98))</f>
        <v>Операционные расходы - блок-2</v>
      </c>
      <c r="K98" s="1">
        <f t="shared" ref="K98:K106" si="25">IF(OR(J98=0,J98=""),0,IF(AND(F98&lt;&gt;"",G98=""),IF(COUNTIFS(E:E,E98,F:F,F98,G:G,"")=1,0,1),IF(COUNTIF(J:J,J98)=1,0,1)))</f>
        <v>0</v>
      </c>
      <c r="L98" s="6" t="str">
        <f>Items!$L$11</f>
        <v>BS</v>
      </c>
      <c r="M98" s="1" t="str">
        <f>Items!$M$82</f>
        <v>Оплата операционных расходов</v>
      </c>
      <c r="N98" s="1" t="str">
        <f>Items!$N$95</f>
        <v>Оплата операционных расходов - блок-2</v>
      </c>
      <c r="O98" s="6" t="str">
        <f>Items!$W98</f>
        <v>Операционные расходы - 2-3</v>
      </c>
      <c r="P98" s="1" t="str">
        <f>dbP!$AA$2</f>
        <v>AA</v>
      </c>
      <c r="R98" s="1" t="str">
        <f t="shared" si="20"/>
        <v>Операционные расходы - 2-3</v>
      </c>
      <c r="S98" s="1">
        <f t="shared" si="21"/>
        <v>0</v>
      </c>
      <c r="T98" s="6" t="str">
        <f>Items!$T$19</f>
        <v>CF(-)</v>
      </c>
      <c r="U98" s="1" t="str">
        <f>Items!$U$82</f>
        <v>Операционные расходы</v>
      </c>
      <c r="V98" s="1" t="str">
        <f>Items!$V$95</f>
        <v>Операционные расходы - блок-2</v>
      </c>
      <c r="W98" s="3" t="s">
        <v>223</v>
      </c>
      <c r="X98" s="1" t="str">
        <f>dbP!$AA$2</f>
        <v>AA</v>
      </c>
      <c r="Z98" s="1" t="str">
        <f t="shared" si="22"/>
        <v>Операционные расходы - 2-3</v>
      </c>
      <c r="AA98" s="1">
        <f t="shared" si="23"/>
        <v>0</v>
      </c>
      <c r="AB98" s="1" t="str">
        <f>Items!$AB$19</f>
        <v>PL(-)</v>
      </c>
    </row>
    <row r="99" spans="2:28" x14ac:dyDescent="0.3">
      <c r="B99" s="26">
        <f>IF(AND(J99=0,R99=0,Z99=0),0,IF(OR(COUNTIF(M:M,E103)&lt;&gt;0,COUNTIF(U:U,E103)&lt;&gt;0),1,IF(OR(COUNTIF(E:E,M99)&lt;&gt;0,COUNTIF(U:U,M99)&lt;&gt;0),2,IF(OR(COUNTIF(E:E,U99)&lt;&gt;0,COUNTIF(M:M,U99)&lt;&gt;0),3,0))))</f>
        <v>0</v>
      </c>
      <c r="E99" s="1" t="str">
        <f>Items!$E$91</f>
        <v>Кредиторская задолженность</v>
      </c>
      <c r="F99" s="1" t="str">
        <f>Items!$V$106</f>
        <v>Операционные расходы - блок-3</v>
      </c>
      <c r="J99" s="1" t="str">
        <f t="shared" si="24"/>
        <v>Операционные расходы - блок-3</v>
      </c>
      <c r="K99" s="1">
        <f t="shared" si="25"/>
        <v>0</v>
      </c>
      <c r="L99" s="6" t="str">
        <f>Items!$L$11</f>
        <v>BS</v>
      </c>
      <c r="M99" s="1" t="str">
        <f>Items!$M$82</f>
        <v>Оплата операционных расходов</v>
      </c>
      <c r="N99" s="1" t="str">
        <f>Items!$N$95</f>
        <v>Оплата операционных расходов - блок-2</v>
      </c>
      <c r="O99" s="6" t="str">
        <f>Items!$W99</f>
        <v>Операционные расходы - 2-4</v>
      </c>
      <c r="P99" s="1" t="str">
        <f>dbP!$AA$2</f>
        <v>AA</v>
      </c>
      <c r="R99" s="1" t="str">
        <f t="shared" si="20"/>
        <v>Операционные расходы - 2-4</v>
      </c>
      <c r="S99" s="1">
        <f t="shared" si="21"/>
        <v>0</v>
      </c>
      <c r="T99" s="6" t="str">
        <f>Items!$T$19</f>
        <v>CF(-)</v>
      </c>
      <c r="U99" s="1" t="str">
        <f>Items!$U$82</f>
        <v>Операционные расходы</v>
      </c>
      <c r="V99" s="1" t="str">
        <f>Items!$V$95</f>
        <v>Операционные расходы - блок-2</v>
      </c>
      <c r="W99" s="3" t="s">
        <v>224</v>
      </c>
      <c r="X99" s="1" t="str">
        <f>dbP!$AA$2</f>
        <v>AA</v>
      </c>
      <c r="Z99" s="1" t="str">
        <f t="shared" si="22"/>
        <v>Операционные расходы - 2-4</v>
      </c>
      <c r="AA99" s="1">
        <f t="shared" si="23"/>
        <v>0</v>
      </c>
      <c r="AB99" s="1" t="str">
        <f>Items!$AB$19</f>
        <v>PL(-)</v>
      </c>
    </row>
    <row r="100" spans="2:28" x14ac:dyDescent="0.3">
      <c r="B100" s="26">
        <f t="shared" si="14"/>
        <v>0</v>
      </c>
      <c r="E100" s="1" t="str">
        <f>Items!$E$91</f>
        <v>Кредиторская задолженность</v>
      </c>
      <c r="F100" s="1" t="str">
        <f>Items!$V$124</f>
        <v>Операционные расходы - блок-4</v>
      </c>
      <c r="J100" s="1" t="str">
        <f t="shared" si="24"/>
        <v>Операционные расходы - блок-4</v>
      </c>
      <c r="K100" s="1">
        <f t="shared" si="25"/>
        <v>0</v>
      </c>
      <c r="L100" s="6" t="str">
        <f>Items!$L$11</f>
        <v>BS</v>
      </c>
      <c r="M100" s="1" t="str">
        <f>Items!$M$82</f>
        <v>Оплата операционных расходов</v>
      </c>
      <c r="N100" s="1" t="str">
        <f>Items!$N$95</f>
        <v>Оплата операционных расходов - блок-2</v>
      </c>
      <c r="O100" s="6" t="str">
        <f>Items!$W100</f>
        <v>Операционные расходы - 2-5</v>
      </c>
      <c r="P100" s="1" t="str">
        <f>dbP!$AA$2</f>
        <v>AA</v>
      </c>
      <c r="R100" s="1" t="str">
        <f t="shared" si="20"/>
        <v>Операционные расходы - 2-5</v>
      </c>
      <c r="S100" s="1">
        <f t="shared" si="21"/>
        <v>0</v>
      </c>
      <c r="T100" s="6" t="str">
        <f>Items!$T$19</f>
        <v>CF(-)</v>
      </c>
      <c r="U100" s="1" t="str">
        <f>Items!$U$82</f>
        <v>Операционные расходы</v>
      </c>
      <c r="V100" s="1" t="str">
        <f>Items!$V$95</f>
        <v>Операционные расходы - блок-2</v>
      </c>
      <c r="W100" s="3" t="s">
        <v>225</v>
      </c>
      <c r="X100" s="1" t="str">
        <f>dbP!$AA$2</f>
        <v>AA</v>
      </c>
      <c r="Z100" s="1" t="str">
        <f t="shared" si="22"/>
        <v>Операционные расходы - 2-5</v>
      </c>
      <c r="AA100" s="1">
        <f t="shared" si="23"/>
        <v>0</v>
      </c>
      <c r="AB100" s="1" t="str">
        <f>Items!$AB$19</f>
        <v>PL(-)</v>
      </c>
    </row>
    <row r="101" spans="2:28" x14ac:dyDescent="0.3">
      <c r="B101" s="26">
        <f t="shared" si="14"/>
        <v>0</v>
      </c>
      <c r="E101" s="1" t="str">
        <f>Items!$E$91</f>
        <v>Кредиторская задолженность</v>
      </c>
      <c r="F101" s="1" t="str">
        <f>Items!$V$135</f>
        <v>Операционные расходы - блок-5</v>
      </c>
      <c r="J101" s="1" t="str">
        <f t="shared" ref="J101:J164" si="26">IF(G101&lt;&gt;"",G101,IF(F101&lt;&gt;"",F101,E101))</f>
        <v>Операционные расходы - блок-5</v>
      </c>
      <c r="K101" s="1">
        <f t="shared" ref="K101:K164" si="27">IF(OR(J101=0,J101=""),0,IF(AND(F101&lt;&gt;"",G101=""),IF(COUNTIFS(E:E,E101,F:F,F101,G:G,"")=1,0,1),IF(COUNTIF(J:J,J101)=1,0,1)))</f>
        <v>0</v>
      </c>
      <c r="L101" s="6" t="str">
        <f>Items!$L$11</f>
        <v>BS</v>
      </c>
      <c r="M101" s="1" t="str">
        <f>Items!$M$82</f>
        <v>Оплата операционных расходов</v>
      </c>
      <c r="N101" s="1" t="str">
        <f>Items!$N$95</f>
        <v>Оплата операционных расходов - блок-2</v>
      </c>
      <c r="O101" s="6" t="str">
        <f>Items!$W101</f>
        <v>Операционные расходы - 2-6</v>
      </c>
      <c r="P101" s="1" t="str">
        <f>dbP!$AA$2</f>
        <v>AA</v>
      </c>
      <c r="R101" s="1" t="str">
        <f t="shared" si="20"/>
        <v>Операционные расходы - 2-6</v>
      </c>
      <c r="S101" s="1">
        <f t="shared" si="21"/>
        <v>0</v>
      </c>
      <c r="T101" s="6" t="str">
        <f>Items!$T$19</f>
        <v>CF(-)</v>
      </c>
      <c r="U101" s="1" t="str">
        <f>Items!$U$82</f>
        <v>Операционные расходы</v>
      </c>
      <c r="V101" s="1" t="str">
        <f>Items!$V$95</f>
        <v>Операционные расходы - блок-2</v>
      </c>
      <c r="W101" s="3" t="s">
        <v>226</v>
      </c>
      <c r="X101" s="1" t="str">
        <f>dbP!$AA$2</f>
        <v>AA</v>
      </c>
      <c r="Z101" s="1" t="str">
        <f t="shared" si="22"/>
        <v>Операционные расходы - 2-6</v>
      </c>
      <c r="AA101" s="1">
        <f t="shared" si="23"/>
        <v>0</v>
      </c>
      <c r="AB101" s="1" t="str">
        <f>Items!$AB$19</f>
        <v>PL(-)</v>
      </c>
    </row>
    <row r="102" spans="2:28" x14ac:dyDescent="0.3">
      <c r="B102" s="26">
        <f t="shared" si="14"/>
        <v>0</v>
      </c>
      <c r="E102" s="3" t="s">
        <v>194</v>
      </c>
      <c r="J102" s="1" t="str">
        <f t="shared" si="26"/>
        <v>Собственный капитал</v>
      </c>
      <c r="K102" s="1">
        <f t="shared" si="27"/>
        <v>0</v>
      </c>
      <c r="L102" s="6" t="str">
        <f>Items!$L$11</f>
        <v>BS</v>
      </c>
      <c r="M102" s="1" t="str">
        <f>Items!$M$82</f>
        <v>Оплата операционных расходов</v>
      </c>
      <c r="N102" s="1" t="str">
        <f>Items!$N$95</f>
        <v>Оплата операционных расходов - блок-2</v>
      </c>
      <c r="O102" s="6" t="str">
        <f>Items!$W102</f>
        <v>Операционные расходы - 2-7</v>
      </c>
      <c r="P102" s="1" t="str">
        <f>dbP!$AA$2</f>
        <v>AA</v>
      </c>
      <c r="R102" s="1" t="str">
        <f t="shared" si="20"/>
        <v>Операционные расходы - 2-7</v>
      </c>
      <c r="S102" s="1">
        <f t="shared" si="21"/>
        <v>0</v>
      </c>
      <c r="T102" s="6" t="str">
        <f>Items!$T$19</f>
        <v>CF(-)</v>
      </c>
      <c r="U102" s="1" t="str">
        <f>Items!$U$82</f>
        <v>Операционные расходы</v>
      </c>
      <c r="V102" s="1" t="str">
        <f>Items!$V$95</f>
        <v>Операционные расходы - блок-2</v>
      </c>
      <c r="W102" s="3" t="s">
        <v>227</v>
      </c>
      <c r="X102" s="1" t="str">
        <f>dbP!$AA$2</f>
        <v>AA</v>
      </c>
      <c r="Z102" s="1" t="str">
        <f t="shared" si="22"/>
        <v>Операционные расходы - 2-7</v>
      </c>
      <c r="AA102" s="1">
        <f t="shared" si="23"/>
        <v>0</v>
      </c>
      <c r="AB102" s="1" t="str">
        <f>Items!$AB$19</f>
        <v>PL(-)</v>
      </c>
    </row>
    <row r="103" spans="2:28" x14ac:dyDescent="0.3">
      <c r="B103" s="26">
        <f t="shared" si="14"/>
        <v>0</v>
      </c>
      <c r="E103" s="3" t="s">
        <v>193</v>
      </c>
      <c r="J103" s="1" t="str">
        <f t="shared" si="26"/>
        <v>Денежные средства</v>
      </c>
      <c r="K103" s="1">
        <f t="shared" si="27"/>
        <v>0</v>
      </c>
      <c r="L103" s="6" t="str">
        <f>Items!$L$11</f>
        <v>BS</v>
      </c>
      <c r="M103" s="1" t="str">
        <f>Items!$M$82</f>
        <v>Оплата операционных расходов</v>
      </c>
      <c r="N103" s="1" t="str">
        <f>Items!$N$95</f>
        <v>Оплата операционных расходов - блок-2</v>
      </c>
      <c r="O103" s="6" t="str">
        <f>Items!$W103</f>
        <v>Операционные расходы - 2-8</v>
      </c>
      <c r="P103" s="1" t="str">
        <f>dbP!$AA$2</f>
        <v>AA</v>
      </c>
      <c r="R103" s="1" t="str">
        <f t="shared" si="20"/>
        <v>Операционные расходы - 2-8</v>
      </c>
      <c r="S103" s="1">
        <f t="shared" si="21"/>
        <v>0</v>
      </c>
      <c r="T103" s="6" t="str">
        <f>Items!$T$19</f>
        <v>CF(-)</v>
      </c>
      <c r="U103" s="1" t="str">
        <f>Items!$U$82</f>
        <v>Операционные расходы</v>
      </c>
      <c r="V103" s="1" t="str">
        <f>Items!$V$95</f>
        <v>Операционные расходы - блок-2</v>
      </c>
      <c r="W103" s="3" t="s">
        <v>228</v>
      </c>
      <c r="X103" s="1" t="str">
        <f>dbP!$AA$2</f>
        <v>AA</v>
      </c>
      <c r="Z103" s="1" t="str">
        <f t="shared" si="22"/>
        <v>Операционные расходы - 2-8</v>
      </c>
      <c r="AA103" s="1">
        <f t="shared" si="23"/>
        <v>0</v>
      </c>
      <c r="AB103" s="1" t="str">
        <f>Items!$AB$19</f>
        <v>PL(-)</v>
      </c>
    </row>
    <row r="104" spans="2:28" x14ac:dyDescent="0.3">
      <c r="B104" s="26">
        <f t="shared" si="14"/>
        <v>0</v>
      </c>
      <c r="J104" s="1">
        <f t="shared" si="26"/>
        <v>0</v>
      </c>
      <c r="K104" s="1">
        <f t="shared" si="27"/>
        <v>0</v>
      </c>
      <c r="L104" s="6"/>
      <c r="M104" s="1" t="str">
        <f>Items!$M$82</f>
        <v>Оплата операционных расходов</v>
      </c>
      <c r="N104" s="1" t="str">
        <f>Items!$N$95</f>
        <v>Оплата операционных расходов - блок-2</v>
      </c>
      <c r="O104" s="6" t="str">
        <f>Items!$W104</f>
        <v>Операционные расходы - 2-9</v>
      </c>
      <c r="P104" s="1" t="str">
        <f>dbP!$AA$2</f>
        <v>AA</v>
      </c>
      <c r="R104" s="1" t="str">
        <f t="shared" si="20"/>
        <v>Операционные расходы - 2-9</v>
      </c>
      <c r="S104" s="1">
        <f t="shared" si="21"/>
        <v>0</v>
      </c>
      <c r="T104" s="6" t="str">
        <f>Items!$T$19</f>
        <v>CF(-)</v>
      </c>
      <c r="U104" s="1" t="str">
        <f>Items!$U$82</f>
        <v>Операционные расходы</v>
      </c>
      <c r="V104" s="1" t="str">
        <f>Items!$V$95</f>
        <v>Операционные расходы - блок-2</v>
      </c>
      <c r="W104" s="3" t="s">
        <v>229</v>
      </c>
      <c r="X104" s="1" t="str">
        <f>dbP!$AA$2</f>
        <v>AA</v>
      </c>
      <c r="Z104" s="1" t="str">
        <f t="shared" si="22"/>
        <v>Операционные расходы - 2-9</v>
      </c>
      <c r="AA104" s="1">
        <f t="shared" si="23"/>
        <v>0</v>
      </c>
      <c r="AB104" s="1" t="str">
        <f>Items!$AB$19</f>
        <v>PL(-)</v>
      </c>
    </row>
    <row r="105" spans="2:28" x14ac:dyDescent="0.3">
      <c r="B105" s="26">
        <f t="shared" si="14"/>
        <v>0</v>
      </c>
      <c r="J105" s="1">
        <f t="shared" si="26"/>
        <v>0</v>
      </c>
      <c r="K105" s="1">
        <f t="shared" si="27"/>
        <v>0</v>
      </c>
      <c r="L105" s="6"/>
      <c r="M105" s="1" t="str">
        <f>Items!$M$82</f>
        <v>Оплата операционных расходов</v>
      </c>
      <c r="N105" s="1" t="str">
        <f>Items!$N$95</f>
        <v>Оплата операционных расходов - блок-2</v>
      </c>
      <c r="O105" s="6" t="str">
        <f>Items!$W105</f>
        <v>Операционные расходы - 2-10</v>
      </c>
      <c r="P105" s="1" t="str">
        <f>dbP!$AA$2</f>
        <v>AA</v>
      </c>
      <c r="R105" s="1" t="str">
        <f t="shared" si="20"/>
        <v>Операционные расходы - 2-10</v>
      </c>
      <c r="S105" s="1">
        <f t="shared" si="21"/>
        <v>0</v>
      </c>
      <c r="T105" s="6" t="str">
        <f>Items!$T$19</f>
        <v>CF(-)</v>
      </c>
      <c r="U105" s="1" t="str">
        <f>Items!$U$82</f>
        <v>Операционные расходы</v>
      </c>
      <c r="V105" s="1" t="str">
        <f>Items!$V$95</f>
        <v>Операционные расходы - блок-2</v>
      </c>
      <c r="W105" s="3" t="s">
        <v>230</v>
      </c>
      <c r="X105" s="1" t="str">
        <f>dbP!$AA$2</f>
        <v>AA</v>
      </c>
      <c r="Z105" s="1" t="str">
        <f t="shared" si="22"/>
        <v>Операционные расходы - 2-10</v>
      </c>
      <c r="AA105" s="1">
        <f t="shared" si="23"/>
        <v>0</v>
      </c>
      <c r="AB105" s="1" t="str">
        <f>Items!$AB$19</f>
        <v>PL(-)</v>
      </c>
    </row>
    <row r="106" spans="2:28" x14ac:dyDescent="0.3">
      <c r="B106" s="26">
        <f t="shared" si="14"/>
        <v>0</v>
      </c>
      <c r="J106" s="1">
        <f t="shared" si="26"/>
        <v>0</v>
      </c>
      <c r="K106" s="1">
        <f t="shared" si="27"/>
        <v>0</v>
      </c>
      <c r="L106" s="6"/>
      <c r="M106" s="1" t="str">
        <f>Items!$M$82</f>
        <v>Оплата операционных расходов</v>
      </c>
      <c r="N106" s="3" t="s">
        <v>275</v>
      </c>
      <c r="P106" s="1" t="str">
        <f>dbP!$AA$2</f>
        <v>AA</v>
      </c>
      <c r="R106" s="1" t="str">
        <f t="shared" si="20"/>
        <v>Оплата операционных расходов - блок-3</v>
      </c>
      <c r="S106" s="1">
        <f t="shared" si="21"/>
        <v>0</v>
      </c>
      <c r="U106" s="1" t="str">
        <f>Items!$U$82</f>
        <v>Операционные расходы</v>
      </c>
      <c r="V106" s="3" t="s">
        <v>231</v>
      </c>
      <c r="X106" s="1" t="str">
        <f>dbP!$AA$2</f>
        <v>AA</v>
      </c>
      <c r="Z106" s="1" t="str">
        <f t="shared" si="22"/>
        <v>Операционные расходы - блок-3</v>
      </c>
      <c r="AA106" s="1">
        <f t="shared" si="23"/>
        <v>0</v>
      </c>
    </row>
    <row r="107" spans="2:28" x14ac:dyDescent="0.3">
      <c r="B107" s="26">
        <f t="shared" si="14"/>
        <v>0</v>
      </c>
      <c r="J107" s="1">
        <f t="shared" si="26"/>
        <v>0</v>
      </c>
      <c r="K107" s="1">
        <f t="shared" si="27"/>
        <v>0</v>
      </c>
      <c r="L107" s="6"/>
      <c r="M107" s="1" t="str">
        <f>Items!$M$82</f>
        <v>Оплата операционных расходов</v>
      </c>
      <c r="N107" s="1" t="str">
        <f>Items!$N$106</f>
        <v>Оплата операционных расходов - блок-3</v>
      </c>
      <c r="O107" s="6" t="str">
        <f>Items!$W107</f>
        <v>Операционные расходы - 3-1</v>
      </c>
      <c r="P107" s="1" t="str">
        <f>dbP!$AA$2</f>
        <v>AA</v>
      </c>
      <c r="R107" s="1" t="str">
        <f t="shared" si="20"/>
        <v>Операционные расходы - 3-1</v>
      </c>
      <c r="S107" s="1">
        <f t="shared" si="21"/>
        <v>0</v>
      </c>
      <c r="T107" s="6" t="str">
        <f>Items!$T$19</f>
        <v>CF(-)</v>
      </c>
      <c r="U107" s="1" t="str">
        <f>Items!$U$82</f>
        <v>Операционные расходы</v>
      </c>
      <c r="V107" s="1" t="str">
        <f>Items!$V$106</f>
        <v>Операционные расходы - блок-3</v>
      </c>
      <c r="W107" s="3" t="s">
        <v>232</v>
      </c>
      <c r="X107" s="1" t="str">
        <f>dbP!$AA$2</f>
        <v>AA</v>
      </c>
      <c r="Z107" s="1" t="str">
        <f t="shared" si="22"/>
        <v>Операционные расходы - 3-1</v>
      </c>
      <c r="AA107" s="1">
        <f t="shared" si="23"/>
        <v>0</v>
      </c>
      <c r="AB107" s="1" t="str">
        <f>Items!$AB$19</f>
        <v>PL(-)</v>
      </c>
    </row>
    <row r="108" spans="2:28" x14ac:dyDescent="0.3">
      <c r="B108" s="26">
        <f t="shared" si="14"/>
        <v>0</v>
      </c>
      <c r="J108" s="1">
        <f t="shared" si="26"/>
        <v>0</v>
      </c>
      <c r="K108" s="1">
        <f t="shared" si="27"/>
        <v>0</v>
      </c>
      <c r="L108" s="6"/>
      <c r="M108" s="1" t="str">
        <f>Items!$M$82</f>
        <v>Оплата операционных расходов</v>
      </c>
      <c r="N108" s="1" t="str">
        <f>Items!$N$106</f>
        <v>Оплата операционных расходов - блок-3</v>
      </c>
      <c r="O108" s="6" t="str">
        <f>Items!$W108</f>
        <v>Операционные расходы - 3-2</v>
      </c>
      <c r="P108" s="1" t="str">
        <f>dbP!$AA$2</f>
        <v>AA</v>
      </c>
      <c r="R108" s="1" t="str">
        <f t="shared" si="20"/>
        <v>Операционные расходы - 3-2</v>
      </c>
      <c r="S108" s="1">
        <f t="shared" si="21"/>
        <v>0</v>
      </c>
      <c r="T108" s="6" t="str">
        <f>Items!$T$19</f>
        <v>CF(-)</v>
      </c>
      <c r="U108" s="1" t="str">
        <f>Items!$U$82</f>
        <v>Операционные расходы</v>
      </c>
      <c r="V108" s="1" t="str">
        <f>Items!$V$106</f>
        <v>Операционные расходы - блок-3</v>
      </c>
      <c r="W108" s="3" t="s">
        <v>233</v>
      </c>
      <c r="X108" s="1" t="str">
        <f>dbP!$AA$2</f>
        <v>AA</v>
      </c>
      <c r="Z108" s="1" t="str">
        <f t="shared" si="22"/>
        <v>Операционные расходы - 3-2</v>
      </c>
      <c r="AA108" s="1">
        <f t="shared" si="23"/>
        <v>0</v>
      </c>
      <c r="AB108" s="1" t="str">
        <f>Items!$AB$19</f>
        <v>PL(-)</v>
      </c>
    </row>
    <row r="109" spans="2:28" x14ac:dyDescent="0.3">
      <c r="B109" s="26">
        <f t="shared" si="14"/>
        <v>0</v>
      </c>
      <c r="J109" s="1">
        <f t="shared" si="26"/>
        <v>0</v>
      </c>
      <c r="K109" s="1">
        <f t="shared" si="27"/>
        <v>0</v>
      </c>
      <c r="L109" s="6"/>
      <c r="M109" s="1" t="str">
        <f>Items!$M$82</f>
        <v>Оплата операционных расходов</v>
      </c>
      <c r="N109" s="1" t="str">
        <f>Items!$N$106</f>
        <v>Оплата операционных расходов - блок-3</v>
      </c>
      <c r="O109" s="6" t="str">
        <f>Items!$W109</f>
        <v>Операционные расходы - 3-3</v>
      </c>
      <c r="P109" s="1" t="str">
        <f>dbP!$AA$2</f>
        <v>AA</v>
      </c>
      <c r="R109" s="1" t="str">
        <f t="shared" si="20"/>
        <v>Операционные расходы - 3-3</v>
      </c>
      <c r="S109" s="1">
        <f t="shared" si="21"/>
        <v>0</v>
      </c>
      <c r="T109" s="6" t="str">
        <f>Items!$T$19</f>
        <v>CF(-)</v>
      </c>
      <c r="U109" s="1" t="str">
        <f>Items!$U$82</f>
        <v>Операционные расходы</v>
      </c>
      <c r="V109" s="1" t="str">
        <f>Items!$V$106</f>
        <v>Операционные расходы - блок-3</v>
      </c>
      <c r="W109" s="3" t="s">
        <v>234</v>
      </c>
      <c r="X109" s="1" t="str">
        <f>dbP!$AA$2</f>
        <v>AA</v>
      </c>
      <c r="Z109" s="1" t="str">
        <f t="shared" si="22"/>
        <v>Операционные расходы - 3-3</v>
      </c>
      <c r="AA109" s="1">
        <f t="shared" si="23"/>
        <v>0</v>
      </c>
      <c r="AB109" s="1" t="str">
        <f>Items!$AB$19</f>
        <v>PL(-)</v>
      </c>
    </row>
    <row r="110" spans="2:28" x14ac:dyDescent="0.3">
      <c r="B110" s="26">
        <f t="shared" si="14"/>
        <v>0</v>
      </c>
      <c r="J110" s="1">
        <f t="shared" si="26"/>
        <v>0</v>
      </c>
      <c r="K110" s="1">
        <f t="shared" si="27"/>
        <v>0</v>
      </c>
      <c r="L110" s="6"/>
      <c r="M110" s="1" t="str">
        <f>Items!$M$82</f>
        <v>Оплата операционных расходов</v>
      </c>
      <c r="N110" s="1" t="str">
        <f>Items!$N$106</f>
        <v>Оплата операционных расходов - блок-3</v>
      </c>
      <c r="O110" s="6" t="str">
        <f>Items!$W110</f>
        <v>Операционные расходы - 3-4</v>
      </c>
      <c r="P110" s="1" t="str">
        <f>dbP!$AA$2</f>
        <v>AA</v>
      </c>
      <c r="R110" s="1" t="str">
        <f t="shared" si="20"/>
        <v>Операционные расходы - 3-4</v>
      </c>
      <c r="S110" s="1">
        <f t="shared" si="21"/>
        <v>0</v>
      </c>
      <c r="T110" s="6" t="str">
        <f>Items!$T$19</f>
        <v>CF(-)</v>
      </c>
      <c r="U110" s="1" t="str">
        <f>Items!$U$82</f>
        <v>Операционные расходы</v>
      </c>
      <c r="V110" s="1" t="str">
        <f>Items!$V$106</f>
        <v>Операционные расходы - блок-3</v>
      </c>
      <c r="W110" s="3" t="s">
        <v>235</v>
      </c>
      <c r="X110" s="1" t="str">
        <f>dbP!$AA$2</f>
        <v>AA</v>
      </c>
      <c r="Z110" s="1" t="str">
        <f t="shared" si="22"/>
        <v>Операционные расходы - 3-4</v>
      </c>
      <c r="AA110" s="1">
        <f t="shared" si="23"/>
        <v>0</v>
      </c>
      <c r="AB110" s="1" t="str">
        <f>Items!$AB$19</f>
        <v>PL(-)</v>
      </c>
    </row>
    <row r="111" spans="2:28" x14ac:dyDescent="0.3">
      <c r="B111" s="26">
        <f t="shared" si="14"/>
        <v>0</v>
      </c>
      <c r="J111" s="1">
        <f t="shared" si="26"/>
        <v>0</v>
      </c>
      <c r="K111" s="1">
        <f t="shared" si="27"/>
        <v>0</v>
      </c>
      <c r="L111" s="6"/>
      <c r="M111" s="1" t="str">
        <f>Items!$M$82</f>
        <v>Оплата операционных расходов</v>
      </c>
      <c r="N111" s="1" t="str">
        <f>Items!$N$106</f>
        <v>Оплата операционных расходов - блок-3</v>
      </c>
      <c r="O111" s="6" t="str">
        <f>Items!$W111</f>
        <v>Операционные расходы - 3-5</v>
      </c>
      <c r="P111" s="1" t="str">
        <f>dbP!$AA$2</f>
        <v>AA</v>
      </c>
      <c r="R111" s="1" t="str">
        <f t="shared" si="20"/>
        <v>Операционные расходы - 3-5</v>
      </c>
      <c r="S111" s="1">
        <f t="shared" si="21"/>
        <v>0</v>
      </c>
      <c r="T111" s="6" t="str">
        <f>Items!$T$19</f>
        <v>CF(-)</v>
      </c>
      <c r="U111" s="1" t="str">
        <f>Items!$U$82</f>
        <v>Операционные расходы</v>
      </c>
      <c r="V111" s="1" t="str">
        <f>Items!$V$106</f>
        <v>Операционные расходы - блок-3</v>
      </c>
      <c r="W111" s="3" t="s">
        <v>236</v>
      </c>
      <c r="X111" s="1" t="str">
        <f>dbP!$AA$2</f>
        <v>AA</v>
      </c>
      <c r="Z111" s="1" t="str">
        <f t="shared" si="22"/>
        <v>Операционные расходы - 3-5</v>
      </c>
      <c r="AA111" s="1">
        <f t="shared" si="23"/>
        <v>0</v>
      </c>
      <c r="AB111" s="1" t="str">
        <f>Items!$AB$19</f>
        <v>PL(-)</v>
      </c>
    </row>
    <row r="112" spans="2:28" x14ac:dyDescent="0.3">
      <c r="B112" s="26">
        <f t="shared" si="14"/>
        <v>0</v>
      </c>
      <c r="J112" s="1">
        <f t="shared" si="26"/>
        <v>0</v>
      </c>
      <c r="K112" s="1">
        <f t="shared" si="27"/>
        <v>0</v>
      </c>
      <c r="L112" s="6"/>
      <c r="M112" s="1" t="str">
        <f>Items!$M$82</f>
        <v>Оплата операционных расходов</v>
      </c>
      <c r="N112" s="1" t="str">
        <f>Items!$N$106</f>
        <v>Оплата операционных расходов - блок-3</v>
      </c>
      <c r="O112" s="6" t="str">
        <f>Items!$W112</f>
        <v>Операционные расходы - 3-6</v>
      </c>
      <c r="P112" s="1" t="str">
        <f>dbP!$AA$2</f>
        <v>AA</v>
      </c>
      <c r="R112" s="1" t="str">
        <f t="shared" si="20"/>
        <v>Операционные расходы - 3-6</v>
      </c>
      <c r="S112" s="1">
        <f t="shared" si="21"/>
        <v>0</v>
      </c>
      <c r="T112" s="6" t="str">
        <f>Items!$T$19</f>
        <v>CF(-)</v>
      </c>
      <c r="U112" s="1" t="str">
        <f>Items!$U$82</f>
        <v>Операционные расходы</v>
      </c>
      <c r="V112" s="1" t="str">
        <f>Items!$V$106</f>
        <v>Операционные расходы - блок-3</v>
      </c>
      <c r="W112" s="3" t="s">
        <v>237</v>
      </c>
      <c r="X112" s="1" t="str">
        <f>dbP!$AA$2</f>
        <v>AA</v>
      </c>
      <c r="Z112" s="1" t="str">
        <f t="shared" si="22"/>
        <v>Операционные расходы - 3-6</v>
      </c>
      <c r="AA112" s="1">
        <f t="shared" si="23"/>
        <v>0</v>
      </c>
      <c r="AB112" s="1" t="str">
        <f>Items!$AB$19</f>
        <v>PL(-)</v>
      </c>
    </row>
    <row r="113" spans="2:28" x14ac:dyDescent="0.3">
      <c r="B113" s="26">
        <f t="shared" si="14"/>
        <v>0</v>
      </c>
      <c r="J113" s="1">
        <f t="shared" si="26"/>
        <v>0</v>
      </c>
      <c r="K113" s="1">
        <f t="shared" si="27"/>
        <v>0</v>
      </c>
      <c r="L113" s="6"/>
      <c r="M113" s="1" t="str">
        <f>Items!$M$82</f>
        <v>Оплата операционных расходов</v>
      </c>
      <c r="N113" s="1" t="str">
        <f>Items!$N$106</f>
        <v>Оплата операционных расходов - блок-3</v>
      </c>
      <c r="O113" s="6" t="str">
        <f>Items!$W113</f>
        <v>Операционные расходы - 3-7</v>
      </c>
      <c r="P113" s="1" t="str">
        <f>dbP!$AA$2</f>
        <v>AA</v>
      </c>
      <c r="R113" s="1" t="str">
        <f t="shared" si="20"/>
        <v>Операционные расходы - 3-7</v>
      </c>
      <c r="S113" s="1">
        <f t="shared" si="21"/>
        <v>0</v>
      </c>
      <c r="T113" s="6" t="str">
        <f>Items!$T$19</f>
        <v>CF(-)</v>
      </c>
      <c r="U113" s="1" t="str">
        <f>Items!$U$82</f>
        <v>Операционные расходы</v>
      </c>
      <c r="V113" s="1" t="str">
        <f>Items!$V$106</f>
        <v>Операционные расходы - блок-3</v>
      </c>
      <c r="W113" s="3" t="s">
        <v>238</v>
      </c>
      <c r="X113" s="1" t="str">
        <f>dbP!$AA$2</f>
        <v>AA</v>
      </c>
      <c r="Z113" s="1" t="str">
        <f t="shared" si="22"/>
        <v>Операционные расходы - 3-7</v>
      </c>
      <c r="AA113" s="1">
        <f t="shared" si="23"/>
        <v>0</v>
      </c>
      <c r="AB113" s="1" t="str">
        <f>Items!$AB$19</f>
        <v>PL(-)</v>
      </c>
    </row>
    <row r="114" spans="2:28" x14ac:dyDescent="0.3">
      <c r="B114" s="26">
        <f t="shared" si="14"/>
        <v>0</v>
      </c>
      <c r="J114" s="1">
        <f t="shared" si="26"/>
        <v>0</v>
      </c>
      <c r="K114" s="1">
        <f t="shared" si="27"/>
        <v>0</v>
      </c>
      <c r="L114" s="6"/>
      <c r="M114" s="1" t="str">
        <f>Items!$M$82</f>
        <v>Оплата операционных расходов</v>
      </c>
      <c r="N114" s="1" t="str">
        <f>Items!$N$106</f>
        <v>Оплата операционных расходов - блок-3</v>
      </c>
      <c r="O114" s="6" t="str">
        <f>Items!$W114</f>
        <v>Операционные расходы - 3-8</v>
      </c>
      <c r="P114" s="1" t="str">
        <f>dbP!$AA$2</f>
        <v>AA</v>
      </c>
      <c r="R114" s="1" t="str">
        <f t="shared" si="20"/>
        <v>Операционные расходы - 3-8</v>
      </c>
      <c r="S114" s="1">
        <f t="shared" si="21"/>
        <v>0</v>
      </c>
      <c r="T114" s="6" t="str">
        <f>Items!$T$19</f>
        <v>CF(-)</v>
      </c>
      <c r="U114" s="1" t="str">
        <f>Items!$U$82</f>
        <v>Операционные расходы</v>
      </c>
      <c r="V114" s="1" t="str">
        <f>Items!$V$106</f>
        <v>Операционные расходы - блок-3</v>
      </c>
      <c r="W114" s="3" t="s">
        <v>239</v>
      </c>
      <c r="X114" s="1" t="str">
        <f>dbP!$AA$2</f>
        <v>AA</v>
      </c>
      <c r="Z114" s="1" t="str">
        <f t="shared" si="22"/>
        <v>Операционные расходы - 3-8</v>
      </c>
      <c r="AA114" s="1">
        <f t="shared" si="23"/>
        <v>0</v>
      </c>
      <c r="AB114" s="1" t="str">
        <f>Items!$AB$19</f>
        <v>PL(-)</v>
      </c>
    </row>
    <row r="115" spans="2:28" x14ac:dyDescent="0.3">
      <c r="B115" s="26">
        <f t="shared" si="14"/>
        <v>0</v>
      </c>
      <c r="J115" s="1">
        <f t="shared" si="26"/>
        <v>0</v>
      </c>
      <c r="K115" s="1">
        <f t="shared" si="27"/>
        <v>0</v>
      </c>
      <c r="L115" s="6"/>
      <c r="M115" s="1" t="str">
        <f>Items!$M$82</f>
        <v>Оплата операционных расходов</v>
      </c>
      <c r="N115" s="1" t="str">
        <f>Items!$N$106</f>
        <v>Оплата операционных расходов - блок-3</v>
      </c>
      <c r="O115" s="6" t="str">
        <f>Items!$W115</f>
        <v>Операционные расходы - 3-9</v>
      </c>
      <c r="P115" s="1" t="str">
        <f>dbP!$AA$2</f>
        <v>AA</v>
      </c>
      <c r="R115" s="1" t="str">
        <f t="shared" si="20"/>
        <v>Операционные расходы - 3-9</v>
      </c>
      <c r="S115" s="1">
        <f t="shared" si="21"/>
        <v>0</v>
      </c>
      <c r="T115" s="6" t="str">
        <f>Items!$T$19</f>
        <v>CF(-)</v>
      </c>
      <c r="U115" s="1" t="str">
        <f>Items!$U$82</f>
        <v>Операционные расходы</v>
      </c>
      <c r="V115" s="1" t="str">
        <f>Items!$V$106</f>
        <v>Операционные расходы - блок-3</v>
      </c>
      <c r="W115" s="3" t="s">
        <v>240</v>
      </c>
      <c r="X115" s="1" t="str">
        <f>dbP!$AA$2</f>
        <v>AA</v>
      </c>
      <c r="Z115" s="1" t="str">
        <f t="shared" si="22"/>
        <v>Операционные расходы - 3-9</v>
      </c>
      <c r="AA115" s="1">
        <f t="shared" si="23"/>
        <v>0</v>
      </c>
      <c r="AB115" s="1" t="str">
        <f>Items!$AB$19</f>
        <v>PL(-)</v>
      </c>
    </row>
    <row r="116" spans="2:28" x14ac:dyDescent="0.3">
      <c r="B116" s="26">
        <f t="shared" si="14"/>
        <v>0</v>
      </c>
      <c r="J116" s="1">
        <f t="shared" si="26"/>
        <v>0</v>
      </c>
      <c r="K116" s="1">
        <f t="shared" si="27"/>
        <v>0</v>
      </c>
      <c r="L116" s="6"/>
      <c r="M116" s="1" t="str">
        <f>Items!$M$82</f>
        <v>Оплата операционных расходов</v>
      </c>
      <c r="N116" s="1" t="str">
        <f>Items!$N$106</f>
        <v>Оплата операционных расходов - блок-3</v>
      </c>
      <c r="O116" s="6" t="str">
        <f>Items!$W116</f>
        <v>Операционные расходы - 3-10</v>
      </c>
      <c r="P116" s="1" t="str">
        <f>dbP!$AA$2</f>
        <v>AA</v>
      </c>
      <c r="R116" s="1" t="str">
        <f t="shared" si="20"/>
        <v>Операционные расходы - 3-10</v>
      </c>
      <c r="S116" s="1">
        <f t="shared" si="21"/>
        <v>0</v>
      </c>
      <c r="T116" s="6" t="str">
        <f>Items!$T$19</f>
        <v>CF(-)</v>
      </c>
      <c r="U116" s="1" t="str">
        <f>Items!$U$82</f>
        <v>Операционные расходы</v>
      </c>
      <c r="V116" s="1" t="str">
        <f>Items!$V$106</f>
        <v>Операционные расходы - блок-3</v>
      </c>
      <c r="W116" s="3" t="s">
        <v>241</v>
      </c>
      <c r="X116" s="1" t="str">
        <f>dbP!$AA$2</f>
        <v>AA</v>
      </c>
      <c r="Z116" s="1" t="str">
        <f t="shared" si="22"/>
        <v>Операционные расходы - 3-10</v>
      </c>
      <c r="AA116" s="1">
        <f t="shared" si="23"/>
        <v>0</v>
      </c>
      <c r="AB116" s="1" t="str">
        <f>Items!$AB$19</f>
        <v>PL(-)</v>
      </c>
    </row>
    <row r="117" spans="2:28" x14ac:dyDescent="0.3">
      <c r="B117" s="26">
        <f t="shared" si="14"/>
        <v>0</v>
      </c>
      <c r="J117" s="1">
        <f t="shared" si="26"/>
        <v>0</v>
      </c>
      <c r="K117" s="1">
        <f t="shared" si="27"/>
        <v>0</v>
      </c>
      <c r="L117" s="6"/>
      <c r="M117" s="1" t="str">
        <f>Items!$M$82</f>
        <v>Оплата операционных расходов</v>
      </c>
      <c r="N117" s="1" t="str">
        <f>Items!$N$106</f>
        <v>Оплата операционных расходов - блок-3</v>
      </c>
      <c r="O117" s="6" t="str">
        <f>Items!$W117</f>
        <v>Операционные расходы - 3-11</v>
      </c>
      <c r="P117" s="1" t="str">
        <f>dbP!$AA$2</f>
        <v>AA</v>
      </c>
      <c r="R117" s="1" t="str">
        <f t="shared" si="20"/>
        <v>Операционные расходы - 3-11</v>
      </c>
      <c r="S117" s="1">
        <f t="shared" si="21"/>
        <v>0</v>
      </c>
      <c r="T117" s="6" t="str">
        <f>Items!$T$19</f>
        <v>CF(-)</v>
      </c>
      <c r="U117" s="1" t="str">
        <f>Items!$U$82</f>
        <v>Операционные расходы</v>
      </c>
      <c r="V117" s="1" t="str">
        <f>Items!$V$106</f>
        <v>Операционные расходы - блок-3</v>
      </c>
      <c r="W117" s="3" t="s">
        <v>242</v>
      </c>
      <c r="X117" s="1" t="str">
        <f>dbP!$AA$2</f>
        <v>AA</v>
      </c>
      <c r="Z117" s="1" t="str">
        <f t="shared" si="22"/>
        <v>Операционные расходы - 3-11</v>
      </c>
      <c r="AA117" s="1">
        <f t="shared" si="23"/>
        <v>0</v>
      </c>
      <c r="AB117" s="1" t="str">
        <f>Items!$AB$19</f>
        <v>PL(-)</v>
      </c>
    </row>
    <row r="118" spans="2:28" x14ac:dyDescent="0.3">
      <c r="B118" s="26">
        <f t="shared" si="14"/>
        <v>0</v>
      </c>
      <c r="J118" s="1">
        <f t="shared" si="26"/>
        <v>0</v>
      </c>
      <c r="K118" s="1">
        <f t="shared" si="27"/>
        <v>0</v>
      </c>
      <c r="L118" s="6"/>
      <c r="M118" s="1" t="str">
        <f>Items!$M$82</f>
        <v>Оплата операционных расходов</v>
      </c>
      <c r="N118" s="1" t="str">
        <f>Items!$N$106</f>
        <v>Оплата операционных расходов - блок-3</v>
      </c>
      <c r="O118" s="6" t="str">
        <f>Items!$W118</f>
        <v>Операционные расходы - 3-12</v>
      </c>
      <c r="P118" s="1" t="str">
        <f>dbP!$AA$2</f>
        <v>AA</v>
      </c>
      <c r="R118" s="1" t="str">
        <f t="shared" si="20"/>
        <v>Операционные расходы - 3-12</v>
      </c>
      <c r="S118" s="1">
        <f t="shared" si="21"/>
        <v>0</v>
      </c>
      <c r="T118" s="6" t="str">
        <f>Items!$T$19</f>
        <v>CF(-)</v>
      </c>
      <c r="U118" s="1" t="str">
        <f>Items!$U$82</f>
        <v>Операционные расходы</v>
      </c>
      <c r="V118" s="1" t="str">
        <f>Items!$V$106</f>
        <v>Операционные расходы - блок-3</v>
      </c>
      <c r="W118" s="3" t="s">
        <v>243</v>
      </c>
      <c r="X118" s="1" t="str">
        <f>dbP!$AA$2</f>
        <v>AA</v>
      </c>
      <c r="Z118" s="1" t="str">
        <f t="shared" si="22"/>
        <v>Операционные расходы - 3-12</v>
      </c>
      <c r="AA118" s="1">
        <f t="shared" si="23"/>
        <v>0</v>
      </c>
      <c r="AB118" s="1" t="str">
        <f>Items!$AB$19</f>
        <v>PL(-)</v>
      </c>
    </row>
    <row r="119" spans="2:28" x14ac:dyDescent="0.3">
      <c r="B119" s="26">
        <f t="shared" si="14"/>
        <v>0</v>
      </c>
      <c r="J119" s="1">
        <f t="shared" si="26"/>
        <v>0</v>
      </c>
      <c r="K119" s="1">
        <f t="shared" si="27"/>
        <v>0</v>
      </c>
      <c r="L119" s="6"/>
      <c r="M119" s="1" t="str">
        <f>Items!$M$82</f>
        <v>Оплата операционных расходов</v>
      </c>
      <c r="N119" s="1" t="str">
        <f>Items!$N$106</f>
        <v>Оплата операционных расходов - блок-3</v>
      </c>
      <c r="O119" s="6" t="str">
        <f>Items!$W119</f>
        <v>Операционные расходы - 3-13</v>
      </c>
      <c r="P119" s="1" t="str">
        <f>dbP!$AA$2</f>
        <v>AA</v>
      </c>
      <c r="R119" s="1" t="str">
        <f t="shared" si="20"/>
        <v>Операционные расходы - 3-13</v>
      </c>
      <c r="S119" s="1">
        <f t="shared" si="21"/>
        <v>0</v>
      </c>
      <c r="T119" s="6" t="str">
        <f>Items!$T$19</f>
        <v>CF(-)</v>
      </c>
      <c r="U119" s="1" t="str">
        <f>Items!$U$82</f>
        <v>Операционные расходы</v>
      </c>
      <c r="V119" s="1" t="str">
        <f>Items!$V$106</f>
        <v>Операционные расходы - блок-3</v>
      </c>
      <c r="W119" s="3" t="s">
        <v>244</v>
      </c>
      <c r="X119" s="1" t="str">
        <f>dbP!$AA$2</f>
        <v>AA</v>
      </c>
      <c r="Z119" s="1" t="str">
        <f t="shared" si="22"/>
        <v>Операционные расходы - 3-13</v>
      </c>
      <c r="AA119" s="1">
        <f t="shared" si="23"/>
        <v>0</v>
      </c>
      <c r="AB119" s="1" t="str">
        <f>Items!$AB$19</f>
        <v>PL(-)</v>
      </c>
    </row>
    <row r="120" spans="2:28" x14ac:dyDescent="0.3">
      <c r="B120" s="26">
        <f t="shared" si="14"/>
        <v>0</v>
      </c>
      <c r="J120" s="1">
        <f t="shared" si="26"/>
        <v>0</v>
      </c>
      <c r="K120" s="1">
        <f t="shared" si="27"/>
        <v>0</v>
      </c>
      <c r="L120" s="6"/>
      <c r="M120" s="1" t="str">
        <f>Items!$M$82</f>
        <v>Оплата операционных расходов</v>
      </c>
      <c r="N120" s="1" t="str">
        <f>Items!$N$106</f>
        <v>Оплата операционных расходов - блок-3</v>
      </c>
      <c r="O120" s="6" t="str">
        <f>Items!$W120</f>
        <v>Операционные расходы - 3-14</v>
      </c>
      <c r="P120" s="1" t="str">
        <f>dbP!$AA$2</f>
        <v>AA</v>
      </c>
      <c r="R120" s="1" t="str">
        <f t="shared" si="20"/>
        <v>Операционные расходы - 3-14</v>
      </c>
      <c r="S120" s="1">
        <f t="shared" si="21"/>
        <v>0</v>
      </c>
      <c r="T120" s="6" t="str">
        <f>Items!$T$19</f>
        <v>CF(-)</v>
      </c>
      <c r="U120" s="1" t="str">
        <f>Items!$U$82</f>
        <v>Операционные расходы</v>
      </c>
      <c r="V120" s="1" t="str">
        <f>Items!$V$106</f>
        <v>Операционные расходы - блок-3</v>
      </c>
      <c r="W120" s="3" t="s">
        <v>245</v>
      </c>
      <c r="X120" s="1" t="str">
        <f>dbP!$AA$2</f>
        <v>AA</v>
      </c>
      <c r="Z120" s="1" t="str">
        <f t="shared" si="22"/>
        <v>Операционные расходы - 3-14</v>
      </c>
      <c r="AA120" s="1">
        <f t="shared" si="23"/>
        <v>0</v>
      </c>
      <c r="AB120" s="1" t="str">
        <f>Items!$AB$19</f>
        <v>PL(-)</v>
      </c>
    </row>
    <row r="121" spans="2:28" x14ac:dyDescent="0.3">
      <c r="B121" s="26">
        <f t="shared" si="14"/>
        <v>0</v>
      </c>
      <c r="J121" s="1">
        <f t="shared" si="26"/>
        <v>0</v>
      </c>
      <c r="K121" s="1">
        <f t="shared" si="27"/>
        <v>0</v>
      </c>
      <c r="L121" s="6"/>
      <c r="M121" s="1" t="str">
        <f>Items!$M$82</f>
        <v>Оплата операционных расходов</v>
      </c>
      <c r="N121" s="1" t="str">
        <f>Items!$N$106</f>
        <v>Оплата операционных расходов - блок-3</v>
      </c>
      <c r="O121" s="6" t="str">
        <f>Items!$W121</f>
        <v>Операционные расходы - 3-15</v>
      </c>
      <c r="P121" s="1" t="str">
        <f>dbP!$AA$2</f>
        <v>AA</v>
      </c>
      <c r="R121" s="1" t="str">
        <f t="shared" si="20"/>
        <v>Операционные расходы - 3-15</v>
      </c>
      <c r="S121" s="1">
        <f t="shared" si="21"/>
        <v>0</v>
      </c>
      <c r="T121" s="6" t="str">
        <f>Items!$T$19</f>
        <v>CF(-)</v>
      </c>
      <c r="U121" s="1" t="str">
        <f>Items!$U$82</f>
        <v>Операционные расходы</v>
      </c>
      <c r="V121" s="1" t="str">
        <f>Items!$V$106</f>
        <v>Операционные расходы - блок-3</v>
      </c>
      <c r="W121" s="3" t="s">
        <v>246</v>
      </c>
      <c r="X121" s="1" t="str">
        <f>dbP!$AA$2</f>
        <v>AA</v>
      </c>
      <c r="Z121" s="1" t="str">
        <f t="shared" si="22"/>
        <v>Операционные расходы - 3-15</v>
      </c>
      <c r="AA121" s="1">
        <f t="shared" si="23"/>
        <v>0</v>
      </c>
      <c r="AB121" s="1" t="str">
        <f>Items!$AB$19</f>
        <v>PL(-)</v>
      </c>
    </row>
    <row r="122" spans="2:28" x14ac:dyDescent="0.3">
      <c r="B122" s="26">
        <f t="shared" si="14"/>
        <v>0</v>
      </c>
      <c r="J122" s="1">
        <f t="shared" si="26"/>
        <v>0</v>
      </c>
      <c r="K122" s="1">
        <f t="shared" si="27"/>
        <v>0</v>
      </c>
      <c r="L122" s="6"/>
      <c r="M122" s="1" t="str">
        <f>Items!$M$82</f>
        <v>Оплата операционных расходов</v>
      </c>
      <c r="N122" s="1" t="str">
        <f>Items!$N$106</f>
        <v>Оплата операционных расходов - блок-3</v>
      </c>
      <c r="O122" s="6" t="str">
        <f>Items!$W122</f>
        <v>Операционные расходы - 3-16</v>
      </c>
      <c r="P122" s="1" t="str">
        <f>dbP!$AA$2</f>
        <v>AA</v>
      </c>
      <c r="R122" s="1" t="str">
        <f t="shared" si="20"/>
        <v>Операционные расходы - 3-16</v>
      </c>
      <c r="S122" s="1">
        <f t="shared" si="21"/>
        <v>0</v>
      </c>
      <c r="T122" s="6" t="str">
        <f>Items!$T$19</f>
        <v>CF(-)</v>
      </c>
      <c r="U122" s="1" t="str">
        <f>Items!$U$82</f>
        <v>Операционные расходы</v>
      </c>
      <c r="V122" s="1" t="str">
        <f>Items!$V$106</f>
        <v>Операционные расходы - блок-3</v>
      </c>
      <c r="W122" s="3" t="s">
        <v>247</v>
      </c>
      <c r="X122" s="1" t="str">
        <f>dbP!$AA$2</f>
        <v>AA</v>
      </c>
      <c r="Z122" s="1" t="str">
        <f t="shared" si="22"/>
        <v>Операционные расходы - 3-16</v>
      </c>
      <c r="AA122" s="1">
        <f t="shared" si="23"/>
        <v>0</v>
      </c>
      <c r="AB122" s="1" t="str">
        <f>Items!$AB$19</f>
        <v>PL(-)</v>
      </c>
    </row>
    <row r="123" spans="2:28" x14ac:dyDescent="0.3">
      <c r="B123" s="26">
        <f t="shared" si="14"/>
        <v>0</v>
      </c>
      <c r="J123" s="1">
        <f t="shared" si="26"/>
        <v>0</v>
      </c>
      <c r="K123" s="1">
        <f t="shared" si="27"/>
        <v>0</v>
      </c>
      <c r="L123" s="6"/>
      <c r="M123" s="1" t="str">
        <f>Items!$M$82</f>
        <v>Оплата операционных расходов</v>
      </c>
      <c r="N123" s="1" t="str">
        <f>Items!$N$106</f>
        <v>Оплата операционных расходов - блок-3</v>
      </c>
      <c r="O123" s="6" t="str">
        <f>Items!$W123</f>
        <v>Операционные расходы - 3-17</v>
      </c>
      <c r="P123" s="1" t="str">
        <f>dbP!$AA$2</f>
        <v>AA</v>
      </c>
      <c r="R123" s="1" t="str">
        <f t="shared" si="20"/>
        <v>Операционные расходы - 3-17</v>
      </c>
      <c r="S123" s="1">
        <f t="shared" si="21"/>
        <v>0</v>
      </c>
      <c r="T123" s="6" t="str">
        <f>Items!$T$19</f>
        <v>CF(-)</v>
      </c>
      <c r="U123" s="1" t="str">
        <f>Items!$U$82</f>
        <v>Операционные расходы</v>
      </c>
      <c r="V123" s="1" t="str">
        <f>Items!$V$106</f>
        <v>Операционные расходы - блок-3</v>
      </c>
      <c r="W123" s="3" t="s">
        <v>248</v>
      </c>
      <c r="X123" s="1" t="str">
        <f>dbP!$AA$2</f>
        <v>AA</v>
      </c>
      <c r="Z123" s="1" t="str">
        <f t="shared" si="22"/>
        <v>Операционные расходы - 3-17</v>
      </c>
      <c r="AA123" s="1">
        <f t="shared" si="23"/>
        <v>0</v>
      </c>
      <c r="AB123" s="1" t="str">
        <f>Items!$AB$19</f>
        <v>PL(-)</v>
      </c>
    </row>
    <row r="124" spans="2:28" x14ac:dyDescent="0.3">
      <c r="B124" s="26">
        <f t="shared" si="14"/>
        <v>0</v>
      </c>
      <c r="J124" s="1">
        <f t="shared" si="26"/>
        <v>0</v>
      </c>
      <c r="K124" s="1">
        <f t="shared" si="27"/>
        <v>0</v>
      </c>
      <c r="L124" s="6"/>
      <c r="M124" s="1" t="str">
        <f>Items!$M$82</f>
        <v>Оплата операционных расходов</v>
      </c>
      <c r="N124" s="3" t="s">
        <v>276</v>
      </c>
      <c r="P124" s="1" t="str">
        <f>dbP!$AA$2</f>
        <v>AA</v>
      </c>
      <c r="R124" s="1" t="str">
        <f t="shared" si="20"/>
        <v>Оплата операционных расходов - блок-4</v>
      </c>
      <c r="S124" s="1">
        <f t="shared" si="21"/>
        <v>0</v>
      </c>
      <c r="U124" s="1" t="str">
        <f>Items!$U$82</f>
        <v>Операционные расходы</v>
      </c>
      <c r="V124" s="3" t="s">
        <v>249</v>
      </c>
      <c r="X124" s="1" t="str">
        <f>dbP!$AA$2</f>
        <v>AA</v>
      </c>
      <c r="Z124" s="1" t="str">
        <f t="shared" si="22"/>
        <v>Операционные расходы - блок-4</v>
      </c>
      <c r="AA124" s="1">
        <f t="shared" si="23"/>
        <v>0</v>
      </c>
    </row>
    <row r="125" spans="2:28" x14ac:dyDescent="0.3">
      <c r="B125" s="26">
        <f t="shared" si="14"/>
        <v>0</v>
      </c>
      <c r="J125" s="1">
        <f t="shared" si="26"/>
        <v>0</v>
      </c>
      <c r="K125" s="1">
        <f t="shared" si="27"/>
        <v>0</v>
      </c>
      <c r="L125" s="6"/>
      <c r="M125" s="1" t="str">
        <f>Items!$M$82</f>
        <v>Оплата операционных расходов</v>
      </c>
      <c r="N125" s="1" t="str">
        <f>Items!$N$124</f>
        <v>Оплата операционных расходов - блок-4</v>
      </c>
      <c r="O125" s="6" t="str">
        <f>Items!$W125</f>
        <v>Операционные расходы - 4-1</v>
      </c>
      <c r="P125" s="1" t="str">
        <f>dbP!$AA$2</f>
        <v>AA</v>
      </c>
      <c r="R125" s="1" t="str">
        <f t="shared" si="20"/>
        <v>Операционные расходы - 4-1</v>
      </c>
      <c r="S125" s="1">
        <f t="shared" si="21"/>
        <v>0</v>
      </c>
      <c r="T125" s="6" t="str">
        <f>Items!$T$19</f>
        <v>CF(-)</v>
      </c>
      <c r="U125" s="1" t="str">
        <f>Items!$U$82</f>
        <v>Операционные расходы</v>
      </c>
      <c r="V125" s="1" t="str">
        <f>Items!$V$124</f>
        <v>Операционные расходы - блок-4</v>
      </c>
      <c r="W125" s="3" t="s">
        <v>250</v>
      </c>
      <c r="X125" s="1" t="str">
        <f>dbP!$AA$2</f>
        <v>AA</v>
      </c>
      <c r="Z125" s="1" t="str">
        <f t="shared" si="22"/>
        <v>Операционные расходы - 4-1</v>
      </c>
      <c r="AA125" s="1">
        <f t="shared" si="23"/>
        <v>0</v>
      </c>
      <c r="AB125" s="1" t="str">
        <f>Items!$AB$19</f>
        <v>PL(-)</v>
      </c>
    </row>
    <row r="126" spans="2:28" x14ac:dyDescent="0.3">
      <c r="B126" s="26">
        <f t="shared" si="14"/>
        <v>0</v>
      </c>
      <c r="J126" s="1">
        <f t="shared" si="26"/>
        <v>0</v>
      </c>
      <c r="K126" s="1">
        <f t="shared" si="27"/>
        <v>0</v>
      </c>
      <c r="L126" s="6"/>
      <c r="M126" s="1" t="str">
        <f>Items!$M$82</f>
        <v>Оплата операционных расходов</v>
      </c>
      <c r="N126" s="1" t="str">
        <f>Items!$N$124</f>
        <v>Оплата операционных расходов - блок-4</v>
      </c>
      <c r="O126" s="6" t="str">
        <f>Items!$W126</f>
        <v>Операционные расходы - 4-2</v>
      </c>
      <c r="P126" s="1" t="str">
        <f>dbP!$AA$2</f>
        <v>AA</v>
      </c>
      <c r="R126" s="1" t="str">
        <f t="shared" si="20"/>
        <v>Операционные расходы - 4-2</v>
      </c>
      <c r="S126" s="1">
        <f t="shared" si="21"/>
        <v>0</v>
      </c>
      <c r="T126" s="6" t="str">
        <f>Items!$T$19</f>
        <v>CF(-)</v>
      </c>
      <c r="U126" s="1" t="str">
        <f>Items!$U$82</f>
        <v>Операционные расходы</v>
      </c>
      <c r="V126" s="1" t="str">
        <f>Items!$V$124</f>
        <v>Операционные расходы - блок-4</v>
      </c>
      <c r="W126" s="3" t="s">
        <v>251</v>
      </c>
      <c r="X126" s="1" t="str">
        <f>dbP!$AA$2</f>
        <v>AA</v>
      </c>
      <c r="Z126" s="1" t="str">
        <f t="shared" si="22"/>
        <v>Операционные расходы - 4-2</v>
      </c>
      <c r="AA126" s="1">
        <f t="shared" si="23"/>
        <v>0</v>
      </c>
      <c r="AB126" s="1" t="str">
        <f>Items!$AB$19</f>
        <v>PL(-)</v>
      </c>
    </row>
    <row r="127" spans="2:28" x14ac:dyDescent="0.3">
      <c r="B127" s="26">
        <f>IF(AND(J127=0,R127=0,Z127=0),0,IF(OR(COUNTIF(M:M,E127)&lt;&gt;0,COUNTIF(U:U,E127)&lt;&gt;0),1,IF(OR(COUNTIF(E:E,M127)&lt;&gt;0,COUNTIF(U:U,M127)&lt;&gt;0),2,IF(OR(COUNTIF(E:E,U127)&lt;&gt;0,COUNTIF(M:M,U127)&lt;&gt;0),3,0))))</f>
        <v>0</v>
      </c>
      <c r="J127" s="1">
        <f t="shared" si="26"/>
        <v>0</v>
      </c>
      <c r="K127" s="1">
        <f t="shared" si="27"/>
        <v>0</v>
      </c>
      <c r="L127" s="6"/>
      <c r="M127" s="1" t="str">
        <f>Items!$M$82</f>
        <v>Оплата операционных расходов</v>
      </c>
      <c r="N127" s="1" t="str">
        <f>Items!$N$124</f>
        <v>Оплата операционных расходов - блок-4</v>
      </c>
      <c r="O127" s="6" t="str">
        <f>Items!$W127</f>
        <v>Операционные расходы - 4-3</v>
      </c>
      <c r="P127" s="1" t="str">
        <f>dbP!$AA$2</f>
        <v>AA</v>
      </c>
      <c r="R127" s="1" t="str">
        <f t="shared" si="20"/>
        <v>Операционные расходы - 4-3</v>
      </c>
      <c r="S127" s="1">
        <f t="shared" si="21"/>
        <v>0</v>
      </c>
      <c r="T127" s="6" t="str">
        <f>Items!$T$19</f>
        <v>CF(-)</v>
      </c>
      <c r="U127" s="1" t="str">
        <f>Items!$U$82</f>
        <v>Операционные расходы</v>
      </c>
      <c r="V127" s="1" t="str">
        <f>Items!$V$124</f>
        <v>Операционные расходы - блок-4</v>
      </c>
      <c r="W127" s="3" t="s">
        <v>252</v>
      </c>
      <c r="X127" s="1" t="str">
        <f>dbP!$AA$2</f>
        <v>AA</v>
      </c>
      <c r="Z127" s="1" t="str">
        <f t="shared" si="22"/>
        <v>Операционные расходы - 4-3</v>
      </c>
      <c r="AA127" s="1">
        <f t="shared" si="23"/>
        <v>0</v>
      </c>
      <c r="AB127" s="1" t="str">
        <f>Items!$AB$19</f>
        <v>PL(-)</v>
      </c>
    </row>
    <row r="128" spans="2:28" x14ac:dyDescent="0.3">
      <c r="B128" s="26">
        <f t="shared" si="14"/>
        <v>0</v>
      </c>
      <c r="J128" s="1">
        <f t="shared" si="26"/>
        <v>0</v>
      </c>
      <c r="K128" s="1">
        <f t="shared" si="27"/>
        <v>0</v>
      </c>
      <c r="L128" s="6"/>
      <c r="M128" s="1" t="str">
        <f>Items!$M$82</f>
        <v>Оплата операционных расходов</v>
      </c>
      <c r="N128" s="1" t="str">
        <f>Items!$N$124</f>
        <v>Оплата операционных расходов - блок-4</v>
      </c>
      <c r="O128" s="6" t="str">
        <f>Items!$W128</f>
        <v>Операционные расходы - 4-4</v>
      </c>
      <c r="P128" s="1" t="str">
        <f>dbP!$AA$2</f>
        <v>AA</v>
      </c>
      <c r="R128" s="1" t="str">
        <f t="shared" si="20"/>
        <v>Операционные расходы - 4-4</v>
      </c>
      <c r="S128" s="1">
        <f t="shared" si="21"/>
        <v>0</v>
      </c>
      <c r="T128" s="6" t="str">
        <f>Items!$T$19</f>
        <v>CF(-)</v>
      </c>
      <c r="U128" s="1" t="str">
        <f>Items!$U$82</f>
        <v>Операционные расходы</v>
      </c>
      <c r="V128" s="1" t="str">
        <f>Items!$V$124</f>
        <v>Операционные расходы - блок-4</v>
      </c>
      <c r="W128" s="3" t="s">
        <v>253</v>
      </c>
      <c r="X128" s="1" t="str">
        <f>dbP!$AA$2</f>
        <v>AA</v>
      </c>
      <c r="Z128" s="1" t="str">
        <f t="shared" si="22"/>
        <v>Операционные расходы - 4-4</v>
      </c>
      <c r="AA128" s="1">
        <f t="shared" si="23"/>
        <v>0</v>
      </c>
      <c r="AB128" s="1" t="str">
        <f>Items!$AB$19</f>
        <v>PL(-)</v>
      </c>
    </row>
    <row r="129" spans="2:28" x14ac:dyDescent="0.3">
      <c r="B129" s="26">
        <f t="shared" si="14"/>
        <v>0</v>
      </c>
      <c r="J129" s="1">
        <f t="shared" si="26"/>
        <v>0</v>
      </c>
      <c r="K129" s="1">
        <f t="shared" si="27"/>
        <v>0</v>
      </c>
      <c r="L129" s="6"/>
      <c r="M129" s="1" t="str">
        <f>Items!$M$82</f>
        <v>Оплата операционных расходов</v>
      </c>
      <c r="N129" s="1" t="str">
        <f>Items!$N$124</f>
        <v>Оплата операционных расходов - блок-4</v>
      </c>
      <c r="O129" s="6" t="str">
        <f>Items!$W129</f>
        <v>Операционные расходы - 4-5</v>
      </c>
      <c r="P129" s="1" t="str">
        <f>dbP!$AA$2</f>
        <v>AA</v>
      </c>
      <c r="R129" s="1" t="str">
        <f t="shared" si="20"/>
        <v>Операционные расходы - 4-5</v>
      </c>
      <c r="S129" s="1">
        <f t="shared" si="21"/>
        <v>0</v>
      </c>
      <c r="T129" s="6" t="str">
        <f>Items!$T$19</f>
        <v>CF(-)</v>
      </c>
      <c r="U129" s="1" t="str">
        <f>Items!$U$82</f>
        <v>Операционные расходы</v>
      </c>
      <c r="V129" s="1" t="str">
        <f>Items!$V$124</f>
        <v>Операционные расходы - блок-4</v>
      </c>
      <c r="W129" s="3" t="s">
        <v>254</v>
      </c>
      <c r="X129" s="1" t="str">
        <f>dbP!$AA$2</f>
        <v>AA</v>
      </c>
      <c r="Z129" s="1" t="str">
        <f t="shared" si="22"/>
        <v>Операционные расходы - 4-5</v>
      </c>
      <c r="AA129" s="1">
        <f t="shared" si="23"/>
        <v>0</v>
      </c>
      <c r="AB129" s="1" t="str">
        <f>Items!$AB$19</f>
        <v>PL(-)</v>
      </c>
    </row>
    <row r="130" spans="2:28" x14ac:dyDescent="0.3">
      <c r="B130" s="26">
        <f t="shared" si="14"/>
        <v>0</v>
      </c>
      <c r="J130" s="1">
        <f t="shared" si="26"/>
        <v>0</v>
      </c>
      <c r="K130" s="1">
        <f t="shared" si="27"/>
        <v>0</v>
      </c>
      <c r="L130" s="6"/>
      <c r="M130" s="1" t="str">
        <f>Items!$M$82</f>
        <v>Оплата операционных расходов</v>
      </c>
      <c r="N130" s="1" t="str">
        <f>Items!$N$124</f>
        <v>Оплата операционных расходов - блок-4</v>
      </c>
      <c r="O130" s="6" t="str">
        <f>Items!$W130</f>
        <v>Операционные расходы - 4-6</v>
      </c>
      <c r="P130" s="1" t="str">
        <f>dbP!$AA$2</f>
        <v>AA</v>
      </c>
      <c r="R130" s="1" t="str">
        <f t="shared" si="20"/>
        <v>Операционные расходы - 4-6</v>
      </c>
      <c r="S130" s="1">
        <f t="shared" si="21"/>
        <v>0</v>
      </c>
      <c r="T130" s="6" t="str">
        <f>Items!$T$19</f>
        <v>CF(-)</v>
      </c>
      <c r="U130" s="1" t="str">
        <f>Items!$U$82</f>
        <v>Операционные расходы</v>
      </c>
      <c r="V130" s="1" t="str">
        <f>Items!$V$124</f>
        <v>Операционные расходы - блок-4</v>
      </c>
      <c r="W130" s="3" t="s">
        <v>255</v>
      </c>
      <c r="X130" s="1" t="str">
        <f>dbP!$AA$2</f>
        <v>AA</v>
      </c>
      <c r="Z130" s="1" t="str">
        <f t="shared" si="22"/>
        <v>Операционные расходы - 4-6</v>
      </c>
      <c r="AA130" s="1">
        <f t="shared" si="23"/>
        <v>0</v>
      </c>
      <c r="AB130" s="1" t="str">
        <f>Items!$AB$19</f>
        <v>PL(-)</v>
      </c>
    </row>
    <row r="131" spans="2:28" x14ac:dyDescent="0.3">
      <c r="B131" s="26">
        <f t="shared" si="14"/>
        <v>0</v>
      </c>
      <c r="J131" s="1">
        <f t="shared" si="26"/>
        <v>0</v>
      </c>
      <c r="K131" s="1">
        <f t="shared" si="27"/>
        <v>0</v>
      </c>
      <c r="L131" s="6"/>
      <c r="M131" s="1" t="str">
        <f>Items!$M$82</f>
        <v>Оплата операционных расходов</v>
      </c>
      <c r="N131" s="1" t="str">
        <f>Items!$N$124</f>
        <v>Оплата операционных расходов - блок-4</v>
      </c>
      <c r="O131" s="6" t="str">
        <f>Items!$W131</f>
        <v>Операционные расходы - 4-7</v>
      </c>
      <c r="P131" s="1" t="str">
        <f>dbP!$AA$2</f>
        <v>AA</v>
      </c>
      <c r="R131" s="1" t="str">
        <f t="shared" si="20"/>
        <v>Операционные расходы - 4-7</v>
      </c>
      <c r="S131" s="1">
        <f t="shared" si="21"/>
        <v>0</v>
      </c>
      <c r="T131" s="6" t="str">
        <f>Items!$T$19</f>
        <v>CF(-)</v>
      </c>
      <c r="U131" s="1" t="str">
        <f>Items!$U$82</f>
        <v>Операционные расходы</v>
      </c>
      <c r="V131" s="1" t="str">
        <f>Items!$V$124</f>
        <v>Операционные расходы - блок-4</v>
      </c>
      <c r="W131" s="3" t="s">
        <v>256</v>
      </c>
      <c r="X131" s="1" t="str">
        <f>dbP!$AA$2</f>
        <v>AA</v>
      </c>
      <c r="Z131" s="1" t="str">
        <f t="shared" si="22"/>
        <v>Операционные расходы - 4-7</v>
      </c>
      <c r="AA131" s="1">
        <f t="shared" si="23"/>
        <v>0</v>
      </c>
      <c r="AB131" s="1" t="str">
        <f>Items!$AB$19</f>
        <v>PL(-)</v>
      </c>
    </row>
    <row r="132" spans="2:28" x14ac:dyDescent="0.3">
      <c r="B132" s="26">
        <f t="shared" si="14"/>
        <v>0</v>
      </c>
      <c r="J132" s="1">
        <f t="shared" si="26"/>
        <v>0</v>
      </c>
      <c r="K132" s="1">
        <f t="shared" si="27"/>
        <v>0</v>
      </c>
      <c r="L132" s="6"/>
      <c r="M132" s="1" t="str">
        <f>Items!$M$82</f>
        <v>Оплата операционных расходов</v>
      </c>
      <c r="N132" s="1" t="str">
        <f>Items!$N$124</f>
        <v>Оплата операционных расходов - блок-4</v>
      </c>
      <c r="O132" s="6" t="str">
        <f>Items!$W132</f>
        <v>Операционные расходы - 4-8</v>
      </c>
      <c r="P132" s="1" t="str">
        <f>dbP!$AA$2</f>
        <v>AA</v>
      </c>
      <c r="R132" s="1" t="str">
        <f t="shared" si="20"/>
        <v>Операционные расходы - 4-8</v>
      </c>
      <c r="S132" s="1">
        <f t="shared" si="21"/>
        <v>0</v>
      </c>
      <c r="T132" s="6" t="str">
        <f>Items!$T$19</f>
        <v>CF(-)</v>
      </c>
      <c r="U132" s="1" t="str">
        <f>Items!$U$82</f>
        <v>Операционные расходы</v>
      </c>
      <c r="V132" s="1" t="str">
        <f>Items!$V$124</f>
        <v>Операционные расходы - блок-4</v>
      </c>
      <c r="W132" s="3" t="s">
        <v>257</v>
      </c>
      <c r="X132" s="1" t="str">
        <f>dbP!$AA$2</f>
        <v>AA</v>
      </c>
      <c r="Z132" s="1" t="str">
        <f t="shared" si="22"/>
        <v>Операционные расходы - 4-8</v>
      </c>
      <c r="AA132" s="1">
        <f t="shared" si="23"/>
        <v>0</v>
      </c>
      <c r="AB132" s="1" t="str">
        <f>Items!$AB$19</f>
        <v>PL(-)</v>
      </c>
    </row>
    <row r="133" spans="2:28" x14ac:dyDescent="0.3">
      <c r="B133" s="26">
        <f t="shared" si="14"/>
        <v>0</v>
      </c>
      <c r="J133" s="1">
        <f t="shared" si="26"/>
        <v>0</v>
      </c>
      <c r="K133" s="1">
        <f t="shared" si="27"/>
        <v>0</v>
      </c>
      <c r="L133" s="6"/>
      <c r="M133" s="1" t="str">
        <f>Items!$M$82</f>
        <v>Оплата операционных расходов</v>
      </c>
      <c r="N133" s="1" t="str">
        <f>Items!$N$124</f>
        <v>Оплата операционных расходов - блок-4</v>
      </c>
      <c r="O133" s="6" t="str">
        <f>Items!$W133</f>
        <v>Операционные расходы - 4-9</v>
      </c>
      <c r="P133" s="1" t="str">
        <f>dbP!$AA$2</f>
        <v>AA</v>
      </c>
      <c r="R133" s="1" t="str">
        <f t="shared" si="20"/>
        <v>Операционные расходы - 4-9</v>
      </c>
      <c r="S133" s="1">
        <f t="shared" si="21"/>
        <v>0</v>
      </c>
      <c r="T133" s="6" t="str">
        <f>Items!$T$19</f>
        <v>CF(-)</v>
      </c>
      <c r="U133" s="1" t="str">
        <f>Items!$U$82</f>
        <v>Операционные расходы</v>
      </c>
      <c r="V133" s="1" t="str">
        <f>Items!$V$124</f>
        <v>Операционные расходы - блок-4</v>
      </c>
      <c r="W133" s="3" t="s">
        <v>258</v>
      </c>
      <c r="X133" s="1" t="str">
        <f>dbP!$AA$2</f>
        <v>AA</v>
      </c>
      <c r="Z133" s="1" t="str">
        <f t="shared" si="22"/>
        <v>Операционные расходы - 4-9</v>
      </c>
      <c r="AA133" s="1">
        <f t="shared" si="23"/>
        <v>0</v>
      </c>
      <c r="AB133" s="1" t="str">
        <f>Items!$AB$19</f>
        <v>PL(-)</v>
      </c>
    </row>
    <row r="134" spans="2:28" x14ac:dyDescent="0.3">
      <c r="B134" s="26">
        <f t="shared" si="14"/>
        <v>0</v>
      </c>
      <c r="J134" s="1">
        <f t="shared" si="26"/>
        <v>0</v>
      </c>
      <c r="K134" s="1">
        <f t="shared" si="27"/>
        <v>0</v>
      </c>
      <c r="L134" s="6"/>
      <c r="M134" s="1" t="str">
        <f>Items!$M$82</f>
        <v>Оплата операционных расходов</v>
      </c>
      <c r="N134" s="1" t="str">
        <f>Items!$N$124</f>
        <v>Оплата операционных расходов - блок-4</v>
      </c>
      <c r="O134" s="6" t="str">
        <f>Items!$W134</f>
        <v>Операционные расходы - 4-10</v>
      </c>
      <c r="P134" s="1" t="str">
        <f>dbP!$AA$2</f>
        <v>AA</v>
      </c>
      <c r="R134" s="1" t="str">
        <f t="shared" si="20"/>
        <v>Операционные расходы - 4-10</v>
      </c>
      <c r="S134" s="1">
        <f t="shared" si="21"/>
        <v>0</v>
      </c>
      <c r="T134" s="6" t="str">
        <f>Items!$T$19</f>
        <v>CF(-)</v>
      </c>
      <c r="U134" s="1" t="str">
        <f>Items!$U$82</f>
        <v>Операционные расходы</v>
      </c>
      <c r="V134" s="1" t="str">
        <f>Items!$V$124</f>
        <v>Операционные расходы - блок-4</v>
      </c>
      <c r="W134" s="3" t="s">
        <v>259</v>
      </c>
      <c r="X134" s="1" t="str">
        <f>dbP!$AA$2</f>
        <v>AA</v>
      </c>
      <c r="Z134" s="1" t="str">
        <f t="shared" si="22"/>
        <v>Операционные расходы - 4-10</v>
      </c>
      <c r="AA134" s="1">
        <f t="shared" si="23"/>
        <v>0</v>
      </c>
      <c r="AB134" s="1" t="str">
        <f>Items!$AB$19</f>
        <v>PL(-)</v>
      </c>
    </row>
    <row r="135" spans="2:28" x14ac:dyDescent="0.3">
      <c r="B135" s="26">
        <f t="shared" si="14"/>
        <v>0</v>
      </c>
      <c r="J135" s="1">
        <f t="shared" si="26"/>
        <v>0</v>
      </c>
      <c r="K135" s="1">
        <f t="shared" si="27"/>
        <v>0</v>
      </c>
      <c r="L135" s="6"/>
      <c r="M135" s="1" t="str">
        <f>Items!$M$82</f>
        <v>Оплата операционных расходов</v>
      </c>
      <c r="N135" s="3" t="s">
        <v>277</v>
      </c>
      <c r="P135" s="1" t="str">
        <f>dbP!$AA$2</f>
        <v>AA</v>
      </c>
      <c r="R135" s="1" t="str">
        <f t="shared" si="20"/>
        <v>Оплата операционных расходов - блок-5</v>
      </c>
      <c r="S135" s="1">
        <f t="shared" si="21"/>
        <v>0</v>
      </c>
      <c r="U135" s="1" t="str">
        <f>Items!$U$82</f>
        <v>Операционные расходы</v>
      </c>
      <c r="V135" s="3" t="s">
        <v>260</v>
      </c>
      <c r="X135" s="1" t="str">
        <f>dbP!$AA$2</f>
        <v>AA</v>
      </c>
      <c r="Z135" s="1" t="str">
        <f t="shared" si="22"/>
        <v>Операционные расходы - блок-5</v>
      </c>
      <c r="AA135" s="1">
        <f t="shared" si="23"/>
        <v>0</v>
      </c>
    </row>
    <row r="136" spans="2:28" x14ac:dyDescent="0.3">
      <c r="B136" s="26">
        <f t="shared" si="14"/>
        <v>0</v>
      </c>
      <c r="J136" s="1">
        <f t="shared" si="26"/>
        <v>0</v>
      </c>
      <c r="K136" s="1">
        <f t="shared" si="27"/>
        <v>0</v>
      </c>
      <c r="L136" s="6"/>
      <c r="M136" s="1" t="str">
        <f>Items!$M$82</f>
        <v>Оплата операционных расходов</v>
      </c>
      <c r="N136" s="1" t="str">
        <f>Items!$N$135</f>
        <v>Оплата операционных расходов - блок-5</v>
      </c>
      <c r="O136" s="6" t="str">
        <f>Items!$W136</f>
        <v>Операционные расходы - 5-1</v>
      </c>
      <c r="P136" s="1" t="str">
        <f>dbP!$AA$2</f>
        <v>AA</v>
      </c>
      <c r="R136" s="1" t="str">
        <f t="shared" si="20"/>
        <v>Операционные расходы - 5-1</v>
      </c>
      <c r="S136" s="1">
        <f t="shared" si="21"/>
        <v>0</v>
      </c>
      <c r="T136" s="6" t="str">
        <f>Items!$T$19</f>
        <v>CF(-)</v>
      </c>
      <c r="U136" s="1" t="str">
        <f>Items!$U$82</f>
        <v>Операционные расходы</v>
      </c>
      <c r="V136" s="1" t="str">
        <f>Items!$V$135</f>
        <v>Операционные расходы - блок-5</v>
      </c>
      <c r="W136" s="3" t="s">
        <v>261</v>
      </c>
      <c r="X136" s="1" t="str">
        <f>dbP!$AA$2</f>
        <v>AA</v>
      </c>
      <c r="Z136" s="1" t="str">
        <f t="shared" si="22"/>
        <v>Операционные расходы - 5-1</v>
      </c>
      <c r="AA136" s="1">
        <f t="shared" si="23"/>
        <v>0</v>
      </c>
      <c r="AB136" s="1" t="str">
        <f>Items!$AB$19</f>
        <v>PL(-)</v>
      </c>
    </row>
    <row r="137" spans="2:28" x14ac:dyDescent="0.3">
      <c r="B137" s="26">
        <f t="shared" si="14"/>
        <v>0</v>
      </c>
      <c r="J137" s="1">
        <f t="shared" si="26"/>
        <v>0</v>
      </c>
      <c r="K137" s="1">
        <f t="shared" si="27"/>
        <v>0</v>
      </c>
      <c r="L137" s="6"/>
      <c r="M137" s="1" t="str">
        <f>Items!$M$82</f>
        <v>Оплата операционных расходов</v>
      </c>
      <c r="N137" s="1" t="str">
        <f>Items!$N$135</f>
        <v>Оплата операционных расходов - блок-5</v>
      </c>
      <c r="O137" s="6" t="str">
        <f>Items!$W137</f>
        <v>Операционные расходы - 5-2</v>
      </c>
      <c r="P137" s="1" t="str">
        <f>dbP!$AA$2</f>
        <v>AA</v>
      </c>
      <c r="R137" s="1" t="str">
        <f t="shared" si="20"/>
        <v>Операционные расходы - 5-2</v>
      </c>
      <c r="S137" s="1">
        <f t="shared" si="21"/>
        <v>0</v>
      </c>
      <c r="T137" s="6" t="str">
        <f>Items!$T$19</f>
        <v>CF(-)</v>
      </c>
      <c r="U137" s="1" t="str">
        <f>Items!$U$82</f>
        <v>Операционные расходы</v>
      </c>
      <c r="V137" s="1" t="str">
        <f>Items!$V$135</f>
        <v>Операционные расходы - блок-5</v>
      </c>
      <c r="W137" s="3" t="s">
        <v>262</v>
      </c>
      <c r="X137" s="1" t="str">
        <f>dbP!$AA$2</f>
        <v>AA</v>
      </c>
      <c r="Z137" s="1" t="str">
        <f t="shared" si="22"/>
        <v>Операционные расходы - 5-2</v>
      </c>
      <c r="AA137" s="1">
        <f t="shared" si="23"/>
        <v>0</v>
      </c>
      <c r="AB137" s="1" t="str">
        <f>Items!$AB$19</f>
        <v>PL(-)</v>
      </c>
    </row>
    <row r="138" spans="2:28" x14ac:dyDescent="0.3">
      <c r="B138" s="26">
        <f t="shared" ref="B138:B201" si="28">IF(AND(J138=0,R138=0,Z138=0),0,IF(OR(COUNTIF(M:M,E138)&lt;&gt;0,COUNTIF(U:U,E138)&lt;&gt;0),1,IF(OR(COUNTIF(E:E,M138)&lt;&gt;0,COUNTIF(U:U,M138)&lt;&gt;0),2,IF(OR(COUNTIF(E:E,U138)&lt;&gt;0,COUNTIF(M:M,U138)&lt;&gt;0),3,0))))</f>
        <v>0</v>
      </c>
      <c r="J138" s="1">
        <f t="shared" si="26"/>
        <v>0</v>
      </c>
      <c r="K138" s="1">
        <f t="shared" si="27"/>
        <v>0</v>
      </c>
      <c r="L138" s="6"/>
      <c r="M138" s="1" t="str">
        <f>Items!$M$82</f>
        <v>Оплата операционных расходов</v>
      </c>
      <c r="N138" s="1" t="str">
        <f>Items!$N$135</f>
        <v>Оплата операционных расходов - блок-5</v>
      </c>
      <c r="O138" s="6" t="str">
        <f>Items!$W138</f>
        <v>Операционные расходы - 5-3</v>
      </c>
      <c r="P138" s="1" t="str">
        <f>dbP!$AA$2</f>
        <v>AA</v>
      </c>
      <c r="R138" s="1" t="str">
        <f t="shared" si="20"/>
        <v>Операционные расходы - 5-3</v>
      </c>
      <c r="S138" s="1">
        <f t="shared" si="21"/>
        <v>0</v>
      </c>
      <c r="T138" s="6" t="str">
        <f>Items!$T$19</f>
        <v>CF(-)</v>
      </c>
      <c r="U138" s="1" t="str">
        <f>Items!$U$82</f>
        <v>Операционные расходы</v>
      </c>
      <c r="V138" s="1" t="str">
        <f>Items!$V$135</f>
        <v>Операционные расходы - блок-5</v>
      </c>
      <c r="W138" s="3" t="s">
        <v>263</v>
      </c>
      <c r="X138" s="1" t="str">
        <f>dbP!$AA$2</f>
        <v>AA</v>
      </c>
      <c r="Z138" s="1" t="str">
        <f t="shared" si="22"/>
        <v>Операционные расходы - 5-3</v>
      </c>
      <c r="AA138" s="1">
        <f t="shared" si="23"/>
        <v>0</v>
      </c>
      <c r="AB138" s="1" t="str">
        <f>Items!$AB$19</f>
        <v>PL(-)</v>
      </c>
    </row>
    <row r="139" spans="2:28" x14ac:dyDescent="0.3">
      <c r="B139" s="26">
        <f t="shared" si="28"/>
        <v>0</v>
      </c>
      <c r="J139" s="1">
        <f t="shared" si="26"/>
        <v>0</v>
      </c>
      <c r="K139" s="1">
        <f t="shared" si="27"/>
        <v>0</v>
      </c>
      <c r="L139" s="6"/>
      <c r="M139" s="1" t="str">
        <f>Items!$M$82</f>
        <v>Оплата операционных расходов</v>
      </c>
      <c r="N139" s="1" t="str">
        <f>Items!$N$135</f>
        <v>Оплата операционных расходов - блок-5</v>
      </c>
      <c r="O139" s="6" t="str">
        <f>Items!$W139</f>
        <v>Операционные расходы - 5-4</v>
      </c>
      <c r="P139" s="1" t="str">
        <f>dbP!$AA$2</f>
        <v>AA</v>
      </c>
      <c r="R139" s="1" t="str">
        <f t="shared" si="20"/>
        <v>Операционные расходы - 5-4</v>
      </c>
      <c r="S139" s="1">
        <f t="shared" si="21"/>
        <v>0</v>
      </c>
      <c r="T139" s="6" t="str">
        <f>Items!$T$19</f>
        <v>CF(-)</v>
      </c>
      <c r="U139" s="1" t="str">
        <f>Items!$U$82</f>
        <v>Операционные расходы</v>
      </c>
      <c r="V139" s="1" t="str">
        <f>Items!$V$135</f>
        <v>Операционные расходы - блок-5</v>
      </c>
      <c r="W139" s="3" t="s">
        <v>264</v>
      </c>
      <c r="X139" s="1" t="str">
        <f>dbP!$AA$2</f>
        <v>AA</v>
      </c>
      <c r="Z139" s="1" t="str">
        <f t="shared" si="22"/>
        <v>Операционные расходы - 5-4</v>
      </c>
      <c r="AA139" s="1">
        <f t="shared" si="23"/>
        <v>0</v>
      </c>
      <c r="AB139" s="1" t="str">
        <f>Items!$AB$19</f>
        <v>PL(-)</v>
      </c>
    </row>
    <row r="140" spans="2:28" x14ac:dyDescent="0.3">
      <c r="B140" s="26">
        <f t="shared" si="28"/>
        <v>0</v>
      </c>
      <c r="J140" s="1">
        <f t="shared" si="26"/>
        <v>0</v>
      </c>
      <c r="K140" s="1">
        <f t="shared" si="27"/>
        <v>0</v>
      </c>
      <c r="L140" s="6"/>
      <c r="M140" s="1" t="str">
        <f>Items!$M$82</f>
        <v>Оплата операционных расходов</v>
      </c>
      <c r="N140" s="1" t="str">
        <f>Items!$N$135</f>
        <v>Оплата операционных расходов - блок-5</v>
      </c>
      <c r="O140" s="6" t="str">
        <f>Items!$W140</f>
        <v>Операционные расходы - 5-5</v>
      </c>
      <c r="P140" s="1" t="str">
        <f>dbP!$AA$2</f>
        <v>AA</v>
      </c>
      <c r="R140" s="1" t="str">
        <f t="shared" si="20"/>
        <v>Операционные расходы - 5-5</v>
      </c>
      <c r="S140" s="1">
        <f t="shared" si="21"/>
        <v>0</v>
      </c>
      <c r="T140" s="6" t="str">
        <f>Items!$T$19</f>
        <v>CF(-)</v>
      </c>
      <c r="U140" s="1" t="str">
        <f>Items!$U$82</f>
        <v>Операционные расходы</v>
      </c>
      <c r="V140" s="1" t="str">
        <f>Items!$V$135</f>
        <v>Операционные расходы - блок-5</v>
      </c>
      <c r="W140" s="3" t="s">
        <v>265</v>
      </c>
      <c r="X140" s="1" t="str">
        <f>dbP!$AA$2</f>
        <v>AA</v>
      </c>
      <c r="Z140" s="1" t="str">
        <f t="shared" si="22"/>
        <v>Операционные расходы - 5-5</v>
      </c>
      <c r="AA140" s="1">
        <f t="shared" si="23"/>
        <v>0</v>
      </c>
      <c r="AB140" s="1" t="str">
        <f>Items!$AB$19</f>
        <v>PL(-)</v>
      </c>
    </row>
    <row r="141" spans="2:28" x14ac:dyDescent="0.3">
      <c r="B141" s="26">
        <f t="shared" si="28"/>
        <v>0</v>
      </c>
      <c r="J141" s="1">
        <f t="shared" si="26"/>
        <v>0</v>
      </c>
      <c r="K141" s="1">
        <f t="shared" si="27"/>
        <v>0</v>
      </c>
      <c r="L141" s="6"/>
      <c r="M141" s="1" t="str">
        <f>Items!$M$82</f>
        <v>Оплата операционных расходов</v>
      </c>
      <c r="N141" s="1" t="str">
        <f>Items!$N$135</f>
        <v>Оплата операционных расходов - блок-5</v>
      </c>
      <c r="O141" s="6" t="str">
        <f>Items!$W141</f>
        <v>Операционные расходы - 5-6</v>
      </c>
      <c r="P141" s="1" t="str">
        <f>dbP!$AA$2</f>
        <v>AA</v>
      </c>
      <c r="R141" s="1" t="str">
        <f t="shared" si="20"/>
        <v>Операционные расходы - 5-6</v>
      </c>
      <c r="S141" s="1">
        <f t="shared" si="21"/>
        <v>0</v>
      </c>
      <c r="T141" s="6" t="str">
        <f>Items!$T$19</f>
        <v>CF(-)</v>
      </c>
      <c r="U141" s="1" t="str">
        <f>Items!$U$82</f>
        <v>Операционные расходы</v>
      </c>
      <c r="V141" s="1" t="str">
        <f>Items!$V$135</f>
        <v>Операционные расходы - блок-5</v>
      </c>
      <c r="W141" s="3" t="s">
        <v>266</v>
      </c>
      <c r="X141" s="1" t="str">
        <f>dbP!$AA$2</f>
        <v>AA</v>
      </c>
      <c r="Z141" s="1" t="str">
        <f t="shared" si="22"/>
        <v>Операционные расходы - 5-6</v>
      </c>
      <c r="AA141" s="1">
        <f t="shared" si="23"/>
        <v>0</v>
      </c>
      <c r="AB141" s="1" t="str">
        <f>Items!$AB$19</f>
        <v>PL(-)</v>
      </c>
    </row>
    <row r="142" spans="2:28" x14ac:dyDescent="0.3">
      <c r="B142" s="26">
        <f t="shared" si="28"/>
        <v>0</v>
      </c>
      <c r="J142" s="1">
        <f t="shared" si="26"/>
        <v>0</v>
      </c>
      <c r="K142" s="1">
        <f t="shared" si="27"/>
        <v>0</v>
      </c>
      <c r="L142" s="6"/>
      <c r="M142" s="1" t="str">
        <f>Items!$M$82</f>
        <v>Оплата операционных расходов</v>
      </c>
      <c r="N142" s="1" t="str">
        <f>Items!$N$135</f>
        <v>Оплата операционных расходов - блок-5</v>
      </c>
      <c r="O142" s="6" t="str">
        <f>Items!$W142</f>
        <v>Операционные расходы - 5-7</v>
      </c>
      <c r="P142" s="1" t="str">
        <f>dbP!$AA$2</f>
        <v>AA</v>
      </c>
      <c r="R142" s="1" t="str">
        <f t="shared" si="20"/>
        <v>Операционные расходы - 5-7</v>
      </c>
      <c r="S142" s="1">
        <f t="shared" si="21"/>
        <v>0</v>
      </c>
      <c r="T142" s="6" t="str">
        <f>Items!$T$19</f>
        <v>CF(-)</v>
      </c>
      <c r="U142" s="1" t="str">
        <f>Items!$U$82</f>
        <v>Операционные расходы</v>
      </c>
      <c r="V142" s="1" t="str">
        <f>Items!$V$135</f>
        <v>Операционные расходы - блок-5</v>
      </c>
      <c r="W142" s="3" t="s">
        <v>267</v>
      </c>
      <c r="X142" s="1" t="str">
        <f>dbP!$AA$2</f>
        <v>AA</v>
      </c>
      <c r="Z142" s="1" t="str">
        <f t="shared" si="22"/>
        <v>Операционные расходы - 5-7</v>
      </c>
      <c r="AA142" s="1">
        <f t="shared" si="23"/>
        <v>0</v>
      </c>
      <c r="AB142" s="1" t="str">
        <f>Items!$AB$19</f>
        <v>PL(-)</v>
      </c>
    </row>
    <row r="143" spans="2:28" x14ac:dyDescent="0.3">
      <c r="B143" s="26">
        <f t="shared" si="28"/>
        <v>0</v>
      </c>
      <c r="J143" s="1">
        <f t="shared" si="26"/>
        <v>0</v>
      </c>
      <c r="K143" s="1">
        <f t="shared" si="27"/>
        <v>0</v>
      </c>
      <c r="L143" s="6"/>
      <c r="M143" s="1" t="str">
        <f>Items!$M$82</f>
        <v>Оплата операционных расходов</v>
      </c>
      <c r="N143" s="1" t="str">
        <f>Items!$N$135</f>
        <v>Оплата операционных расходов - блок-5</v>
      </c>
      <c r="O143" s="6" t="str">
        <f>Items!$W143</f>
        <v>Операционные расходы - 5-8</v>
      </c>
      <c r="P143" s="1" t="str">
        <f>dbP!$AA$2</f>
        <v>AA</v>
      </c>
      <c r="R143" s="1" t="str">
        <f t="shared" si="20"/>
        <v>Операционные расходы - 5-8</v>
      </c>
      <c r="S143" s="1">
        <f t="shared" si="21"/>
        <v>0</v>
      </c>
      <c r="T143" s="6" t="str">
        <f>Items!$T$19</f>
        <v>CF(-)</v>
      </c>
      <c r="U143" s="1" t="str">
        <f>Items!$U$82</f>
        <v>Операционные расходы</v>
      </c>
      <c r="V143" s="1" t="str">
        <f>Items!$V$135</f>
        <v>Операционные расходы - блок-5</v>
      </c>
      <c r="W143" s="3" t="s">
        <v>268</v>
      </c>
      <c r="X143" s="1" t="str">
        <f>dbP!$AA$2</f>
        <v>AA</v>
      </c>
      <c r="Z143" s="1" t="str">
        <f t="shared" si="22"/>
        <v>Операционные расходы - 5-8</v>
      </c>
      <c r="AA143" s="1">
        <f t="shared" si="23"/>
        <v>0</v>
      </c>
      <c r="AB143" s="1" t="str">
        <f>Items!$AB$19</f>
        <v>PL(-)</v>
      </c>
    </row>
    <row r="144" spans="2:28" x14ac:dyDescent="0.3">
      <c r="B144" s="26">
        <f t="shared" si="28"/>
        <v>0</v>
      </c>
      <c r="J144" s="1">
        <f t="shared" si="26"/>
        <v>0</v>
      </c>
      <c r="K144" s="1">
        <f t="shared" si="27"/>
        <v>0</v>
      </c>
      <c r="L144" s="6"/>
      <c r="M144" s="1" t="str">
        <f>Items!$M$82</f>
        <v>Оплата операционных расходов</v>
      </c>
      <c r="N144" s="1" t="str">
        <f>Items!$N$135</f>
        <v>Оплата операционных расходов - блок-5</v>
      </c>
      <c r="O144" s="6" t="str">
        <f>Items!$W144</f>
        <v>Операционные расходы - 5-9</v>
      </c>
      <c r="P144" s="1" t="str">
        <f>dbP!$AA$2</f>
        <v>AA</v>
      </c>
      <c r="R144" s="1" t="str">
        <f t="shared" si="20"/>
        <v>Операционные расходы - 5-9</v>
      </c>
      <c r="S144" s="1">
        <f t="shared" si="21"/>
        <v>0</v>
      </c>
      <c r="T144" s="6" t="str">
        <f>Items!$T$19</f>
        <v>CF(-)</v>
      </c>
      <c r="U144" s="1" t="str">
        <f>Items!$U$82</f>
        <v>Операционные расходы</v>
      </c>
      <c r="V144" s="1" t="str">
        <f>Items!$V$135</f>
        <v>Операционные расходы - блок-5</v>
      </c>
      <c r="W144" s="3" t="s">
        <v>269</v>
      </c>
      <c r="X144" s="1" t="str">
        <f>dbP!$AA$2</f>
        <v>AA</v>
      </c>
      <c r="Z144" s="1" t="str">
        <f t="shared" si="22"/>
        <v>Операционные расходы - 5-9</v>
      </c>
      <c r="AA144" s="1">
        <f t="shared" si="23"/>
        <v>0</v>
      </c>
      <c r="AB144" s="1" t="str">
        <f>Items!$AB$19</f>
        <v>PL(-)</v>
      </c>
    </row>
    <row r="145" spans="2:28" x14ac:dyDescent="0.3">
      <c r="B145" s="26">
        <f t="shared" si="28"/>
        <v>0</v>
      </c>
      <c r="J145" s="1">
        <f t="shared" si="26"/>
        <v>0</v>
      </c>
      <c r="K145" s="1">
        <f t="shared" si="27"/>
        <v>0</v>
      </c>
      <c r="L145" s="6"/>
      <c r="M145" s="1" t="str">
        <f>Items!$M$82</f>
        <v>Оплата операционных расходов</v>
      </c>
      <c r="N145" s="1" t="str">
        <f>Items!$N$135</f>
        <v>Оплата операционных расходов - блок-5</v>
      </c>
      <c r="O145" s="6" t="str">
        <f>Items!$W145</f>
        <v>Операционные расходы - 5-10</v>
      </c>
      <c r="P145" s="1" t="str">
        <f>dbP!$AA$2</f>
        <v>AA</v>
      </c>
      <c r="R145" s="1" t="str">
        <f t="shared" si="20"/>
        <v>Операционные расходы - 5-10</v>
      </c>
      <c r="S145" s="1">
        <f t="shared" si="21"/>
        <v>0</v>
      </c>
      <c r="T145" s="6" t="str">
        <f>Items!$T$19</f>
        <v>CF(-)</v>
      </c>
      <c r="U145" s="1" t="str">
        <f>Items!$U$82</f>
        <v>Операционные расходы</v>
      </c>
      <c r="V145" s="1" t="str">
        <f>Items!$V$135</f>
        <v>Операционные расходы - блок-5</v>
      </c>
      <c r="W145" s="3" t="s">
        <v>270</v>
      </c>
      <c r="X145" s="1" t="str">
        <f>dbP!$AA$2</f>
        <v>AA</v>
      </c>
      <c r="Z145" s="1" t="str">
        <f t="shared" si="22"/>
        <v>Операционные расходы - 5-10</v>
      </c>
      <c r="AA145" s="1">
        <f t="shared" si="23"/>
        <v>0</v>
      </c>
      <c r="AB145" s="1" t="str">
        <f>Items!$AB$19</f>
        <v>PL(-)</v>
      </c>
    </row>
    <row r="146" spans="2:28" x14ac:dyDescent="0.3">
      <c r="B146" s="26">
        <f t="shared" si="28"/>
        <v>0</v>
      </c>
      <c r="J146" s="1">
        <f t="shared" si="26"/>
        <v>0</v>
      </c>
      <c r="K146" s="1">
        <f t="shared" si="27"/>
        <v>0</v>
      </c>
      <c r="L146" s="6"/>
      <c r="M146" s="3" t="s">
        <v>278</v>
      </c>
      <c r="R146" s="1" t="str">
        <f t="shared" ref="R146" si="29">IF(O146&lt;&gt;"",O146,IF(N146&lt;&gt;"",N146,M146))</f>
        <v>Операционный денежный поток</v>
      </c>
      <c r="S146" s="1">
        <f t="shared" ref="S146" si="30">IF(OR(R146=0,R146=""),0,IF(AND(N146&lt;&gt;"",O146=""),IF(COUNTIFS(M:M,M146,N:N,N146,O:O,"")=1,0,1),IF(COUNTIF(R:R,R146)=1,0,1)))</f>
        <v>0</v>
      </c>
      <c r="T146" s="1" t="str">
        <f>Items!$T$81</f>
        <v>CF</v>
      </c>
      <c r="U146" s="3" t="s">
        <v>271</v>
      </c>
      <c r="X146" s="1" t="str">
        <f>dbP!$AA$2</f>
        <v>AA</v>
      </c>
      <c r="Z146" s="1" t="str">
        <f t="shared" ref="Z146" si="31">IF(W146&lt;&gt;"",W146,IF(V146&lt;&gt;"",V146,U146))</f>
        <v>Операционная прибыль (EBITDA)</v>
      </c>
      <c r="AA146" s="1">
        <f t="shared" ref="AA146" si="32">IF(OR(Z146=0,Z146=""),0,IF(AND(V146&lt;&gt;"",W146=""),IF(COUNTIFS(U:U,U146,V:V,V146,W:W,"")=1,0,1),IF(COUNTIF(Z:Z,Z146)=1,0,1)))</f>
        <v>0</v>
      </c>
      <c r="AB146" s="1" t="str">
        <f>Items!$AB$81</f>
        <v>PL</v>
      </c>
    </row>
    <row r="147" spans="2:28" x14ac:dyDescent="0.3">
      <c r="B147" s="26">
        <f>IF(AND(J147=0,R147=0,Z147=0),0,IF(OR(COUNTIF(M:M,E147)&lt;&gt;0,COUNTIF(U:U,E147)&lt;&gt;0),1,IF(OR(COUNTIF(E:E,M147)&lt;&gt;0,COUNTIF(U:U,M147)&lt;&gt;0),2,IF(OR(COUNTIF(E:E,U147)&lt;&gt;0,COUNTIF(M:M,U147)&lt;&gt;0),3,0))))</f>
        <v>0</v>
      </c>
      <c r="E147" s="3" t="s">
        <v>279</v>
      </c>
      <c r="G147" s="6"/>
      <c r="H147" s="1" t="str">
        <f>dbP!$Y$2</f>
        <v>Y</v>
      </c>
      <c r="J147" s="1" t="str">
        <f t="shared" si="26"/>
        <v>Капитальные затраты</v>
      </c>
      <c r="K147" s="1">
        <f t="shared" si="27"/>
        <v>0</v>
      </c>
      <c r="M147" s="3" t="s">
        <v>325</v>
      </c>
      <c r="O147" s="6"/>
      <c r="P147" s="1" t="str">
        <f>dbP!$AA$2</f>
        <v>AA</v>
      </c>
      <c r="R147" s="1" t="str">
        <f t="shared" ref="R147:R155" si="33">IF(O147&lt;&gt;"",O147,IF(N147&lt;&gt;"",N147,M147))</f>
        <v>Оплата капзатрат</v>
      </c>
      <c r="S147" s="1">
        <f t="shared" ref="S147:S155" si="34">IF(OR(R147=0,R147=""),0,IF(AND(N147&lt;&gt;"",O147=""),IF(COUNTIFS(M:M,M147,N:N,N147,O:O,"")=1,0,1),IF(COUNTIF(R:R,R147)=1,0,1)))</f>
        <v>0</v>
      </c>
    </row>
    <row r="148" spans="2:28" x14ac:dyDescent="0.3">
      <c r="B148" s="26">
        <f t="shared" si="28"/>
        <v>0</v>
      </c>
      <c r="E148" s="1" t="str">
        <f>Items!$E$147</f>
        <v>Капитальные затраты</v>
      </c>
      <c r="F148" s="3" t="s">
        <v>280</v>
      </c>
      <c r="G148" s="6"/>
      <c r="H148" s="1" t="str">
        <f>dbP!$Y$2</f>
        <v>Y</v>
      </c>
      <c r="J148" s="1" t="str">
        <f t="shared" si="26"/>
        <v>Основные средства - тип - 1</v>
      </c>
      <c r="K148" s="1">
        <f t="shared" si="27"/>
        <v>0</v>
      </c>
      <c r="M148" s="1" t="str">
        <f>Items!$M$147</f>
        <v>Оплата капзатрат</v>
      </c>
      <c r="N148" s="1" t="str">
        <f>Items!$F$148</f>
        <v>Основные средства - тип - 1</v>
      </c>
      <c r="O148" s="6"/>
      <c r="P148" s="1" t="str">
        <f>dbP!$AA$2</f>
        <v>AA</v>
      </c>
      <c r="R148" s="1" t="str">
        <f t="shared" si="33"/>
        <v>Основные средства - тип - 1</v>
      </c>
      <c r="S148" s="1">
        <f t="shared" si="34"/>
        <v>0</v>
      </c>
    </row>
    <row r="149" spans="2:28" x14ac:dyDescent="0.3">
      <c r="B149" s="26">
        <f t="shared" si="28"/>
        <v>0</v>
      </c>
      <c r="E149" s="1" t="str">
        <f>Items!$E$147</f>
        <v>Капитальные затраты</v>
      </c>
      <c r="F149" s="1" t="str">
        <f>Items!$F$148</f>
        <v>Основные средства - тип - 1</v>
      </c>
      <c r="G149" s="3" t="s">
        <v>283</v>
      </c>
      <c r="H149" s="1" t="str">
        <f>dbP!$Y$2</f>
        <v>Y</v>
      </c>
      <c r="J149" s="1" t="str">
        <f t="shared" si="26"/>
        <v>Капзатраты - тип - 1 - 1</v>
      </c>
      <c r="K149" s="1">
        <f t="shared" si="27"/>
        <v>0</v>
      </c>
      <c r="L149" s="6" t="str">
        <f>Items!$L$19</f>
        <v>BS(+)</v>
      </c>
      <c r="M149" s="1" t="str">
        <f>Items!$M$147</f>
        <v>Оплата капзатрат</v>
      </c>
      <c r="N149" s="1" t="str">
        <f>Items!$F$148</f>
        <v>Основные средства - тип - 1</v>
      </c>
      <c r="O149" s="6" t="str">
        <f>Items!$G$149</f>
        <v>Капзатраты - тип - 1 - 1</v>
      </c>
      <c r="P149" s="1" t="str">
        <f>dbP!$AA$2</f>
        <v>AA</v>
      </c>
      <c r="R149" s="1" t="str">
        <f t="shared" si="33"/>
        <v>Капзатраты - тип - 1 - 1</v>
      </c>
      <c r="S149" s="1">
        <f t="shared" si="34"/>
        <v>0</v>
      </c>
      <c r="T149" s="6" t="str">
        <f>Items!$T$19</f>
        <v>CF(-)</v>
      </c>
    </row>
    <row r="150" spans="2:28" x14ac:dyDescent="0.3">
      <c r="B150" s="26">
        <f t="shared" si="28"/>
        <v>0</v>
      </c>
      <c r="E150" s="1" t="str">
        <f>Items!$E$147</f>
        <v>Капитальные затраты</v>
      </c>
      <c r="F150" s="1" t="str">
        <f>Items!$F$148</f>
        <v>Основные средства - тип - 1</v>
      </c>
      <c r="G150" s="3" t="s">
        <v>285</v>
      </c>
      <c r="H150" s="1" t="str">
        <f>dbP!$Y$2</f>
        <v>Y</v>
      </c>
      <c r="J150" s="1" t="str">
        <f t="shared" si="26"/>
        <v>Капзатраты - тип - 1 - 2</v>
      </c>
      <c r="K150" s="1">
        <f t="shared" si="27"/>
        <v>0</v>
      </c>
      <c r="L150" s="6" t="str">
        <f>Items!$L$19</f>
        <v>BS(+)</v>
      </c>
      <c r="M150" s="1" t="str">
        <f>Items!$M$147</f>
        <v>Оплата капзатрат</v>
      </c>
      <c r="N150" s="1" t="str">
        <f>Items!$F$148</f>
        <v>Основные средства - тип - 1</v>
      </c>
      <c r="O150" s="6" t="str">
        <f>Items!$G$150</f>
        <v>Капзатраты - тип - 1 - 2</v>
      </c>
      <c r="P150" s="1" t="str">
        <f>dbP!$AA$2</f>
        <v>AA</v>
      </c>
      <c r="R150" s="1" t="str">
        <f t="shared" si="33"/>
        <v>Капзатраты - тип - 1 - 2</v>
      </c>
      <c r="S150" s="1">
        <f t="shared" si="34"/>
        <v>0</v>
      </c>
      <c r="T150" s="6" t="str">
        <f>Items!$T$19</f>
        <v>CF(-)</v>
      </c>
    </row>
    <row r="151" spans="2:28" x14ac:dyDescent="0.3">
      <c r="B151" s="26">
        <f t="shared" si="28"/>
        <v>0</v>
      </c>
      <c r="E151" s="1" t="str">
        <f>Items!$E$147</f>
        <v>Капитальные затраты</v>
      </c>
      <c r="F151" s="1" t="str">
        <f>Items!$F$148</f>
        <v>Основные средства - тип - 1</v>
      </c>
      <c r="G151" s="3" t="s">
        <v>286</v>
      </c>
      <c r="H151" s="1" t="str">
        <f>dbP!$Y$2</f>
        <v>Y</v>
      </c>
      <c r="J151" s="1" t="str">
        <f t="shared" si="26"/>
        <v>Капзатраты - тип - 1 - 3</v>
      </c>
      <c r="K151" s="1">
        <f t="shared" si="27"/>
        <v>0</v>
      </c>
      <c r="L151" s="6" t="str">
        <f>Items!$L$19</f>
        <v>BS(+)</v>
      </c>
      <c r="M151" s="1" t="str">
        <f>Items!$M$147</f>
        <v>Оплата капзатрат</v>
      </c>
      <c r="N151" s="1" t="str">
        <f>Items!$F$148</f>
        <v>Основные средства - тип - 1</v>
      </c>
      <c r="O151" s="6" t="str">
        <f>Items!$G$151</f>
        <v>Капзатраты - тип - 1 - 3</v>
      </c>
      <c r="P151" s="1" t="str">
        <f>dbP!$AA$2</f>
        <v>AA</v>
      </c>
      <c r="R151" s="1" t="str">
        <f t="shared" si="33"/>
        <v>Капзатраты - тип - 1 - 3</v>
      </c>
      <c r="S151" s="1">
        <f t="shared" si="34"/>
        <v>0</v>
      </c>
      <c r="T151" s="6" t="str">
        <f>Items!$T$19</f>
        <v>CF(-)</v>
      </c>
    </row>
    <row r="152" spans="2:28" x14ac:dyDescent="0.3">
      <c r="B152" s="26">
        <f t="shared" si="28"/>
        <v>0</v>
      </c>
      <c r="E152" s="1" t="str">
        <f>Items!$E$147</f>
        <v>Капитальные затраты</v>
      </c>
      <c r="F152" s="1" t="str">
        <f>Items!$F$148</f>
        <v>Основные средства - тип - 1</v>
      </c>
      <c r="G152" s="3" t="s">
        <v>287</v>
      </c>
      <c r="H152" s="1" t="str">
        <f>dbP!$Y$2</f>
        <v>Y</v>
      </c>
      <c r="J152" s="1" t="str">
        <f t="shared" si="26"/>
        <v>Капзатраты - тип - 1 - 4</v>
      </c>
      <c r="K152" s="1">
        <f t="shared" si="27"/>
        <v>0</v>
      </c>
      <c r="L152" s="6" t="str">
        <f>Items!$L$19</f>
        <v>BS(+)</v>
      </c>
      <c r="M152" s="1" t="str">
        <f>Items!$M$147</f>
        <v>Оплата капзатрат</v>
      </c>
      <c r="N152" s="1" t="str">
        <f>Items!$F$148</f>
        <v>Основные средства - тип - 1</v>
      </c>
      <c r="O152" s="6" t="str">
        <f>Items!$G$152</f>
        <v>Капзатраты - тип - 1 - 4</v>
      </c>
      <c r="P152" s="1" t="str">
        <f>dbP!$AA$2</f>
        <v>AA</v>
      </c>
      <c r="R152" s="1" t="str">
        <f t="shared" si="33"/>
        <v>Капзатраты - тип - 1 - 4</v>
      </c>
      <c r="S152" s="1">
        <f t="shared" si="34"/>
        <v>0</v>
      </c>
      <c r="T152" s="6" t="str">
        <f>Items!$T$19</f>
        <v>CF(-)</v>
      </c>
    </row>
    <row r="153" spans="2:28" x14ac:dyDescent="0.3">
      <c r="B153" s="26">
        <f t="shared" si="28"/>
        <v>0</v>
      </c>
      <c r="E153" s="1" t="str">
        <f>Items!$E$147</f>
        <v>Капитальные затраты</v>
      </c>
      <c r="F153" s="1" t="str">
        <f>Items!$F$148</f>
        <v>Основные средства - тип - 1</v>
      </c>
      <c r="G153" s="3" t="s">
        <v>288</v>
      </c>
      <c r="H153" s="1" t="str">
        <f>dbP!$Y$2</f>
        <v>Y</v>
      </c>
      <c r="J153" s="1" t="str">
        <f t="shared" si="26"/>
        <v>Капзатраты - тип - 1 - 5</v>
      </c>
      <c r="K153" s="1">
        <f t="shared" si="27"/>
        <v>0</v>
      </c>
      <c r="L153" s="6" t="str">
        <f>Items!$L$19</f>
        <v>BS(+)</v>
      </c>
      <c r="M153" s="1" t="str">
        <f>Items!$M$147</f>
        <v>Оплата капзатрат</v>
      </c>
      <c r="N153" s="1" t="str">
        <f>Items!$F$148</f>
        <v>Основные средства - тип - 1</v>
      </c>
      <c r="O153" s="6" t="str">
        <f>Items!$G$153</f>
        <v>Капзатраты - тип - 1 - 5</v>
      </c>
      <c r="P153" s="1" t="str">
        <f>dbP!$AA$2</f>
        <v>AA</v>
      </c>
      <c r="R153" s="1" t="str">
        <f t="shared" si="33"/>
        <v>Капзатраты - тип - 1 - 5</v>
      </c>
      <c r="S153" s="1">
        <f t="shared" si="34"/>
        <v>0</v>
      </c>
      <c r="T153" s="6" t="str">
        <f>Items!$T$19</f>
        <v>CF(-)</v>
      </c>
    </row>
    <row r="154" spans="2:28" x14ac:dyDescent="0.3">
      <c r="B154" s="26">
        <f t="shared" si="28"/>
        <v>0</v>
      </c>
      <c r="E154" s="1" t="str">
        <f>Items!$E$147</f>
        <v>Капитальные затраты</v>
      </c>
      <c r="F154" s="1" t="str">
        <f>Items!$F$148</f>
        <v>Основные средства - тип - 1</v>
      </c>
      <c r="G154" s="3" t="s">
        <v>289</v>
      </c>
      <c r="H154" s="1" t="str">
        <f>dbP!$Y$2</f>
        <v>Y</v>
      </c>
      <c r="J154" s="1" t="str">
        <f t="shared" si="26"/>
        <v>Капзатраты - тип - 1 - 6</v>
      </c>
      <c r="K154" s="1">
        <f t="shared" si="27"/>
        <v>0</v>
      </c>
      <c r="L154" s="6" t="str">
        <f>Items!$L$19</f>
        <v>BS(+)</v>
      </c>
      <c r="M154" s="1" t="str">
        <f>Items!$M$147</f>
        <v>Оплата капзатрат</v>
      </c>
      <c r="N154" s="1" t="str">
        <f>Items!$F$148</f>
        <v>Основные средства - тип - 1</v>
      </c>
      <c r="O154" s="6" t="str">
        <f>Items!$G$154</f>
        <v>Капзатраты - тип - 1 - 6</v>
      </c>
      <c r="P154" s="1" t="str">
        <f>dbP!$AA$2</f>
        <v>AA</v>
      </c>
      <c r="R154" s="1" t="str">
        <f t="shared" si="33"/>
        <v>Капзатраты - тип - 1 - 6</v>
      </c>
      <c r="S154" s="1">
        <f t="shared" si="34"/>
        <v>0</v>
      </c>
      <c r="T154" s="6" t="str">
        <f>Items!$T$19</f>
        <v>CF(-)</v>
      </c>
    </row>
    <row r="155" spans="2:28" x14ac:dyDescent="0.3">
      <c r="B155" s="26">
        <f t="shared" si="28"/>
        <v>0</v>
      </c>
      <c r="E155" s="1" t="str">
        <f>Items!$E$147</f>
        <v>Капитальные затраты</v>
      </c>
      <c r="F155" s="1" t="str">
        <f>Items!$F$148</f>
        <v>Основные средства - тип - 1</v>
      </c>
      <c r="G155" s="3" t="s">
        <v>290</v>
      </c>
      <c r="H155" s="1" t="str">
        <f>dbP!$Y$2</f>
        <v>Y</v>
      </c>
      <c r="J155" s="1" t="str">
        <f t="shared" si="26"/>
        <v>Капзатраты - тип - 1 - 7</v>
      </c>
      <c r="K155" s="1">
        <f t="shared" si="27"/>
        <v>0</v>
      </c>
      <c r="L155" s="6" t="str">
        <f>Items!$L$19</f>
        <v>BS(+)</v>
      </c>
      <c r="M155" s="1" t="str">
        <f>Items!$M$147</f>
        <v>Оплата капзатрат</v>
      </c>
      <c r="N155" s="1" t="str">
        <f>Items!$F$148</f>
        <v>Основные средства - тип - 1</v>
      </c>
      <c r="O155" s="6" t="str">
        <f>Items!$G$155</f>
        <v>Капзатраты - тип - 1 - 7</v>
      </c>
      <c r="P155" s="1" t="str">
        <f>dbP!$AA$2</f>
        <v>AA</v>
      </c>
      <c r="R155" s="1" t="str">
        <f t="shared" si="33"/>
        <v>Капзатраты - тип - 1 - 7</v>
      </c>
      <c r="S155" s="1">
        <f t="shared" si="34"/>
        <v>0</v>
      </c>
      <c r="T155" s="6" t="str">
        <f>Items!$T$19</f>
        <v>CF(-)</v>
      </c>
    </row>
    <row r="156" spans="2:28" x14ac:dyDescent="0.3">
      <c r="B156" s="26">
        <f t="shared" si="28"/>
        <v>0</v>
      </c>
      <c r="E156" s="1" t="str">
        <f>Items!$E$147</f>
        <v>Капитальные затраты</v>
      </c>
      <c r="F156" s="1" t="str">
        <f>Items!$F$148</f>
        <v>Основные средства - тип - 1</v>
      </c>
      <c r="G156" s="3" t="s">
        <v>291</v>
      </c>
      <c r="H156" s="1" t="str">
        <f>dbP!$Y$2</f>
        <v>Y</v>
      </c>
      <c r="J156" s="1" t="str">
        <f t="shared" si="26"/>
        <v>Капзатраты - тип - 1 - 8</v>
      </c>
      <c r="K156" s="1">
        <f t="shared" si="27"/>
        <v>0</v>
      </c>
      <c r="L156" s="6" t="str">
        <f>Items!$L$19</f>
        <v>BS(+)</v>
      </c>
      <c r="M156" s="1" t="str">
        <f>Items!$M$147</f>
        <v>Оплата капзатрат</v>
      </c>
      <c r="N156" s="1" t="str">
        <f>Items!$F$148</f>
        <v>Основные средства - тип - 1</v>
      </c>
      <c r="O156" s="6" t="str">
        <f>Items!$G$156</f>
        <v>Капзатраты - тип - 1 - 8</v>
      </c>
      <c r="P156" s="1" t="str">
        <f>dbP!$AA$2</f>
        <v>AA</v>
      </c>
      <c r="R156" s="1" t="str">
        <f t="shared" ref="R156:R188" si="35">IF(O156&lt;&gt;"",O156,IF(N156&lt;&gt;"",N156,M156))</f>
        <v>Капзатраты - тип - 1 - 8</v>
      </c>
      <c r="S156" s="1">
        <f t="shared" ref="S156:S188" si="36">IF(OR(R156=0,R156=""),0,IF(AND(N156&lt;&gt;"",O156=""),IF(COUNTIFS(M:M,M156,N:N,N156,O:O,"")=1,0,1),IF(COUNTIF(R:R,R156)=1,0,1)))</f>
        <v>0</v>
      </c>
      <c r="T156" s="6" t="str">
        <f>Items!$T$19</f>
        <v>CF(-)</v>
      </c>
    </row>
    <row r="157" spans="2:28" x14ac:dyDescent="0.3">
      <c r="B157" s="26">
        <f t="shared" si="28"/>
        <v>0</v>
      </c>
      <c r="E157" s="1" t="str">
        <f>Items!$E$147</f>
        <v>Капитальные затраты</v>
      </c>
      <c r="F157" s="1" t="str">
        <f>Items!$F$148</f>
        <v>Основные средства - тип - 1</v>
      </c>
      <c r="G157" s="3" t="s">
        <v>292</v>
      </c>
      <c r="H157" s="1" t="str">
        <f>dbP!$Y$2</f>
        <v>Y</v>
      </c>
      <c r="J157" s="1" t="str">
        <f t="shared" si="26"/>
        <v>Капзатраты - тип - 1 - 9</v>
      </c>
      <c r="K157" s="1">
        <f t="shared" si="27"/>
        <v>0</v>
      </c>
      <c r="L157" s="6" t="str">
        <f>Items!$L$19</f>
        <v>BS(+)</v>
      </c>
      <c r="M157" s="1" t="str">
        <f>Items!$M$147</f>
        <v>Оплата капзатрат</v>
      </c>
      <c r="N157" s="1" t="str">
        <f>Items!$F$148</f>
        <v>Основные средства - тип - 1</v>
      </c>
      <c r="O157" s="6" t="str">
        <f>Items!$G$157</f>
        <v>Капзатраты - тип - 1 - 9</v>
      </c>
      <c r="P157" s="1" t="str">
        <f>dbP!$AA$2</f>
        <v>AA</v>
      </c>
      <c r="R157" s="1" t="str">
        <f t="shared" si="35"/>
        <v>Капзатраты - тип - 1 - 9</v>
      </c>
      <c r="S157" s="1">
        <f t="shared" si="36"/>
        <v>0</v>
      </c>
      <c r="T157" s="6" t="str">
        <f>Items!$T$19</f>
        <v>CF(-)</v>
      </c>
    </row>
    <row r="158" spans="2:28" x14ac:dyDescent="0.3">
      <c r="B158" s="26">
        <f t="shared" si="28"/>
        <v>0</v>
      </c>
      <c r="E158" s="1" t="str">
        <f>Items!$E$147</f>
        <v>Капитальные затраты</v>
      </c>
      <c r="F158" s="1" t="str">
        <f>Items!$F$148</f>
        <v>Основные средства - тип - 1</v>
      </c>
      <c r="G158" s="3" t="s">
        <v>293</v>
      </c>
      <c r="H158" s="1" t="str">
        <f>dbP!$Y$2</f>
        <v>Y</v>
      </c>
      <c r="J158" s="1" t="str">
        <f t="shared" si="26"/>
        <v>Капзатраты - тип - 1 - 10</v>
      </c>
      <c r="K158" s="1">
        <f t="shared" si="27"/>
        <v>0</v>
      </c>
      <c r="L158" s="6" t="str">
        <f>Items!$L$19</f>
        <v>BS(+)</v>
      </c>
      <c r="M158" s="1" t="str">
        <f>Items!$M$147</f>
        <v>Оплата капзатрат</v>
      </c>
      <c r="N158" s="1" t="str">
        <f>Items!$F$148</f>
        <v>Основные средства - тип - 1</v>
      </c>
      <c r="O158" s="6" t="str">
        <f>Items!$G$158</f>
        <v>Капзатраты - тип - 1 - 10</v>
      </c>
      <c r="P158" s="1" t="str">
        <f>dbP!$AA$2</f>
        <v>AA</v>
      </c>
      <c r="R158" s="1" t="str">
        <f t="shared" si="35"/>
        <v>Капзатраты - тип - 1 - 10</v>
      </c>
      <c r="S158" s="1">
        <f t="shared" si="36"/>
        <v>0</v>
      </c>
      <c r="T158" s="6" t="str">
        <f>Items!$T$19</f>
        <v>CF(-)</v>
      </c>
    </row>
    <row r="159" spans="2:28" x14ac:dyDescent="0.3">
      <c r="B159" s="26">
        <f t="shared" si="28"/>
        <v>0</v>
      </c>
      <c r="E159" s="1" t="str">
        <f>Items!$E$147</f>
        <v>Капитальные затраты</v>
      </c>
      <c r="F159" s="1" t="str">
        <f>Items!$F$148</f>
        <v>Основные средства - тип - 1</v>
      </c>
      <c r="G159" s="3" t="s">
        <v>294</v>
      </c>
      <c r="H159" s="1" t="str">
        <f>dbP!$Y$2</f>
        <v>Y</v>
      </c>
      <c r="J159" s="1" t="str">
        <f t="shared" si="26"/>
        <v>Капзатраты - тип - 1 - 11</v>
      </c>
      <c r="K159" s="1">
        <f t="shared" si="27"/>
        <v>0</v>
      </c>
      <c r="L159" s="6" t="str">
        <f>Items!$L$19</f>
        <v>BS(+)</v>
      </c>
      <c r="M159" s="1" t="str">
        <f>Items!$M$147</f>
        <v>Оплата капзатрат</v>
      </c>
      <c r="N159" s="1" t="str">
        <f>Items!$F$148</f>
        <v>Основные средства - тип - 1</v>
      </c>
      <c r="O159" s="6" t="str">
        <f>Items!$G$159</f>
        <v>Капзатраты - тип - 1 - 11</v>
      </c>
      <c r="P159" s="1" t="str">
        <f>dbP!$AA$2</f>
        <v>AA</v>
      </c>
      <c r="R159" s="1" t="str">
        <f t="shared" si="35"/>
        <v>Капзатраты - тип - 1 - 11</v>
      </c>
      <c r="S159" s="1">
        <f t="shared" si="36"/>
        <v>0</v>
      </c>
      <c r="T159" s="6" t="str">
        <f>Items!$T$19</f>
        <v>CF(-)</v>
      </c>
    </row>
    <row r="160" spans="2:28" x14ac:dyDescent="0.3">
      <c r="B160" s="26">
        <f t="shared" si="28"/>
        <v>0</v>
      </c>
      <c r="E160" s="1" t="str">
        <f>Items!$E$147</f>
        <v>Капитальные затраты</v>
      </c>
      <c r="F160" s="3" t="s">
        <v>281</v>
      </c>
      <c r="G160" s="6"/>
      <c r="H160" s="1" t="str">
        <f>dbP!$Y$2</f>
        <v>Y</v>
      </c>
      <c r="J160" s="1" t="str">
        <f t="shared" si="26"/>
        <v>Основные средства - тип - 2</v>
      </c>
      <c r="K160" s="1">
        <f t="shared" si="27"/>
        <v>0</v>
      </c>
      <c r="L160" s="6"/>
      <c r="M160" s="1" t="str">
        <f>Items!$M$147</f>
        <v>Оплата капзатрат</v>
      </c>
      <c r="N160" s="1" t="str">
        <f>Items!$F$160</f>
        <v>Основные средства - тип - 2</v>
      </c>
      <c r="O160" s="6"/>
      <c r="P160" s="1" t="str">
        <f>dbP!$AA$2</f>
        <v>AA</v>
      </c>
      <c r="R160" s="1" t="str">
        <f t="shared" si="35"/>
        <v>Основные средства - тип - 2</v>
      </c>
      <c r="S160" s="1">
        <f t="shared" si="36"/>
        <v>0</v>
      </c>
    </row>
    <row r="161" spans="2:20" x14ac:dyDescent="0.3">
      <c r="B161" s="26">
        <f t="shared" si="28"/>
        <v>0</v>
      </c>
      <c r="E161" s="1" t="str">
        <f>Items!$E$147</f>
        <v>Капитальные затраты</v>
      </c>
      <c r="F161" s="1" t="str">
        <f>Items!$F$160</f>
        <v>Основные средства - тип - 2</v>
      </c>
      <c r="G161" s="3" t="s">
        <v>295</v>
      </c>
      <c r="H161" s="1" t="str">
        <f>dbP!$Y$2</f>
        <v>Y</v>
      </c>
      <c r="J161" s="1" t="str">
        <f t="shared" si="26"/>
        <v>Капзатраты - тип - 2 - 1</v>
      </c>
      <c r="K161" s="1">
        <f t="shared" si="27"/>
        <v>0</v>
      </c>
      <c r="L161" s="6" t="str">
        <f>Items!$L$19</f>
        <v>BS(+)</v>
      </c>
      <c r="M161" s="1" t="str">
        <f>Items!$M$147</f>
        <v>Оплата капзатрат</v>
      </c>
      <c r="N161" s="1" t="str">
        <f>Items!$F$160</f>
        <v>Основные средства - тип - 2</v>
      </c>
      <c r="O161" s="6" t="str">
        <f>Items!$G$161</f>
        <v>Капзатраты - тип - 2 - 1</v>
      </c>
      <c r="P161" s="1" t="str">
        <f>dbP!$AA$2</f>
        <v>AA</v>
      </c>
      <c r="R161" s="1" t="str">
        <f t="shared" si="35"/>
        <v>Капзатраты - тип - 2 - 1</v>
      </c>
      <c r="S161" s="1">
        <f t="shared" si="36"/>
        <v>0</v>
      </c>
      <c r="T161" s="6" t="str">
        <f>Items!$T$19</f>
        <v>CF(-)</v>
      </c>
    </row>
    <row r="162" spans="2:20" x14ac:dyDescent="0.3">
      <c r="B162" s="26">
        <f t="shared" si="28"/>
        <v>0</v>
      </c>
      <c r="E162" s="1" t="str">
        <f>Items!$E$147</f>
        <v>Капитальные затраты</v>
      </c>
      <c r="F162" s="1" t="str">
        <f>Items!$F$160</f>
        <v>Основные средства - тип - 2</v>
      </c>
      <c r="G162" s="3" t="s">
        <v>284</v>
      </c>
      <c r="H162" s="1" t="str">
        <f>dbP!$Y$2</f>
        <v>Y</v>
      </c>
      <c r="J162" s="1" t="str">
        <f t="shared" si="26"/>
        <v>Капзатраты - тип - 2 - 2</v>
      </c>
      <c r="K162" s="1">
        <f t="shared" si="27"/>
        <v>0</v>
      </c>
      <c r="L162" s="6" t="str">
        <f>Items!$L$19</f>
        <v>BS(+)</v>
      </c>
      <c r="M162" s="1" t="str">
        <f>Items!$M$147</f>
        <v>Оплата капзатрат</v>
      </c>
      <c r="N162" s="1" t="str">
        <f>Items!$F$160</f>
        <v>Основные средства - тип - 2</v>
      </c>
      <c r="O162" s="6" t="str">
        <f>Items!$G$162</f>
        <v>Капзатраты - тип - 2 - 2</v>
      </c>
      <c r="P162" s="1" t="str">
        <f>dbP!$AA$2</f>
        <v>AA</v>
      </c>
      <c r="R162" s="1" t="str">
        <f t="shared" si="35"/>
        <v>Капзатраты - тип - 2 - 2</v>
      </c>
      <c r="S162" s="1">
        <f t="shared" si="36"/>
        <v>0</v>
      </c>
      <c r="T162" s="6" t="str">
        <f>Items!$T$19</f>
        <v>CF(-)</v>
      </c>
    </row>
    <row r="163" spans="2:20" x14ac:dyDescent="0.3">
      <c r="B163" s="26">
        <f t="shared" si="28"/>
        <v>0</v>
      </c>
      <c r="E163" s="1" t="str">
        <f>Items!$E$147</f>
        <v>Капитальные затраты</v>
      </c>
      <c r="F163" s="1" t="str">
        <f>Items!$F$160</f>
        <v>Основные средства - тип - 2</v>
      </c>
      <c r="G163" s="3" t="s">
        <v>297</v>
      </c>
      <c r="H163" s="1" t="str">
        <f>dbP!$Y$2</f>
        <v>Y</v>
      </c>
      <c r="J163" s="1" t="str">
        <f t="shared" si="26"/>
        <v>Капзатраты - тип - 2 - 3</v>
      </c>
      <c r="K163" s="1">
        <f t="shared" si="27"/>
        <v>0</v>
      </c>
      <c r="L163" s="6" t="str">
        <f>Items!$L$19</f>
        <v>BS(+)</v>
      </c>
      <c r="M163" s="1" t="str">
        <f>Items!$M$147</f>
        <v>Оплата капзатрат</v>
      </c>
      <c r="N163" s="1" t="str">
        <f>Items!$F$160</f>
        <v>Основные средства - тип - 2</v>
      </c>
      <c r="O163" s="6" t="str">
        <f>Items!$G$163</f>
        <v>Капзатраты - тип - 2 - 3</v>
      </c>
      <c r="P163" s="1" t="str">
        <f>dbP!$AA$2</f>
        <v>AA</v>
      </c>
      <c r="R163" s="1" t="str">
        <f t="shared" si="35"/>
        <v>Капзатраты - тип - 2 - 3</v>
      </c>
      <c r="S163" s="1">
        <f t="shared" si="36"/>
        <v>0</v>
      </c>
      <c r="T163" s="6" t="str">
        <f>Items!$T$19</f>
        <v>CF(-)</v>
      </c>
    </row>
    <row r="164" spans="2:20" x14ac:dyDescent="0.3">
      <c r="B164" s="26">
        <f t="shared" si="28"/>
        <v>0</v>
      </c>
      <c r="E164" s="1" t="str">
        <f>Items!$E$147</f>
        <v>Капитальные затраты</v>
      </c>
      <c r="F164" s="1" t="str">
        <f>Items!$F$160</f>
        <v>Основные средства - тип - 2</v>
      </c>
      <c r="G164" s="3" t="s">
        <v>298</v>
      </c>
      <c r="H164" s="1" t="str">
        <f>dbP!$Y$2</f>
        <v>Y</v>
      </c>
      <c r="J164" s="1" t="str">
        <f t="shared" si="26"/>
        <v>Капзатраты - тип - 2 - 4</v>
      </c>
      <c r="K164" s="1">
        <f t="shared" si="27"/>
        <v>0</v>
      </c>
      <c r="L164" s="6" t="str">
        <f>Items!$L$19</f>
        <v>BS(+)</v>
      </c>
      <c r="M164" s="1" t="str">
        <f>Items!$M$147</f>
        <v>Оплата капзатрат</v>
      </c>
      <c r="N164" s="1" t="str">
        <f>Items!$F$160</f>
        <v>Основные средства - тип - 2</v>
      </c>
      <c r="O164" s="6" t="str">
        <f>Items!$G$164</f>
        <v>Капзатраты - тип - 2 - 4</v>
      </c>
      <c r="P164" s="1" t="str">
        <f>dbP!$AA$2</f>
        <v>AA</v>
      </c>
      <c r="R164" s="1" t="str">
        <f t="shared" si="35"/>
        <v>Капзатраты - тип - 2 - 4</v>
      </c>
      <c r="S164" s="1">
        <f t="shared" si="36"/>
        <v>0</v>
      </c>
      <c r="T164" s="6" t="str">
        <f>Items!$T$19</f>
        <v>CF(-)</v>
      </c>
    </row>
    <row r="165" spans="2:20" x14ac:dyDescent="0.3">
      <c r="B165" s="26">
        <f t="shared" si="28"/>
        <v>0</v>
      </c>
      <c r="E165" s="1" t="str">
        <f>Items!$E$147</f>
        <v>Капитальные затраты</v>
      </c>
      <c r="F165" s="1" t="str">
        <f>Items!$F$160</f>
        <v>Основные средства - тип - 2</v>
      </c>
      <c r="G165" s="3" t="s">
        <v>299</v>
      </c>
      <c r="H165" s="1" t="str">
        <f>dbP!$Y$2</f>
        <v>Y</v>
      </c>
      <c r="J165" s="1" t="str">
        <f t="shared" ref="J165:J202" si="37">IF(G165&lt;&gt;"",G165,IF(F165&lt;&gt;"",F165,E165))</f>
        <v>Капзатраты - тип - 2 - 5</v>
      </c>
      <c r="K165" s="1">
        <f t="shared" ref="K165:K196" si="38">IF(OR(J165=0,J165=""),0,IF(AND(F165&lt;&gt;"",G165=""),IF(COUNTIFS(E:E,E165,F:F,F165,G:G,"")=1,0,1),IF(COUNTIF(J:J,J165)=1,0,1)))</f>
        <v>0</v>
      </c>
      <c r="L165" s="6" t="str">
        <f>Items!$L$19</f>
        <v>BS(+)</v>
      </c>
      <c r="M165" s="1" t="str">
        <f>Items!$M$147</f>
        <v>Оплата капзатрат</v>
      </c>
      <c r="N165" s="1" t="str">
        <f>Items!$F$160</f>
        <v>Основные средства - тип - 2</v>
      </c>
      <c r="O165" s="6" t="str">
        <f>Items!$G$165</f>
        <v>Капзатраты - тип - 2 - 5</v>
      </c>
      <c r="P165" s="1" t="str">
        <f>dbP!$AA$2</f>
        <v>AA</v>
      </c>
      <c r="R165" s="1" t="str">
        <f t="shared" si="35"/>
        <v>Капзатраты - тип - 2 - 5</v>
      </c>
      <c r="S165" s="1">
        <f t="shared" si="36"/>
        <v>0</v>
      </c>
      <c r="T165" s="6" t="str">
        <f>Items!$T$19</f>
        <v>CF(-)</v>
      </c>
    </row>
    <row r="166" spans="2:20" x14ac:dyDescent="0.3">
      <c r="B166" s="26">
        <f t="shared" si="28"/>
        <v>0</v>
      </c>
      <c r="E166" s="1" t="str">
        <f>Items!$E$147</f>
        <v>Капитальные затраты</v>
      </c>
      <c r="F166" s="1" t="str">
        <f>Items!$F$160</f>
        <v>Основные средства - тип - 2</v>
      </c>
      <c r="G166" s="3" t="s">
        <v>300</v>
      </c>
      <c r="H166" s="1" t="str">
        <f>dbP!$Y$2</f>
        <v>Y</v>
      </c>
      <c r="J166" s="1" t="str">
        <f t="shared" si="37"/>
        <v>Капзатраты - тип - 2 - 6</v>
      </c>
      <c r="K166" s="1">
        <f t="shared" si="38"/>
        <v>0</v>
      </c>
      <c r="L166" s="6" t="str">
        <f>Items!$L$19</f>
        <v>BS(+)</v>
      </c>
      <c r="M166" s="1" t="str">
        <f>Items!$M$147</f>
        <v>Оплата капзатрат</v>
      </c>
      <c r="N166" s="1" t="str">
        <f>Items!$F$160</f>
        <v>Основные средства - тип - 2</v>
      </c>
      <c r="O166" s="6" t="str">
        <f>Items!$G$166</f>
        <v>Капзатраты - тип - 2 - 6</v>
      </c>
      <c r="P166" s="1" t="str">
        <f>dbP!$AA$2</f>
        <v>AA</v>
      </c>
      <c r="R166" s="1" t="str">
        <f t="shared" si="35"/>
        <v>Капзатраты - тип - 2 - 6</v>
      </c>
      <c r="S166" s="1">
        <f t="shared" si="36"/>
        <v>0</v>
      </c>
      <c r="T166" s="6" t="str">
        <f>Items!$T$19</f>
        <v>CF(-)</v>
      </c>
    </row>
    <row r="167" spans="2:20" x14ac:dyDescent="0.3">
      <c r="B167" s="26">
        <f t="shared" si="28"/>
        <v>0</v>
      </c>
      <c r="E167" s="1" t="str">
        <f>Items!$E$147</f>
        <v>Капитальные затраты</v>
      </c>
      <c r="F167" s="1" t="str">
        <f>Items!$F$160</f>
        <v>Основные средства - тип - 2</v>
      </c>
      <c r="G167" s="3" t="s">
        <v>301</v>
      </c>
      <c r="H167" s="1" t="str">
        <f>dbP!$Y$2</f>
        <v>Y</v>
      </c>
      <c r="J167" s="1" t="str">
        <f t="shared" si="37"/>
        <v>Капзатраты - тип - 2 - 7</v>
      </c>
      <c r="K167" s="1">
        <f t="shared" si="38"/>
        <v>0</v>
      </c>
      <c r="L167" s="6" t="str">
        <f>Items!$L$19</f>
        <v>BS(+)</v>
      </c>
      <c r="M167" s="1" t="str">
        <f>Items!$M$147</f>
        <v>Оплата капзатрат</v>
      </c>
      <c r="N167" s="1" t="str">
        <f>Items!$F$160</f>
        <v>Основные средства - тип - 2</v>
      </c>
      <c r="O167" s="6" t="str">
        <f>Items!$G$167</f>
        <v>Капзатраты - тип - 2 - 7</v>
      </c>
      <c r="P167" s="1" t="str">
        <f>dbP!$AA$2</f>
        <v>AA</v>
      </c>
      <c r="R167" s="1" t="str">
        <f t="shared" si="35"/>
        <v>Капзатраты - тип - 2 - 7</v>
      </c>
      <c r="S167" s="1">
        <f t="shared" si="36"/>
        <v>0</v>
      </c>
      <c r="T167" s="6" t="str">
        <f>Items!$T$19</f>
        <v>CF(-)</v>
      </c>
    </row>
    <row r="168" spans="2:20" x14ac:dyDescent="0.3">
      <c r="B168" s="26">
        <f t="shared" si="28"/>
        <v>0</v>
      </c>
      <c r="E168" s="1" t="str">
        <f>Items!$E$147</f>
        <v>Капитальные затраты</v>
      </c>
      <c r="F168" s="1" t="str">
        <f>Items!$F$160</f>
        <v>Основные средства - тип - 2</v>
      </c>
      <c r="G168" s="3" t="s">
        <v>302</v>
      </c>
      <c r="H168" s="1" t="str">
        <f>dbP!$Y$2</f>
        <v>Y</v>
      </c>
      <c r="J168" s="1" t="str">
        <f t="shared" si="37"/>
        <v>Капзатраты - тип - 2 - 8</v>
      </c>
      <c r="K168" s="1">
        <f t="shared" si="38"/>
        <v>0</v>
      </c>
      <c r="L168" s="6" t="str">
        <f>Items!$L$19</f>
        <v>BS(+)</v>
      </c>
      <c r="M168" s="1" t="str">
        <f>Items!$M$147</f>
        <v>Оплата капзатрат</v>
      </c>
      <c r="N168" s="1" t="str">
        <f>Items!$F$160</f>
        <v>Основные средства - тип - 2</v>
      </c>
      <c r="O168" s="6" t="str">
        <f>Items!$G$168</f>
        <v>Капзатраты - тип - 2 - 8</v>
      </c>
      <c r="P168" s="1" t="str">
        <f>dbP!$AA$2</f>
        <v>AA</v>
      </c>
      <c r="R168" s="1" t="str">
        <f t="shared" si="35"/>
        <v>Капзатраты - тип - 2 - 8</v>
      </c>
      <c r="S168" s="1">
        <f t="shared" si="36"/>
        <v>0</v>
      </c>
      <c r="T168" s="6" t="str">
        <f>Items!$T$19</f>
        <v>CF(-)</v>
      </c>
    </row>
    <row r="169" spans="2:20" x14ac:dyDescent="0.3">
      <c r="B169" s="26">
        <f t="shared" si="28"/>
        <v>0</v>
      </c>
      <c r="E169" s="1" t="str">
        <f>Items!$E$147</f>
        <v>Капитальные затраты</v>
      </c>
      <c r="F169" s="1" t="str">
        <f>Items!$F$160</f>
        <v>Основные средства - тип - 2</v>
      </c>
      <c r="G169" s="3" t="s">
        <v>303</v>
      </c>
      <c r="H169" s="1" t="str">
        <f>dbP!$Y$2</f>
        <v>Y</v>
      </c>
      <c r="J169" s="1" t="str">
        <f t="shared" si="37"/>
        <v>Капзатраты - тип - 2 - 9</v>
      </c>
      <c r="K169" s="1">
        <f t="shared" si="38"/>
        <v>0</v>
      </c>
      <c r="L169" s="6" t="str">
        <f>Items!$L$19</f>
        <v>BS(+)</v>
      </c>
      <c r="M169" s="1" t="str">
        <f>Items!$M$147</f>
        <v>Оплата капзатрат</v>
      </c>
      <c r="N169" s="1" t="str">
        <f>Items!$F$160</f>
        <v>Основные средства - тип - 2</v>
      </c>
      <c r="O169" s="6" t="str">
        <f>Items!$G$169</f>
        <v>Капзатраты - тип - 2 - 9</v>
      </c>
      <c r="P169" s="1" t="str">
        <f>dbP!$AA$2</f>
        <v>AA</v>
      </c>
      <c r="R169" s="1" t="str">
        <f t="shared" si="35"/>
        <v>Капзатраты - тип - 2 - 9</v>
      </c>
      <c r="S169" s="1">
        <f t="shared" si="36"/>
        <v>0</v>
      </c>
      <c r="T169" s="6" t="str">
        <f>Items!$T$19</f>
        <v>CF(-)</v>
      </c>
    </row>
    <row r="170" spans="2:20" x14ac:dyDescent="0.3">
      <c r="B170" s="26">
        <f t="shared" si="28"/>
        <v>0</v>
      </c>
      <c r="E170" s="1" t="str">
        <f>Items!$E$147</f>
        <v>Капитальные затраты</v>
      </c>
      <c r="F170" s="1" t="str">
        <f>Items!$F$160</f>
        <v>Основные средства - тип - 2</v>
      </c>
      <c r="G170" s="3" t="s">
        <v>304</v>
      </c>
      <c r="H170" s="1" t="str">
        <f>dbP!$Y$2</f>
        <v>Y</v>
      </c>
      <c r="J170" s="1" t="str">
        <f t="shared" si="37"/>
        <v>Капзатраты - тип - 2 - 10</v>
      </c>
      <c r="K170" s="1">
        <f t="shared" si="38"/>
        <v>0</v>
      </c>
      <c r="L170" s="6" t="str">
        <f>Items!$L$19</f>
        <v>BS(+)</v>
      </c>
      <c r="M170" s="1" t="str">
        <f>Items!$M$147</f>
        <v>Оплата капзатрат</v>
      </c>
      <c r="N170" s="1" t="str">
        <f>Items!$F$160</f>
        <v>Основные средства - тип - 2</v>
      </c>
      <c r="O170" s="6" t="str">
        <f>Items!$G$170</f>
        <v>Капзатраты - тип - 2 - 10</v>
      </c>
      <c r="P170" s="1" t="str">
        <f>dbP!$AA$2</f>
        <v>AA</v>
      </c>
      <c r="R170" s="1" t="str">
        <f t="shared" si="35"/>
        <v>Капзатраты - тип - 2 - 10</v>
      </c>
      <c r="S170" s="1">
        <f t="shared" si="36"/>
        <v>0</v>
      </c>
      <c r="T170" s="6" t="str">
        <f>Items!$T$19</f>
        <v>CF(-)</v>
      </c>
    </row>
    <row r="171" spans="2:20" x14ac:dyDescent="0.3">
      <c r="B171" s="26">
        <f t="shared" si="28"/>
        <v>0</v>
      </c>
      <c r="E171" s="1" t="str">
        <f>Items!$E$147</f>
        <v>Капитальные затраты</v>
      </c>
      <c r="F171" s="3" t="s">
        <v>282</v>
      </c>
      <c r="G171" s="6"/>
      <c r="H171" s="1" t="str">
        <f>dbP!$Y$2</f>
        <v>Y</v>
      </c>
      <c r="J171" s="1" t="str">
        <f t="shared" si="37"/>
        <v>Основные средства - тип - 3</v>
      </c>
      <c r="K171" s="1">
        <f t="shared" si="38"/>
        <v>0</v>
      </c>
      <c r="L171" s="6"/>
      <c r="M171" s="1" t="str">
        <f>Items!$M$147</f>
        <v>Оплата капзатрат</v>
      </c>
      <c r="N171" s="1" t="str">
        <f>Items!$F$171</f>
        <v>Основные средства - тип - 3</v>
      </c>
      <c r="O171" s="6"/>
      <c r="P171" s="1" t="str">
        <f>dbP!$AA$2</f>
        <v>AA</v>
      </c>
      <c r="R171" s="1" t="str">
        <f t="shared" si="35"/>
        <v>Основные средства - тип - 3</v>
      </c>
      <c r="S171" s="1">
        <f t="shared" si="36"/>
        <v>0</v>
      </c>
    </row>
    <row r="172" spans="2:20" x14ac:dyDescent="0.3">
      <c r="B172" s="26">
        <f t="shared" si="28"/>
        <v>0</v>
      </c>
      <c r="E172" s="1" t="str">
        <f>Items!$E$147</f>
        <v>Капитальные затраты</v>
      </c>
      <c r="F172" s="1" t="str">
        <f>Items!$F$171</f>
        <v>Основные средства - тип - 3</v>
      </c>
      <c r="G172" s="3" t="s">
        <v>296</v>
      </c>
      <c r="H172" s="1" t="str">
        <f>dbP!$Y$2</f>
        <v>Y</v>
      </c>
      <c r="J172" s="1" t="str">
        <f t="shared" si="37"/>
        <v>Капзатраты - тип - 3 - 1</v>
      </c>
      <c r="K172" s="1">
        <f t="shared" si="38"/>
        <v>0</v>
      </c>
      <c r="L172" s="6" t="str">
        <f>Items!$L$19</f>
        <v>BS(+)</v>
      </c>
      <c r="M172" s="1" t="str">
        <f>Items!$M$147</f>
        <v>Оплата капзатрат</v>
      </c>
      <c r="N172" s="1" t="str">
        <f>Items!$F$171</f>
        <v>Основные средства - тип - 3</v>
      </c>
      <c r="O172" s="6" t="str">
        <f>Items!$G$172</f>
        <v>Капзатраты - тип - 3 - 1</v>
      </c>
      <c r="P172" s="1" t="str">
        <f>dbP!$AA$2</f>
        <v>AA</v>
      </c>
      <c r="R172" s="1" t="str">
        <f t="shared" si="35"/>
        <v>Капзатраты - тип - 3 - 1</v>
      </c>
      <c r="S172" s="1">
        <f t="shared" si="36"/>
        <v>0</v>
      </c>
      <c r="T172" s="6" t="str">
        <f>Items!$T$19</f>
        <v>CF(-)</v>
      </c>
    </row>
    <row r="173" spans="2:20" x14ac:dyDescent="0.3">
      <c r="B173" s="26">
        <f t="shared" si="28"/>
        <v>0</v>
      </c>
      <c r="E173" s="1" t="str">
        <f>Items!$E$147</f>
        <v>Капитальные затраты</v>
      </c>
      <c r="F173" s="1" t="str">
        <f>Items!$F$171</f>
        <v>Основные средства - тип - 3</v>
      </c>
      <c r="G173" s="3" t="s">
        <v>305</v>
      </c>
      <c r="H173" s="1" t="str">
        <f>dbP!$Y$2</f>
        <v>Y</v>
      </c>
      <c r="J173" s="1" t="str">
        <f t="shared" si="37"/>
        <v>Капзатраты - тип - 3 - 2</v>
      </c>
      <c r="K173" s="1">
        <f t="shared" si="38"/>
        <v>0</v>
      </c>
      <c r="L173" s="6" t="str">
        <f>Items!$L$19</f>
        <v>BS(+)</v>
      </c>
      <c r="M173" s="1" t="str">
        <f>Items!$M$147</f>
        <v>Оплата капзатрат</v>
      </c>
      <c r="N173" s="1" t="str">
        <f>Items!$F$171</f>
        <v>Основные средства - тип - 3</v>
      </c>
      <c r="O173" s="6" t="str">
        <f>Items!$G$173</f>
        <v>Капзатраты - тип - 3 - 2</v>
      </c>
      <c r="P173" s="1" t="str">
        <f>dbP!$AA$2</f>
        <v>AA</v>
      </c>
      <c r="R173" s="1" t="str">
        <f t="shared" si="35"/>
        <v>Капзатраты - тип - 3 - 2</v>
      </c>
      <c r="S173" s="1">
        <f t="shared" si="36"/>
        <v>0</v>
      </c>
      <c r="T173" s="6" t="str">
        <f>Items!$T$19</f>
        <v>CF(-)</v>
      </c>
    </row>
    <row r="174" spans="2:20" x14ac:dyDescent="0.3">
      <c r="B174" s="26">
        <f t="shared" si="28"/>
        <v>0</v>
      </c>
      <c r="E174" s="1" t="str">
        <f>Items!$E$147</f>
        <v>Капитальные затраты</v>
      </c>
      <c r="F174" s="1" t="str">
        <f>Items!$F$171</f>
        <v>Основные средства - тип - 3</v>
      </c>
      <c r="G174" s="3" t="s">
        <v>306</v>
      </c>
      <c r="H174" s="1" t="str">
        <f>dbP!$Y$2</f>
        <v>Y</v>
      </c>
      <c r="J174" s="1" t="str">
        <f t="shared" si="37"/>
        <v>Капзатраты - тип - 3 - 3</v>
      </c>
      <c r="K174" s="1">
        <f t="shared" si="38"/>
        <v>0</v>
      </c>
      <c r="L174" s="6" t="str">
        <f>Items!$L$19</f>
        <v>BS(+)</v>
      </c>
      <c r="M174" s="1" t="str">
        <f>Items!$M$147</f>
        <v>Оплата капзатрат</v>
      </c>
      <c r="N174" s="1" t="str">
        <f>Items!$F$171</f>
        <v>Основные средства - тип - 3</v>
      </c>
      <c r="O174" s="6" t="str">
        <f>Items!$G$174</f>
        <v>Капзатраты - тип - 3 - 3</v>
      </c>
      <c r="P174" s="1" t="str">
        <f>dbP!$AA$2</f>
        <v>AA</v>
      </c>
      <c r="R174" s="1" t="str">
        <f t="shared" si="35"/>
        <v>Капзатраты - тип - 3 - 3</v>
      </c>
      <c r="S174" s="1">
        <f t="shared" si="36"/>
        <v>0</v>
      </c>
      <c r="T174" s="6" t="str">
        <f>Items!$T$19</f>
        <v>CF(-)</v>
      </c>
    </row>
    <row r="175" spans="2:20" x14ac:dyDescent="0.3">
      <c r="B175" s="26">
        <f t="shared" si="28"/>
        <v>0</v>
      </c>
      <c r="E175" s="1" t="str">
        <f>Items!$E$147</f>
        <v>Капитальные затраты</v>
      </c>
      <c r="F175" s="1" t="str">
        <f>Items!$F$171</f>
        <v>Основные средства - тип - 3</v>
      </c>
      <c r="G175" s="3" t="s">
        <v>307</v>
      </c>
      <c r="H175" s="1" t="str">
        <f>dbP!$Y$2</f>
        <v>Y</v>
      </c>
      <c r="J175" s="1" t="str">
        <f t="shared" si="37"/>
        <v>Капзатраты - тип - 3 - 4</v>
      </c>
      <c r="K175" s="1">
        <f t="shared" si="38"/>
        <v>0</v>
      </c>
      <c r="L175" s="6" t="str">
        <f>Items!$L$19</f>
        <v>BS(+)</v>
      </c>
      <c r="M175" s="1" t="str">
        <f>Items!$M$147</f>
        <v>Оплата капзатрат</v>
      </c>
      <c r="N175" s="1" t="str">
        <f>Items!$F$171</f>
        <v>Основные средства - тип - 3</v>
      </c>
      <c r="O175" s="6" t="str">
        <f>Items!$G$175</f>
        <v>Капзатраты - тип - 3 - 4</v>
      </c>
      <c r="P175" s="1" t="str">
        <f>dbP!$AA$2</f>
        <v>AA</v>
      </c>
      <c r="R175" s="1" t="str">
        <f t="shared" si="35"/>
        <v>Капзатраты - тип - 3 - 4</v>
      </c>
      <c r="S175" s="1">
        <f t="shared" si="36"/>
        <v>0</v>
      </c>
      <c r="T175" s="6" t="str">
        <f>Items!$T$19</f>
        <v>CF(-)</v>
      </c>
    </row>
    <row r="176" spans="2:20" x14ac:dyDescent="0.3">
      <c r="B176" s="26">
        <f t="shared" si="28"/>
        <v>0</v>
      </c>
      <c r="E176" s="1" t="str">
        <f>Items!$E$147</f>
        <v>Капитальные затраты</v>
      </c>
      <c r="F176" s="1" t="str">
        <f>Items!$F$171</f>
        <v>Основные средства - тип - 3</v>
      </c>
      <c r="G176" s="3" t="s">
        <v>308</v>
      </c>
      <c r="H176" s="1" t="str">
        <f>dbP!$Y$2</f>
        <v>Y</v>
      </c>
      <c r="J176" s="1" t="str">
        <f t="shared" si="37"/>
        <v>Капзатраты - тип - 3 - 5</v>
      </c>
      <c r="K176" s="1">
        <f t="shared" si="38"/>
        <v>0</v>
      </c>
      <c r="L176" s="6" t="str">
        <f>Items!$L$19</f>
        <v>BS(+)</v>
      </c>
      <c r="M176" s="1" t="str">
        <f>Items!$M$147</f>
        <v>Оплата капзатрат</v>
      </c>
      <c r="N176" s="1" t="str">
        <f>Items!$F$171</f>
        <v>Основные средства - тип - 3</v>
      </c>
      <c r="O176" s="6" t="str">
        <f>Items!$G$176</f>
        <v>Капзатраты - тип - 3 - 5</v>
      </c>
      <c r="P176" s="1" t="str">
        <f>dbP!$AA$2</f>
        <v>AA</v>
      </c>
      <c r="R176" s="1" t="str">
        <f t="shared" si="35"/>
        <v>Капзатраты - тип - 3 - 5</v>
      </c>
      <c r="S176" s="1">
        <f t="shared" si="36"/>
        <v>0</v>
      </c>
      <c r="T176" s="6" t="str">
        <f>Items!$T$19</f>
        <v>CF(-)</v>
      </c>
    </row>
    <row r="177" spans="2:20" x14ac:dyDescent="0.3">
      <c r="B177" s="26">
        <f t="shared" si="28"/>
        <v>0</v>
      </c>
      <c r="E177" s="1" t="str">
        <f>Items!$E$147</f>
        <v>Капитальные затраты</v>
      </c>
      <c r="F177" s="1" t="str">
        <f>Items!$F$171</f>
        <v>Основные средства - тип - 3</v>
      </c>
      <c r="G177" s="3" t="s">
        <v>309</v>
      </c>
      <c r="H177" s="1" t="str">
        <f>dbP!$Y$2</f>
        <v>Y</v>
      </c>
      <c r="J177" s="1" t="str">
        <f t="shared" si="37"/>
        <v>Капзатраты - тип - 3 - 6</v>
      </c>
      <c r="K177" s="1">
        <f t="shared" si="38"/>
        <v>0</v>
      </c>
      <c r="L177" s="6" t="str">
        <f>Items!$L$19</f>
        <v>BS(+)</v>
      </c>
      <c r="M177" s="1" t="str">
        <f>Items!$M$147</f>
        <v>Оплата капзатрат</v>
      </c>
      <c r="N177" s="1" t="str">
        <f>Items!$F$171</f>
        <v>Основные средства - тип - 3</v>
      </c>
      <c r="O177" s="6" t="str">
        <f>Items!$G$177</f>
        <v>Капзатраты - тип - 3 - 6</v>
      </c>
      <c r="P177" s="1" t="str">
        <f>dbP!$AA$2</f>
        <v>AA</v>
      </c>
      <c r="R177" s="1" t="str">
        <f t="shared" si="35"/>
        <v>Капзатраты - тип - 3 - 6</v>
      </c>
      <c r="S177" s="1">
        <f t="shared" si="36"/>
        <v>0</v>
      </c>
      <c r="T177" s="6" t="str">
        <f>Items!$T$19</f>
        <v>CF(-)</v>
      </c>
    </row>
    <row r="178" spans="2:20" x14ac:dyDescent="0.3">
      <c r="B178" s="26">
        <f t="shared" si="28"/>
        <v>0</v>
      </c>
      <c r="E178" s="1" t="str">
        <f>Items!$E$147</f>
        <v>Капитальные затраты</v>
      </c>
      <c r="F178" s="1" t="str">
        <f>Items!$F$171</f>
        <v>Основные средства - тип - 3</v>
      </c>
      <c r="G178" s="3" t="s">
        <v>310</v>
      </c>
      <c r="H178" s="1" t="str">
        <f>dbP!$Y$2</f>
        <v>Y</v>
      </c>
      <c r="J178" s="1" t="str">
        <f t="shared" si="37"/>
        <v>Капзатраты - тип - 3 - 7</v>
      </c>
      <c r="K178" s="1">
        <f t="shared" si="38"/>
        <v>0</v>
      </c>
      <c r="L178" s="6" t="str">
        <f>Items!$L$19</f>
        <v>BS(+)</v>
      </c>
      <c r="M178" s="1" t="str">
        <f>Items!$M$147</f>
        <v>Оплата капзатрат</v>
      </c>
      <c r="N178" s="1" t="str">
        <f>Items!$F$171</f>
        <v>Основные средства - тип - 3</v>
      </c>
      <c r="O178" s="6" t="str">
        <f>Items!$G$178</f>
        <v>Капзатраты - тип - 3 - 7</v>
      </c>
      <c r="P178" s="1" t="str">
        <f>dbP!$AA$2</f>
        <v>AA</v>
      </c>
      <c r="R178" s="1" t="str">
        <f t="shared" si="35"/>
        <v>Капзатраты - тип - 3 - 7</v>
      </c>
      <c r="S178" s="1">
        <f t="shared" si="36"/>
        <v>0</v>
      </c>
      <c r="T178" s="6" t="str">
        <f>Items!$T$19</f>
        <v>CF(-)</v>
      </c>
    </row>
    <row r="179" spans="2:20" x14ac:dyDescent="0.3">
      <c r="B179" s="26">
        <f t="shared" si="28"/>
        <v>0</v>
      </c>
      <c r="E179" s="1" t="str">
        <f>Items!$E$147</f>
        <v>Капитальные затраты</v>
      </c>
      <c r="F179" s="1" t="str">
        <f>Items!$F$171</f>
        <v>Основные средства - тип - 3</v>
      </c>
      <c r="G179" s="3" t="s">
        <v>311</v>
      </c>
      <c r="H179" s="1" t="str">
        <f>dbP!$Y$2</f>
        <v>Y</v>
      </c>
      <c r="J179" s="1" t="str">
        <f t="shared" si="37"/>
        <v>Капзатраты - тип - 3 - 8</v>
      </c>
      <c r="K179" s="1">
        <f t="shared" si="38"/>
        <v>0</v>
      </c>
      <c r="L179" s="6" t="str">
        <f>Items!$L$19</f>
        <v>BS(+)</v>
      </c>
      <c r="M179" s="1" t="str">
        <f>Items!$M$147</f>
        <v>Оплата капзатрат</v>
      </c>
      <c r="N179" s="1" t="str">
        <f>Items!$F$171</f>
        <v>Основные средства - тип - 3</v>
      </c>
      <c r="O179" s="6" t="str">
        <f>Items!$G$179</f>
        <v>Капзатраты - тип - 3 - 8</v>
      </c>
      <c r="P179" s="1" t="str">
        <f>dbP!$AA$2</f>
        <v>AA</v>
      </c>
      <c r="R179" s="1" t="str">
        <f t="shared" si="35"/>
        <v>Капзатраты - тип - 3 - 8</v>
      </c>
      <c r="S179" s="1">
        <f t="shared" si="36"/>
        <v>0</v>
      </c>
      <c r="T179" s="6" t="str">
        <f>Items!$T$19</f>
        <v>CF(-)</v>
      </c>
    </row>
    <row r="180" spans="2:20" x14ac:dyDescent="0.3">
      <c r="B180" s="26">
        <f t="shared" si="28"/>
        <v>0</v>
      </c>
      <c r="E180" s="1" t="str">
        <f>Items!$E$147</f>
        <v>Капитальные затраты</v>
      </c>
      <c r="F180" s="1" t="str">
        <f>Items!$F$171</f>
        <v>Основные средства - тип - 3</v>
      </c>
      <c r="G180" s="3" t="s">
        <v>312</v>
      </c>
      <c r="H180" s="1" t="str">
        <f>dbP!$Y$2</f>
        <v>Y</v>
      </c>
      <c r="J180" s="1" t="str">
        <f t="shared" si="37"/>
        <v>Капзатраты - тип - 3 - 9</v>
      </c>
      <c r="K180" s="1">
        <f t="shared" si="38"/>
        <v>0</v>
      </c>
      <c r="L180" s="6" t="str">
        <f>Items!$L$19</f>
        <v>BS(+)</v>
      </c>
      <c r="M180" s="1" t="str">
        <f>Items!$M$147</f>
        <v>Оплата капзатрат</v>
      </c>
      <c r="N180" s="1" t="str">
        <f>Items!$F$171</f>
        <v>Основные средства - тип - 3</v>
      </c>
      <c r="O180" s="6" t="str">
        <f>Items!$G$180</f>
        <v>Капзатраты - тип - 3 - 9</v>
      </c>
      <c r="P180" s="1" t="str">
        <f>dbP!$AA$2</f>
        <v>AA</v>
      </c>
      <c r="R180" s="1" t="str">
        <f t="shared" si="35"/>
        <v>Капзатраты - тип - 3 - 9</v>
      </c>
      <c r="S180" s="1">
        <f t="shared" si="36"/>
        <v>0</v>
      </c>
      <c r="T180" s="6" t="str">
        <f>Items!$T$19</f>
        <v>CF(-)</v>
      </c>
    </row>
    <row r="181" spans="2:20" x14ac:dyDescent="0.3">
      <c r="B181" s="26">
        <f t="shared" si="28"/>
        <v>0</v>
      </c>
      <c r="E181" s="1" t="str">
        <f>Items!$E$147</f>
        <v>Капитальные затраты</v>
      </c>
      <c r="F181" s="1" t="str">
        <f>Items!$F$171</f>
        <v>Основные средства - тип - 3</v>
      </c>
      <c r="G181" s="3" t="s">
        <v>313</v>
      </c>
      <c r="H181" s="1" t="str">
        <f>dbP!$Y$2</f>
        <v>Y</v>
      </c>
      <c r="J181" s="1" t="str">
        <f t="shared" si="37"/>
        <v>Капзатраты - тип - 3 - 10</v>
      </c>
      <c r="K181" s="1">
        <f t="shared" si="38"/>
        <v>0</v>
      </c>
      <c r="L181" s="6" t="str">
        <f>Items!$L$19</f>
        <v>BS(+)</v>
      </c>
      <c r="M181" s="1" t="str">
        <f>Items!$M$147</f>
        <v>Оплата капзатрат</v>
      </c>
      <c r="N181" s="1" t="str">
        <f>Items!$F$171</f>
        <v>Основные средства - тип - 3</v>
      </c>
      <c r="O181" s="6" t="str">
        <f>Items!$G$181</f>
        <v>Капзатраты - тип - 3 - 10</v>
      </c>
      <c r="P181" s="1" t="str">
        <f>dbP!$AA$2</f>
        <v>AA</v>
      </c>
      <c r="R181" s="1" t="str">
        <f t="shared" si="35"/>
        <v>Капзатраты - тип - 3 - 10</v>
      </c>
      <c r="S181" s="1">
        <f t="shared" si="36"/>
        <v>0</v>
      </c>
      <c r="T181" s="6" t="str">
        <f>Items!$T$19</f>
        <v>CF(-)</v>
      </c>
    </row>
    <row r="182" spans="2:20" x14ac:dyDescent="0.3">
      <c r="B182" s="26">
        <f t="shared" si="28"/>
        <v>0</v>
      </c>
      <c r="E182" s="1" t="str">
        <f>Items!$E$147</f>
        <v>Капитальные затраты</v>
      </c>
      <c r="F182" s="1" t="str">
        <f>Items!$F$171</f>
        <v>Основные средства - тип - 3</v>
      </c>
      <c r="G182" s="3" t="s">
        <v>314</v>
      </c>
      <c r="H182" s="1" t="str">
        <f>dbP!$Y$2</f>
        <v>Y</v>
      </c>
      <c r="J182" s="1" t="str">
        <f t="shared" si="37"/>
        <v>Капзатраты - тип - 3 - 11</v>
      </c>
      <c r="K182" s="1">
        <f t="shared" si="38"/>
        <v>0</v>
      </c>
      <c r="L182" s="6" t="str">
        <f>Items!$L$19</f>
        <v>BS(+)</v>
      </c>
      <c r="M182" s="1" t="str">
        <f>Items!$M$147</f>
        <v>Оплата капзатрат</v>
      </c>
      <c r="N182" s="1" t="str">
        <f>Items!$F$171</f>
        <v>Основные средства - тип - 3</v>
      </c>
      <c r="O182" s="6" t="str">
        <f>Items!$G$182</f>
        <v>Капзатраты - тип - 3 - 11</v>
      </c>
      <c r="P182" s="1" t="str">
        <f>dbP!$AA$2</f>
        <v>AA</v>
      </c>
      <c r="R182" s="1" t="str">
        <f t="shared" si="35"/>
        <v>Капзатраты - тип - 3 - 11</v>
      </c>
      <c r="S182" s="1">
        <f t="shared" si="36"/>
        <v>0</v>
      </c>
      <c r="T182" s="6" t="str">
        <f>Items!$T$19</f>
        <v>CF(-)</v>
      </c>
    </row>
    <row r="183" spans="2:20" x14ac:dyDescent="0.3">
      <c r="B183" s="26">
        <f t="shared" si="28"/>
        <v>0</v>
      </c>
      <c r="E183" s="1" t="str">
        <f>Items!$E$147</f>
        <v>Капитальные затраты</v>
      </c>
      <c r="F183" s="1" t="str">
        <f>Items!$F$171</f>
        <v>Основные средства - тип - 3</v>
      </c>
      <c r="G183" s="3" t="s">
        <v>315</v>
      </c>
      <c r="H183" s="1" t="str">
        <f>dbP!$Y$2</f>
        <v>Y</v>
      </c>
      <c r="J183" s="1" t="str">
        <f t="shared" si="37"/>
        <v>Капзатраты - тип - 3 - 12</v>
      </c>
      <c r="K183" s="1">
        <f t="shared" si="38"/>
        <v>0</v>
      </c>
      <c r="L183" s="6" t="str">
        <f>Items!$L$19</f>
        <v>BS(+)</v>
      </c>
      <c r="M183" s="1" t="str">
        <f>Items!$M$147</f>
        <v>Оплата капзатрат</v>
      </c>
      <c r="N183" s="1" t="str">
        <f>Items!$F$171</f>
        <v>Основные средства - тип - 3</v>
      </c>
      <c r="O183" s="6" t="str">
        <f>Items!$G$183</f>
        <v>Капзатраты - тип - 3 - 12</v>
      </c>
      <c r="P183" s="1" t="str">
        <f>dbP!$AA$2</f>
        <v>AA</v>
      </c>
      <c r="R183" s="1" t="str">
        <f t="shared" si="35"/>
        <v>Капзатраты - тип - 3 - 12</v>
      </c>
      <c r="S183" s="1">
        <f t="shared" si="36"/>
        <v>0</v>
      </c>
      <c r="T183" s="6" t="str">
        <f>Items!$T$19</f>
        <v>CF(-)</v>
      </c>
    </row>
    <row r="184" spans="2:20" x14ac:dyDescent="0.3">
      <c r="B184" s="26">
        <f t="shared" si="28"/>
        <v>0</v>
      </c>
      <c r="E184" s="1" t="str">
        <f>Items!$E$147</f>
        <v>Капитальные затраты</v>
      </c>
      <c r="F184" s="1" t="str">
        <f>Items!$F$171</f>
        <v>Основные средства - тип - 3</v>
      </c>
      <c r="G184" s="3" t="s">
        <v>316</v>
      </c>
      <c r="H184" s="1" t="str">
        <f>dbP!$Y$2</f>
        <v>Y</v>
      </c>
      <c r="J184" s="1" t="str">
        <f t="shared" si="37"/>
        <v>Капзатраты - тип - 3 - 13</v>
      </c>
      <c r="K184" s="1">
        <f t="shared" si="38"/>
        <v>0</v>
      </c>
      <c r="L184" s="6" t="str">
        <f>Items!$L$19</f>
        <v>BS(+)</v>
      </c>
      <c r="M184" s="1" t="str">
        <f>Items!$M$147</f>
        <v>Оплата капзатрат</v>
      </c>
      <c r="N184" s="1" t="str">
        <f>Items!$F$171</f>
        <v>Основные средства - тип - 3</v>
      </c>
      <c r="O184" s="6" t="str">
        <f>Items!$G$184</f>
        <v>Капзатраты - тип - 3 - 13</v>
      </c>
      <c r="P184" s="1" t="str">
        <f>dbP!$AA$2</f>
        <v>AA</v>
      </c>
      <c r="R184" s="1" t="str">
        <f t="shared" si="35"/>
        <v>Капзатраты - тип - 3 - 13</v>
      </c>
      <c r="S184" s="1">
        <f t="shared" si="36"/>
        <v>0</v>
      </c>
      <c r="T184" s="6" t="str">
        <f>Items!$T$19</f>
        <v>CF(-)</v>
      </c>
    </row>
    <row r="185" spans="2:20" x14ac:dyDescent="0.3">
      <c r="B185" s="26">
        <f t="shared" si="28"/>
        <v>0</v>
      </c>
      <c r="E185" s="1" t="str">
        <f>Items!$E$147</f>
        <v>Капитальные затраты</v>
      </c>
      <c r="F185" s="1" t="str">
        <f>Items!$F$171</f>
        <v>Основные средства - тип - 3</v>
      </c>
      <c r="G185" s="3" t="s">
        <v>317</v>
      </c>
      <c r="H185" s="1" t="str">
        <f>dbP!$Y$2</f>
        <v>Y</v>
      </c>
      <c r="J185" s="1" t="str">
        <f t="shared" si="37"/>
        <v>Капзатраты - тип - 3 - 14</v>
      </c>
      <c r="K185" s="1">
        <f t="shared" si="38"/>
        <v>0</v>
      </c>
      <c r="L185" s="6" t="str">
        <f>Items!$L$19</f>
        <v>BS(+)</v>
      </c>
      <c r="M185" s="1" t="str">
        <f>Items!$M$147</f>
        <v>Оплата капзатрат</v>
      </c>
      <c r="N185" s="1" t="str">
        <f>Items!$F$171</f>
        <v>Основные средства - тип - 3</v>
      </c>
      <c r="O185" s="6" t="str">
        <f>Items!$G$185</f>
        <v>Капзатраты - тип - 3 - 14</v>
      </c>
      <c r="P185" s="1" t="str">
        <f>dbP!$AA$2</f>
        <v>AA</v>
      </c>
      <c r="R185" s="1" t="str">
        <f t="shared" si="35"/>
        <v>Капзатраты - тип - 3 - 14</v>
      </c>
      <c r="S185" s="1">
        <f t="shared" si="36"/>
        <v>0</v>
      </c>
      <c r="T185" s="6" t="str">
        <f>Items!$T$19</f>
        <v>CF(-)</v>
      </c>
    </row>
    <row r="186" spans="2:20" x14ac:dyDescent="0.3">
      <c r="B186" s="26">
        <f t="shared" si="28"/>
        <v>0</v>
      </c>
      <c r="E186" s="1" t="str">
        <f>Items!$E$147</f>
        <v>Капитальные затраты</v>
      </c>
      <c r="F186" s="1" t="str">
        <f>Items!$F$171</f>
        <v>Основные средства - тип - 3</v>
      </c>
      <c r="G186" s="3" t="s">
        <v>318</v>
      </c>
      <c r="H186" s="1" t="str">
        <f>dbP!$Y$2</f>
        <v>Y</v>
      </c>
      <c r="J186" s="1" t="str">
        <f t="shared" si="37"/>
        <v>Капзатраты - тип - 3 - 15</v>
      </c>
      <c r="K186" s="1">
        <f t="shared" si="38"/>
        <v>0</v>
      </c>
      <c r="L186" s="6" t="str">
        <f>Items!$L$19</f>
        <v>BS(+)</v>
      </c>
      <c r="M186" s="1" t="str">
        <f>Items!$M$147</f>
        <v>Оплата капзатрат</v>
      </c>
      <c r="N186" s="1" t="str">
        <f>Items!$F$171</f>
        <v>Основные средства - тип - 3</v>
      </c>
      <c r="O186" s="6" t="str">
        <f>Items!$G$186</f>
        <v>Капзатраты - тип - 3 - 15</v>
      </c>
      <c r="P186" s="1" t="str">
        <f>dbP!$AA$2</f>
        <v>AA</v>
      </c>
      <c r="R186" s="1" t="str">
        <f t="shared" si="35"/>
        <v>Капзатраты - тип - 3 - 15</v>
      </c>
      <c r="S186" s="1">
        <f t="shared" si="36"/>
        <v>0</v>
      </c>
      <c r="T186" s="6" t="str">
        <f>Items!$T$19</f>
        <v>CF(-)</v>
      </c>
    </row>
    <row r="187" spans="2:20" x14ac:dyDescent="0.3">
      <c r="B187" s="26">
        <f t="shared" si="28"/>
        <v>0</v>
      </c>
      <c r="E187" s="1" t="str">
        <f>Items!$E$147</f>
        <v>Капитальные затраты</v>
      </c>
      <c r="F187" s="1" t="str">
        <f>Items!$F$171</f>
        <v>Основные средства - тип - 3</v>
      </c>
      <c r="G187" s="3" t="s">
        <v>319</v>
      </c>
      <c r="H187" s="1" t="str">
        <f>dbP!$Y$2</f>
        <v>Y</v>
      </c>
      <c r="J187" s="1" t="str">
        <f t="shared" si="37"/>
        <v>Капзатраты - тип - 3 - 16</v>
      </c>
      <c r="K187" s="1">
        <f t="shared" si="38"/>
        <v>0</v>
      </c>
      <c r="L187" s="6" t="str">
        <f>Items!$L$19</f>
        <v>BS(+)</v>
      </c>
      <c r="M187" s="1" t="str">
        <f>Items!$M$147</f>
        <v>Оплата капзатрат</v>
      </c>
      <c r="N187" s="1" t="str">
        <f>Items!$F$171</f>
        <v>Основные средства - тип - 3</v>
      </c>
      <c r="O187" s="6" t="str">
        <f>Items!$G$187</f>
        <v>Капзатраты - тип - 3 - 16</v>
      </c>
      <c r="P187" s="1" t="str">
        <f>dbP!$AA$2</f>
        <v>AA</v>
      </c>
      <c r="R187" s="1" t="str">
        <f t="shared" si="35"/>
        <v>Капзатраты - тип - 3 - 16</v>
      </c>
      <c r="S187" s="1">
        <f t="shared" si="36"/>
        <v>0</v>
      </c>
      <c r="T187" s="6" t="str">
        <f>Items!$T$19</f>
        <v>CF(-)</v>
      </c>
    </row>
    <row r="188" spans="2:20" x14ac:dyDescent="0.3">
      <c r="B188" s="26">
        <f t="shared" si="28"/>
        <v>0</v>
      </c>
      <c r="E188" s="1" t="str">
        <f>Items!$E$147</f>
        <v>Капитальные затраты</v>
      </c>
      <c r="F188" s="1" t="str">
        <f>Items!$F$171</f>
        <v>Основные средства - тип - 3</v>
      </c>
      <c r="G188" s="3" t="s">
        <v>320</v>
      </c>
      <c r="H188" s="1" t="str">
        <f>dbP!$Y$2</f>
        <v>Y</v>
      </c>
      <c r="J188" s="1" t="str">
        <f t="shared" si="37"/>
        <v>Капзатраты - тип - 3 - 17</v>
      </c>
      <c r="K188" s="1">
        <f t="shared" si="38"/>
        <v>0</v>
      </c>
      <c r="L188" s="6" t="str">
        <f>Items!$L$19</f>
        <v>BS(+)</v>
      </c>
      <c r="M188" s="1" t="str">
        <f>Items!$M$147</f>
        <v>Оплата капзатрат</v>
      </c>
      <c r="N188" s="1" t="str">
        <f>Items!$F$171</f>
        <v>Основные средства - тип - 3</v>
      </c>
      <c r="O188" s="6" t="str">
        <f>Items!$G$188</f>
        <v>Капзатраты - тип - 3 - 17</v>
      </c>
      <c r="P188" s="1" t="str">
        <f>dbP!$AA$2</f>
        <v>AA</v>
      </c>
      <c r="R188" s="1" t="str">
        <f t="shared" si="35"/>
        <v>Капзатраты - тип - 3 - 17</v>
      </c>
      <c r="S188" s="1">
        <f t="shared" si="36"/>
        <v>0</v>
      </c>
      <c r="T188" s="6" t="str">
        <f>Items!$T$19</f>
        <v>CF(-)</v>
      </c>
    </row>
    <row r="189" spans="2:20" x14ac:dyDescent="0.3">
      <c r="B189" s="26">
        <f t="shared" si="28"/>
        <v>0</v>
      </c>
      <c r="E189" s="3" t="s">
        <v>322</v>
      </c>
      <c r="G189" s="6"/>
      <c r="H189" s="1" t="str">
        <f>dbP!$Y$2</f>
        <v>Y</v>
      </c>
      <c r="J189" s="1" t="str">
        <f t="shared" si="37"/>
        <v>Ввод в эксплуатацию</v>
      </c>
      <c r="K189" s="1">
        <f t="shared" si="38"/>
        <v>0</v>
      </c>
    </row>
    <row r="190" spans="2:20" x14ac:dyDescent="0.3">
      <c r="B190" s="26">
        <f t="shared" si="28"/>
        <v>0</v>
      </c>
      <c r="E190" s="1" t="str">
        <f>Items!$E$189</f>
        <v>Ввод в эксплуатацию</v>
      </c>
      <c r="F190" s="1" t="str">
        <f>Items!$F$148</f>
        <v>Основные средства - тип - 1</v>
      </c>
      <c r="G190" s="6"/>
      <c r="H190" s="1" t="str">
        <f>dbP!$Y$2</f>
        <v>Y</v>
      </c>
    </row>
    <row r="191" spans="2:20" x14ac:dyDescent="0.3">
      <c r="B191" s="26">
        <f t="shared" si="28"/>
        <v>0</v>
      </c>
      <c r="E191" s="1" t="str">
        <f>Items!$E$189</f>
        <v>Ввод в эксплуатацию</v>
      </c>
      <c r="F191" s="1" t="str">
        <f>Items!$F$148</f>
        <v>Основные средства - тип - 1</v>
      </c>
      <c r="G191" s="6" t="str">
        <f>Items!$G$149</f>
        <v>Капзатраты - тип - 1 - 1</v>
      </c>
      <c r="H191" s="1" t="str">
        <f>dbP!$Y$2</f>
        <v>Y</v>
      </c>
      <c r="L191" s="6" t="str">
        <f>Items!$L$19</f>
        <v>BS(+)</v>
      </c>
    </row>
    <row r="192" spans="2:20" x14ac:dyDescent="0.3">
      <c r="B192" s="26">
        <f t="shared" si="28"/>
        <v>0</v>
      </c>
      <c r="E192" s="1" t="str">
        <f>Items!$E$189</f>
        <v>Ввод в эксплуатацию</v>
      </c>
      <c r="F192" s="1" t="str">
        <f>Items!$F$148</f>
        <v>Основные средства - тип - 1</v>
      </c>
      <c r="G192" s="6" t="str">
        <f>Items!$G$150</f>
        <v>Капзатраты - тип - 1 - 2</v>
      </c>
      <c r="H192" s="1" t="str">
        <f>dbP!$Y$2</f>
        <v>Y</v>
      </c>
      <c r="L192" s="6" t="str">
        <f>Items!$L$19</f>
        <v>BS(+)</v>
      </c>
    </row>
    <row r="193" spans="2:12" x14ac:dyDescent="0.3">
      <c r="B193" s="26">
        <f t="shared" si="28"/>
        <v>0</v>
      </c>
      <c r="E193" s="1" t="str">
        <f>Items!$E$189</f>
        <v>Ввод в эксплуатацию</v>
      </c>
      <c r="F193" s="1" t="str">
        <f>Items!$F$148</f>
        <v>Основные средства - тип - 1</v>
      </c>
      <c r="G193" s="6" t="str">
        <f>Items!$G$151</f>
        <v>Капзатраты - тип - 1 - 3</v>
      </c>
      <c r="H193" s="1" t="str">
        <f>dbP!$Y$2</f>
        <v>Y</v>
      </c>
      <c r="L193" s="6" t="str">
        <f>Items!$L$19</f>
        <v>BS(+)</v>
      </c>
    </row>
    <row r="194" spans="2:12" x14ac:dyDescent="0.3">
      <c r="B194" s="26">
        <f t="shared" si="28"/>
        <v>0</v>
      </c>
      <c r="E194" s="1" t="str">
        <f>Items!$E$189</f>
        <v>Ввод в эксплуатацию</v>
      </c>
      <c r="F194" s="1" t="str">
        <f>Items!$F$148</f>
        <v>Основные средства - тип - 1</v>
      </c>
      <c r="G194" s="6" t="str">
        <f>Items!$G$152</f>
        <v>Капзатраты - тип - 1 - 4</v>
      </c>
      <c r="H194" s="1" t="str">
        <f>dbP!$Y$2</f>
        <v>Y</v>
      </c>
      <c r="L194" s="6" t="str">
        <f>Items!$L$19</f>
        <v>BS(+)</v>
      </c>
    </row>
    <row r="195" spans="2:12" x14ac:dyDescent="0.3">
      <c r="B195" s="26">
        <f t="shared" si="28"/>
        <v>0</v>
      </c>
      <c r="E195" s="1" t="str">
        <f>Items!$E$189</f>
        <v>Ввод в эксплуатацию</v>
      </c>
      <c r="F195" s="1" t="str">
        <f>Items!$F$148</f>
        <v>Основные средства - тип - 1</v>
      </c>
      <c r="G195" s="6" t="str">
        <f>Items!$G$153</f>
        <v>Капзатраты - тип - 1 - 5</v>
      </c>
      <c r="H195" s="1" t="str">
        <f>dbP!$Y$2</f>
        <v>Y</v>
      </c>
      <c r="L195" s="6" t="str">
        <f>Items!$L$19</f>
        <v>BS(+)</v>
      </c>
    </row>
    <row r="196" spans="2:12" x14ac:dyDescent="0.3">
      <c r="B196" s="26">
        <f t="shared" si="28"/>
        <v>0</v>
      </c>
      <c r="E196" s="1" t="str">
        <f>Items!$E$189</f>
        <v>Ввод в эксплуатацию</v>
      </c>
      <c r="F196" s="1" t="str">
        <f>Items!$F$148</f>
        <v>Основные средства - тип - 1</v>
      </c>
      <c r="G196" s="6" t="str">
        <f>Items!$G$154</f>
        <v>Капзатраты - тип - 1 - 6</v>
      </c>
      <c r="H196" s="1" t="str">
        <f>dbP!$Y$2</f>
        <v>Y</v>
      </c>
      <c r="L196" s="6" t="str">
        <f>Items!$L$19</f>
        <v>BS(+)</v>
      </c>
    </row>
    <row r="197" spans="2:12" x14ac:dyDescent="0.3">
      <c r="B197" s="26">
        <f t="shared" si="28"/>
        <v>0</v>
      </c>
      <c r="E197" s="1" t="str">
        <f>Items!$E$189</f>
        <v>Ввод в эксплуатацию</v>
      </c>
      <c r="F197" s="1" t="str">
        <f>Items!$F$148</f>
        <v>Основные средства - тип - 1</v>
      </c>
      <c r="G197" s="6" t="str">
        <f>Items!$G$155</f>
        <v>Капзатраты - тип - 1 - 7</v>
      </c>
      <c r="H197" s="1" t="str">
        <f>dbP!$Y$2</f>
        <v>Y</v>
      </c>
      <c r="L197" s="6" t="str">
        <f>Items!$L$19</f>
        <v>BS(+)</v>
      </c>
    </row>
    <row r="198" spans="2:12" x14ac:dyDescent="0.3">
      <c r="B198" s="26">
        <f t="shared" si="28"/>
        <v>0</v>
      </c>
      <c r="E198" s="1" t="str">
        <f>Items!$E$189</f>
        <v>Ввод в эксплуатацию</v>
      </c>
      <c r="F198" s="1" t="str">
        <f>Items!$F$148</f>
        <v>Основные средства - тип - 1</v>
      </c>
      <c r="G198" s="6" t="str">
        <f>Items!$G$156</f>
        <v>Капзатраты - тип - 1 - 8</v>
      </c>
      <c r="H198" s="1" t="str">
        <f>dbP!$Y$2</f>
        <v>Y</v>
      </c>
      <c r="L198" s="6" t="str">
        <f>Items!$L$19</f>
        <v>BS(+)</v>
      </c>
    </row>
    <row r="199" spans="2:12" x14ac:dyDescent="0.3">
      <c r="B199" s="26">
        <f t="shared" si="28"/>
        <v>0</v>
      </c>
      <c r="E199" s="1" t="str">
        <f>Items!$E$189</f>
        <v>Ввод в эксплуатацию</v>
      </c>
      <c r="F199" s="1" t="str">
        <f>Items!$F$148</f>
        <v>Основные средства - тип - 1</v>
      </c>
      <c r="G199" s="6" t="str">
        <f>Items!$G$157</f>
        <v>Капзатраты - тип - 1 - 9</v>
      </c>
      <c r="H199" s="1" t="str">
        <f>dbP!$Y$2</f>
        <v>Y</v>
      </c>
      <c r="L199" s="6" t="str">
        <f>Items!$L$19</f>
        <v>BS(+)</v>
      </c>
    </row>
    <row r="200" spans="2:12" x14ac:dyDescent="0.3">
      <c r="B200" s="26">
        <f t="shared" si="28"/>
        <v>0</v>
      </c>
      <c r="E200" s="1" t="str">
        <f>Items!$E$189</f>
        <v>Ввод в эксплуатацию</v>
      </c>
      <c r="F200" s="1" t="str">
        <f>Items!$F$148</f>
        <v>Основные средства - тип - 1</v>
      </c>
      <c r="G200" s="6" t="str">
        <f>Items!$G$158</f>
        <v>Капзатраты - тип - 1 - 10</v>
      </c>
      <c r="H200" s="1" t="str">
        <f>dbP!$Y$2</f>
        <v>Y</v>
      </c>
      <c r="L200" s="6" t="str">
        <f>Items!$L$19</f>
        <v>BS(+)</v>
      </c>
    </row>
    <row r="201" spans="2:12" x14ac:dyDescent="0.3">
      <c r="B201" s="26">
        <f t="shared" si="28"/>
        <v>0</v>
      </c>
      <c r="E201" s="1" t="str">
        <f>Items!$E$189</f>
        <v>Ввод в эксплуатацию</v>
      </c>
      <c r="F201" s="1" t="str">
        <f>Items!$F$148</f>
        <v>Основные средства - тип - 1</v>
      </c>
      <c r="G201" s="6" t="str">
        <f>Items!$G$159</f>
        <v>Капзатраты - тип - 1 - 11</v>
      </c>
      <c r="H201" s="1" t="str">
        <f>dbP!$Y$2</f>
        <v>Y</v>
      </c>
      <c r="L201" s="6" t="str">
        <f>Items!$L$19</f>
        <v>BS(+)</v>
      </c>
    </row>
    <row r="202" spans="2:12" x14ac:dyDescent="0.3">
      <c r="B202" s="26">
        <f t="shared" ref="B202:B265" si="39">IF(AND(J202=0,R202=0,Z202=0),0,IF(OR(COUNTIF(M:M,E202)&lt;&gt;0,COUNTIF(U:U,E202)&lt;&gt;0),1,IF(OR(COUNTIF(E:E,M202)&lt;&gt;0,COUNTIF(U:U,M202)&lt;&gt;0),2,IF(OR(COUNTIF(E:E,U202)&lt;&gt;0,COUNTIF(M:M,U202)&lt;&gt;0),3,0))))</f>
        <v>0</v>
      </c>
      <c r="E202" s="1" t="str">
        <f>Items!$E$189</f>
        <v>Ввод в эксплуатацию</v>
      </c>
      <c r="F202" s="1" t="str">
        <f>Items!$F$160</f>
        <v>Основные средства - тип - 2</v>
      </c>
      <c r="G202" s="6"/>
      <c r="H202" s="1" t="str">
        <f>dbP!$Y$2</f>
        <v>Y</v>
      </c>
      <c r="L202" s="6"/>
    </row>
    <row r="203" spans="2:12" x14ac:dyDescent="0.3">
      <c r="B203" s="26">
        <f t="shared" si="39"/>
        <v>0</v>
      </c>
      <c r="E203" s="1" t="str">
        <f>Items!$E$189</f>
        <v>Ввод в эксплуатацию</v>
      </c>
      <c r="F203" s="1" t="str">
        <f>Items!$F$160</f>
        <v>Основные средства - тип - 2</v>
      </c>
      <c r="G203" s="6" t="str">
        <f>Items!$G$161</f>
        <v>Капзатраты - тип - 2 - 1</v>
      </c>
      <c r="H203" s="1" t="str">
        <f>dbP!$Y$2</f>
        <v>Y</v>
      </c>
      <c r="L203" s="6" t="str">
        <f>Items!$L$19</f>
        <v>BS(+)</v>
      </c>
    </row>
    <row r="204" spans="2:12" x14ac:dyDescent="0.3">
      <c r="B204" s="26">
        <f t="shared" si="39"/>
        <v>0</v>
      </c>
      <c r="E204" s="1" t="str">
        <f>Items!$E$189</f>
        <v>Ввод в эксплуатацию</v>
      </c>
      <c r="F204" s="1" t="str">
        <f>Items!$F$160</f>
        <v>Основные средства - тип - 2</v>
      </c>
      <c r="G204" s="6" t="str">
        <f>Items!$G$162</f>
        <v>Капзатраты - тип - 2 - 2</v>
      </c>
      <c r="H204" s="1" t="str">
        <f>dbP!$Y$2</f>
        <v>Y</v>
      </c>
      <c r="L204" s="6" t="str">
        <f>Items!$L$19</f>
        <v>BS(+)</v>
      </c>
    </row>
    <row r="205" spans="2:12" x14ac:dyDescent="0.3">
      <c r="B205" s="26">
        <f t="shared" si="39"/>
        <v>0</v>
      </c>
      <c r="E205" s="1" t="str">
        <f>Items!$E$189</f>
        <v>Ввод в эксплуатацию</v>
      </c>
      <c r="F205" s="1" t="str">
        <f>Items!$F$160</f>
        <v>Основные средства - тип - 2</v>
      </c>
      <c r="G205" s="6" t="str">
        <f>Items!$G$163</f>
        <v>Капзатраты - тип - 2 - 3</v>
      </c>
      <c r="H205" s="1" t="str">
        <f>dbP!$Y$2</f>
        <v>Y</v>
      </c>
      <c r="L205" s="6" t="str">
        <f>Items!$L$19</f>
        <v>BS(+)</v>
      </c>
    </row>
    <row r="206" spans="2:12" x14ac:dyDescent="0.3">
      <c r="B206" s="26">
        <f t="shared" si="39"/>
        <v>0</v>
      </c>
      <c r="E206" s="1" t="str">
        <f>Items!$E$189</f>
        <v>Ввод в эксплуатацию</v>
      </c>
      <c r="F206" s="1" t="str">
        <f>Items!$F$160</f>
        <v>Основные средства - тип - 2</v>
      </c>
      <c r="G206" s="6" t="str">
        <f>Items!$G$164</f>
        <v>Капзатраты - тип - 2 - 4</v>
      </c>
      <c r="H206" s="1" t="str">
        <f>dbP!$Y$2</f>
        <v>Y</v>
      </c>
      <c r="L206" s="6" t="str">
        <f>Items!$L$19</f>
        <v>BS(+)</v>
      </c>
    </row>
    <row r="207" spans="2:12" x14ac:dyDescent="0.3">
      <c r="B207" s="26">
        <f t="shared" si="39"/>
        <v>0</v>
      </c>
      <c r="E207" s="1" t="str">
        <f>Items!$E$189</f>
        <v>Ввод в эксплуатацию</v>
      </c>
      <c r="F207" s="1" t="str">
        <f>Items!$F$160</f>
        <v>Основные средства - тип - 2</v>
      </c>
      <c r="G207" s="6" t="str">
        <f>Items!$G$165</f>
        <v>Капзатраты - тип - 2 - 5</v>
      </c>
      <c r="H207" s="1" t="str">
        <f>dbP!$Y$2</f>
        <v>Y</v>
      </c>
      <c r="L207" s="6" t="str">
        <f>Items!$L$19</f>
        <v>BS(+)</v>
      </c>
    </row>
    <row r="208" spans="2:12" x14ac:dyDescent="0.3">
      <c r="B208" s="26">
        <f t="shared" si="39"/>
        <v>0</v>
      </c>
      <c r="E208" s="1" t="str">
        <f>Items!$E$189</f>
        <v>Ввод в эксплуатацию</v>
      </c>
      <c r="F208" s="1" t="str">
        <f>Items!$F$160</f>
        <v>Основные средства - тип - 2</v>
      </c>
      <c r="G208" s="6" t="str">
        <f>Items!$G$166</f>
        <v>Капзатраты - тип - 2 - 6</v>
      </c>
      <c r="H208" s="1" t="str">
        <f>dbP!$Y$2</f>
        <v>Y</v>
      </c>
      <c r="L208" s="6" t="str">
        <f>Items!$L$19</f>
        <v>BS(+)</v>
      </c>
    </row>
    <row r="209" spans="2:12" x14ac:dyDescent="0.3">
      <c r="B209" s="26">
        <f t="shared" si="39"/>
        <v>0</v>
      </c>
      <c r="E209" s="1" t="str">
        <f>Items!$E$189</f>
        <v>Ввод в эксплуатацию</v>
      </c>
      <c r="F209" s="1" t="str">
        <f>Items!$F$160</f>
        <v>Основные средства - тип - 2</v>
      </c>
      <c r="G209" s="6" t="str">
        <f>Items!$G$167</f>
        <v>Капзатраты - тип - 2 - 7</v>
      </c>
      <c r="H209" s="1" t="str">
        <f>dbP!$Y$2</f>
        <v>Y</v>
      </c>
      <c r="L209" s="6" t="str">
        <f>Items!$L$19</f>
        <v>BS(+)</v>
      </c>
    </row>
    <row r="210" spans="2:12" x14ac:dyDescent="0.3">
      <c r="B210" s="26">
        <f t="shared" si="39"/>
        <v>0</v>
      </c>
      <c r="E210" s="1" t="str">
        <f>Items!$E$189</f>
        <v>Ввод в эксплуатацию</v>
      </c>
      <c r="F210" s="1" t="str">
        <f>Items!$F$160</f>
        <v>Основные средства - тип - 2</v>
      </c>
      <c r="G210" s="6" t="str">
        <f>Items!$G$168</f>
        <v>Капзатраты - тип - 2 - 8</v>
      </c>
      <c r="H210" s="1" t="str">
        <f>dbP!$Y$2</f>
        <v>Y</v>
      </c>
      <c r="L210" s="6" t="str">
        <f>Items!$L$19</f>
        <v>BS(+)</v>
      </c>
    </row>
    <row r="211" spans="2:12" x14ac:dyDescent="0.3">
      <c r="B211" s="26">
        <f t="shared" si="39"/>
        <v>0</v>
      </c>
      <c r="E211" s="1" t="str">
        <f>Items!$E$189</f>
        <v>Ввод в эксплуатацию</v>
      </c>
      <c r="F211" s="1" t="str">
        <f>Items!$F$160</f>
        <v>Основные средства - тип - 2</v>
      </c>
      <c r="G211" s="6" t="str">
        <f>Items!$G$169</f>
        <v>Капзатраты - тип - 2 - 9</v>
      </c>
      <c r="H211" s="1" t="str">
        <f>dbP!$Y$2</f>
        <v>Y</v>
      </c>
      <c r="L211" s="6" t="str">
        <f>Items!$L$19</f>
        <v>BS(+)</v>
      </c>
    </row>
    <row r="212" spans="2:12" x14ac:dyDescent="0.3">
      <c r="B212" s="26">
        <f t="shared" si="39"/>
        <v>0</v>
      </c>
      <c r="E212" s="1" t="str">
        <f>Items!$E$189</f>
        <v>Ввод в эксплуатацию</v>
      </c>
      <c r="F212" s="1" t="str">
        <f>Items!$F$160</f>
        <v>Основные средства - тип - 2</v>
      </c>
      <c r="G212" s="6" t="str">
        <f>Items!$G$170</f>
        <v>Капзатраты - тип - 2 - 10</v>
      </c>
      <c r="H212" s="1" t="str">
        <f>dbP!$Y$2</f>
        <v>Y</v>
      </c>
      <c r="L212" s="6" t="str">
        <f>Items!$L$19</f>
        <v>BS(+)</v>
      </c>
    </row>
    <row r="213" spans="2:12" x14ac:dyDescent="0.3">
      <c r="B213" s="26">
        <f t="shared" si="39"/>
        <v>0</v>
      </c>
      <c r="E213" s="1" t="str">
        <f>Items!$E$189</f>
        <v>Ввод в эксплуатацию</v>
      </c>
      <c r="F213" s="1" t="str">
        <f>Items!$F$171</f>
        <v>Основные средства - тип - 3</v>
      </c>
      <c r="G213" s="6"/>
      <c r="H213" s="1" t="str">
        <f>dbP!$Y$2</f>
        <v>Y</v>
      </c>
      <c r="L213" s="6"/>
    </row>
    <row r="214" spans="2:12" x14ac:dyDescent="0.3">
      <c r="B214" s="26">
        <f t="shared" si="39"/>
        <v>0</v>
      </c>
      <c r="E214" s="1" t="str">
        <f>Items!$E$189</f>
        <v>Ввод в эксплуатацию</v>
      </c>
      <c r="F214" s="1" t="str">
        <f>Items!$F$171</f>
        <v>Основные средства - тип - 3</v>
      </c>
      <c r="G214" s="6" t="str">
        <f>Items!$G$172</f>
        <v>Капзатраты - тип - 3 - 1</v>
      </c>
      <c r="H214" s="1" t="str">
        <f>dbP!$Y$2</f>
        <v>Y</v>
      </c>
      <c r="L214" s="6" t="str">
        <f>Items!$L$19</f>
        <v>BS(+)</v>
      </c>
    </row>
    <row r="215" spans="2:12" x14ac:dyDescent="0.3">
      <c r="B215" s="26">
        <f t="shared" si="39"/>
        <v>0</v>
      </c>
      <c r="E215" s="1" t="str">
        <f>Items!$E$189</f>
        <v>Ввод в эксплуатацию</v>
      </c>
      <c r="F215" s="1" t="str">
        <f>Items!$F$171</f>
        <v>Основные средства - тип - 3</v>
      </c>
      <c r="G215" s="6" t="str">
        <f>Items!$G$173</f>
        <v>Капзатраты - тип - 3 - 2</v>
      </c>
      <c r="H215" s="1" t="str">
        <f>dbP!$Y$2</f>
        <v>Y</v>
      </c>
      <c r="L215" s="6" t="str">
        <f>Items!$L$19</f>
        <v>BS(+)</v>
      </c>
    </row>
    <row r="216" spans="2:12" x14ac:dyDescent="0.3">
      <c r="B216" s="26">
        <f t="shared" si="39"/>
        <v>0</v>
      </c>
      <c r="E216" s="1" t="str">
        <f>Items!$E$189</f>
        <v>Ввод в эксплуатацию</v>
      </c>
      <c r="F216" s="1" t="str">
        <f>Items!$F$171</f>
        <v>Основные средства - тип - 3</v>
      </c>
      <c r="G216" s="6" t="str">
        <f>Items!$G$174</f>
        <v>Капзатраты - тип - 3 - 3</v>
      </c>
      <c r="H216" s="1" t="str">
        <f>dbP!$Y$2</f>
        <v>Y</v>
      </c>
      <c r="L216" s="6" t="str">
        <f>Items!$L$19</f>
        <v>BS(+)</v>
      </c>
    </row>
    <row r="217" spans="2:12" x14ac:dyDescent="0.3">
      <c r="B217" s="26">
        <f t="shared" si="39"/>
        <v>0</v>
      </c>
      <c r="E217" s="1" t="str">
        <f>Items!$E$189</f>
        <v>Ввод в эксплуатацию</v>
      </c>
      <c r="F217" s="1" t="str">
        <f>Items!$F$171</f>
        <v>Основные средства - тип - 3</v>
      </c>
      <c r="G217" s="6" t="str">
        <f>Items!$G$175</f>
        <v>Капзатраты - тип - 3 - 4</v>
      </c>
      <c r="H217" s="1" t="str">
        <f>dbP!$Y$2</f>
        <v>Y</v>
      </c>
      <c r="L217" s="6" t="str">
        <f>Items!$L$19</f>
        <v>BS(+)</v>
      </c>
    </row>
    <row r="218" spans="2:12" x14ac:dyDescent="0.3">
      <c r="B218" s="26">
        <f t="shared" si="39"/>
        <v>0</v>
      </c>
      <c r="E218" s="1" t="str">
        <f>Items!$E$189</f>
        <v>Ввод в эксплуатацию</v>
      </c>
      <c r="F218" s="1" t="str">
        <f>Items!$F$171</f>
        <v>Основные средства - тип - 3</v>
      </c>
      <c r="G218" s="6" t="str">
        <f>Items!$G$176</f>
        <v>Капзатраты - тип - 3 - 5</v>
      </c>
      <c r="H218" s="1" t="str">
        <f>dbP!$Y$2</f>
        <v>Y</v>
      </c>
      <c r="L218" s="6" t="str">
        <f>Items!$L$19</f>
        <v>BS(+)</v>
      </c>
    </row>
    <row r="219" spans="2:12" x14ac:dyDescent="0.3">
      <c r="B219" s="26">
        <f t="shared" si="39"/>
        <v>0</v>
      </c>
      <c r="E219" s="1" t="str">
        <f>Items!$E$189</f>
        <v>Ввод в эксплуатацию</v>
      </c>
      <c r="F219" s="1" t="str">
        <f>Items!$F$171</f>
        <v>Основные средства - тип - 3</v>
      </c>
      <c r="G219" s="6" t="str">
        <f>Items!$G$177</f>
        <v>Капзатраты - тип - 3 - 6</v>
      </c>
      <c r="H219" s="1" t="str">
        <f>dbP!$Y$2</f>
        <v>Y</v>
      </c>
      <c r="L219" s="6" t="str">
        <f>Items!$L$19</f>
        <v>BS(+)</v>
      </c>
    </row>
    <row r="220" spans="2:12" x14ac:dyDescent="0.3">
      <c r="B220" s="26">
        <f t="shared" si="39"/>
        <v>0</v>
      </c>
      <c r="E220" s="1" t="str">
        <f>Items!$E$189</f>
        <v>Ввод в эксплуатацию</v>
      </c>
      <c r="F220" s="1" t="str">
        <f>Items!$F$171</f>
        <v>Основные средства - тип - 3</v>
      </c>
      <c r="G220" s="6" t="str">
        <f>Items!$G$178</f>
        <v>Капзатраты - тип - 3 - 7</v>
      </c>
      <c r="H220" s="1" t="str">
        <f>dbP!$Y$2</f>
        <v>Y</v>
      </c>
      <c r="L220" s="6" t="str">
        <f>Items!$L$19</f>
        <v>BS(+)</v>
      </c>
    </row>
    <row r="221" spans="2:12" x14ac:dyDescent="0.3">
      <c r="B221" s="26">
        <f t="shared" si="39"/>
        <v>0</v>
      </c>
      <c r="E221" s="1" t="str">
        <f>Items!$E$189</f>
        <v>Ввод в эксплуатацию</v>
      </c>
      <c r="F221" s="1" t="str">
        <f>Items!$F$171</f>
        <v>Основные средства - тип - 3</v>
      </c>
      <c r="G221" s="6" t="str">
        <f>Items!$G$179</f>
        <v>Капзатраты - тип - 3 - 8</v>
      </c>
      <c r="H221" s="1" t="str">
        <f>dbP!$Y$2</f>
        <v>Y</v>
      </c>
      <c r="L221" s="6" t="str">
        <f>Items!$L$19</f>
        <v>BS(+)</v>
      </c>
    </row>
    <row r="222" spans="2:12" x14ac:dyDescent="0.3">
      <c r="B222" s="26">
        <f t="shared" si="39"/>
        <v>0</v>
      </c>
      <c r="E222" s="1" t="str">
        <f>Items!$E$189</f>
        <v>Ввод в эксплуатацию</v>
      </c>
      <c r="F222" s="1" t="str">
        <f>Items!$F$171</f>
        <v>Основные средства - тип - 3</v>
      </c>
      <c r="G222" s="6" t="str">
        <f>Items!$G$180</f>
        <v>Капзатраты - тип - 3 - 9</v>
      </c>
      <c r="H222" s="1" t="str">
        <f>dbP!$Y$2</f>
        <v>Y</v>
      </c>
      <c r="L222" s="6" t="str">
        <f>Items!$L$19</f>
        <v>BS(+)</v>
      </c>
    </row>
    <row r="223" spans="2:12" x14ac:dyDescent="0.3">
      <c r="B223" s="26">
        <f t="shared" si="39"/>
        <v>0</v>
      </c>
      <c r="E223" s="1" t="str">
        <f>Items!$E$189</f>
        <v>Ввод в эксплуатацию</v>
      </c>
      <c r="F223" s="1" t="str">
        <f>Items!$F$171</f>
        <v>Основные средства - тип - 3</v>
      </c>
      <c r="G223" s="6" t="str">
        <f>Items!$G$181</f>
        <v>Капзатраты - тип - 3 - 10</v>
      </c>
      <c r="H223" s="1" t="str">
        <f>dbP!$Y$2</f>
        <v>Y</v>
      </c>
      <c r="L223" s="6" t="str">
        <f>Items!$L$19</f>
        <v>BS(+)</v>
      </c>
    </row>
    <row r="224" spans="2:12" x14ac:dyDescent="0.3">
      <c r="B224" s="26">
        <f t="shared" si="39"/>
        <v>0</v>
      </c>
      <c r="E224" s="1" t="str">
        <f>Items!$E$189</f>
        <v>Ввод в эксплуатацию</v>
      </c>
      <c r="F224" s="1" t="str">
        <f>Items!$F$171</f>
        <v>Основные средства - тип - 3</v>
      </c>
      <c r="G224" s="6" t="str">
        <f>Items!$G$182</f>
        <v>Капзатраты - тип - 3 - 11</v>
      </c>
      <c r="H224" s="1" t="str">
        <f>dbP!$Y$2</f>
        <v>Y</v>
      </c>
      <c r="L224" s="6" t="str">
        <f>Items!$L$19</f>
        <v>BS(+)</v>
      </c>
    </row>
    <row r="225" spans="2:12" x14ac:dyDescent="0.3">
      <c r="B225" s="26">
        <f t="shared" si="39"/>
        <v>0</v>
      </c>
      <c r="E225" s="1" t="str">
        <f>Items!$E$189</f>
        <v>Ввод в эксплуатацию</v>
      </c>
      <c r="F225" s="1" t="str">
        <f>Items!$F$171</f>
        <v>Основные средства - тип - 3</v>
      </c>
      <c r="G225" s="6" t="str">
        <f>Items!$G$183</f>
        <v>Капзатраты - тип - 3 - 12</v>
      </c>
      <c r="H225" s="1" t="str">
        <f>dbP!$Y$2</f>
        <v>Y</v>
      </c>
      <c r="L225" s="6" t="str">
        <f>Items!$L$19</f>
        <v>BS(+)</v>
      </c>
    </row>
    <row r="226" spans="2:12" x14ac:dyDescent="0.3">
      <c r="B226" s="26">
        <f t="shared" si="39"/>
        <v>0</v>
      </c>
      <c r="E226" s="1" t="str">
        <f>Items!$E$189</f>
        <v>Ввод в эксплуатацию</v>
      </c>
      <c r="F226" s="1" t="str">
        <f>Items!$F$171</f>
        <v>Основные средства - тип - 3</v>
      </c>
      <c r="G226" s="6" t="str">
        <f>Items!$G$184</f>
        <v>Капзатраты - тип - 3 - 13</v>
      </c>
      <c r="H226" s="1" t="str">
        <f>dbP!$Y$2</f>
        <v>Y</v>
      </c>
      <c r="L226" s="6" t="str">
        <f>Items!$L$19</f>
        <v>BS(+)</v>
      </c>
    </row>
    <row r="227" spans="2:12" x14ac:dyDescent="0.3">
      <c r="B227" s="26">
        <f t="shared" si="39"/>
        <v>0</v>
      </c>
      <c r="E227" s="1" t="str">
        <f>Items!$E$189</f>
        <v>Ввод в эксплуатацию</v>
      </c>
      <c r="F227" s="1" t="str">
        <f>Items!$F$171</f>
        <v>Основные средства - тип - 3</v>
      </c>
      <c r="G227" s="6" t="str">
        <f>Items!$G$185</f>
        <v>Капзатраты - тип - 3 - 14</v>
      </c>
      <c r="H227" s="1" t="str">
        <f>dbP!$Y$2</f>
        <v>Y</v>
      </c>
      <c r="L227" s="6" t="str">
        <f>Items!$L$19</f>
        <v>BS(+)</v>
      </c>
    </row>
    <row r="228" spans="2:12" x14ac:dyDescent="0.3">
      <c r="B228" s="26">
        <f t="shared" si="39"/>
        <v>0</v>
      </c>
      <c r="E228" s="1" t="str">
        <f>Items!$E$189</f>
        <v>Ввод в эксплуатацию</v>
      </c>
      <c r="F228" s="1" t="str">
        <f>Items!$F$171</f>
        <v>Основные средства - тип - 3</v>
      </c>
      <c r="G228" s="6" t="str">
        <f>Items!$G$186</f>
        <v>Капзатраты - тип - 3 - 15</v>
      </c>
      <c r="H228" s="1" t="str">
        <f>dbP!$Y$2</f>
        <v>Y</v>
      </c>
      <c r="L228" s="6" t="str">
        <f>Items!$L$19</f>
        <v>BS(+)</v>
      </c>
    </row>
    <row r="229" spans="2:12" x14ac:dyDescent="0.3">
      <c r="B229" s="26">
        <f t="shared" si="39"/>
        <v>0</v>
      </c>
      <c r="E229" s="1" t="str">
        <f>Items!$E$189</f>
        <v>Ввод в эксплуатацию</v>
      </c>
      <c r="F229" s="1" t="str">
        <f>Items!$F$171</f>
        <v>Основные средства - тип - 3</v>
      </c>
      <c r="G229" s="6" t="str">
        <f>Items!$G$187</f>
        <v>Капзатраты - тип - 3 - 16</v>
      </c>
      <c r="H229" s="1" t="str">
        <f>dbP!$Y$2</f>
        <v>Y</v>
      </c>
      <c r="L229" s="6" t="str">
        <f>Items!$L$19</f>
        <v>BS(+)</v>
      </c>
    </row>
    <row r="230" spans="2:12" x14ac:dyDescent="0.3">
      <c r="B230" s="26">
        <f t="shared" si="39"/>
        <v>0</v>
      </c>
      <c r="E230" s="1" t="str">
        <f>Items!$E$189</f>
        <v>Ввод в эксплуатацию</v>
      </c>
      <c r="F230" s="1" t="str">
        <f>Items!$F$171</f>
        <v>Основные средства - тип - 3</v>
      </c>
      <c r="G230" s="6" t="str">
        <f>Items!$G$188</f>
        <v>Капзатраты - тип - 3 - 17</v>
      </c>
      <c r="H230" s="1" t="str">
        <f>dbP!$Y$2</f>
        <v>Y</v>
      </c>
      <c r="L230" s="6" t="str">
        <f>Items!$L$19</f>
        <v>BS(+)</v>
      </c>
    </row>
    <row r="231" spans="2:12" x14ac:dyDescent="0.3">
      <c r="B231" s="26">
        <f t="shared" si="39"/>
        <v>0</v>
      </c>
    </row>
    <row r="232" spans="2:12" x14ac:dyDescent="0.3">
      <c r="B232" s="26">
        <f t="shared" si="39"/>
        <v>0</v>
      </c>
    </row>
    <row r="233" spans="2:12" x14ac:dyDescent="0.3">
      <c r="B233" s="26">
        <f t="shared" si="39"/>
        <v>0</v>
      </c>
      <c r="E233" s="3" t="s">
        <v>323</v>
      </c>
    </row>
    <row r="234" spans="2:12" x14ac:dyDescent="0.3">
      <c r="B234" s="26">
        <f t="shared" si="39"/>
        <v>0</v>
      </c>
      <c r="E234" s="1" t="str">
        <f>Items!$E$233</f>
        <v>Незавершенные капзатраты</v>
      </c>
      <c r="F234" s="1" t="str">
        <f>Items!$F$148</f>
        <v>Основные средства - тип - 1</v>
      </c>
      <c r="L234" s="1" t="str">
        <f>Items!$L$11</f>
        <v>BS</v>
      </c>
    </row>
    <row r="235" spans="2:12" x14ac:dyDescent="0.3">
      <c r="B235" s="26">
        <f t="shared" si="39"/>
        <v>0</v>
      </c>
      <c r="E235" s="1" t="str">
        <f>Items!$E$233</f>
        <v>Незавершенные капзатраты</v>
      </c>
      <c r="F235" s="1" t="str">
        <f>Items!$F$160</f>
        <v>Основные средства - тип - 2</v>
      </c>
      <c r="L235" s="1" t="str">
        <f>Items!$L$11</f>
        <v>BS</v>
      </c>
    </row>
    <row r="236" spans="2:12" x14ac:dyDescent="0.3">
      <c r="B236" s="26">
        <f t="shared" si="39"/>
        <v>0</v>
      </c>
      <c r="E236" s="1" t="str">
        <f>Items!$E$233</f>
        <v>Незавершенные капзатраты</v>
      </c>
      <c r="F236" s="1" t="str">
        <f>Items!$F$171</f>
        <v>Основные средства - тип - 3</v>
      </c>
      <c r="L236" s="1" t="str">
        <f>Items!$L$11</f>
        <v>BS</v>
      </c>
    </row>
    <row r="237" spans="2:12" x14ac:dyDescent="0.3">
      <c r="B237" s="26">
        <f t="shared" si="39"/>
        <v>0</v>
      </c>
      <c r="E237" s="3" t="s">
        <v>324</v>
      </c>
    </row>
    <row r="238" spans="2:12" x14ac:dyDescent="0.3">
      <c r="B238" s="26">
        <f t="shared" si="39"/>
        <v>0</v>
      </c>
      <c r="E238" s="1" t="str">
        <f>Items!$E$237</f>
        <v>Основные средства</v>
      </c>
      <c r="F238" s="1" t="str">
        <f>Items!$F$148</f>
        <v>Основные средства - тип - 1</v>
      </c>
      <c r="L238" s="1" t="str">
        <f>Items!$L$11</f>
        <v>BS</v>
      </c>
    </row>
    <row r="239" spans="2:12" x14ac:dyDescent="0.3">
      <c r="B239" s="26">
        <f t="shared" si="39"/>
        <v>0</v>
      </c>
      <c r="E239" s="1" t="str">
        <f>Items!$E$237</f>
        <v>Основные средства</v>
      </c>
      <c r="F239" s="1" t="str">
        <f>Items!$F$160</f>
        <v>Основные средства - тип - 2</v>
      </c>
      <c r="L239" s="1" t="str">
        <f>Items!$L$11</f>
        <v>BS</v>
      </c>
    </row>
    <row r="240" spans="2:12" x14ac:dyDescent="0.3">
      <c r="B240" s="26">
        <f t="shared" si="39"/>
        <v>0</v>
      </c>
      <c r="E240" s="1" t="str">
        <f>Items!$E$237</f>
        <v>Основные средства</v>
      </c>
      <c r="F240" s="1" t="str">
        <f>Items!$F$171</f>
        <v>Основные средства - тип - 3</v>
      </c>
      <c r="L240" s="1" t="str">
        <f>Items!$L$11</f>
        <v>BS</v>
      </c>
    </row>
    <row r="241" spans="2:2" x14ac:dyDescent="0.3">
      <c r="B241" s="26">
        <f t="shared" si="39"/>
        <v>0</v>
      </c>
    </row>
    <row r="242" spans="2:2" x14ac:dyDescent="0.3">
      <c r="B242" s="26">
        <f t="shared" si="39"/>
        <v>0</v>
      </c>
    </row>
    <row r="243" spans="2:2" x14ac:dyDescent="0.3">
      <c r="B243" s="26">
        <f t="shared" si="39"/>
        <v>0</v>
      </c>
    </row>
    <row r="244" spans="2:2" x14ac:dyDescent="0.3">
      <c r="B244" s="26">
        <f t="shared" si="39"/>
        <v>0</v>
      </c>
    </row>
    <row r="245" spans="2:2" x14ac:dyDescent="0.3">
      <c r="B245" s="26">
        <f t="shared" si="39"/>
        <v>0</v>
      </c>
    </row>
    <row r="246" spans="2:2" x14ac:dyDescent="0.3">
      <c r="B246" s="26">
        <f t="shared" si="39"/>
        <v>0</v>
      </c>
    </row>
    <row r="247" spans="2:2" x14ac:dyDescent="0.3">
      <c r="B247" s="26">
        <f t="shared" si="39"/>
        <v>0</v>
      </c>
    </row>
    <row r="248" spans="2:2" x14ac:dyDescent="0.3">
      <c r="B248" s="26">
        <f t="shared" si="39"/>
        <v>0</v>
      </c>
    </row>
    <row r="249" spans="2:2" x14ac:dyDescent="0.3">
      <c r="B249" s="26">
        <f t="shared" si="39"/>
        <v>0</v>
      </c>
    </row>
    <row r="250" spans="2:2" x14ac:dyDescent="0.3">
      <c r="B250" s="26">
        <f t="shared" si="39"/>
        <v>0</v>
      </c>
    </row>
    <row r="251" spans="2:2" x14ac:dyDescent="0.3">
      <c r="B251" s="26">
        <f t="shared" si="39"/>
        <v>0</v>
      </c>
    </row>
    <row r="252" spans="2:2" x14ac:dyDescent="0.3">
      <c r="B252" s="26">
        <f t="shared" si="39"/>
        <v>0</v>
      </c>
    </row>
    <row r="253" spans="2:2" x14ac:dyDescent="0.3">
      <c r="B253" s="26">
        <f t="shared" si="39"/>
        <v>0</v>
      </c>
    </row>
    <row r="254" spans="2:2" x14ac:dyDescent="0.3">
      <c r="B254" s="26">
        <f t="shared" si="39"/>
        <v>0</v>
      </c>
    </row>
    <row r="255" spans="2:2" x14ac:dyDescent="0.3">
      <c r="B255" s="26">
        <f t="shared" si="39"/>
        <v>0</v>
      </c>
    </row>
    <row r="256" spans="2:2" x14ac:dyDescent="0.3">
      <c r="B256" s="26">
        <f t="shared" si="39"/>
        <v>0</v>
      </c>
    </row>
    <row r="257" spans="2:2" x14ac:dyDescent="0.3">
      <c r="B257" s="26">
        <f t="shared" si="39"/>
        <v>0</v>
      </c>
    </row>
    <row r="258" spans="2:2" x14ac:dyDescent="0.3">
      <c r="B258" s="26">
        <f t="shared" si="39"/>
        <v>0</v>
      </c>
    </row>
    <row r="259" spans="2:2" x14ac:dyDescent="0.3">
      <c r="B259" s="26">
        <f t="shared" si="39"/>
        <v>0</v>
      </c>
    </row>
    <row r="260" spans="2:2" x14ac:dyDescent="0.3">
      <c r="B260" s="26">
        <f t="shared" si="39"/>
        <v>0</v>
      </c>
    </row>
    <row r="261" spans="2:2" x14ac:dyDescent="0.3">
      <c r="B261" s="26">
        <f t="shared" si="39"/>
        <v>0</v>
      </c>
    </row>
    <row r="262" spans="2:2" x14ac:dyDescent="0.3">
      <c r="B262" s="26">
        <f t="shared" si="39"/>
        <v>0</v>
      </c>
    </row>
    <row r="263" spans="2:2" x14ac:dyDescent="0.3">
      <c r="B263" s="26">
        <f t="shared" si="39"/>
        <v>0</v>
      </c>
    </row>
    <row r="264" spans="2:2" x14ac:dyDescent="0.3">
      <c r="B264" s="26">
        <f t="shared" si="39"/>
        <v>0</v>
      </c>
    </row>
    <row r="265" spans="2:2" x14ac:dyDescent="0.3">
      <c r="B265" s="26">
        <f t="shared" si="39"/>
        <v>0</v>
      </c>
    </row>
    <row r="266" spans="2:2" x14ac:dyDescent="0.3">
      <c r="B266" s="26">
        <f t="shared" ref="B266:B302" si="40">IF(AND(J266=0,R266=0,Z266=0),0,IF(OR(COUNTIF(M:M,E266)&lt;&gt;0,COUNTIF(U:U,E266)&lt;&gt;0),1,IF(OR(COUNTIF(E:E,M266)&lt;&gt;0,COUNTIF(U:U,M266)&lt;&gt;0),2,IF(OR(COUNTIF(E:E,U266)&lt;&gt;0,COUNTIF(M:M,U266)&lt;&gt;0),3,0))))</f>
        <v>0</v>
      </c>
    </row>
    <row r="267" spans="2:2" x14ac:dyDescent="0.3">
      <c r="B267" s="26">
        <f t="shared" si="40"/>
        <v>0</v>
      </c>
    </row>
    <row r="268" spans="2:2" x14ac:dyDescent="0.3">
      <c r="B268" s="26">
        <f t="shared" si="40"/>
        <v>0</v>
      </c>
    </row>
    <row r="269" spans="2:2" x14ac:dyDescent="0.3">
      <c r="B269" s="26">
        <f t="shared" si="40"/>
        <v>0</v>
      </c>
    </row>
    <row r="270" spans="2:2" x14ac:dyDescent="0.3">
      <c r="B270" s="26">
        <f t="shared" si="40"/>
        <v>0</v>
      </c>
    </row>
    <row r="271" spans="2:2" x14ac:dyDescent="0.3">
      <c r="B271" s="26">
        <f t="shared" si="40"/>
        <v>0</v>
      </c>
    </row>
    <row r="272" spans="2:2" x14ac:dyDescent="0.3">
      <c r="B272" s="26">
        <f t="shared" si="40"/>
        <v>0</v>
      </c>
    </row>
    <row r="273" spans="2:2" x14ac:dyDescent="0.3">
      <c r="B273" s="26">
        <f t="shared" si="40"/>
        <v>0</v>
      </c>
    </row>
    <row r="274" spans="2:2" x14ac:dyDescent="0.3">
      <c r="B274" s="26">
        <f t="shared" si="40"/>
        <v>0</v>
      </c>
    </row>
    <row r="275" spans="2:2" x14ac:dyDescent="0.3">
      <c r="B275" s="26">
        <f t="shared" si="40"/>
        <v>0</v>
      </c>
    </row>
    <row r="276" spans="2:2" x14ac:dyDescent="0.3">
      <c r="B276" s="26">
        <f t="shared" si="40"/>
        <v>0</v>
      </c>
    </row>
    <row r="277" spans="2:2" x14ac:dyDescent="0.3">
      <c r="B277" s="26">
        <f t="shared" si="40"/>
        <v>0</v>
      </c>
    </row>
    <row r="278" spans="2:2" x14ac:dyDescent="0.3">
      <c r="B278" s="26">
        <f t="shared" si="40"/>
        <v>0</v>
      </c>
    </row>
    <row r="279" spans="2:2" x14ac:dyDescent="0.3">
      <c r="B279" s="26">
        <f t="shared" si="40"/>
        <v>0</v>
      </c>
    </row>
    <row r="280" spans="2:2" x14ac:dyDescent="0.3">
      <c r="B280" s="26">
        <f t="shared" si="40"/>
        <v>0</v>
      </c>
    </row>
    <row r="281" spans="2:2" x14ac:dyDescent="0.3">
      <c r="B281" s="26">
        <f t="shared" si="40"/>
        <v>0</v>
      </c>
    </row>
    <row r="282" spans="2:2" x14ac:dyDescent="0.3">
      <c r="B282" s="26">
        <f t="shared" si="40"/>
        <v>0</v>
      </c>
    </row>
    <row r="283" spans="2:2" x14ac:dyDescent="0.3">
      <c r="B283" s="26">
        <f t="shared" si="40"/>
        <v>0</v>
      </c>
    </row>
    <row r="284" spans="2:2" x14ac:dyDescent="0.3">
      <c r="B284" s="26">
        <f t="shared" si="40"/>
        <v>0</v>
      </c>
    </row>
    <row r="285" spans="2:2" x14ac:dyDescent="0.3">
      <c r="B285" s="26">
        <f t="shared" si="40"/>
        <v>0</v>
      </c>
    </row>
    <row r="286" spans="2:2" x14ac:dyDescent="0.3">
      <c r="B286" s="26">
        <f t="shared" si="40"/>
        <v>0</v>
      </c>
    </row>
    <row r="287" spans="2:2" x14ac:dyDescent="0.3">
      <c r="B287" s="26">
        <f t="shared" si="40"/>
        <v>0</v>
      </c>
    </row>
    <row r="288" spans="2:2" x14ac:dyDescent="0.3">
      <c r="B288" s="26">
        <f t="shared" si="40"/>
        <v>0</v>
      </c>
    </row>
    <row r="289" spans="2:2" x14ac:dyDescent="0.3">
      <c r="B289" s="26">
        <f t="shared" si="40"/>
        <v>0</v>
      </c>
    </row>
    <row r="290" spans="2:2" x14ac:dyDescent="0.3">
      <c r="B290" s="26">
        <f t="shared" si="40"/>
        <v>0</v>
      </c>
    </row>
    <row r="291" spans="2:2" x14ac:dyDescent="0.3">
      <c r="B291" s="26">
        <f t="shared" si="40"/>
        <v>0</v>
      </c>
    </row>
    <row r="292" spans="2:2" x14ac:dyDescent="0.3">
      <c r="B292" s="26">
        <f t="shared" si="40"/>
        <v>0</v>
      </c>
    </row>
    <row r="293" spans="2:2" x14ac:dyDescent="0.3">
      <c r="B293" s="26">
        <f t="shared" si="40"/>
        <v>0</v>
      </c>
    </row>
    <row r="294" spans="2:2" x14ac:dyDescent="0.3">
      <c r="B294" s="26">
        <f t="shared" si="40"/>
        <v>0</v>
      </c>
    </row>
    <row r="295" spans="2:2" x14ac:dyDescent="0.3">
      <c r="B295" s="26">
        <f t="shared" si="40"/>
        <v>0</v>
      </c>
    </row>
    <row r="296" spans="2:2" x14ac:dyDescent="0.3">
      <c r="B296" s="26">
        <f t="shared" si="40"/>
        <v>0</v>
      </c>
    </row>
    <row r="297" spans="2:2" x14ac:dyDescent="0.3">
      <c r="B297" s="26">
        <f t="shared" si="40"/>
        <v>0</v>
      </c>
    </row>
    <row r="298" spans="2:2" x14ac:dyDescent="0.3">
      <c r="B298" s="26">
        <f t="shared" si="40"/>
        <v>0</v>
      </c>
    </row>
    <row r="299" spans="2:2" x14ac:dyDescent="0.3">
      <c r="B299" s="26">
        <f t="shared" si="40"/>
        <v>0</v>
      </c>
    </row>
    <row r="300" spans="2:2" x14ac:dyDescent="0.3">
      <c r="B300" s="26">
        <f t="shared" si="40"/>
        <v>0</v>
      </c>
    </row>
    <row r="301" spans="2:2" x14ac:dyDescent="0.3">
      <c r="B301" s="26">
        <f t="shared" si="40"/>
        <v>0</v>
      </c>
    </row>
    <row r="302" spans="2:2" x14ac:dyDescent="0.3">
      <c r="B302" s="26">
        <f t="shared" si="40"/>
        <v>0</v>
      </c>
    </row>
  </sheetData>
  <conditionalFormatting sqref="K1 K3:K6 K8:K1048576">
    <cfRule type="cellIs" dxfId="319" priority="10" operator="notEqual">
      <formula>0</formula>
    </cfRule>
  </conditionalFormatting>
  <conditionalFormatting sqref="S1 S3:S6 S8:S1048576">
    <cfRule type="cellIs" dxfId="318" priority="4" operator="notEqual">
      <formula>0</formula>
    </cfRule>
  </conditionalFormatting>
  <conditionalFormatting sqref="AA1 AA3:AA6 AA8:AA1048576">
    <cfRule type="cellIs" dxfId="317" priority="3" operator="notEqual">
      <formula>0</formula>
    </cfRule>
  </conditionalFormatting>
  <conditionalFormatting sqref="B2:B1048576">
    <cfRule type="cellIs" dxfId="316" priority="2" operator="notEqual">
      <formula>0</formula>
    </cfRule>
  </conditionalFormatting>
  <conditionalFormatting sqref="A1:XFD1048576">
    <cfRule type="cellIs" dxfId="315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C1000"/>
  <sheetViews>
    <sheetView showGridLines="0" workbookViewId="0">
      <pane xSplit="3" ySplit="2" topLeftCell="H507" activePane="bottomRight" state="frozen"/>
      <selection pane="topRight" activeCell="D1" sqref="D1"/>
      <selection pane="bottomLeft" activeCell="A3" sqref="A3"/>
      <selection pane="bottomRight" activeCell="N530" sqref="N530:AB530"/>
    </sheetView>
  </sheetViews>
  <sheetFormatPr defaultRowHeight="13.8" x14ac:dyDescent="0.3"/>
  <cols>
    <col min="1" max="1" width="2.77734375" style="1" customWidth="1"/>
    <col min="2" max="2" width="6.5546875" style="26" bestFit="1" customWidth="1"/>
    <col min="3" max="3" width="2.77734375" style="1" customWidth="1"/>
    <col min="4" max="4" width="8.88671875" style="24"/>
    <col min="5" max="5" width="8.6640625" style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8" style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4" width="8.88671875" style="1"/>
    <col min="25" max="25" width="10.88671875" style="1" bestFit="1" customWidth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29" width="8.6640625" style="31" customWidth="1"/>
    <col min="30" max="16384" width="8.88671875" style="1"/>
  </cols>
  <sheetData>
    <row r="1" spans="1:29" x14ac:dyDescent="0.3">
      <c r="B1" s="26" t="s">
        <v>163</v>
      </c>
      <c r="D1" s="22" t="s">
        <v>4</v>
      </c>
      <c r="E1" s="3" t="s">
        <v>199</v>
      </c>
      <c r="F1" s="3" t="s">
        <v>5</v>
      </c>
      <c r="G1" s="3" t="s">
        <v>25</v>
      </c>
      <c r="H1" s="22" t="s">
        <v>26</v>
      </c>
      <c r="I1" s="3" t="s">
        <v>13</v>
      </c>
      <c r="J1" s="3" t="s">
        <v>18</v>
      </c>
      <c r="K1" s="3" t="s">
        <v>19</v>
      </c>
      <c r="L1" s="3" t="s">
        <v>14</v>
      </c>
      <c r="M1" s="3" t="s">
        <v>20</v>
      </c>
      <c r="N1" s="3" t="s">
        <v>21</v>
      </c>
      <c r="O1" s="21" t="s">
        <v>15</v>
      </c>
      <c r="P1" s="21" t="s">
        <v>16</v>
      </c>
      <c r="Q1" s="21" t="s">
        <v>17</v>
      </c>
      <c r="R1" s="3" t="s">
        <v>27</v>
      </c>
      <c r="S1" s="3" t="s">
        <v>28</v>
      </c>
      <c r="T1" s="22" t="s">
        <v>29</v>
      </c>
      <c r="U1" s="3" t="s">
        <v>22</v>
      </c>
      <c r="V1" s="3" t="s">
        <v>23</v>
      </c>
      <c r="W1" s="3" t="s">
        <v>24</v>
      </c>
      <c r="X1" s="3" t="s">
        <v>157</v>
      </c>
      <c r="Y1" s="3" t="s">
        <v>30</v>
      </c>
      <c r="Z1" s="3" t="s">
        <v>31</v>
      </c>
      <c r="AA1" s="3" t="s">
        <v>32</v>
      </c>
      <c r="AB1" s="3" t="s">
        <v>33</v>
      </c>
      <c r="AC1" s="29" t="s">
        <v>206</v>
      </c>
    </row>
    <row r="2" spans="1:29" s="20" customFormat="1" x14ac:dyDescent="0.3">
      <c r="A2" s="20" t="str">
        <f t="shared" ref="A2:AB2" si="0">LEFT(ADDRESS(1,COLUMN(A1),4),LEN(ADDRESS(1,COLUMN(A1),4))-1)</f>
        <v>A</v>
      </c>
      <c r="B2" s="26">
        <f>SUM(B3:B399998)</f>
        <v>0</v>
      </c>
      <c r="C2" s="20" t="str">
        <f t="shared" si="0"/>
        <v>C</v>
      </c>
      <c r="D2" s="23" t="str">
        <f t="shared" si="0"/>
        <v>D</v>
      </c>
      <c r="E2" s="20" t="str">
        <f t="shared" si="0"/>
        <v>E</v>
      </c>
      <c r="F2" s="20" t="str">
        <f t="shared" si="0"/>
        <v>F</v>
      </c>
      <c r="G2" s="20" t="str">
        <f t="shared" si="0"/>
        <v>G</v>
      </c>
      <c r="H2" s="23" t="str">
        <f t="shared" si="0"/>
        <v>H</v>
      </c>
      <c r="I2" s="20" t="str">
        <f t="shared" si="0"/>
        <v>I</v>
      </c>
      <c r="J2" s="20" t="str">
        <f t="shared" si="0"/>
        <v>J</v>
      </c>
      <c r="K2" s="20" t="str">
        <f t="shared" si="0"/>
        <v>K</v>
      </c>
      <c r="L2" s="20" t="str">
        <f t="shared" si="0"/>
        <v>L</v>
      </c>
      <c r="M2" s="20" t="str">
        <f t="shared" si="0"/>
        <v>M</v>
      </c>
      <c r="N2" s="20" t="str">
        <f t="shared" si="0"/>
        <v>N</v>
      </c>
      <c r="O2" s="20" t="str">
        <f t="shared" si="0"/>
        <v>O</v>
      </c>
      <c r="P2" s="20" t="str">
        <f t="shared" si="0"/>
        <v>P</v>
      </c>
      <c r="Q2" s="20" t="str">
        <f t="shared" si="0"/>
        <v>Q</v>
      </c>
      <c r="R2" s="20" t="str">
        <f t="shared" si="0"/>
        <v>R</v>
      </c>
      <c r="S2" s="20" t="str">
        <f t="shared" si="0"/>
        <v>S</v>
      </c>
      <c r="T2" s="23" t="str">
        <f t="shared" si="0"/>
        <v>T</v>
      </c>
      <c r="U2" s="20" t="str">
        <f t="shared" si="0"/>
        <v>U</v>
      </c>
      <c r="V2" s="20" t="str">
        <f t="shared" si="0"/>
        <v>V</v>
      </c>
      <c r="W2" s="20" t="str">
        <f t="shared" ref="W2:X2" si="1">LEFT(ADDRESS(1,COLUMN(W1),4),LEN(ADDRESS(1,COLUMN(W1),4))-1)</f>
        <v>W</v>
      </c>
      <c r="X2" s="20" t="str">
        <f t="shared" si="1"/>
        <v>X</v>
      </c>
      <c r="Y2" s="20" t="str">
        <f t="shared" si="0"/>
        <v>Y</v>
      </c>
      <c r="Z2" s="20" t="str">
        <f t="shared" si="0"/>
        <v>Z</v>
      </c>
      <c r="AA2" s="20" t="str">
        <f t="shared" si="0"/>
        <v>AA</v>
      </c>
      <c r="AB2" s="20" t="str">
        <f t="shared" si="0"/>
        <v>AB</v>
      </c>
      <c r="AC2" s="30" t="str">
        <f t="shared" ref="AC2" si="2">LEFT(ADDRESS(1,COLUMN(AC1),4),LEN(ADDRESS(1,COLUMN(AC1),4))-1)</f>
        <v>AC</v>
      </c>
    </row>
    <row r="3" spans="1:29" x14ac:dyDescent="0.3">
      <c r="B3" s="26">
        <f>IF(AND(O3=0,P3=0,Q3=0,Y3=0),0,IF(OR(COUNTIFS(Items!$E:$E,O3,Items!$F:$F,P3,Items!$G:$G,Q3)=1,COUNTIFS(Items!$M:$M,O3,Items!$N:$N,P3,Items!$O:$O,Q3)=1,COUNTIFS(Items!$U:$U,O3,Items!$V:$V,P3,Items!$W:$W,Q3)=1),0,1))</f>
        <v>0</v>
      </c>
      <c r="D3" s="24">
        <v>45292</v>
      </c>
      <c r="E3" s="1" t="s">
        <v>200</v>
      </c>
      <c r="O3" s="1" t="s">
        <v>89</v>
      </c>
      <c r="P3" s="1" t="s">
        <v>90</v>
      </c>
      <c r="Q3" s="1" t="s">
        <v>66</v>
      </c>
      <c r="Y3" s="1">
        <v>1000000</v>
      </c>
      <c r="AC3" s="31" t="str">
        <f>IF(OR(RepP!$J$3="",RepP!$J$3=0,COUNTIF(Lists!$D:$D,RepP!$J$3)=0),Lists!$D$9,IF(RepP!$J$3=Lists!$D$9,Lists!$D$9,IF(RepP!$J$3=$E3,RepP!$J$3,"")))</f>
        <v>Все проекты</v>
      </c>
    </row>
    <row r="4" spans="1:29" x14ac:dyDescent="0.3">
      <c r="B4" s="26">
        <f>IF(AND(O4=0,P4=0,Q4=0,Y4=0),0,IF(OR(COUNTIFS(Items!$E:$E,O4,Items!$F:$F,P4,Items!$G:$G,Q4)=1,COUNTIFS(Items!$M:$M,O4,Items!$N:$N,P4,Items!$O:$O,Q4)=1,COUNTIFS(Items!$U:$U,O4,Items!$V:$V,P4,Items!$W:$W,Q4)=1),0,1))</f>
        <v>0</v>
      </c>
      <c r="D4" s="24">
        <f>D3+10</f>
        <v>45302</v>
      </c>
      <c r="E4" s="1" t="s">
        <v>201</v>
      </c>
      <c r="O4" s="1" t="s">
        <v>89</v>
      </c>
      <c r="P4" s="1" t="s">
        <v>90</v>
      </c>
      <c r="Q4" s="1" t="s">
        <v>67</v>
      </c>
      <c r="Y4" s="1">
        <f>Y3*93%</f>
        <v>930000</v>
      </c>
      <c r="AC4" s="31" t="str">
        <f>IF(OR(RepP!$J$3="",RepP!$J$3=0,COUNTIF(Lists!$D:$D,RepP!$J$3)=0),Lists!$D$9,IF(RepP!$J$3=Lists!$D$9,Lists!$D$9,IF(RepP!$J$3=$E4,RepP!$J$3,"")))</f>
        <v>Все проекты</v>
      </c>
    </row>
    <row r="5" spans="1:29" x14ac:dyDescent="0.3">
      <c r="B5" s="26">
        <f>IF(AND(O5=0,P5=0,Q5=0,Y5=0),0,IF(OR(COUNTIFS(Items!$E:$E,O5,Items!$F:$F,P5,Items!$G:$G,Q5)=1,COUNTIFS(Items!$M:$M,O5,Items!$N:$N,P5,Items!$O:$O,Q5)=1,COUNTIFS(Items!$U:$U,O5,Items!$V:$V,P5,Items!$W:$W,Q5)=1),0,1))</f>
        <v>0</v>
      </c>
      <c r="D5" s="24">
        <f t="shared" ref="D5:D12" si="3">D4+10</f>
        <v>45312</v>
      </c>
      <c r="E5" s="1" t="s">
        <v>202</v>
      </c>
      <c r="O5" s="1" t="s">
        <v>89</v>
      </c>
      <c r="P5" s="1" t="s">
        <v>90</v>
      </c>
      <c r="Q5" s="1" t="s">
        <v>68</v>
      </c>
      <c r="Y5" s="1">
        <f>Y3*107%</f>
        <v>1070000</v>
      </c>
      <c r="AC5" s="31" t="str">
        <f>IF(OR(RepP!$J$3="",RepP!$J$3=0,COUNTIF(Lists!$D:$D,RepP!$J$3)=0),Lists!$D$9,IF(RepP!$J$3=Lists!$D$9,Lists!$D$9,IF(RepP!$J$3=$E5,RepP!$J$3,"")))</f>
        <v>Все проекты</v>
      </c>
    </row>
    <row r="6" spans="1:29" x14ac:dyDescent="0.3">
      <c r="B6" s="26">
        <f>IF(AND(O6=0,P6=0,Q6=0,Y6=0),0,IF(OR(COUNTIFS(Items!$E:$E,O6,Items!$F:$F,P6,Items!$G:$G,Q6)=1,COUNTIFS(Items!$M:$M,O6,Items!$N:$N,P6,Items!$O:$O,Q6)=1,COUNTIFS(Items!$U:$U,O6,Items!$V:$V,P6,Items!$W:$W,Q6)=1),0,1))</f>
        <v>0</v>
      </c>
      <c r="D6" s="24">
        <f t="shared" si="3"/>
        <v>45322</v>
      </c>
      <c r="E6" s="1" t="s">
        <v>203</v>
      </c>
      <c r="O6" s="1" t="s">
        <v>89</v>
      </c>
      <c r="P6" s="1" t="s">
        <v>90</v>
      </c>
      <c r="Q6" s="1" t="s">
        <v>77</v>
      </c>
      <c r="Y6" s="1">
        <f t="shared" ref="Y6" si="4">Y5*93%</f>
        <v>995100</v>
      </c>
      <c r="AC6" s="31" t="str">
        <f>IF(OR(RepP!$J$3="",RepP!$J$3=0,COUNTIF(Lists!$D:$D,RepP!$J$3)=0),Lists!$D$9,IF(RepP!$J$3=Lists!$D$9,Lists!$D$9,IF(RepP!$J$3=$E6,RepP!$J$3,"")))</f>
        <v>Все проекты</v>
      </c>
    </row>
    <row r="7" spans="1:29" x14ac:dyDescent="0.3">
      <c r="B7" s="26">
        <f>IF(AND(O7=0,P7=0,Q7=0,Y7=0),0,IF(OR(COUNTIFS(Items!$E:$E,O7,Items!$F:$F,P7,Items!$G:$G,Q7)=1,COUNTIFS(Items!$M:$M,O7,Items!$N:$N,P7,Items!$O:$O,Q7)=1,COUNTIFS(Items!$U:$U,O7,Items!$V:$V,P7,Items!$W:$W,Q7)=1),0,1))</f>
        <v>0</v>
      </c>
      <c r="D7" s="24">
        <f t="shared" si="3"/>
        <v>45332</v>
      </c>
      <c r="E7" s="1" t="s">
        <v>200</v>
      </c>
      <c r="O7" s="1" t="s">
        <v>89</v>
      </c>
      <c r="P7" s="1" t="s">
        <v>90</v>
      </c>
      <c r="Q7" s="1" t="s">
        <v>78</v>
      </c>
      <c r="Y7" s="1">
        <f t="shared" ref="Y7" si="5">Y5*107%</f>
        <v>1144900</v>
      </c>
      <c r="AC7" s="31" t="str">
        <f>IF(OR(RepP!$J$3="",RepP!$J$3=0,COUNTIF(Lists!$D:$D,RepP!$J$3)=0),Lists!$D$9,IF(RepP!$J$3=Lists!$D$9,Lists!$D$9,IF(RepP!$J$3=$E7,RepP!$J$3,"")))</f>
        <v>Все проекты</v>
      </c>
    </row>
    <row r="8" spans="1:29" x14ac:dyDescent="0.3">
      <c r="B8" s="26">
        <f>IF(AND(O8=0,P8=0,Q8=0,Y8=0),0,IF(OR(COUNTIFS(Items!$E:$E,O8,Items!$F:$F,P8,Items!$G:$G,Q8)=1,COUNTIFS(Items!$M:$M,O8,Items!$N:$N,P8,Items!$O:$O,Q8)=1,COUNTIFS(Items!$U:$U,O8,Items!$V:$V,P8,Items!$W:$W,Q8)=1),0,1))</f>
        <v>0</v>
      </c>
      <c r="D8" s="24">
        <f t="shared" si="3"/>
        <v>45342</v>
      </c>
      <c r="E8" s="1" t="s">
        <v>201</v>
      </c>
      <c r="O8" s="1" t="s">
        <v>89</v>
      </c>
      <c r="P8" s="1" t="s">
        <v>90</v>
      </c>
      <c r="Q8" s="1" t="s">
        <v>79</v>
      </c>
      <c r="Y8" s="1">
        <f t="shared" ref="Y8" si="6">Y7*93%</f>
        <v>1064757</v>
      </c>
      <c r="AC8" s="31" t="str">
        <f>IF(OR(RepP!$J$3="",RepP!$J$3=0,COUNTIF(Lists!$D:$D,RepP!$J$3)=0),Lists!$D$9,IF(RepP!$J$3=Lists!$D$9,Lists!$D$9,IF(RepP!$J$3=$E8,RepP!$J$3,"")))</f>
        <v>Все проекты</v>
      </c>
    </row>
    <row r="9" spans="1:29" x14ac:dyDescent="0.3">
      <c r="B9" s="26">
        <f>IF(AND(O9=0,P9=0,Q9=0,Y9=0),0,IF(OR(COUNTIFS(Items!$E:$E,O9,Items!$F:$F,P9,Items!$G:$G,Q9)=1,COUNTIFS(Items!$M:$M,O9,Items!$N:$N,P9,Items!$O:$O,Q9)=1,COUNTIFS(Items!$U:$U,O9,Items!$V:$V,P9,Items!$W:$W,Q9)=1),0,1))</f>
        <v>0</v>
      </c>
      <c r="D9" s="24">
        <f t="shared" si="3"/>
        <v>45352</v>
      </c>
      <c r="E9" s="1" t="s">
        <v>202</v>
      </c>
      <c r="O9" s="1" t="s">
        <v>89</v>
      </c>
      <c r="P9" s="1" t="s">
        <v>90</v>
      </c>
      <c r="Q9" s="1" t="s">
        <v>80</v>
      </c>
      <c r="Y9" s="1">
        <f t="shared" ref="Y9" si="7">Y7*107%</f>
        <v>1225043</v>
      </c>
      <c r="AC9" s="31" t="str">
        <f>IF(OR(RepP!$J$3="",RepP!$J$3=0,COUNTIF(Lists!$D:$D,RepP!$J$3)=0),Lists!$D$9,IF(RepP!$J$3=Lists!$D$9,Lists!$D$9,IF(RepP!$J$3=$E9,RepP!$J$3,"")))</f>
        <v>Все проекты</v>
      </c>
    </row>
    <row r="10" spans="1:29" x14ac:dyDescent="0.3">
      <c r="B10" s="26">
        <f>IF(AND(O10=0,P10=0,Q10=0,Y10=0),0,IF(OR(COUNTIFS(Items!$E:$E,O10,Items!$F:$F,P10,Items!$G:$G,Q10)=1,COUNTIFS(Items!$M:$M,O10,Items!$N:$N,P10,Items!$O:$O,Q10)=1,COUNTIFS(Items!$U:$U,O10,Items!$V:$V,P10,Items!$W:$W,Q10)=1),0,1))</f>
        <v>0</v>
      </c>
      <c r="D10" s="24">
        <f t="shared" si="3"/>
        <v>45362</v>
      </c>
      <c r="E10" s="1" t="s">
        <v>203</v>
      </c>
      <c r="O10" s="1" t="s">
        <v>89</v>
      </c>
      <c r="P10" s="1" t="s">
        <v>90</v>
      </c>
      <c r="Q10" s="1" t="s">
        <v>165</v>
      </c>
      <c r="Y10" s="1">
        <f t="shared" ref="Y10" si="8">Y9*93%</f>
        <v>1139289.99</v>
      </c>
      <c r="AC10" s="31" t="str">
        <f>IF(OR(RepP!$J$3="",RepP!$J$3=0,COUNTIF(Lists!$D:$D,RepP!$J$3)=0),Lists!$D$9,IF(RepP!$J$3=Lists!$D$9,Lists!$D$9,IF(RepP!$J$3=$E10,RepP!$J$3,"")))</f>
        <v>Все проекты</v>
      </c>
    </row>
    <row r="11" spans="1:29" x14ac:dyDescent="0.3">
      <c r="B11" s="26">
        <f>IF(AND(O11=0,P11=0,Q11=0,Y11=0),0,IF(OR(COUNTIFS(Items!$E:$E,O11,Items!$F:$F,P11,Items!$G:$G,Q11)=1,COUNTIFS(Items!$M:$M,O11,Items!$N:$N,P11,Items!$O:$O,Q11)=1,COUNTIFS(Items!$U:$U,O11,Items!$V:$V,P11,Items!$W:$W,Q11)=1),0,1))</f>
        <v>0</v>
      </c>
      <c r="D11" s="24">
        <f t="shared" si="3"/>
        <v>45372</v>
      </c>
      <c r="E11" s="1" t="s">
        <v>200</v>
      </c>
      <c r="O11" s="1" t="s">
        <v>89</v>
      </c>
      <c r="P11" s="1" t="s">
        <v>90</v>
      </c>
      <c r="Q11" s="1" t="s">
        <v>166</v>
      </c>
      <c r="Y11" s="1">
        <f t="shared" ref="Y11" si="9">Y9*107%</f>
        <v>1310796.01</v>
      </c>
      <c r="AC11" s="31" t="str">
        <f>IF(OR(RepP!$J$3="",RepP!$J$3=0,COUNTIF(Lists!$D:$D,RepP!$J$3)=0),Lists!$D$9,IF(RepP!$J$3=Lists!$D$9,Lists!$D$9,IF(RepP!$J$3=$E11,RepP!$J$3,"")))</f>
        <v>Все проекты</v>
      </c>
    </row>
    <row r="12" spans="1:29" x14ac:dyDescent="0.3">
      <c r="B12" s="26">
        <f>IF(AND(O12=0,P12=0,Q12=0,Y12=0),0,IF(OR(COUNTIFS(Items!$E:$E,O12,Items!$F:$F,P12,Items!$G:$G,Q12)=1,COUNTIFS(Items!$M:$M,O12,Items!$N:$N,P12,Items!$O:$O,Q12)=1,COUNTIFS(Items!$U:$U,O12,Items!$V:$V,P12,Items!$W:$W,Q12)=1),0,1))</f>
        <v>0</v>
      </c>
      <c r="D12" s="24">
        <f t="shared" si="3"/>
        <v>45382</v>
      </c>
      <c r="E12" s="1" t="s">
        <v>201</v>
      </c>
      <c r="O12" s="1" t="s">
        <v>89</v>
      </c>
      <c r="P12" s="1" t="s">
        <v>90</v>
      </c>
      <c r="Q12" s="1" t="s">
        <v>167</v>
      </c>
      <c r="Y12" s="1">
        <f t="shared" ref="Y12" si="10">Y11*93%</f>
        <v>1219040.2893000001</v>
      </c>
      <c r="AC12" s="31" t="str">
        <f>IF(OR(RepP!$J$3="",RepP!$J$3=0,COUNTIF(Lists!$D:$D,RepP!$J$3)=0),Lists!$D$9,IF(RepP!$J$3=Lists!$D$9,Lists!$D$9,IF(RepP!$J$3=$E12,RepP!$J$3,"")))</f>
        <v>Все проекты</v>
      </c>
    </row>
    <row r="13" spans="1:29" x14ac:dyDescent="0.3">
      <c r="B13" s="26">
        <f>IF(AND(O13=0,P13=0,Q13=0,Y13=0),0,IF(OR(COUNTIFS(Items!$E:$E,O13,Items!$F:$F,P13,Items!$G:$G,Q13)=1,COUNTIFS(Items!$M:$M,O13,Items!$N:$N,P13,Items!$O:$O,Q13)=1,COUNTIFS(Items!$U:$U,O13,Items!$V:$V,P13,Items!$W:$W,Q13)=1),0,1))</f>
        <v>0</v>
      </c>
      <c r="D13" s="24">
        <f>D12+10</f>
        <v>45392</v>
      </c>
      <c r="E13" s="1" t="s">
        <v>202</v>
      </c>
      <c r="O13" s="1" t="s">
        <v>89</v>
      </c>
      <c r="P13" s="1" t="s">
        <v>90</v>
      </c>
      <c r="Q13" s="1" t="s">
        <v>168</v>
      </c>
      <c r="Y13" s="1">
        <f t="shared" ref="Y13" si="11">Y11*107%</f>
        <v>1402551.7307000002</v>
      </c>
      <c r="AC13" s="31" t="str">
        <f>IF(OR(RepP!$J$3="",RepP!$J$3=0,COUNTIF(Lists!$D:$D,RepP!$J$3)=0),Lists!$D$9,IF(RepP!$J$3=Lists!$D$9,Lists!$D$9,IF(RepP!$J$3=$E13,RepP!$J$3,"")))</f>
        <v>Все проекты</v>
      </c>
    </row>
    <row r="14" spans="1:29" x14ac:dyDescent="0.3">
      <c r="B14" s="26">
        <f>IF(AND(O14=0,P14=0,Q14=0,Y14=0),0,IF(OR(COUNTIFS(Items!$E:$E,O14,Items!$F:$F,P14,Items!$G:$G,Q14)=1,COUNTIFS(Items!$M:$M,O14,Items!$N:$N,P14,Items!$O:$O,Q14)=1,COUNTIFS(Items!$U:$U,O14,Items!$V:$V,P14,Items!$W:$W,Q14)=1),0,1))</f>
        <v>0</v>
      </c>
      <c r="D14" s="24">
        <f t="shared" ref="D14:D19" si="12">D13+10</f>
        <v>45402</v>
      </c>
      <c r="E14" s="1" t="s">
        <v>203</v>
      </c>
      <c r="O14" s="1" t="s">
        <v>89</v>
      </c>
      <c r="P14" s="1" t="s">
        <v>91</v>
      </c>
      <c r="Q14" s="1" t="s">
        <v>70</v>
      </c>
      <c r="Y14" s="1">
        <f>Y3-100000</f>
        <v>900000</v>
      </c>
      <c r="AC14" s="31" t="str">
        <f>IF(OR(RepP!$J$3="",RepP!$J$3=0,COUNTIF(Lists!$D:$D,RepP!$J$3)=0),Lists!$D$9,IF(RepP!$J$3=Lists!$D$9,Lists!$D$9,IF(RepP!$J$3=$E14,RepP!$J$3,"")))</f>
        <v>Все проекты</v>
      </c>
    </row>
    <row r="15" spans="1:29" x14ac:dyDescent="0.3">
      <c r="B15" s="26">
        <f>IF(AND(O15=0,P15=0,Q15=0,Y15=0),0,IF(OR(COUNTIFS(Items!$E:$E,O15,Items!$F:$F,P15,Items!$G:$G,Q15)=1,COUNTIFS(Items!$M:$M,O15,Items!$N:$N,P15,Items!$O:$O,Q15)=1,COUNTIFS(Items!$U:$U,O15,Items!$V:$V,P15,Items!$W:$W,Q15)=1),0,1))</f>
        <v>0</v>
      </c>
      <c r="D15" s="24">
        <f t="shared" si="12"/>
        <v>45412</v>
      </c>
      <c r="E15" s="1" t="s">
        <v>200</v>
      </c>
      <c r="O15" s="1" t="s">
        <v>89</v>
      </c>
      <c r="P15" s="1" t="s">
        <v>91</v>
      </c>
      <c r="Q15" s="1" t="s">
        <v>71</v>
      </c>
      <c r="Y15" s="1">
        <f>Y4-50000</f>
        <v>880000</v>
      </c>
      <c r="AC15" s="31" t="str">
        <f>IF(OR(RepP!$J$3="",RepP!$J$3=0,COUNTIF(Lists!$D:$D,RepP!$J$3)=0),Lists!$D$9,IF(RepP!$J$3=Lists!$D$9,Lists!$D$9,IF(RepP!$J$3=$E15,RepP!$J$3,"")))</f>
        <v>Все проекты</v>
      </c>
    </row>
    <row r="16" spans="1:29" x14ac:dyDescent="0.3">
      <c r="B16" s="26">
        <f>IF(AND(O16=0,P16=0,Q16=0,Y16=0),0,IF(OR(COUNTIFS(Items!$E:$E,O16,Items!$F:$F,P16,Items!$G:$G,Q16)=1,COUNTIFS(Items!$M:$M,O16,Items!$N:$N,P16,Items!$O:$O,Q16)=1,COUNTIFS(Items!$U:$U,O16,Items!$V:$V,P16,Items!$W:$W,Q16)=1),0,1))</f>
        <v>0</v>
      </c>
      <c r="D16" s="24">
        <f t="shared" si="12"/>
        <v>45422</v>
      </c>
      <c r="E16" s="1" t="s">
        <v>201</v>
      </c>
      <c r="O16" s="1" t="s">
        <v>89</v>
      </c>
      <c r="P16" s="1" t="s">
        <v>91</v>
      </c>
      <c r="Q16" s="1" t="s">
        <v>72</v>
      </c>
      <c r="Y16" s="1">
        <f>Y5*78%</f>
        <v>834600</v>
      </c>
      <c r="AC16" s="31" t="str">
        <f>IF(OR(RepP!$J$3="",RepP!$J$3=0,COUNTIF(Lists!$D:$D,RepP!$J$3)=0),Lists!$D$9,IF(RepP!$J$3=Lists!$D$9,Lists!$D$9,IF(RepP!$J$3=$E16,RepP!$J$3,"")))</f>
        <v>Все проекты</v>
      </c>
    </row>
    <row r="17" spans="2:29" x14ac:dyDescent="0.3">
      <c r="B17" s="26">
        <f>IF(AND(O17=0,P17=0,Q17=0,Y17=0),0,IF(OR(COUNTIFS(Items!$E:$E,O17,Items!$F:$F,P17,Items!$G:$G,Q17)=1,COUNTIFS(Items!$M:$M,O17,Items!$N:$N,P17,Items!$O:$O,Q17)=1,COUNTIFS(Items!$U:$U,O17,Items!$V:$V,P17,Items!$W:$W,Q17)=1),0,1))</f>
        <v>0</v>
      </c>
      <c r="D17" s="24">
        <f t="shared" si="12"/>
        <v>45432</v>
      </c>
      <c r="E17" s="1" t="s">
        <v>202</v>
      </c>
      <c r="O17" s="1" t="s">
        <v>89</v>
      </c>
      <c r="P17" s="1" t="s">
        <v>91</v>
      </c>
      <c r="Q17" s="1" t="s">
        <v>73</v>
      </c>
      <c r="Y17" s="1">
        <f>Y6*123%</f>
        <v>1223973</v>
      </c>
      <c r="AC17" s="31" t="str">
        <f>IF(OR(RepP!$J$3="",RepP!$J$3=0,COUNTIF(Lists!$D:$D,RepP!$J$3)=0),Lists!$D$9,IF(RepP!$J$3=Lists!$D$9,Lists!$D$9,IF(RepP!$J$3=$E17,RepP!$J$3,"")))</f>
        <v>Все проекты</v>
      </c>
    </row>
    <row r="18" spans="2:29" x14ac:dyDescent="0.3">
      <c r="B18" s="26">
        <f>IF(AND(O18=0,P18=0,Q18=0,Y18=0),0,IF(OR(COUNTIFS(Items!$E:$E,O18,Items!$F:$F,P18,Items!$G:$G,Q18)=1,COUNTIFS(Items!$M:$M,O18,Items!$N:$N,P18,Items!$O:$O,Q18)=1,COUNTIFS(Items!$U:$U,O18,Items!$V:$V,P18,Items!$W:$W,Q18)=1),0,1))</f>
        <v>0</v>
      </c>
      <c r="D18" s="24">
        <f t="shared" si="12"/>
        <v>45442</v>
      </c>
      <c r="E18" s="1" t="s">
        <v>203</v>
      </c>
      <c r="O18" s="1" t="s">
        <v>89</v>
      </c>
      <c r="P18" s="1" t="s">
        <v>91</v>
      </c>
      <c r="Q18" s="1" t="s">
        <v>74</v>
      </c>
      <c r="Y18" s="1">
        <f t="shared" ref="Y18" si="13">Y7-100000</f>
        <v>1044900</v>
      </c>
      <c r="AC18" s="31" t="str">
        <f>IF(OR(RepP!$J$3="",RepP!$J$3=0,COUNTIF(Lists!$D:$D,RepP!$J$3)=0),Lists!$D$9,IF(RepP!$J$3=Lists!$D$9,Lists!$D$9,IF(RepP!$J$3=$E18,RepP!$J$3,"")))</f>
        <v>Все проекты</v>
      </c>
    </row>
    <row r="19" spans="2:29" x14ac:dyDescent="0.3">
      <c r="B19" s="26">
        <f>IF(AND(O19=0,P19=0,Q19=0,Y19=0),0,IF(OR(COUNTIFS(Items!$E:$E,O19,Items!$F:$F,P19,Items!$G:$G,Q19)=1,COUNTIFS(Items!$M:$M,O19,Items!$N:$N,P19,Items!$O:$O,Q19)=1,COUNTIFS(Items!$U:$U,O19,Items!$V:$V,P19,Items!$W:$W,Q19)=1),0,1))</f>
        <v>0</v>
      </c>
      <c r="D19" s="24">
        <f t="shared" si="12"/>
        <v>45452</v>
      </c>
      <c r="E19" s="1" t="s">
        <v>200</v>
      </c>
      <c r="O19" s="1" t="s">
        <v>89</v>
      </c>
      <c r="P19" s="1" t="s">
        <v>91</v>
      </c>
      <c r="Q19" s="1" t="s">
        <v>75</v>
      </c>
      <c r="Y19" s="1">
        <f t="shared" ref="Y19" si="14">Y8-50000</f>
        <v>1014757</v>
      </c>
      <c r="AC19" s="31" t="str">
        <f>IF(OR(RepP!$J$3="",RepP!$J$3=0,COUNTIF(Lists!$D:$D,RepP!$J$3)=0),Lists!$D$9,IF(RepP!$J$3=Lists!$D$9,Lists!$D$9,IF(RepP!$J$3=$E19,RepP!$J$3,"")))</f>
        <v>Все проекты</v>
      </c>
    </row>
    <row r="20" spans="2:29" x14ac:dyDescent="0.3">
      <c r="B20" s="26">
        <f>IF(AND(O20=0,P20=0,Q20=0,Y20=0),0,IF(OR(COUNTIFS(Items!$E:$E,O20,Items!$F:$F,P20,Items!$G:$G,Q20)=1,COUNTIFS(Items!$M:$M,O20,Items!$N:$N,P20,Items!$O:$O,Q20)=1,COUNTIFS(Items!$U:$U,O20,Items!$V:$V,P20,Items!$W:$W,Q20)=1),0,1))</f>
        <v>0</v>
      </c>
      <c r="D20" s="24">
        <f>D3+5</f>
        <v>45297</v>
      </c>
      <c r="E20" s="1" t="s">
        <v>201</v>
      </c>
      <c r="O20" s="1" t="s">
        <v>89</v>
      </c>
      <c r="P20" s="1" t="s">
        <v>91</v>
      </c>
      <c r="Q20" s="1" t="s">
        <v>76</v>
      </c>
      <c r="Y20" s="1">
        <f t="shared" ref="Y20" si="15">Y9*78%</f>
        <v>955533.54</v>
      </c>
      <c r="AC20" s="31" t="str">
        <f>IF(OR(RepP!$J$3="",RepP!$J$3=0,COUNTIF(Lists!$D:$D,RepP!$J$3)=0),Lists!$D$9,IF(RepP!$J$3=Lists!$D$9,Lists!$D$9,IF(RepP!$J$3=$E20,RepP!$J$3,"")))</f>
        <v>Все проекты</v>
      </c>
    </row>
    <row r="21" spans="2:29" x14ac:dyDescent="0.3">
      <c r="B21" s="26">
        <f>IF(AND(O21=0,P21=0,Q21=0,Y21=0),0,IF(OR(COUNTIFS(Items!$E:$E,O21,Items!$F:$F,P21,Items!$G:$G,Q21)=1,COUNTIFS(Items!$M:$M,O21,Items!$N:$N,P21,Items!$O:$O,Q21)=1,COUNTIFS(Items!$U:$U,O21,Items!$V:$V,P21,Items!$W:$W,Q21)=1),0,1))</f>
        <v>0</v>
      </c>
      <c r="D21" s="24">
        <f t="shared" ref="D21:D59" si="16">D4+5</f>
        <v>45307</v>
      </c>
      <c r="E21" s="1" t="s">
        <v>202</v>
      </c>
      <c r="O21" s="1" t="s">
        <v>89</v>
      </c>
      <c r="P21" s="1" t="s">
        <v>91</v>
      </c>
      <c r="Q21" s="1" t="s">
        <v>81</v>
      </c>
      <c r="Y21" s="1">
        <f t="shared" ref="Y21" si="17">Y10*123%</f>
        <v>1401326.6876999999</v>
      </c>
      <c r="AC21" s="31" t="str">
        <f>IF(OR(RepP!$J$3="",RepP!$J$3=0,COUNTIF(Lists!$D:$D,RepP!$J$3)=0),Lists!$D$9,IF(RepP!$J$3=Lists!$D$9,Lists!$D$9,IF(RepP!$J$3=$E21,RepP!$J$3,"")))</f>
        <v>Все проекты</v>
      </c>
    </row>
    <row r="22" spans="2:29" x14ac:dyDescent="0.3">
      <c r="B22" s="26">
        <f>IF(AND(O22=0,P22=0,Q22=0,Y22=0),0,IF(OR(COUNTIFS(Items!$E:$E,O22,Items!$F:$F,P22,Items!$G:$G,Q22)=1,COUNTIFS(Items!$M:$M,O22,Items!$N:$N,P22,Items!$O:$O,Q22)=1,COUNTIFS(Items!$U:$U,O22,Items!$V:$V,P22,Items!$W:$W,Q22)=1),0,1))</f>
        <v>0</v>
      </c>
      <c r="D22" s="24">
        <f t="shared" si="16"/>
        <v>45317</v>
      </c>
      <c r="E22" s="1" t="s">
        <v>203</v>
      </c>
      <c r="O22" s="1" t="s">
        <v>89</v>
      </c>
      <c r="P22" s="1" t="s">
        <v>91</v>
      </c>
      <c r="Q22" s="1" t="s">
        <v>82</v>
      </c>
      <c r="Y22" s="1">
        <f t="shared" ref="Y22" si="18">Y11-100000</f>
        <v>1210796.01</v>
      </c>
      <c r="AC22" s="31" t="str">
        <f>IF(OR(RepP!$J$3="",RepP!$J$3=0,COUNTIF(Lists!$D:$D,RepP!$J$3)=0),Lists!$D$9,IF(RepP!$J$3=Lists!$D$9,Lists!$D$9,IF(RepP!$J$3=$E22,RepP!$J$3,"")))</f>
        <v>Все проекты</v>
      </c>
    </row>
    <row r="23" spans="2:29" x14ac:dyDescent="0.3">
      <c r="B23" s="26">
        <f>IF(AND(O23=0,P23=0,Q23=0,Y23=0),0,IF(OR(COUNTIFS(Items!$E:$E,O23,Items!$F:$F,P23,Items!$G:$G,Q23)=1,COUNTIFS(Items!$M:$M,O23,Items!$N:$N,P23,Items!$O:$O,Q23)=1,COUNTIFS(Items!$U:$U,O23,Items!$V:$V,P23,Items!$W:$W,Q23)=1),0,1))</f>
        <v>0</v>
      </c>
      <c r="D23" s="24">
        <f t="shared" si="16"/>
        <v>45327</v>
      </c>
      <c r="E23" s="1" t="s">
        <v>200</v>
      </c>
      <c r="O23" s="1" t="s">
        <v>89</v>
      </c>
      <c r="P23" s="1" t="s">
        <v>91</v>
      </c>
      <c r="Q23" s="1" t="s">
        <v>83</v>
      </c>
      <c r="Y23" s="1">
        <f t="shared" ref="Y23" si="19">Y12-50000</f>
        <v>1169040.2893000001</v>
      </c>
      <c r="AC23" s="31" t="str">
        <f>IF(OR(RepP!$J$3="",RepP!$J$3=0,COUNTIF(Lists!$D:$D,RepP!$J$3)=0),Lists!$D$9,IF(RepP!$J$3=Lists!$D$9,Lists!$D$9,IF(RepP!$J$3=$E23,RepP!$J$3,"")))</f>
        <v>Все проекты</v>
      </c>
    </row>
    <row r="24" spans="2:29" x14ac:dyDescent="0.3">
      <c r="B24" s="26">
        <f>IF(AND(O24=0,P24=0,Q24=0,Y24=0),0,IF(OR(COUNTIFS(Items!$E:$E,O24,Items!$F:$F,P24,Items!$G:$G,Q24)=1,COUNTIFS(Items!$M:$M,O24,Items!$N:$N,P24,Items!$O:$O,Q24)=1,COUNTIFS(Items!$U:$U,O24,Items!$V:$V,P24,Items!$W:$W,Q24)=1),0,1))</f>
        <v>0</v>
      </c>
      <c r="D24" s="24">
        <f t="shared" si="16"/>
        <v>45337</v>
      </c>
      <c r="E24" s="1" t="s">
        <v>201</v>
      </c>
      <c r="O24" s="1" t="s">
        <v>89</v>
      </c>
      <c r="P24" s="1" t="s">
        <v>145</v>
      </c>
      <c r="Q24" s="1" t="s">
        <v>110</v>
      </c>
      <c r="Y24" s="1">
        <f t="shared" ref="Y24" si="20">Y13*78%</f>
        <v>1093990.3499460001</v>
      </c>
      <c r="AC24" s="31" t="str">
        <f>IF(OR(RepP!$J$3="",RepP!$J$3=0,COUNTIF(Lists!$D:$D,RepP!$J$3)=0),Lists!$D$9,IF(RepP!$J$3=Lists!$D$9,Lists!$D$9,IF(RepP!$J$3=$E24,RepP!$J$3,"")))</f>
        <v>Все проекты</v>
      </c>
    </row>
    <row r="25" spans="2:29" x14ac:dyDescent="0.3">
      <c r="B25" s="26">
        <f>IF(AND(O25=0,P25=0,Q25=0,Y25=0),0,IF(OR(COUNTIFS(Items!$E:$E,O25,Items!$F:$F,P25,Items!$G:$G,Q25)=1,COUNTIFS(Items!$M:$M,O25,Items!$N:$N,P25,Items!$O:$O,Q25)=1,COUNTIFS(Items!$U:$U,O25,Items!$V:$V,P25,Items!$W:$W,Q25)=1),0,1))</f>
        <v>0</v>
      </c>
      <c r="D25" s="24">
        <f t="shared" si="16"/>
        <v>45347</v>
      </c>
      <c r="E25" s="1" t="s">
        <v>202</v>
      </c>
      <c r="O25" s="1" t="s">
        <v>89</v>
      </c>
      <c r="P25" s="1" t="s">
        <v>145</v>
      </c>
      <c r="Q25" s="1" t="s">
        <v>111</v>
      </c>
      <c r="Y25" s="1">
        <f t="shared" ref="Y25" si="21">Y14*123%</f>
        <v>1107000</v>
      </c>
      <c r="AC25" s="31" t="str">
        <f>IF(OR(RepP!$J$3="",RepP!$J$3=0,COUNTIF(Lists!$D:$D,RepP!$J$3)=0),Lists!$D$9,IF(RepP!$J$3=Lists!$D$9,Lists!$D$9,IF(RepP!$J$3=$E25,RepP!$J$3,"")))</f>
        <v>Все проекты</v>
      </c>
    </row>
    <row r="26" spans="2:29" x14ac:dyDescent="0.3">
      <c r="B26" s="26">
        <f>IF(AND(O26=0,P26=0,Q26=0,Y26=0),0,IF(OR(COUNTIFS(Items!$E:$E,O26,Items!$F:$F,P26,Items!$G:$G,Q26)=1,COUNTIFS(Items!$M:$M,O26,Items!$N:$N,P26,Items!$O:$O,Q26)=1,COUNTIFS(Items!$U:$U,O26,Items!$V:$V,P26,Items!$W:$W,Q26)=1),0,1))</f>
        <v>0</v>
      </c>
      <c r="D26" s="24">
        <f t="shared" si="16"/>
        <v>45357</v>
      </c>
      <c r="E26" s="1" t="s">
        <v>203</v>
      </c>
      <c r="O26" s="1" t="s">
        <v>89</v>
      </c>
      <c r="P26" s="1" t="s">
        <v>145</v>
      </c>
      <c r="Q26" s="1" t="s">
        <v>112</v>
      </c>
      <c r="Y26" s="1">
        <f t="shared" ref="Y26" si="22">Y15-100000</f>
        <v>780000</v>
      </c>
      <c r="AC26" s="31" t="str">
        <f>IF(OR(RepP!$J$3="",RepP!$J$3=0,COUNTIF(Lists!$D:$D,RepP!$J$3)=0),Lists!$D$9,IF(RepP!$J$3=Lists!$D$9,Lists!$D$9,IF(RepP!$J$3=$E26,RepP!$J$3,"")))</f>
        <v>Все проекты</v>
      </c>
    </row>
    <row r="27" spans="2:29" x14ac:dyDescent="0.3">
      <c r="B27" s="26">
        <f>IF(AND(O27=0,P27=0,Q27=0,Y27=0),0,IF(OR(COUNTIFS(Items!$E:$E,O27,Items!$F:$F,P27,Items!$G:$G,Q27)=1,COUNTIFS(Items!$M:$M,O27,Items!$N:$N,P27,Items!$O:$O,Q27)=1,COUNTIFS(Items!$U:$U,O27,Items!$V:$V,P27,Items!$W:$W,Q27)=1),0,1))</f>
        <v>0</v>
      </c>
      <c r="D27" s="24">
        <f t="shared" si="16"/>
        <v>45367</v>
      </c>
      <c r="E27" s="1" t="s">
        <v>200</v>
      </c>
      <c r="O27" s="1" t="s">
        <v>89</v>
      </c>
      <c r="P27" s="1" t="s">
        <v>145</v>
      </c>
      <c r="Q27" s="1" t="s">
        <v>113</v>
      </c>
      <c r="Y27" s="1">
        <f t="shared" ref="Y27" si="23">Y16-50000</f>
        <v>784600</v>
      </c>
      <c r="AC27" s="31" t="str">
        <f>IF(OR(RepP!$J$3="",RepP!$J$3=0,COUNTIF(Lists!$D:$D,RepP!$J$3)=0),Lists!$D$9,IF(RepP!$J$3=Lists!$D$9,Lists!$D$9,IF(RepP!$J$3=$E27,RepP!$J$3,"")))</f>
        <v>Все проекты</v>
      </c>
    </row>
    <row r="28" spans="2:29" x14ac:dyDescent="0.3">
      <c r="B28" s="26">
        <f>IF(AND(O28=0,P28=0,Q28=0,Y28=0),0,IF(OR(COUNTIFS(Items!$E:$E,O28,Items!$F:$F,P28,Items!$G:$G,Q28)=1,COUNTIFS(Items!$M:$M,O28,Items!$N:$N,P28,Items!$O:$O,Q28)=1,COUNTIFS(Items!$U:$U,O28,Items!$V:$V,P28,Items!$W:$W,Q28)=1),0,1))</f>
        <v>0</v>
      </c>
      <c r="D28" s="24">
        <f t="shared" si="16"/>
        <v>45377</v>
      </c>
      <c r="E28" s="1" t="s">
        <v>201</v>
      </c>
      <c r="O28" s="1" t="s">
        <v>89</v>
      </c>
      <c r="P28" s="1" t="s">
        <v>145</v>
      </c>
      <c r="Q28" s="1" t="s">
        <v>114</v>
      </c>
      <c r="Y28" s="1">
        <f t="shared" ref="Y28" si="24">Y17*78%</f>
        <v>954698.94000000006</v>
      </c>
      <c r="AC28" s="31" t="str">
        <f>IF(OR(RepP!$J$3="",RepP!$J$3=0,COUNTIF(Lists!$D:$D,RepP!$J$3)=0),Lists!$D$9,IF(RepP!$J$3=Lists!$D$9,Lists!$D$9,IF(RepP!$J$3=$E28,RepP!$J$3,"")))</f>
        <v>Все проекты</v>
      </c>
    </row>
    <row r="29" spans="2:29" x14ac:dyDescent="0.3">
      <c r="B29" s="26">
        <f>IF(AND(O29=0,P29=0,Q29=0,Y29=0),0,IF(OR(COUNTIFS(Items!$E:$E,O29,Items!$F:$F,P29,Items!$G:$G,Q29)=1,COUNTIFS(Items!$M:$M,O29,Items!$N:$N,P29,Items!$O:$O,Q29)=1,COUNTIFS(Items!$U:$U,O29,Items!$V:$V,P29,Items!$W:$W,Q29)=1),0,1))</f>
        <v>0</v>
      </c>
      <c r="D29" s="24">
        <f t="shared" si="16"/>
        <v>45387</v>
      </c>
      <c r="E29" s="1" t="s">
        <v>202</v>
      </c>
      <c r="O29" s="1" t="s">
        <v>89</v>
      </c>
      <c r="P29" s="1" t="s">
        <v>145</v>
      </c>
      <c r="Q29" s="1" t="s">
        <v>115</v>
      </c>
      <c r="Y29" s="1">
        <f t="shared" ref="Y29" si="25">Y18*123%</f>
        <v>1285227</v>
      </c>
      <c r="AC29" s="31" t="str">
        <f>IF(OR(RepP!$J$3="",RepP!$J$3=0,COUNTIF(Lists!$D:$D,RepP!$J$3)=0),Lists!$D$9,IF(RepP!$J$3=Lists!$D$9,Lists!$D$9,IF(RepP!$J$3=$E29,RepP!$J$3,"")))</f>
        <v>Все проекты</v>
      </c>
    </row>
    <row r="30" spans="2:29" x14ac:dyDescent="0.3">
      <c r="B30" s="26">
        <f>IF(AND(O30=0,P30=0,Q30=0,Y30=0),0,IF(OR(COUNTIFS(Items!$E:$E,O30,Items!$F:$F,P30,Items!$G:$G,Q30)=1,COUNTIFS(Items!$M:$M,O30,Items!$N:$N,P30,Items!$O:$O,Q30)=1,COUNTIFS(Items!$U:$U,O30,Items!$V:$V,P30,Items!$W:$W,Q30)=1),0,1))</f>
        <v>0</v>
      </c>
      <c r="D30" s="24">
        <f t="shared" si="16"/>
        <v>45397</v>
      </c>
      <c r="E30" s="1" t="s">
        <v>203</v>
      </c>
      <c r="O30" s="1" t="s">
        <v>89</v>
      </c>
      <c r="P30" s="1" t="s">
        <v>145</v>
      </c>
      <c r="Q30" s="1" t="s">
        <v>116</v>
      </c>
      <c r="Y30" s="1">
        <f t="shared" ref="Y30" si="26">Y19-100000</f>
        <v>914757</v>
      </c>
      <c r="AC30" s="31" t="str">
        <f>IF(OR(RepP!$J$3="",RepP!$J$3=0,COUNTIF(Lists!$D:$D,RepP!$J$3)=0),Lists!$D$9,IF(RepP!$J$3=Lists!$D$9,Lists!$D$9,IF(RepP!$J$3=$E30,RepP!$J$3,"")))</f>
        <v>Все проекты</v>
      </c>
    </row>
    <row r="31" spans="2:29" x14ac:dyDescent="0.3">
      <c r="B31" s="26">
        <f>IF(AND(O31=0,P31=0,Q31=0,Y31=0),0,IF(OR(COUNTIFS(Items!$E:$E,O31,Items!$F:$F,P31,Items!$G:$G,Q31)=1,COUNTIFS(Items!$M:$M,O31,Items!$N:$N,P31,Items!$O:$O,Q31)=1,COUNTIFS(Items!$U:$U,O31,Items!$V:$V,P31,Items!$W:$W,Q31)=1),0,1))</f>
        <v>0</v>
      </c>
      <c r="D31" s="24">
        <f t="shared" si="16"/>
        <v>45407</v>
      </c>
      <c r="E31" s="1" t="s">
        <v>200</v>
      </c>
      <c r="O31" s="1" t="s">
        <v>89</v>
      </c>
      <c r="P31" s="1" t="s">
        <v>145</v>
      </c>
      <c r="Q31" s="1" t="s">
        <v>117</v>
      </c>
      <c r="Y31" s="1">
        <f t="shared" ref="Y31" si="27">Y20-50000</f>
        <v>905533.54</v>
      </c>
      <c r="AC31" s="31" t="str">
        <f>IF(OR(RepP!$J$3="",RepP!$J$3=0,COUNTIF(Lists!$D:$D,RepP!$J$3)=0),Lists!$D$9,IF(RepP!$J$3=Lists!$D$9,Lists!$D$9,IF(RepP!$J$3=$E31,RepP!$J$3,"")))</f>
        <v>Все проекты</v>
      </c>
    </row>
    <row r="32" spans="2:29" x14ac:dyDescent="0.3">
      <c r="B32" s="26">
        <f>IF(AND(O32=0,P32=0,Q32=0,Y32=0),0,IF(OR(COUNTIFS(Items!$E:$E,O32,Items!$F:$F,P32,Items!$G:$G,Q32)=1,COUNTIFS(Items!$M:$M,O32,Items!$N:$N,P32,Items!$O:$O,Q32)=1,COUNTIFS(Items!$U:$U,O32,Items!$V:$V,P32,Items!$W:$W,Q32)=1),0,1))</f>
        <v>0</v>
      </c>
      <c r="D32" s="24">
        <f t="shared" si="16"/>
        <v>45417</v>
      </c>
      <c r="E32" s="1" t="s">
        <v>201</v>
      </c>
      <c r="O32" s="1" t="s">
        <v>89</v>
      </c>
      <c r="P32" s="1" t="s">
        <v>145</v>
      </c>
      <c r="Q32" s="1" t="s">
        <v>118</v>
      </c>
      <c r="Y32" s="1">
        <f t="shared" ref="Y32" si="28">Y21*78%</f>
        <v>1093034.8164059999</v>
      </c>
      <c r="AC32" s="31" t="str">
        <f>IF(OR(RepP!$J$3="",RepP!$J$3=0,COUNTIF(Lists!$D:$D,RepP!$J$3)=0),Lists!$D$9,IF(RepP!$J$3=Lists!$D$9,Lists!$D$9,IF(RepP!$J$3=$E32,RepP!$J$3,"")))</f>
        <v>Все проекты</v>
      </c>
    </row>
    <row r="33" spans="2:29" x14ac:dyDescent="0.3">
      <c r="B33" s="26">
        <f>IF(AND(O33=0,P33=0,Q33=0,Y33=0),0,IF(OR(COUNTIFS(Items!$E:$E,O33,Items!$F:$F,P33,Items!$G:$G,Q33)=1,COUNTIFS(Items!$M:$M,O33,Items!$N:$N,P33,Items!$O:$O,Q33)=1,COUNTIFS(Items!$U:$U,O33,Items!$V:$V,P33,Items!$W:$W,Q33)=1),0,1))</f>
        <v>0</v>
      </c>
      <c r="D33" s="24">
        <f t="shared" si="16"/>
        <v>45427</v>
      </c>
      <c r="E33" s="1" t="s">
        <v>202</v>
      </c>
      <c r="O33" s="1" t="s">
        <v>89</v>
      </c>
      <c r="P33" s="1" t="s">
        <v>145</v>
      </c>
      <c r="Q33" s="1" t="s">
        <v>119</v>
      </c>
      <c r="Y33" s="1">
        <f t="shared" ref="Y33" si="29">Y22*123%</f>
        <v>1489279.0922999999</v>
      </c>
      <c r="AC33" s="31" t="str">
        <f>IF(OR(RepP!$J$3="",RepP!$J$3=0,COUNTIF(Lists!$D:$D,RepP!$J$3)=0),Lists!$D$9,IF(RepP!$J$3=Lists!$D$9,Lists!$D$9,IF(RepP!$J$3=$E33,RepP!$J$3,"")))</f>
        <v>Все проекты</v>
      </c>
    </row>
    <row r="34" spans="2:29" x14ac:dyDescent="0.3">
      <c r="B34" s="26">
        <f>IF(AND(O34=0,P34=0,Q34=0,Y34=0),0,IF(OR(COUNTIFS(Items!$E:$E,O34,Items!$F:$F,P34,Items!$G:$G,Q34)=1,COUNTIFS(Items!$M:$M,O34,Items!$N:$N,P34,Items!$O:$O,Q34)=1,COUNTIFS(Items!$U:$U,O34,Items!$V:$V,P34,Items!$W:$W,Q34)=1),0,1))</f>
        <v>0</v>
      </c>
      <c r="D34" s="24">
        <f t="shared" si="16"/>
        <v>45437</v>
      </c>
      <c r="E34" s="1" t="s">
        <v>203</v>
      </c>
      <c r="O34" s="1" t="s">
        <v>89</v>
      </c>
      <c r="P34" s="1" t="s">
        <v>145</v>
      </c>
      <c r="Q34" s="1" t="s">
        <v>121</v>
      </c>
      <c r="Y34" s="1">
        <f t="shared" ref="Y34" si="30">Y23-100000</f>
        <v>1069040.2893000001</v>
      </c>
      <c r="AC34" s="31" t="str">
        <f>IF(OR(RepP!$J$3="",RepP!$J$3=0,COUNTIF(Lists!$D:$D,RepP!$J$3)=0),Lists!$D$9,IF(RepP!$J$3=Lists!$D$9,Lists!$D$9,IF(RepP!$J$3=$E34,RepP!$J$3,"")))</f>
        <v>Все проекты</v>
      </c>
    </row>
    <row r="35" spans="2:29" x14ac:dyDescent="0.3">
      <c r="B35" s="26">
        <f>IF(AND(O35=0,P35=0,Q35=0,Y35=0),0,IF(OR(COUNTIFS(Items!$E:$E,O35,Items!$F:$F,P35,Items!$G:$G,Q35)=1,COUNTIFS(Items!$M:$M,O35,Items!$N:$N,P35,Items!$O:$O,Q35)=1,COUNTIFS(Items!$U:$U,O35,Items!$V:$V,P35,Items!$W:$W,Q35)=1),0,1))</f>
        <v>0</v>
      </c>
      <c r="D35" s="24">
        <f t="shared" si="16"/>
        <v>45447</v>
      </c>
      <c r="E35" s="1" t="s">
        <v>200</v>
      </c>
      <c r="O35" s="1" t="s">
        <v>89</v>
      </c>
      <c r="P35" s="1" t="s">
        <v>145</v>
      </c>
      <c r="Q35" s="1" t="s">
        <v>122</v>
      </c>
      <c r="Y35" s="1">
        <f t="shared" ref="Y35" si="31">Y24-50000</f>
        <v>1043990.3499460001</v>
      </c>
      <c r="AC35" s="31" t="str">
        <f>IF(OR(RepP!$J$3="",RepP!$J$3=0,COUNTIF(Lists!$D:$D,RepP!$J$3)=0),Lists!$D$9,IF(RepP!$J$3=Lists!$D$9,Lists!$D$9,IF(RepP!$J$3=$E35,RepP!$J$3,"")))</f>
        <v>Все проекты</v>
      </c>
    </row>
    <row r="36" spans="2:29" x14ac:dyDescent="0.3">
      <c r="B36" s="26">
        <f>IF(AND(O36=0,P36=0,Q36=0,Y36=0),0,IF(OR(COUNTIFS(Items!$E:$E,O36,Items!$F:$F,P36,Items!$G:$G,Q36)=1,COUNTIFS(Items!$M:$M,O36,Items!$N:$N,P36,Items!$O:$O,Q36)=1,COUNTIFS(Items!$U:$U,O36,Items!$V:$V,P36,Items!$W:$W,Q36)=1),0,1))</f>
        <v>0</v>
      </c>
      <c r="D36" s="24">
        <f t="shared" si="16"/>
        <v>45457</v>
      </c>
      <c r="E36" s="1" t="s">
        <v>201</v>
      </c>
      <c r="O36" s="1" t="s">
        <v>89</v>
      </c>
      <c r="P36" s="1" t="s">
        <v>145</v>
      </c>
      <c r="Q36" s="1" t="s">
        <v>123</v>
      </c>
      <c r="Y36" s="1">
        <f t="shared" ref="Y36" si="32">Y25*78%</f>
        <v>863460</v>
      </c>
      <c r="AC36" s="31" t="str">
        <f>IF(OR(RepP!$J$3="",RepP!$J$3=0,COUNTIF(Lists!$D:$D,RepP!$J$3)=0),Lists!$D$9,IF(RepP!$J$3=Lists!$D$9,Lists!$D$9,IF(RepP!$J$3=$E36,RepP!$J$3,"")))</f>
        <v>Все проекты</v>
      </c>
    </row>
    <row r="37" spans="2:29" x14ac:dyDescent="0.3">
      <c r="B37" s="26">
        <f>IF(AND(O37=0,P37=0,Q37=0,Y37=0),0,IF(OR(COUNTIFS(Items!$E:$E,O37,Items!$F:$F,P37,Items!$G:$G,Q37)=1,COUNTIFS(Items!$M:$M,O37,Items!$N:$N,P37,Items!$O:$O,Q37)=1,COUNTIFS(Items!$U:$U,O37,Items!$V:$V,P37,Items!$W:$W,Q37)=1),0,1))</f>
        <v>0</v>
      </c>
      <c r="D37" s="24">
        <f t="shared" si="16"/>
        <v>45302</v>
      </c>
      <c r="E37" s="1" t="s">
        <v>202</v>
      </c>
      <c r="O37" s="1" t="s">
        <v>89</v>
      </c>
      <c r="P37" s="1" t="s">
        <v>145</v>
      </c>
      <c r="Q37" s="1" t="s">
        <v>124</v>
      </c>
      <c r="Y37" s="1">
        <f t="shared" ref="Y37" si="33">Y26*123%</f>
        <v>959400</v>
      </c>
      <c r="AC37" s="31" t="str">
        <f>IF(OR(RepP!$J$3="",RepP!$J$3=0,COUNTIF(Lists!$D:$D,RepP!$J$3)=0),Lists!$D$9,IF(RepP!$J$3=Lists!$D$9,Lists!$D$9,IF(RepP!$J$3=$E37,RepP!$J$3,"")))</f>
        <v>Все проекты</v>
      </c>
    </row>
    <row r="38" spans="2:29" x14ac:dyDescent="0.3">
      <c r="B38" s="26">
        <f>IF(AND(O38=0,P38=0,Q38=0,Y38=0),0,IF(OR(COUNTIFS(Items!$E:$E,O38,Items!$F:$F,P38,Items!$G:$G,Q38)=1,COUNTIFS(Items!$M:$M,O38,Items!$N:$N,P38,Items!$O:$O,Q38)=1,COUNTIFS(Items!$U:$U,O38,Items!$V:$V,P38,Items!$W:$W,Q38)=1),0,1))</f>
        <v>0</v>
      </c>
      <c r="D38" s="24">
        <f t="shared" si="16"/>
        <v>45312</v>
      </c>
      <c r="E38" s="1" t="s">
        <v>203</v>
      </c>
      <c r="O38" s="1" t="s">
        <v>89</v>
      </c>
      <c r="P38" s="1" t="s">
        <v>145</v>
      </c>
      <c r="Q38" s="1" t="s">
        <v>125</v>
      </c>
      <c r="Y38" s="1">
        <f t="shared" ref="Y38" si="34">Y27-100000</f>
        <v>684600</v>
      </c>
      <c r="AC38" s="31" t="str">
        <f>IF(OR(RepP!$J$3="",RepP!$J$3=0,COUNTIF(Lists!$D:$D,RepP!$J$3)=0),Lists!$D$9,IF(RepP!$J$3=Lists!$D$9,Lists!$D$9,IF(RepP!$J$3=$E38,RepP!$J$3,"")))</f>
        <v>Все проекты</v>
      </c>
    </row>
    <row r="39" spans="2:29" x14ac:dyDescent="0.3">
      <c r="B39" s="26">
        <f>IF(AND(O39=0,P39=0,Q39=0,Y39=0),0,IF(OR(COUNTIFS(Items!$E:$E,O39,Items!$F:$F,P39,Items!$G:$G,Q39)=1,COUNTIFS(Items!$M:$M,O39,Items!$N:$N,P39,Items!$O:$O,Q39)=1,COUNTIFS(Items!$U:$U,O39,Items!$V:$V,P39,Items!$W:$W,Q39)=1),0,1))</f>
        <v>0</v>
      </c>
      <c r="D39" s="24">
        <f t="shared" si="16"/>
        <v>45322</v>
      </c>
      <c r="E39" s="1" t="s">
        <v>200</v>
      </c>
      <c r="O39" s="1" t="s">
        <v>89</v>
      </c>
      <c r="P39" s="1" t="s">
        <v>145</v>
      </c>
      <c r="Q39" s="1" t="s">
        <v>126</v>
      </c>
      <c r="Y39" s="1">
        <f t="shared" ref="Y39" si="35">Y28-50000</f>
        <v>904698.94000000006</v>
      </c>
      <c r="AC39" s="31" t="str">
        <f>IF(OR(RepP!$J$3="",RepP!$J$3=0,COUNTIF(Lists!$D:$D,RepP!$J$3)=0),Lists!$D$9,IF(RepP!$J$3=Lists!$D$9,Lists!$D$9,IF(RepP!$J$3=$E39,RepP!$J$3,"")))</f>
        <v>Все проекты</v>
      </c>
    </row>
    <row r="40" spans="2:29" x14ac:dyDescent="0.3">
      <c r="B40" s="26">
        <f>IF(AND(O40=0,P40=0,Q40=0,Y40=0),0,IF(OR(COUNTIFS(Items!$E:$E,O40,Items!$F:$F,P40,Items!$G:$G,Q40)=1,COUNTIFS(Items!$M:$M,O40,Items!$N:$N,P40,Items!$O:$O,Q40)=1,COUNTIFS(Items!$U:$U,O40,Items!$V:$V,P40,Items!$W:$W,Q40)=1),0,1))</f>
        <v>0</v>
      </c>
      <c r="D40" s="24">
        <f t="shared" si="16"/>
        <v>45332</v>
      </c>
      <c r="E40" s="1" t="s">
        <v>201</v>
      </c>
      <c r="O40" s="1" t="s">
        <v>89</v>
      </c>
      <c r="P40" s="1" t="s">
        <v>145</v>
      </c>
      <c r="Q40" s="1" t="s">
        <v>127</v>
      </c>
      <c r="Y40" s="1">
        <f t="shared" ref="Y40" si="36">Y29*78%</f>
        <v>1002477.06</v>
      </c>
      <c r="AC40" s="31" t="str">
        <f>IF(OR(RepP!$J$3="",RepP!$J$3=0,COUNTIF(Lists!$D:$D,RepP!$J$3)=0),Lists!$D$9,IF(RepP!$J$3=Lists!$D$9,Lists!$D$9,IF(RepP!$J$3=$E40,RepP!$J$3,"")))</f>
        <v>Все проекты</v>
      </c>
    </row>
    <row r="41" spans="2:29" x14ac:dyDescent="0.3">
      <c r="B41" s="26">
        <f>IF(AND(O41=0,P41=0,Q41=0,Y41=0),0,IF(OR(COUNTIFS(Items!$E:$E,O41,Items!$F:$F,P41,Items!$G:$G,Q41)=1,COUNTIFS(Items!$M:$M,O41,Items!$N:$N,P41,Items!$O:$O,Q41)=1,COUNTIFS(Items!$U:$U,O41,Items!$V:$V,P41,Items!$W:$W,Q41)=1),0,1))</f>
        <v>0</v>
      </c>
      <c r="D41" s="24">
        <f t="shared" si="16"/>
        <v>45342</v>
      </c>
      <c r="E41" s="1" t="s">
        <v>202</v>
      </c>
      <c r="O41" s="1" t="s">
        <v>89</v>
      </c>
      <c r="P41" s="1" t="s">
        <v>146</v>
      </c>
      <c r="Q41" s="1" t="s">
        <v>128</v>
      </c>
      <c r="Y41" s="1">
        <f t="shared" ref="Y41" si="37">Y30*123%</f>
        <v>1125151.1099999999</v>
      </c>
      <c r="AC41" s="31" t="str">
        <f>IF(OR(RepP!$J$3="",RepP!$J$3=0,COUNTIF(Lists!$D:$D,RepP!$J$3)=0),Lists!$D$9,IF(RepP!$J$3=Lists!$D$9,Lists!$D$9,IF(RepP!$J$3=$E41,RepP!$J$3,"")))</f>
        <v>Все проекты</v>
      </c>
    </row>
    <row r="42" spans="2:29" x14ac:dyDescent="0.3">
      <c r="B42" s="26">
        <f>IF(AND(O42=0,P42=0,Q42=0,Y42=0),0,IF(OR(COUNTIFS(Items!$E:$E,O42,Items!$F:$F,P42,Items!$G:$G,Q42)=1,COUNTIFS(Items!$M:$M,O42,Items!$N:$N,P42,Items!$O:$O,Q42)=1,COUNTIFS(Items!$U:$U,O42,Items!$V:$V,P42,Items!$W:$W,Q42)=1),0,1))</f>
        <v>0</v>
      </c>
      <c r="D42" s="24">
        <f t="shared" si="16"/>
        <v>45352</v>
      </c>
      <c r="E42" s="1" t="s">
        <v>203</v>
      </c>
      <c r="O42" s="1" t="s">
        <v>89</v>
      </c>
      <c r="P42" s="1" t="s">
        <v>146</v>
      </c>
      <c r="Q42" s="1" t="s">
        <v>129</v>
      </c>
      <c r="Y42" s="1">
        <f t="shared" ref="Y42" si="38">Y31-100000</f>
        <v>805533.54</v>
      </c>
      <c r="AC42" s="31" t="str">
        <f>IF(OR(RepP!$J$3="",RepP!$J$3=0,COUNTIF(Lists!$D:$D,RepP!$J$3)=0),Lists!$D$9,IF(RepP!$J$3=Lists!$D$9,Lists!$D$9,IF(RepP!$J$3=$E42,RepP!$J$3,"")))</f>
        <v>Все проекты</v>
      </c>
    </row>
    <row r="43" spans="2:29" x14ac:dyDescent="0.3">
      <c r="B43" s="26">
        <f>IF(AND(O43=0,P43=0,Q43=0,Y43=0),0,IF(OR(COUNTIFS(Items!$E:$E,O43,Items!$F:$F,P43,Items!$G:$G,Q43)=1,COUNTIFS(Items!$M:$M,O43,Items!$N:$N,P43,Items!$O:$O,Q43)=1,COUNTIFS(Items!$U:$U,O43,Items!$V:$V,P43,Items!$W:$W,Q43)=1),0,1))</f>
        <v>0</v>
      </c>
      <c r="D43" s="24">
        <f t="shared" si="16"/>
        <v>45362</v>
      </c>
      <c r="E43" s="1" t="s">
        <v>200</v>
      </c>
      <c r="O43" s="1" t="s">
        <v>89</v>
      </c>
      <c r="P43" s="1" t="s">
        <v>146</v>
      </c>
      <c r="Q43" s="1" t="s">
        <v>130</v>
      </c>
      <c r="Y43" s="1">
        <f t="shared" ref="Y43" si="39">Y32-50000</f>
        <v>1043034.8164059999</v>
      </c>
      <c r="AC43" s="31" t="str">
        <f>IF(OR(RepP!$J$3="",RepP!$J$3=0,COUNTIF(Lists!$D:$D,RepP!$J$3)=0),Lists!$D$9,IF(RepP!$J$3=Lists!$D$9,Lists!$D$9,IF(RepP!$J$3=$E43,RepP!$J$3,"")))</f>
        <v>Все проекты</v>
      </c>
    </row>
    <row r="44" spans="2:29" x14ac:dyDescent="0.3">
      <c r="B44" s="26">
        <f>IF(AND(O44=0,P44=0,Q44=0,Y44=0),0,IF(OR(COUNTIFS(Items!$E:$E,O44,Items!$F:$F,P44,Items!$G:$G,Q44)=1,COUNTIFS(Items!$M:$M,O44,Items!$N:$N,P44,Items!$O:$O,Q44)=1,COUNTIFS(Items!$U:$U,O44,Items!$V:$V,P44,Items!$W:$W,Q44)=1),0,1))</f>
        <v>0</v>
      </c>
      <c r="D44" s="24">
        <f t="shared" si="16"/>
        <v>45372</v>
      </c>
      <c r="E44" s="1" t="s">
        <v>201</v>
      </c>
      <c r="O44" s="1" t="s">
        <v>89</v>
      </c>
      <c r="P44" s="1" t="s">
        <v>146</v>
      </c>
      <c r="Q44" s="1" t="s">
        <v>169</v>
      </c>
      <c r="Y44" s="1">
        <f t="shared" ref="Y44" si="40">Y33*78%</f>
        <v>1161637.691994</v>
      </c>
      <c r="AC44" s="31" t="str">
        <f>IF(OR(RepP!$J$3="",RepP!$J$3=0,COUNTIF(Lists!$D:$D,RepP!$J$3)=0),Lists!$D$9,IF(RepP!$J$3=Lists!$D$9,Lists!$D$9,IF(RepP!$J$3=$E44,RepP!$J$3,"")))</f>
        <v>Все проекты</v>
      </c>
    </row>
    <row r="45" spans="2:29" x14ac:dyDescent="0.3">
      <c r="B45" s="26">
        <f>IF(AND(O45=0,P45=0,Q45=0,Y45=0),0,IF(OR(COUNTIFS(Items!$E:$E,O45,Items!$F:$F,P45,Items!$G:$G,Q45)=1,COUNTIFS(Items!$M:$M,O45,Items!$N:$N,P45,Items!$O:$O,Q45)=1,COUNTIFS(Items!$U:$U,O45,Items!$V:$V,P45,Items!$W:$W,Q45)=1),0,1))</f>
        <v>0</v>
      </c>
      <c r="D45" s="24">
        <f t="shared" si="16"/>
        <v>45382</v>
      </c>
      <c r="E45" s="1" t="s">
        <v>202</v>
      </c>
      <c r="O45" s="1" t="s">
        <v>89</v>
      </c>
      <c r="P45" s="1" t="s">
        <v>146</v>
      </c>
      <c r="Q45" s="1" t="s">
        <v>170</v>
      </c>
      <c r="Y45" s="1">
        <f t="shared" ref="Y45" si="41">Y34*123%</f>
        <v>1314919.555839</v>
      </c>
      <c r="AC45" s="31" t="str">
        <f>IF(OR(RepP!$J$3="",RepP!$J$3=0,COUNTIF(Lists!$D:$D,RepP!$J$3)=0),Lists!$D$9,IF(RepP!$J$3=Lists!$D$9,Lists!$D$9,IF(RepP!$J$3=$E45,RepP!$J$3,"")))</f>
        <v>Все проекты</v>
      </c>
    </row>
    <row r="46" spans="2:29" x14ac:dyDescent="0.3">
      <c r="B46" s="26">
        <f>IF(AND(O46=0,P46=0,Q46=0,Y46=0),0,IF(OR(COUNTIFS(Items!$E:$E,O46,Items!$F:$F,P46,Items!$G:$G,Q46)=1,COUNTIFS(Items!$M:$M,O46,Items!$N:$N,P46,Items!$O:$O,Q46)=1,COUNTIFS(Items!$U:$U,O46,Items!$V:$V,P46,Items!$W:$W,Q46)=1),0,1))</f>
        <v>0</v>
      </c>
      <c r="D46" s="24">
        <f t="shared" si="16"/>
        <v>45392</v>
      </c>
      <c r="E46" s="1" t="s">
        <v>203</v>
      </c>
      <c r="O46" s="1" t="s">
        <v>89</v>
      </c>
      <c r="P46" s="1" t="s">
        <v>146</v>
      </c>
      <c r="Q46" s="1" t="s">
        <v>171</v>
      </c>
      <c r="Y46" s="1">
        <f t="shared" ref="Y46" si="42">Y35-100000</f>
        <v>943990.34994600015</v>
      </c>
      <c r="AC46" s="31" t="str">
        <f>IF(OR(RepP!$J$3="",RepP!$J$3=0,COUNTIF(Lists!$D:$D,RepP!$J$3)=0),Lists!$D$9,IF(RepP!$J$3=Lists!$D$9,Lists!$D$9,IF(RepP!$J$3=$E46,RepP!$J$3,"")))</f>
        <v>Все проекты</v>
      </c>
    </row>
    <row r="47" spans="2:29" x14ac:dyDescent="0.3">
      <c r="B47" s="26">
        <f>IF(AND(O47=0,P47=0,Q47=0,Y47=0),0,IF(OR(COUNTIFS(Items!$E:$E,O47,Items!$F:$F,P47,Items!$G:$G,Q47)=1,COUNTIFS(Items!$M:$M,O47,Items!$N:$N,P47,Items!$O:$O,Q47)=1,COUNTIFS(Items!$U:$U,O47,Items!$V:$V,P47,Items!$W:$W,Q47)=1),0,1))</f>
        <v>0</v>
      </c>
      <c r="D47" s="24">
        <f t="shared" si="16"/>
        <v>45402</v>
      </c>
      <c r="E47" s="1" t="s">
        <v>200</v>
      </c>
      <c r="O47" s="1" t="s">
        <v>89</v>
      </c>
      <c r="P47" s="1" t="s">
        <v>146</v>
      </c>
      <c r="Q47" s="1" t="s">
        <v>172</v>
      </c>
      <c r="Y47" s="1">
        <f t="shared" ref="Y47" si="43">Y36-50000</f>
        <v>813460</v>
      </c>
      <c r="AC47" s="31" t="str">
        <f>IF(OR(RepP!$J$3="",RepP!$J$3=0,COUNTIF(Lists!$D:$D,RepP!$J$3)=0),Lists!$D$9,IF(RepP!$J$3=Lists!$D$9,Lists!$D$9,IF(RepP!$J$3=$E47,RepP!$J$3,"")))</f>
        <v>Все проекты</v>
      </c>
    </row>
    <row r="48" spans="2:29" x14ac:dyDescent="0.3">
      <c r="B48" s="26">
        <f>IF(AND(O48=0,P48=0,Q48=0,Y48=0),0,IF(OR(COUNTIFS(Items!$E:$E,O48,Items!$F:$F,P48,Items!$G:$G,Q48)=1,COUNTIFS(Items!$M:$M,O48,Items!$N:$N,P48,Items!$O:$O,Q48)=1,COUNTIFS(Items!$U:$U,O48,Items!$V:$V,P48,Items!$W:$W,Q48)=1),0,1))</f>
        <v>0</v>
      </c>
      <c r="D48" s="24">
        <f t="shared" si="16"/>
        <v>45412</v>
      </c>
      <c r="E48" s="1" t="s">
        <v>201</v>
      </c>
      <c r="O48" s="1" t="s">
        <v>89</v>
      </c>
      <c r="P48" s="1" t="s">
        <v>146</v>
      </c>
      <c r="Q48" s="1" t="s">
        <v>173</v>
      </c>
      <c r="Y48" s="1">
        <f t="shared" ref="Y48" si="44">Y37*78%</f>
        <v>748332</v>
      </c>
      <c r="AC48" s="31" t="str">
        <f>IF(OR(RepP!$J$3="",RepP!$J$3=0,COUNTIF(Lists!$D:$D,RepP!$J$3)=0),Lists!$D$9,IF(RepP!$J$3=Lists!$D$9,Lists!$D$9,IF(RepP!$J$3=$E48,RepP!$J$3,"")))</f>
        <v>Все проекты</v>
      </c>
    </row>
    <row r="49" spans="2:29" x14ac:dyDescent="0.3">
      <c r="B49" s="26">
        <f>IF(AND(O49=0,P49=0,Q49=0,Y49=0),0,IF(OR(COUNTIFS(Items!$E:$E,O49,Items!$F:$F,P49,Items!$G:$G,Q49)=1,COUNTIFS(Items!$M:$M,O49,Items!$N:$N,P49,Items!$O:$O,Q49)=1,COUNTIFS(Items!$U:$U,O49,Items!$V:$V,P49,Items!$W:$W,Q49)=1),0,1))</f>
        <v>0</v>
      </c>
      <c r="D49" s="24">
        <f t="shared" si="16"/>
        <v>45422</v>
      </c>
      <c r="E49" s="1" t="s">
        <v>202</v>
      </c>
      <c r="O49" s="1" t="s">
        <v>89</v>
      </c>
      <c r="P49" s="1" t="s">
        <v>146</v>
      </c>
      <c r="Q49" s="1" t="s">
        <v>174</v>
      </c>
      <c r="Y49" s="1">
        <f t="shared" ref="Y49" si="45">Y38*123%</f>
        <v>842058</v>
      </c>
      <c r="AC49" s="31" t="str">
        <f>IF(OR(RepP!$J$3="",RepP!$J$3=0,COUNTIF(Lists!$D:$D,RepP!$J$3)=0),Lists!$D$9,IF(RepP!$J$3=Lists!$D$9,Lists!$D$9,IF(RepP!$J$3=$E49,RepP!$J$3,"")))</f>
        <v>Все проекты</v>
      </c>
    </row>
    <row r="50" spans="2:29" x14ac:dyDescent="0.3">
      <c r="B50" s="26">
        <f>IF(AND(O50=0,P50=0,Q50=0,Y50=0),0,IF(OR(COUNTIFS(Items!$E:$E,O50,Items!$F:$F,P50,Items!$G:$G,Q50)=1,COUNTIFS(Items!$M:$M,O50,Items!$N:$N,P50,Items!$O:$O,Q50)=1,COUNTIFS(Items!$U:$U,O50,Items!$V:$V,P50,Items!$W:$W,Q50)=1),0,1))</f>
        <v>0</v>
      </c>
      <c r="D50" s="24">
        <f t="shared" si="16"/>
        <v>45432</v>
      </c>
      <c r="E50" s="1" t="s">
        <v>203</v>
      </c>
      <c r="O50" s="1" t="s">
        <v>89</v>
      </c>
      <c r="P50" s="1" t="s">
        <v>146</v>
      </c>
      <c r="Q50" s="1" t="s">
        <v>175</v>
      </c>
      <c r="Y50" s="1">
        <f t="shared" ref="Y50" si="46">Y39-100000</f>
        <v>804698.94000000006</v>
      </c>
      <c r="AC50" s="31" t="str">
        <f>IF(OR(RepP!$J$3="",RepP!$J$3=0,COUNTIF(Lists!$D:$D,RepP!$J$3)=0),Lists!$D$9,IF(RepP!$J$3=Lists!$D$9,Lists!$D$9,IF(RepP!$J$3=$E50,RepP!$J$3,"")))</f>
        <v>Все проекты</v>
      </c>
    </row>
    <row r="51" spans="2:29" x14ac:dyDescent="0.3">
      <c r="B51" s="26">
        <f>IF(AND(O51=0,P51=0,Q51=0,Y51=0),0,IF(OR(COUNTIFS(Items!$E:$E,O51,Items!$F:$F,P51,Items!$G:$G,Q51)=1,COUNTIFS(Items!$M:$M,O51,Items!$N:$N,P51,Items!$O:$O,Q51)=1,COUNTIFS(Items!$U:$U,O51,Items!$V:$V,P51,Items!$W:$W,Q51)=1),0,1))</f>
        <v>0</v>
      </c>
      <c r="D51" s="24">
        <f t="shared" si="16"/>
        <v>45442</v>
      </c>
      <c r="E51" s="1" t="s">
        <v>200</v>
      </c>
      <c r="O51" s="1" t="s">
        <v>89</v>
      </c>
      <c r="P51" s="1" t="s">
        <v>147</v>
      </c>
      <c r="Q51" s="1" t="s">
        <v>132</v>
      </c>
      <c r="Y51" s="1">
        <f t="shared" ref="Y51" si="47">Y40-50000</f>
        <v>952477.06</v>
      </c>
      <c r="AC51" s="31" t="str">
        <f>IF(OR(RepP!$J$3="",RepP!$J$3=0,COUNTIF(Lists!$D:$D,RepP!$J$3)=0),Lists!$D$9,IF(RepP!$J$3=Lists!$D$9,Lists!$D$9,IF(RepP!$J$3=$E51,RepP!$J$3,"")))</f>
        <v>Все проекты</v>
      </c>
    </row>
    <row r="52" spans="2:29" x14ac:dyDescent="0.3">
      <c r="B52" s="26">
        <f>IF(AND(O52=0,P52=0,Q52=0,Y52=0),0,IF(OR(COUNTIFS(Items!$E:$E,O52,Items!$F:$F,P52,Items!$G:$G,Q52)=1,COUNTIFS(Items!$M:$M,O52,Items!$N:$N,P52,Items!$O:$O,Q52)=1,COUNTIFS(Items!$U:$U,O52,Items!$V:$V,P52,Items!$W:$W,Q52)=1),0,1))</f>
        <v>0</v>
      </c>
      <c r="D52" s="24">
        <f t="shared" si="16"/>
        <v>45452</v>
      </c>
      <c r="E52" s="1" t="s">
        <v>201</v>
      </c>
      <c r="O52" s="1" t="s">
        <v>89</v>
      </c>
      <c r="P52" s="1" t="s">
        <v>147</v>
      </c>
      <c r="Q52" s="1" t="s">
        <v>133</v>
      </c>
      <c r="Y52" s="1">
        <f t="shared" ref="Y52" si="48">Y41*78%</f>
        <v>877617.86579999991</v>
      </c>
      <c r="AC52" s="31" t="str">
        <f>IF(OR(RepP!$J$3="",RepP!$J$3=0,COUNTIF(Lists!$D:$D,RepP!$J$3)=0),Lists!$D$9,IF(RepP!$J$3=Lists!$D$9,Lists!$D$9,IF(RepP!$J$3=$E52,RepP!$J$3,"")))</f>
        <v>Все проекты</v>
      </c>
    </row>
    <row r="53" spans="2:29" x14ac:dyDescent="0.3">
      <c r="B53" s="26">
        <f>IF(AND(O53=0,P53=0,Q53=0,Y53=0),0,IF(OR(COUNTIFS(Items!$E:$E,O53,Items!$F:$F,P53,Items!$G:$G,Q53)=1,COUNTIFS(Items!$M:$M,O53,Items!$N:$N,P53,Items!$O:$O,Q53)=1,COUNTIFS(Items!$U:$U,O53,Items!$V:$V,P53,Items!$W:$W,Q53)=1),0,1))</f>
        <v>0</v>
      </c>
      <c r="D53" s="24">
        <f t="shared" si="16"/>
        <v>45462</v>
      </c>
      <c r="E53" s="1" t="s">
        <v>202</v>
      </c>
      <c r="O53" s="1" t="s">
        <v>89</v>
      </c>
      <c r="P53" s="1" t="s">
        <v>147</v>
      </c>
      <c r="Q53" s="1" t="s">
        <v>134</v>
      </c>
      <c r="Y53" s="1">
        <f t="shared" ref="Y53" si="49">Y42*123%</f>
        <v>990806.25420000008</v>
      </c>
      <c r="AC53" s="31" t="str">
        <f>IF(OR(RepP!$J$3="",RepP!$J$3=0,COUNTIF(Lists!$D:$D,RepP!$J$3)=0),Lists!$D$9,IF(RepP!$J$3=Lists!$D$9,Lists!$D$9,IF(RepP!$J$3=$E53,RepP!$J$3,"")))</f>
        <v>Все проекты</v>
      </c>
    </row>
    <row r="54" spans="2:29" x14ac:dyDescent="0.3">
      <c r="B54" s="26">
        <f>IF(AND(O54=0,P54=0,Q54=0,Y54=0),0,IF(OR(COUNTIFS(Items!$E:$E,O54,Items!$F:$F,P54,Items!$G:$G,Q54)=1,COUNTIFS(Items!$M:$M,O54,Items!$N:$N,P54,Items!$O:$O,Q54)=1,COUNTIFS(Items!$U:$U,O54,Items!$V:$V,P54,Items!$W:$W,Q54)=1),0,1))</f>
        <v>0</v>
      </c>
      <c r="D54" s="24">
        <f t="shared" si="16"/>
        <v>45307</v>
      </c>
      <c r="E54" s="1" t="s">
        <v>203</v>
      </c>
      <c r="O54" s="1" t="s">
        <v>89</v>
      </c>
      <c r="P54" s="1" t="s">
        <v>147</v>
      </c>
      <c r="Q54" s="1" t="s">
        <v>135</v>
      </c>
      <c r="Y54" s="1">
        <f t="shared" ref="Y54" si="50">Y43-100000</f>
        <v>943034.81640599994</v>
      </c>
      <c r="AC54" s="31" t="str">
        <f>IF(OR(RepP!$J$3="",RepP!$J$3=0,COUNTIF(Lists!$D:$D,RepP!$J$3)=0),Lists!$D$9,IF(RepP!$J$3=Lists!$D$9,Lists!$D$9,IF(RepP!$J$3=$E54,RepP!$J$3,"")))</f>
        <v>Все проекты</v>
      </c>
    </row>
    <row r="55" spans="2:29" x14ac:dyDescent="0.3">
      <c r="B55" s="26">
        <f>IF(AND(O55=0,P55=0,Q55=0,Y55=0),0,IF(OR(COUNTIFS(Items!$E:$E,O55,Items!$F:$F,P55,Items!$G:$G,Q55)=1,COUNTIFS(Items!$M:$M,O55,Items!$N:$N,P55,Items!$O:$O,Q55)=1,COUNTIFS(Items!$U:$U,O55,Items!$V:$V,P55,Items!$W:$W,Q55)=1),0,1))</f>
        <v>0</v>
      </c>
      <c r="D55" s="24">
        <f t="shared" si="16"/>
        <v>45317</v>
      </c>
      <c r="E55" s="1" t="s">
        <v>200</v>
      </c>
      <c r="O55" s="1" t="s">
        <v>89</v>
      </c>
      <c r="P55" s="1" t="s">
        <v>147</v>
      </c>
      <c r="Q55" s="1" t="s">
        <v>136</v>
      </c>
      <c r="Y55" s="1">
        <f t="shared" ref="Y55" si="51">Y44-50000</f>
        <v>1111637.691994</v>
      </c>
      <c r="AC55" s="31" t="str">
        <f>IF(OR(RepP!$J$3="",RepP!$J$3=0,COUNTIF(Lists!$D:$D,RepP!$J$3)=0),Lists!$D$9,IF(RepP!$J$3=Lists!$D$9,Lists!$D$9,IF(RepP!$J$3=$E55,RepP!$J$3,"")))</f>
        <v>Все проекты</v>
      </c>
    </row>
    <row r="56" spans="2:29" x14ac:dyDescent="0.3">
      <c r="B56" s="26">
        <f>IF(AND(O56=0,P56=0,Q56=0,Y56=0),0,IF(OR(COUNTIFS(Items!$E:$E,O56,Items!$F:$F,P56,Items!$G:$G,Q56)=1,COUNTIFS(Items!$M:$M,O56,Items!$N:$N,P56,Items!$O:$O,Q56)=1,COUNTIFS(Items!$U:$U,O56,Items!$V:$V,P56,Items!$W:$W,Q56)=1),0,1))</f>
        <v>0</v>
      </c>
      <c r="D56" s="24">
        <f t="shared" si="16"/>
        <v>45327</v>
      </c>
      <c r="E56" s="1" t="s">
        <v>201</v>
      </c>
      <c r="O56" s="1" t="s">
        <v>89</v>
      </c>
      <c r="P56" s="1" t="s">
        <v>147</v>
      </c>
      <c r="Q56" s="1" t="s">
        <v>137</v>
      </c>
      <c r="Y56" s="1">
        <f t="shared" ref="Y56" si="52">Y45*78%</f>
        <v>1025637.2535544201</v>
      </c>
      <c r="AC56" s="31" t="str">
        <f>IF(OR(RepP!$J$3="",RepP!$J$3=0,COUNTIF(Lists!$D:$D,RepP!$J$3)=0),Lists!$D$9,IF(RepP!$J$3=Lists!$D$9,Lists!$D$9,IF(RepP!$J$3=$E56,RepP!$J$3,"")))</f>
        <v>Все проекты</v>
      </c>
    </row>
    <row r="57" spans="2:29" x14ac:dyDescent="0.3">
      <c r="B57" s="26">
        <f>IF(AND(O57=0,P57=0,Q57=0,Y57=0),0,IF(OR(COUNTIFS(Items!$E:$E,O57,Items!$F:$F,P57,Items!$G:$G,Q57)=1,COUNTIFS(Items!$M:$M,O57,Items!$N:$N,P57,Items!$O:$O,Q57)=1,COUNTIFS(Items!$U:$U,O57,Items!$V:$V,P57,Items!$W:$W,Q57)=1),0,1))</f>
        <v>0</v>
      </c>
      <c r="D57" s="24">
        <f t="shared" si="16"/>
        <v>45337</v>
      </c>
      <c r="E57" s="1" t="s">
        <v>202</v>
      </c>
      <c r="O57" s="1" t="s">
        <v>89</v>
      </c>
      <c r="P57" s="1" t="s">
        <v>147</v>
      </c>
      <c r="Q57" s="1" t="s">
        <v>138</v>
      </c>
      <c r="Y57" s="1">
        <f t="shared" ref="Y57" si="53">Y46*123%</f>
        <v>1161108.1304335801</v>
      </c>
      <c r="AC57" s="31" t="str">
        <f>IF(OR(RepP!$J$3="",RepP!$J$3=0,COUNTIF(Lists!$D:$D,RepP!$J$3)=0),Lists!$D$9,IF(RepP!$J$3=Lists!$D$9,Lists!$D$9,IF(RepP!$J$3=$E57,RepP!$J$3,"")))</f>
        <v>Все проекты</v>
      </c>
    </row>
    <row r="58" spans="2:29" x14ac:dyDescent="0.3">
      <c r="B58" s="26">
        <f>IF(AND(O58=0,P58=0,Q58=0,Y58=0),0,IF(OR(COUNTIFS(Items!$E:$E,O58,Items!$F:$F,P58,Items!$G:$G,Q58)=1,COUNTIFS(Items!$M:$M,O58,Items!$N:$N,P58,Items!$O:$O,Q58)=1,COUNTIFS(Items!$U:$U,O58,Items!$V:$V,P58,Items!$W:$W,Q58)=1),0,1))</f>
        <v>0</v>
      </c>
      <c r="D58" s="24">
        <f t="shared" si="16"/>
        <v>45347</v>
      </c>
      <c r="E58" s="1" t="s">
        <v>203</v>
      </c>
      <c r="O58" s="1" t="s">
        <v>89</v>
      </c>
      <c r="P58" s="1" t="s">
        <v>147</v>
      </c>
      <c r="Q58" s="1" t="s">
        <v>139</v>
      </c>
      <c r="Y58" s="1">
        <f t="shared" ref="Y58" si="54">Y47-100000</f>
        <v>713460</v>
      </c>
      <c r="AC58" s="31" t="str">
        <f>IF(OR(RepP!$J$3="",RepP!$J$3=0,COUNTIF(Lists!$D:$D,RepP!$J$3)=0),Lists!$D$9,IF(RepP!$J$3=Lists!$D$9,Lists!$D$9,IF(RepP!$J$3=$E58,RepP!$J$3,"")))</f>
        <v>Все проекты</v>
      </c>
    </row>
    <row r="59" spans="2:29" x14ac:dyDescent="0.3">
      <c r="B59" s="26">
        <f>IF(AND(O59=0,P59=0,Q59=0,Y59=0),0,IF(OR(COUNTIFS(Items!$E:$E,O59,Items!$F:$F,P59,Items!$G:$G,Q59)=1,COUNTIFS(Items!$M:$M,O59,Items!$N:$N,P59,Items!$O:$O,Q59)=1,COUNTIFS(Items!$U:$U,O59,Items!$V:$V,P59,Items!$W:$W,Q59)=1),0,1))</f>
        <v>0</v>
      </c>
      <c r="D59" s="24">
        <f t="shared" si="16"/>
        <v>45357</v>
      </c>
      <c r="E59" s="1" t="s">
        <v>200</v>
      </c>
      <c r="O59" s="1" t="s">
        <v>89</v>
      </c>
      <c r="P59" s="1" t="s">
        <v>147</v>
      </c>
      <c r="Q59" s="1" t="s">
        <v>140</v>
      </c>
      <c r="Y59" s="1">
        <f t="shared" ref="Y59" si="55">Y48-50000</f>
        <v>698332</v>
      </c>
      <c r="AC59" s="31" t="str">
        <f>IF(OR(RepP!$J$3="",RepP!$J$3=0,COUNTIF(Lists!$D:$D,RepP!$J$3)=0),Lists!$D$9,IF(RepP!$J$3=Lists!$D$9,Lists!$D$9,IF(RepP!$J$3=$E59,RepP!$J$3,"")))</f>
        <v>Все проекты</v>
      </c>
    </row>
    <row r="60" spans="2:29" x14ac:dyDescent="0.3">
      <c r="B60" s="26">
        <f>IF(AND(O60=0,P60=0,Q60=0,Y60=0),0,IF(OR(COUNTIFS(Items!$E:$E,O60,Items!$F:$F,P60,Items!$G:$G,Q60)=1,COUNTIFS(Items!$M:$M,O60,Items!$N:$N,P60,Items!$O:$O,Q60)=1,COUNTIFS(Items!$U:$U,O60,Items!$V:$V,P60,Items!$W:$W,Q60)=1),0,1))</f>
        <v>0</v>
      </c>
      <c r="D60" s="24">
        <f>D43+5</f>
        <v>45367</v>
      </c>
      <c r="E60" s="1" t="s">
        <v>201</v>
      </c>
      <c r="O60" s="1" t="s">
        <v>89</v>
      </c>
      <c r="P60" s="1" t="s">
        <v>147</v>
      </c>
      <c r="Q60" s="1" t="s">
        <v>141</v>
      </c>
      <c r="Y60" s="1">
        <f t="shared" ref="Y60" si="56">Y49*78%</f>
        <v>656805.24</v>
      </c>
      <c r="AC60" s="31" t="str">
        <f>IF(OR(RepP!$J$3="",RepP!$J$3=0,COUNTIF(Lists!$D:$D,RepP!$J$3)=0),Lists!$D$9,IF(RepP!$J$3=Lists!$D$9,Lists!$D$9,IF(RepP!$J$3=$E60,RepP!$J$3,"")))</f>
        <v>Все проекты</v>
      </c>
    </row>
    <row r="61" spans="2:29" x14ac:dyDescent="0.3">
      <c r="B61" s="26">
        <f>IF(AND(O61=0,P61=0,Q61=0,Y61=0),0,IF(OR(COUNTIFS(Items!$E:$E,O61,Items!$F:$F,P61,Items!$G:$G,Q61)=1,COUNTIFS(Items!$M:$M,O61,Items!$N:$N,P61,Items!$O:$O,Q61)=1,COUNTIFS(Items!$U:$U,O61,Items!$V:$V,P61,Items!$W:$W,Q61)=1),0,1))</f>
        <v>0</v>
      </c>
      <c r="D61" s="24">
        <f>D3</f>
        <v>45292</v>
      </c>
      <c r="E61" s="1" t="s">
        <v>202</v>
      </c>
      <c r="O61" s="1" t="s">
        <v>85</v>
      </c>
      <c r="P61" s="1" t="s">
        <v>88</v>
      </c>
      <c r="Q61" s="1" t="s">
        <v>66</v>
      </c>
      <c r="AA61" s="1">
        <f>Y3*30%</f>
        <v>300000</v>
      </c>
      <c r="AC61" s="31" t="str">
        <f>IF(OR(RepP!$J$3="",RepP!$J$3=0,COUNTIF(Lists!$D:$D,RepP!$J$3)=0),Lists!$D$9,IF(RepP!$J$3=Lists!$D$9,Lists!$D$9,IF(RepP!$J$3=$E61,RepP!$J$3,"")))</f>
        <v>Все проекты</v>
      </c>
    </row>
    <row r="62" spans="2:29" x14ac:dyDescent="0.3">
      <c r="B62" s="26">
        <f>IF(AND(O62=0,P62=0,Q62=0,Y62=0),0,IF(OR(COUNTIFS(Items!$E:$E,O62,Items!$F:$F,P62,Items!$G:$G,Q62)=1,COUNTIFS(Items!$M:$M,O62,Items!$N:$N,P62,Items!$O:$O,Q62)=1,COUNTIFS(Items!$U:$U,O62,Items!$V:$V,P62,Items!$W:$W,Q62)=1),0,1))</f>
        <v>0</v>
      </c>
      <c r="D62" s="24">
        <f t="shared" ref="D62:D118" si="57">D4</f>
        <v>45302</v>
      </c>
      <c r="E62" s="1" t="s">
        <v>203</v>
      </c>
      <c r="O62" s="1" t="s">
        <v>85</v>
      </c>
      <c r="P62" s="1" t="s">
        <v>88</v>
      </c>
      <c r="Q62" s="1" t="s">
        <v>67</v>
      </c>
      <c r="AA62" s="1">
        <f>Y4*50%</f>
        <v>465000</v>
      </c>
      <c r="AC62" s="31" t="str">
        <f>IF(OR(RepP!$J$3="",RepP!$J$3=0,COUNTIF(Lists!$D:$D,RepP!$J$3)=0),Lists!$D$9,IF(RepP!$J$3=Lists!$D$9,Lists!$D$9,IF(RepP!$J$3=$E62,RepP!$J$3,"")))</f>
        <v>Все проекты</v>
      </c>
    </row>
    <row r="63" spans="2:29" x14ac:dyDescent="0.3">
      <c r="B63" s="26">
        <f>IF(AND(O63=0,P63=0,Q63=0,Y63=0),0,IF(OR(COUNTIFS(Items!$E:$E,O63,Items!$F:$F,P63,Items!$G:$G,Q63)=1,COUNTIFS(Items!$M:$M,O63,Items!$N:$N,P63,Items!$O:$O,Q63)=1,COUNTIFS(Items!$U:$U,O63,Items!$V:$V,P63,Items!$W:$W,Q63)=1),0,1))</f>
        <v>0</v>
      </c>
      <c r="D63" s="24">
        <f t="shared" si="57"/>
        <v>45312</v>
      </c>
      <c r="E63" s="1" t="s">
        <v>200</v>
      </c>
      <c r="O63" s="1" t="s">
        <v>85</v>
      </c>
      <c r="P63" s="1" t="s">
        <v>88</v>
      </c>
      <c r="Q63" s="1" t="s">
        <v>68</v>
      </c>
      <c r="AA63" s="1">
        <f>Y5*70%</f>
        <v>749000</v>
      </c>
      <c r="AC63" s="31" t="str">
        <f>IF(OR(RepP!$J$3="",RepP!$J$3=0,COUNTIF(Lists!$D:$D,RepP!$J$3)=0),Lists!$D$9,IF(RepP!$J$3=Lists!$D$9,Lists!$D$9,IF(RepP!$J$3=$E63,RepP!$J$3,"")))</f>
        <v>Все проекты</v>
      </c>
    </row>
    <row r="64" spans="2:29" x14ac:dyDescent="0.3">
      <c r="B64" s="26">
        <f>IF(AND(O64=0,P64=0,Q64=0,Y64=0),0,IF(OR(COUNTIFS(Items!$E:$E,O64,Items!$F:$F,P64,Items!$G:$G,Q64)=1,COUNTIFS(Items!$M:$M,O64,Items!$N:$N,P64,Items!$O:$O,Q64)=1,COUNTIFS(Items!$U:$U,O64,Items!$V:$V,P64,Items!$W:$W,Q64)=1),0,1))</f>
        <v>0</v>
      </c>
      <c r="D64" s="24">
        <f t="shared" si="57"/>
        <v>45322</v>
      </c>
      <c r="E64" s="1" t="s">
        <v>201</v>
      </c>
      <c r="O64" s="1" t="s">
        <v>85</v>
      </c>
      <c r="P64" s="1" t="s">
        <v>88</v>
      </c>
      <c r="Q64" s="1" t="s">
        <v>77</v>
      </c>
      <c r="AA64" s="1">
        <f>Y6*100%</f>
        <v>995100</v>
      </c>
      <c r="AC64" s="31" t="str">
        <f>IF(OR(RepP!$J$3="",RepP!$J$3=0,COUNTIF(Lists!$D:$D,RepP!$J$3)=0),Lists!$D$9,IF(RepP!$J$3=Lists!$D$9,Lists!$D$9,IF(RepP!$J$3=$E64,RepP!$J$3,"")))</f>
        <v>Все проекты</v>
      </c>
    </row>
    <row r="65" spans="2:29" x14ac:dyDescent="0.3">
      <c r="B65" s="26">
        <f>IF(AND(O65=0,P65=0,Q65=0,Y65=0),0,IF(OR(COUNTIFS(Items!$E:$E,O65,Items!$F:$F,P65,Items!$G:$G,Q65)=1,COUNTIFS(Items!$M:$M,O65,Items!$N:$N,P65,Items!$O:$O,Q65)=1,COUNTIFS(Items!$U:$U,O65,Items!$V:$V,P65,Items!$W:$W,Q65)=1),0,1))</f>
        <v>0</v>
      </c>
      <c r="D65" s="24">
        <f t="shared" si="57"/>
        <v>45332</v>
      </c>
      <c r="E65" s="1" t="s">
        <v>202</v>
      </c>
      <c r="O65" s="1" t="s">
        <v>85</v>
      </c>
      <c r="P65" s="1" t="s">
        <v>88</v>
      </c>
      <c r="Q65" s="1" t="s">
        <v>78</v>
      </c>
      <c r="AA65" s="1">
        <f>Y7*30%</f>
        <v>343470</v>
      </c>
      <c r="AC65" s="31" t="str">
        <f>IF(OR(RepP!$J$3="",RepP!$J$3=0,COUNTIF(Lists!$D:$D,RepP!$J$3)=0),Lists!$D$9,IF(RepP!$J$3=Lists!$D$9,Lists!$D$9,IF(RepP!$J$3=$E65,RepP!$J$3,"")))</f>
        <v>Все проекты</v>
      </c>
    </row>
    <row r="66" spans="2:29" x14ac:dyDescent="0.3">
      <c r="B66" s="26">
        <f>IF(AND(O66=0,P66=0,Q66=0,Y66=0),0,IF(OR(COUNTIFS(Items!$E:$E,O66,Items!$F:$F,P66,Items!$G:$G,Q66)=1,COUNTIFS(Items!$M:$M,O66,Items!$N:$N,P66,Items!$O:$O,Q66)=1,COUNTIFS(Items!$U:$U,O66,Items!$V:$V,P66,Items!$W:$W,Q66)=1),0,1))</f>
        <v>0</v>
      </c>
      <c r="D66" s="24">
        <f t="shared" si="57"/>
        <v>45342</v>
      </c>
      <c r="E66" s="1" t="s">
        <v>203</v>
      </c>
      <c r="O66" s="1" t="s">
        <v>85</v>
      </c>
      <c r="P66" s="1" t="s">
        <v>88</v>
      </c>
      <c r="Q66" s="1" t="s">
        <v>79</v>
      </c>
      <c r="AA66" s="1">
        <f>Y8*50%</f>
        <v>532378.5</v>
      </c>
      <c r="AC66" s="31" t="str">
        <f>IF(OR(RepP!$J$3="",RepP!$J$3=0,COUNTIF(Lists!$D:$D,RepP!$J$3)=0),Lists!$D$9,IF(RepP!$J$3=Lists!$D$9,Lists!$D$9,IF(RepP!$J$3=$E66,RepP!$J$3,"")))</f>
        <v>Все проекты</v>
      </c>
    </row>
    <row r="67" spans="2:29" x14ac:dyDescent="0.3">
      <c r="B67" s="26">
        <f>IF(AND(O67=0,P67=0,Q67=0,Y67=0),0,IF(OR(COUNTIFS(Items!$E:$E,O67,Items!$F:$F,P67,Items!$G:$G,Q67)=1,COUNTIFS(Items!$M:$M,O67,Items!$N:$N,P67,Items!$O:$O,Q67)=1,COUNTIFS(Items!$U:$U,O67,Items!$V:$V,P67,Items!$W:$W,Q67)=1),0,1))</f>
        <v>0</v>
      </c>
      <c r="D67" s="24">
        <f t="shared" si="57"/>
        <v>45352</v>
      </c>
      <c r="E67" s="1" t="s">
        <v>200</v>
      </c>
      <c r="O67" s="1" t="s">
        <v>85</v>
      </c>
      <c r="P67" s="1" t="s">
        <v>88</v>
      </c>
      <c r="Q67" s="1" t="s">
        <v>80</v>
      </c>
      <c r="AA67" s="1">
        <f>Y9*70%</f>
        <v>857530.1</v>
      </c>
      <c r="AC67" s="31" t="str">
        <f>IF(OR(RepP!$J$3="",RepP!$J$3=0,COUNTIF(Lists!$D:$D,RepP!$J$3)=0),Lists!$D$9,IF(RepP!$J$3=Lists!$D$9,Lists!$D$9,IF(RepP!$J$3=$E67,RepP!$J$3,"")))</f>
        <v>Все проекты</v>
      </c>
    </row>
    <row r="68" spans="2:29" x14ac:dyDescent="0.3">
      <c r="B68" s="26">
        <f>IF(AND(O68=0,P68=0,Q68=0,Y68=0),0,IF(OR(COUNTIFS(Items!$E:$E,O68,Items!$F:$F,P68,Items!$G:$G,Q68)=1,COUNTIFS(Items!$M:$M,O68,Items!$N:$N,P68,Items!$O:$O,Q68)=1,COUNTIFS(Items!$U:$U,O68,Items!$V:$V,P68,Items!$W:$W,Q68)=1),0,1))</f>
        <v>0</v>
      </c>
      <c r="D68" s="24">
        <f t="shared" si="57"/>
        <v>45362</v>
      </c>
      <c r="E68" s="1" t="s">
        <v>201</v>
      </c>
      <c r="O68" s="1" t="s">
        <v>85</v>
      </c>
      <c r="P68" s="1" t="s">
        <v>88</v>
      </c>
      <c r="Q68" s="1" t="s">
        <v>165</v>
      </c>
      <c r="AA68" s="1">
        <f>Y10*100%</f>
        <v>1139289.99</v>
      </c>
      <c r="AC68" s="31" t="str">
        <f>IF(OR(RepP!$J$3="",RepP!$J$3=0,COUNTIF(Lists!$D:$D,RepP!$J$3)=0),Lists!$D$9,IF(RepP!$J$3=Lists!$D$9,Lists!$D$9,IF(RepP!$J$3=$E68,RepP!$J$3,"")))</f>
        <v>Все проекты</v>
      </c>
    </row>
    <row r="69" spans="2:29" x14ac:dyDescent="0.3">
      <c r="B69" s="26">
        <f>IF(AND(O69=0,P69=0,Q69=0,Y69=0),0,IF(OR(COUNTIFS(Items!$E:$E,O69,Items!$F:$F,P69,Items!$G:$G,Q69)=1,COUNTIFS(Items!$M:$M,O69,Items!$N:$N,P69,Items!$O:$O,Q69)=1,COUNTIFS(Items!$U:$U,O69,Items!$V:$V,P69,Items!$W:$W,Q69)=1),0,1))</f>
        <v>0</v>
      </c>
      <c r="D69" s="24">
        <f t="shared" si="57"/>
        <v>45372</v>
      </c>
      <c r="E69" s="1" t="s">
        <v>202</v>
      </c>
      <c r="O69" s="1" t="s">
        <v>85</v>
      </c>
      <c r="P69" s="1" t="s">
        <v>88</v>
      </c>
      <c r="Q69" s="1" t="s">
        <v>166</v>
      </c>
      <c r="AA69" s="1">
        <f>Y11*30%</f>
        <v>393238.80300000001</v>
      </c>
      <c r="AC69" s="31" t="str">
        <f>IF(OR(RepP!$J$3="",RepP!$J$3=0,COUNTIF(Lists!$D:$D,RepP!$J$3)=0),Lists!$D$9,IF(RepP!$J$3=Lists!$D$9,Lists!$D$9,IF(RepP!$J$3=$E69,RepP!$J$3,"")))</f>
        <v>Все проекты</v>
      </c>
    </row>
    <row r="70" spans="2:29" x14ac:dyDescent="0.3">
      <c r="B70" s="26">
        <f>IF(AND(O70=0,P70=0,Q70=0,Y70=0),0,IF(OR(COUNTIFS(Items!$E:$E,O70,Items!$F:$F,P70,Items!$G:$G,Q70)=1,COUNTIFS(Items!$M:$M,O70,Items!$N:$N,P70,Items!$O:$O,Q70)=1,COUNTIFS(Items!$U:$U,O70,Items!$V:$V,P70,Items!$W:$W,Q70)=1),0,1))</f>
        <v>0</v>
      </c>
      <c r="D70" s="24">
        <f t="shared" si="57"/>
        <v>45382</v>
      </c>
      <c r="E70" s="1" t="s">
        <v>203</v>
      </c>
      <c r="O70" s="1" t="s">
        <v>85</v>
      </c>
      <c r="P70" s="1" t="s">
        <v>88</v>
      </c>
      <c r="Q70" s="1" t="s">
        <v>167</v>
      </c>
      <c r="AA70" s="1">
        <f>Y12*50%</f>
        <v>609520.14465000003</v>
      </c>
      <c r="AC70" s="31" t="str">
        <f>IF(OR(RepP!$J$3="",RepP!$J$3=0,COUNTIF(Lists!$D:$D,RepP!$J$3)=0),Lists!$D$9,IF(RepP!$J$3=Lists!$D$9,Lists!$D$9,IF(RepP!$J$3=$E70,RepP!$J$3,"")))</f>
        <v>Все проекты</v>
      </c>
    </row>
    <row r="71" spans="2:29" x14ac:dyDescent="0.3">
      <c r="B71" s="26">
        <f>IF(AND(O71=0,P71=0,Q71=0,Y71=0),0,IF(OR(COUNTIFS(Items!$E:$E,O71,Items!$F:$F,P71,Items!$G:$G,Q71)=1,COUNTIFS(Items!$M:$M,O71,Items!$N:$N,P71,Items!$O:$O,Q71)=1,COUNTIFS(Items!$U:$U,O71,Items!$V:$V,P71,Items!$W:$W,Q71)=1),0,1))</f>
        <v>0</v>
      </c>
      <c r="D71" s="24">
        <f t="shared" si="57"/>
        <v>45392</v>
      </c>
      <c r="E71" s="1" t="s">
        <v>200</v>
      </c>
      <c r="O71" s="1" t="s">
        <v>85</v>
      </c>
      <c r="P71" s="1" t="s">
        <v>88</v>
      </c>
      <c r="Q71" s="1" t="s">
        <v>168</v>
      </c>
      <c r="AA71" s="1">
        <f>Y13*70%</f>
        <v>981786.21149000002</v>
      </c>
      <c r="AC71" s="31" t="str">
        <f>IF(OR(RepP!$J$3="",RepP!$J$3=0,COUNTIF(Lists!$D:$D,RepP!$J$3)=0),Lists!$D$9,IF(RepP!$J$3=Lists!$D$9,Lists!$D$9,IF(RepP!$J$3=$E71,RepP!$J$3,"")))</f>
        <v>Все проекты</v>
      </c>
    </row>
    <row r="72" spans="2:29" x14ac:dyDescent="0.3">
      <c r="B72" s="26">
        <f>IF(AND(O72=0,P72=0,Q72=0,Y72=0),0,IF(OR(COUNTIFS(Items!$E:$E,O72,Items!$F:$F,P72,Items!$G:$G,Q72)=1,COUNTIFS(Items!$M:$M,O72,Items!$N:$N,P72,Items!$O:$O,Q72)=1,COUNTIFS(Items!$U:$U,O72,Items!$V:$V,P72,Items!$W:$W,Q72)=1),0,1))</f>
        <v>0</v>
      </c>
      <c r="D72" s="24">
        <f t="shared" si="57"/>
        <v>45402</v>
      </c>
      <c r="E72" s="1" t="s">
        <v>201</v>
      </c>
      <c r="O72" s="1" t="s">
        <v>85</v>
      </c>
      <c r="P72" s="1" t="s">
        <v>92</v>
      </c>
      <c r="Q72" s="1" t="s">
        <v>70</v>
      </c>
      <c r="AA72" s="1">
        <f>Y14*100%</f>
        <v>900000</v>
      </c>
      <c r="AC72" s="31" t="str">
        <f>IF(OR(RepP!$J$3="",RepP!$J$3=0,COUNTIF(Lists!$D:$D,RepP!$J$3)=0),Lists!$D$9,IF(RepP!$J$3=Lists!$D$9,Lists!$D$9,IF(RepP!$J$3=$E72,RepP!$J$3,"")))</f>
        <v>Все проекты</v>
      </c>
    </row>
    <row r="73" spans="2:29" x14ac:dyDescent="0.3">
      <c r="B73" s="26">
        <f>IF(AND(O73=0,P73=0,Q73=0,Y73=0),0,IF(OR(COUNTIFS(Items!$E:$E,O73,Items!$F:$F,P73,Items!$G:$G,Q73)=1,COUNTIFS(Items!$M:$M,O73,Items!$N:$N,P73,Items!$O:$O,Q73)=1,COUNTIFS(Items!$U:$U,O73,Items!$V:$V,P73,Items!$W:$W,Q73)=1),0,1))</f>
        <v>0</v>
      </c>
      <c r="D73" s="24">
        <f t="shared" si="57"/>
        <v>45412</v>
      </c>
      <c r="E73" s="1" t="s">
        <v>202</v>
      </c>
      <c r="O73" s="1" t="s">
        <v>85</v>
      </c>
      <c r="P73" s="1" t="s">
        <v>92</v>
      </c>
      <c r="Q73" s="1" t="s">
        <v>71</v>
      </c>
      <c r="AA73" s="1">
        <f>Y15*30%</f>
        <v>264000</v>
      </c>
      <c r="AC73" s="31" t="str">
        <f>IF(OR(RepP!$J$3="",RepP!$J$3=0,COUNTIF(Lists!$D:$D,RepP!$J$3)=0),Lists!$D$9,IF(RepP!$J$3=Lists!$D$9,Lists!$D$9,IF(RepP!$J$3=$E73,RepP!$J$3,"")))</f>
        <v>Все проекты</v>
      </c>
    </row>
    <row r="74" spans="2:29" x14ac:dyDescent="0.3">
      <c r="B74" s="26">
        <f>IF(AND(O74=0,P74=0,Q74=0,Y74=0),0,IF(OR(COUNTIFS(Items!$E:$E,O74,Items!$F:$F,P74,Items!$G:$G,Q74)=1,COUNTIFS(Items!$M:$M,O74,Items!$N:$N,P74,Items!$O:$O,Q74)=1,COUNTIFS(Items!$U:$U,O74,Items!$V:$V,P74,Items!$W:$W,Q74)=1),0,1))</f>
        <v>0</v>
      </c>
      <c r="D74" s="24">
        <f t="shared" si="57"/>
        <v>45422</v>
      </c>
      <c r="E74" s="1" t="s">
        <v>203</v>
      </c>
      <c r="O74" s="1" t="s">
        <v>85</v>
      </c>
      <c r="P74" s="1" t="s">
        <v>92</v>
      </c>
      <c r="Q74" s="1" t="s">
        <v>72</v>
      </c>
      <c r="AA74" s="1">
        <f>Y16*50%</f>
        <v>417300</v>
      </c>
      <c r="AC74" s="31" t="str">
        <f>IF(OR(RepP!$J$3="",RepP!$J$3=0,COUNTIF(Lists!$D:$D,RepP!$J$3)=0),Lists!$D$9,IF(RepP!$J$3=Lists!$D$9,Lists!$D$9,IF(RepP!$J$3=$E74,RepP!$J$3,"")))</f>
        <v>Все проекты</v>
      </c>
    </row>
    <row r="75" spans="2:29" x14ac:dyDescent="0.3">
      <c r="B75" s="26">
        <f>IF(AND(O75=0,P75=0,Q75=0,Y75=0),0,IF(OR(COUNTIFS(Items!$E:$E,O75,Items!$F:$F,P75,Items!$G:$G,Q75)=1,COUNTIFS(Items!$M:$M,O75,Items!$N:$N,P75,Items!$O:$O,Q75)=1,COUNTIFS(Items!$U:$U,O75,Items!$V:$V,P75,Items!$W:$W,Q75)=1),0,1))</f>
        <v>0</v>
      </c>
      <c r="D75" s="24">
        <f t="shared" si="57"/>
        <v>45432</v>
      </c>
      <c r="E75" s="1" t="s">
        <v>200</v>
      </c>
      <c r="O75" s="1" t="s">
        <v>85</v>
      </c>
      <c r="P75" s="1" t="s">
        <v>92</v>
      </c>
      <c r="Q75" s="1" t="s">
        <v>73</v>
      </c>
      <c r="AA75" s="1">
        <f>Y17*70%</f>
        <v>856781.1</v>
      </c>
      <c r="AC75" s="31" t="str">
        <f>IF(OR(RepP!$J$3="",RepP!$J$3=0,COUNTIF(Lists!$D:$D,RepP!$J$3)=0),Lists!$D$9,IF(RepP!$J$3=Lists!$D$9,Lists!$D$9,IF(RepP!$J$3=$E75,RepP!$J$3,"")))</f>
        <v>Все проекты</v>
      </c>
    </row>
    <row r="76" spans="2:29" x14ac:dyDescent="0.3">
      <c r="B76" s="26">
        <f>IF(AND(O76=0,P76=0,Q76=0,Y76=0),0,IF(OR(COUNTIFS(Items!$E:$E,O76,Items!$F:$F,P76,Items!$G:$G,Q76)=1,COUNTIFS(Items!$M:$M,O76,Items!$N:$N,P76,Items!$O:$O,Q76)=1,COUNTIFS(Items!$U:$U,O76,Items!$V:$V,P76,Items!$W:$W,Q76)=1),0,1))</f>
        <v>0</v>
      </c>
      <c r="D76" s="24">
        <f t="shared" si="57"/>
        <v>45442</v>
      </c>
      <c r="E76" s="1" t="s">
        <v>201</v>
      </c>
      <c r="O76" s="1" t="s">
        <v>85</v>
      </c>
      <c r="P76" s="1" t="s">
        <v>92</v>
      </c>
      <c r="Q76" s="1" t="s">
        <v>74</v>
      </c>
      <c r="AA76" s="1">
        <f>Y18*100%</f>
        <v>1044900</v>
      </c>
      <c r="AC76" s="31" t="str">
        <f>IF(OR(RepP!$J$3="",RepP!$J$3=0,COUNTIF(Lists!$D:$D,RepP!$J$3)=0),Lists!$D$9,IF(RepP!$J$3=Lists!$D$9,Lists!$D$9,IF(RepP!$J$3=$E76,RepP!$J$3,"")))</f>
        <v>Все проекты</v>
      </c>
    </row>
    <row r="77" spans="2:29" x14ac:dyDescent="0.3">
      <c r="B77" s="26">
        <f>IF(AND(O77=0,P77=0,Q77=0,Y77=0),0,IF(OR(COUNTIFS(Items!$E:$E,O77,Items!$F:$F,P77,Items!$G:$G,Q77)=1,COUNTIFS(Items!$M:$M,O77,Items!$N:$N,P77,Items!$O:$O,Q77)=1,COUNTIFS(Items!$U:$U,O77,Items!$V:$V,P77,Items!$W:$W,Q77)=1),0,1))</f>
        <v>0</v>
      </c>
      <c r="D77" s="24">
        <f t="shared" si="57"/>
        <v>45452</v>
      </c>
      <c r="E77" s="1" t="s">
        <v>202</v>
      </c>
      <c r="O77" s="1" t="s">
        <v>85</v>
      </c>
      <c r="P77" s="1" t="s">
        <v>92</v>
      </c>
      <c r="Q77" s="1" t="s">
        <v>75</v>
      </c>
      <c r="AA77" s="1">
        <f>Y19*30%</f>
        <v>304427.09999999998</v>
      </c>
      <c r="AC77" s="31" t="str">
        <f>IF(OR(RepP!$J$3="",RepP!$J$3=0,COUNTIF(Lists!$D:$D,RepP!$J$3)=0),Lists!$D$9,IF(RepP!$J$3=Lists!$D$9,Lists!$D$9,IF(RepP!$J$3=$E77,RepP!$J$3,"")))</f>
        <v>Все проекты</v>
      </c>
    </row>
    <row r="78" spans="2:29" x14ac:dyDescent="0.3">
      <c r="B78" s="26">
        <f>IF(AND(O78=0,P78=0,Q78=0,Y78=0),0,IF(OR(COUNTIFS(Items!$E:$E,O78,Items!$F:$F,P78,Items!$G:$G,Q78)=1,COUNTIFS(Items!$M:$M,O78,Items!$N:$N,P78,Items!$O:$O,Q78)=1,COUNTIFS(Items!$U:$U,O78,Items!$V:$V,P78,Items!$W:$W,Q78)=1),0,1))</f>
        <v>0</v>
      </c>
      <c r="D78" s="24">
        <f t="shared" si="57"/>
        <v>45297</v>
      </c>
      <c r="E78" s="1" t="s">
        <v>203</v>
      </c>
      <c r="O78" s="1" t="s">
        <v>85</v>
      </c>
      <c r="P78" s="1" t="s">
        <v>92</v>
      </c>
      <c r="Q78" s="1" t="s">
        <v>76</v>
      </c>
      <c r="AA78" s="1">
        <f>Y20*50%</f>
        <v>477766.77</v>
      </c>
      <c r="AC78" s="31" t="str">
        <f>IF(OR(RepP!$J$3="",RepP!$J$3=0,COUNTIF(Lists!$D:$D,RepP!$J$3)=0),Lists!$D$9,IF(RepP!$J$3=Lists!$D$9,Lists!$D$9,IF(RepP!$J$3=$E78,RepP!$J$3,"")))</f>
        <v>Все проекты</v>
      </c>
    </row>
    <row r="79" spans="2:29" x14ac:dyDescent="0.3">
      <c r="B79" s="26">
        <f>IF(AND(O79=0,P79=0,Q79=0,Y79=0),0,IF(OR(COUNTIFS(Items!$E:$E,O79,Items!$F:$F,P79,Items!$G:$G,Q79)=1,COUNTIFS(Items!$M:$M,O79,Items!$N:$N,P79,Items!$O:$O,Q79)=1,COUNTIFS(Items!$U:$U,O79,Items!$V:$V,P79,Items!$W:$W,Q79)=1),0,1))</f>
        <v>0</v>
      </c>
      <c r="D79" s="24">
        <f t="shared" si="57"/>
        <v>45307</v>
      </c>
      <c r="E79" s="1" t="s">
        <v>200</v>
      </c>
      <c r="O79" s="1" t="s">
        <v>85</v>
      </c>
      <c r="P79" s="1" t="s">
        <v>92</v>
      </c>
      <c r="Q79" s="1" t="s">
        <v>81</v>
      </c>
      <c r="AA79" s="1">
        <f>Y21*70%</f>
        <v>980928.68138999981</v>
      </c>
      <c r="AC79" s="31" t="str">
        <f>IF(OR(RepP!$J$3="",RepP!$J$3=0,COUNTIF(Lists!$D:$D,RepP!$J$3)=0),Lists!$D$9,IF(RepP!$J$3=Lists!$D$9,Lists!$D$9,IF(RepP!$J$3=$E79,RepP!$J$3,"")))</f>
        <v>Все проекты</v>
      </c>
    </row>
    <row r="80" spans="2:29" x14ac:dyDescent="0.3">
      <c r="B80" s="26">
        <f>IF(AND(O80=0,P80=0,Q80=0,Y80=0),0,IF(OR(COUNTIFS(Items!$E:$E,O80,Items!$F:$F,P80,Items!$G:$G,Q80)=1,COUNTIFS(Items!$M:$M,O80,Items!$N:$N,P80,Items!$O:$O,Q80)=1,COUNTIFS(Items!$U:$U,O80,Items!$V:$V,P80,Items!$W:$W,Q80)=1),0,1))</f>
        <v>0</v>
      </c>
      <c r="D80" s="24">
        <f t="shared" si="57"/>
        <v>45317</v>
      </c>
      <c r="E80" s="1" t="s">
        <v>201</v>
      </c>
      <c r="O80" s="1" t="s">
        <v>85</v>
      </c>
      <c r="P80" s="1" t="s">
        <v>92</v>
      </c>
      <c r="Q80" s="1" t="s">
        <v>82</v>
      </c>
      <c r="AA80" s="1">
        <f>Y22*100%</f>
        <v>1210796.01</v>
      </c>
      <c r="AC80" s="31" t="str">
        <f>IF(OR(RepP!$J$3="",RepP!$J$3=0,COUNTIF(Lists!$D:$D,RepP!$J$3)=0),Lists!$D$9,IF(RepP!$J$3=Lists!$D$9,Lists!$D$9,IF(RepP!$J$3=$E80,RepP!$J$3,"")))</f>
        <v>Все проекты</v>
      </c>
    </row>
    <row r="81" spans="2:29" x14ac:dyDescent="0.3">
      <c r="B81" s="26">
        <f>IF(AND(O81=0,P81=0,Q81=0,Y81=0),0,IF(OR(COUNTIFS(Items!$E:$E,O81,Items!$F:$F,P81,Items!$G:$G,Q81)=1,COUNTIFS(Items!$M:$M,O81,Items!$N:$N,P81,Items!$O:$O,Q81)=1,COUNTIFS(Items!$U:$U,O81,Items!$V:$V,P81,Items!$W:$W,Q81)=1),0,1))</f>
        <v>0</v>
      </c>
      <c r="D81" s="24">
        <f t="shared" si="57"/>
        <v>45327</v>
      </c>
      <c r="E81" s="1" t="s">
        <v>202</v>
      </c>
      <c r="O81" s="1" t="s">
        <v>85</v>
      </c>
      <c r="P81" s="1" t="s">
        <v>92</v>
      </c>
      <c r="Q81" s="1" t="s">
        <v>83</v>
      </c>
      <c r="AA81" s="1">
        <f>Y23*30%</f>
        <v>350712.08679000003</v>
      </c>
      <c r="AC81" s="31" t="str">
        <f>IF(OR(RepP!$J$3="",RepP!$J$3=0,COUNTIF(Lists!$D:$D,RepP!$J$3)=0),Lists!$D$9,IF(RepP!$J$3=Lists!$D$9,Lists!$D$9,IF(RepP!$J$3=$E81,RepP!$J$3,"")))</f>
        <v>Все проекты</v>
      </c>
    </row>
    <row r="82" spans="2:29" x14ac:dyDescent="0.3">
      <c r="B82" s="26">
        <f>IF(AND(O82=0,P82=0,Q82=0,Y82=0),0,IF(OR(COUNTIFS(Items!$E:$E,O82,Items!$F:$F,P82,Items!$G:$G,Q82)=1,COUNTIFS(Items!$M:$M,O82,Items!$N:$N,P82,Items!$O:$O,Q82)=1,COUNTIFS(Items!$U:$U,O82,Items!$V:$V,P82,Items!$W:$W,Q82)=1),0,1))</f>
        <v>0</v>
      </c>
      <c r="D82" s="24">
        <f t="shared" si="57"/>
        <v>45337</v>
      </c>
      <c r="E82" s="1" t="s">
        <v>203</v>
      </c>
      <c r="O82" s="1" t="s">
        <v>85</v>
      </c>
      <c r="P82" s="1" t="s">
        <v>142</v>
      </c>
      <c r="Q82" s="1" t="s">
        <v>110</v>
      </c>
      <c r="AA82" s="1">
        <f>Y24*50%</f>
        <v>546995.17497300007</v>
      </c>
      <c r="AC82" s="31" t="str">
        <f>IF(OR(RepP!$J$3="",RepP!$J$3=0,COUNTIF(Lists!$D:$D,RepP!$J$3)=0),Lists!$D$9,IF(RepP!$J$3=Lists!$D$9,Lists!$D$9,IF(RepP!$J$3=$E82,RepP!$J$3,"")))</f>
        <v>Все проекты</v>
      </c>
    </row>
    <row r="83" spans="2:29" x14ac:dyDescent="0.3">
      <c r="B83" s="26">
        <f>IF(AND(O83=0,P83=0,Q83=0,Y83=0),0,IF(OR(COUNTIFS(Items!$E:$E,O83,Items!$F:$F,P83,Items!$G:$G,Q83)=1,COUNTIFS(Items!$M:$M,O83,Items!$N:$N,P83,Items!$O:$O,Q83)=1,COUNTIFS(Items!$U:$U,O83,Items!$V:$V,P83,Items!$W:$W,Q83)=1),0,1))</f>
        <v>0</v>
      </c>
      <c r="D83" s="24">
        <f t="shared" si="57"/>
        <v>45347</v>
      </c>
      <c r="E83" s="1" t="s">
        <v>200</v>
      </c>
      <c r="O83" s="1" t="s">
        <v>85</v>
      </c>
      <c r="P83" s="1" t="s">
        <v>142</v>
      </c>
      <c r="Q83" s="1" t="s">
        <v>111</v>
      </c>
      <c r="AA83" s="1">
        <f>Y25*70%</f>
        <v>774900</v>
      </c>
      <c r="AC83" s="31" t="str">
        <f>IF(OR(RepP!$J$3="",RepP!$J$3=0,COUNTIF(Lists!$D:$D,RepP!$J$3)=0),Lists!$D$9,IF(RepP!$J$3=Lists!$D$9,Lists!$D$9,IF(RepP!$J$3=$E83,RepP!$J$3,"")))</f>
        <v>Все проекты</v>
      </c>
    </row>
    <row r="84" spans="2:29" x14ac:dyDescent="0.3">
      <c r="B84" s="26">
        <f>IF(AND(O84=0,P84=0,Q84=0,Y84=0),0,IF(OR(COUNTIFS(Items!$E:$E,O84,Items!$F:$F,P84,Items!$G:$G,Q84)=1,COUNTIFS(Items!$M:$M,O84,Items!$N:$N,P84,Items!$O:$O,Q84)=1,COUNTIFS(Items!$U:$U,O84,Items!$V:$V,P84,Items!$W:$W,Q84)=1),0,1))</f>
        <v>0</v>
      </c>
      <c r="D84" s="24">
        <f t="shared" si="57"/>
        <v>45357</v>
      </c>
      <c r="E84" s="1" t="s">
        <v>201</v>
      </c>
      <c r="O84" s="1" t="s">
        <v>85</v>
      </c>
      <c r="P84" s="1" t="s">
        <v>142</v>
      </c>
      <c r="Q84" s="1" t="s">
        <v>112</v>
      </c>
      <c r="AA84" s="1">
        <f>Y26*100%</f>
        <v>780000</v>
      </c>
      <c r="AC84" s="31" t="str">
        <f>IF(OR(RepP!$J$3="",RepP!$J$3=0,COUNTIF(Lists!$D:$D,RepP!$J$3)=0),Lists!$D$9,IF(RepP!$J$3=Lists!$D$9,Lists!$D$9,IF(RepP!$J$3=$E84,RepP!$J$3,"")))</f>
        <v>Все проекты</v>
      </c>
    </row>
    <row r="85" spans="2:29" x14ac:dyDescent="0.3">
      <c r="B85" s="26">
        <f>IF(AND(O85=0,P85=0,Q85=0,Y85=0),0,IF(OR(COUNTIFS(Items!$E:$E,O85,Items!$F:$F,P85,Items!$G:$G,Q85)=1,COUNTIFS(Items!$M:$M,O85,Items!$N:$N,P85,Items!$O:$O,Q85)=1,COUNTIFS(Items!$U:$U,O85,Items!$V:$V,P85,Items!$W:$W,Q85)=1),0,1))</f>
        <v>0</v>
      </c>
      <c r="D85" s="24">
        <f t="shared" si="57"/>
        <v>45367</v>
      </c>
      <c r="E85" s="1" t="s">
        <v>202</v>
      </c>
      <c r="O85" s="1" t="s">
        <v>85</v>
      </c>
      <c r="P85" s="1" t="s">
        <v>142</v>
      </c>
      <c r="Q85" s="1" t="s">
        <v>113</v>
      </c>
      <c r="AA85" s="1">
        <f>Y27*30%</f>
        <v>235380</v>
      </c>
      <c r="AC85" s="31" t="str">
        <f>IF(OR(RepP!$J$3="",RepP!$J$3=0,COUNTIF(Lists!$D:$D,RepP!$J$3)=0),Lists!$D$9,IF(RepP!$J$3=Lists!$D$9,Lists!$D$9,IF(RepP!$J$3=$E85,RepP!$J$3,"")))</f>
        <v>Все проекты</v>
      </c>
    </row>
    <row r="86" spans="2:29" x14ac:dyDescent="0.3">
      <c r="B86" s="26">
        <f>IF(AND(O86=0,P86=0,Q86=0,Y86=0),0,IF(OR(COUNTIFS(Items!$E:$E,O86,Items!$F:$F,P86,Items!$G:$G,Q86)=1,COUNTIFS(Items!$M:$M,O86,Items!$N:$N,P86,Items!$O:$O,Q86)=1,COUNTIFS(Items!$U:$U,O86,Items!$V:$V,P86,Items!$W:$W,Q86)=1),0,1))</f>
        <v>0</v>
      </c>
      <c r="D86" s="24">
        <f t="shared" si="57"/>
        <v>45377</v>
      </c>
      <c r="E86" s="1" t="s">
        <v>203</v>
      </c>
      <c r="O86" s="1" t="s">
        <v>85</v>
      </c>
      <c r="P86" s="1" t="s">
        <v>142</v>
      </c>
      <c r="Q86" s="1" t="s">
        <v>114</v>
      </c>
      <c r="AA86" s="1">
        <f>Y28*50%</f>
        <v>477349.47000000003</v>
      </c>
      <c r="AC86" s="31" t="str">
        <f>IF(OR(RepP!$J$3="",RepP!$J$3=0,COUNTIF(Lists!$D:$D,RepP!$J$3)=0),Lists!$D$9,IF(RepP!$J$3=Lists!$D$9,Lists!$D$9,IF(RepP!$J$3=$E86,RepP!$J$3,"")))</f>
        <v>Все проекты</v>
      </c>
    </row>
    <row r="87" spans="2:29" x14ac:dyDescent="0.3">
      <c r="B87" s="26">
        <f>IF(AND(O87=0,P87=0,Q87=0,Y87=0),0,IF(OR(COUNTIFS(Items!$E:$E,O87,Items!$F:$F,P87,Items!$G:$G,Q87)=1,COUNTIFS(Items!$M:$M,O87,Items!$N:$N,P87,Items!$O:$O,Q87)=1,COUNTIFS(Items!$U:$U,O87,Items!$V:$V,P87,Items!$W:$W,Q87)=1),0,1))</f>
        <v>0</v>
      </c>
      <c r="D87" s="24">
        <f t="shared" si="57"/>
        <v>45387</v>
      </c>
      <c r="E87" s="1" t="s">
        <v>200</v>
      </c>
      <c r="O87" s="1" t="s">
        <v>85</v>
      </c>
      <c r="P87" s="1" t="s">
        <v>142</v>
      </c>
      <c r="Q87" s="1" t="s">
        <v>115</v>
      </c>
      <c r="AA87" s="1">
        <f>Y29*70%</f>
        <v>899658.89999999991</v>
      </c>
      <c r="AC87" s="31" t="str">
        <f>IF(OR(RepP!$J$3="",RepP!$J$3=0,COUNTIF(Lists!$D:$D,RepP!$J$3)=0),Lists!$D$9,IF(RepP!$J$3=Lists!$D$9,Lists!$D$9,IF(RepP!$J$3=$E87,RepP!$J$3,"")))</f>
        <v>Все проекты</v>
      </c>
    </row>
    <row r="88" spans="2:29" x14ac:dyDescent="0.3">
      <c r="B88" s="26">
        <f>IF(AND(O88=0,P88=0,Q88=0,Y88=0),0,IF(OR(COUNTIFS(Items!$E:$E,O88,Items!$F:$F,P88,Items!$G:$G,Q88)=1,COUNTIFS(Items!$M:$M,O88,Items!$N:$N,P88,Items!$O:$O,Q88)=1,COUNTIFS(Items!$U:$U,O88,Items!$V:$V,P88,Items!$W:$W,Q88)=1),0,1))</f>
        <v>0</v>
      </c>
      <c r="D88" s="24">
        <f t="shared" si="57"/>
        <v>45397</v>
      </c>
      <c r="E88" s="1" t="s">
        <v>201</v>
      </c>
      <c r="O88" s="1" t="s">
        <v>85</v>
      </c>
      <c r="P88" s="1" t="s">
        <v>142</v>
      </c>
      <c r="Q88" s="1" t="s">
        <v>116</v>
      </c>
      <c r="AA88" s="1">
        <f>Y30*100%</f>
        <v>914757</v>
      </c>
      <c r="AC88" s="31" t="str">
        <f>IF(OR(RepP!$J$3="",RepP!$J$3=0,COUNTIF(Lists!$D:$D,RepP!$J$3)=0),Lists!$D$9,IF(RepP!$J$3=Lists!$D$9,Lists!$D$9,IF(RepP!$J$3=$E88,RepP!$J$3,"")))</f>
        <v>Все проекты</v>
      </c>
    </row>
    <row r="89" spans="2:29" x14ac:dyDescent="0.3">
      <c r="B89" s="26">
        <f>IF(AND(O89=0,P89=0,Q89=0,Y89=0),0,IF(OR(COUNTIFS(Items!$E:$E,O89,Items!$F:$F,P89,Items!$G:$G,Q89)=1,COUNTIFS(Items!$M:$M,O89,Items!$N:$N,P89,Items!$O:$O,Q89)=1,COUNTIFS(Items!$U:$U,O89,Items!$V:$V,P89,Items!$W:$W,Q89)=1),0,1))</f>
        <v>0</v>
      </c>
      <c r="D89" s="24">
        <f t="shared" si="57"/>
        <v>45407</v>
      </c>
      <c r="E89" s="1" t="s">
        <v>202</v>
      </c>
      <c r="O89" s="1" t="s">
        <v>85</v>
      </c>
      <c r="P89" s="1" t="s">
        <v>142</v>
      </c>
      <c r="Q89" s="1" t="s">
        <v>117</v>
      </c>
      <c r="AA89" s="1">
        <f>Y31*30%</f>
        <v>271660.06199999998</v>
      </c>
      <c r="AC89" s="31" t="str">
        <f>IF(OR(RepP!$J$3="",RepP!$J$3=0,COUNTIF(Lists!$D:$D,RepP!$J$3)=0),Lists!$D$9,IF(RepP!$J$3=Lists!$D$9,Lists!$D$9,IF(RepP!$J$3=$E89,RepP!$J$3,"")))</f>
        <v>Все проекты</v>
      </c>
    </row>
    <row r="90" spans="2:29" x14ac:dyDescent="0.3">
      <c r="B90" s="26">
        <f>IF(AND(O90=0,P90=0,Q90=0,Y90=0),0,IF(OR(COUNTIFS(Items!$E:$E,O90,Items!$F:$F,P90,Items!$G:$G,Q90)=1,COUNTIFS(Items!$M:$M,O90,Items!$N:$N,P90,Items!$O:$O,Q90)=1,COUNTIFS(Items!$U:$U,O90,Items!$V:$V,P90,Items!$W:$W,Q90)=1),0,1))</f>
        <v>0</v>
      </c>
      <c r="D90" s="24">
        <f t="shared" si="57"/>
        <v>45417</v>
      </c>
      <c r="E90" s="1" t="s">
        <v>203</v>
      </c>
      <c r="O90" s="1" t="s">
        <v>85</v>
      </c>
      <c r="P90" s="1" t="s">
        <v>142</v>
      </c>
      <c r="Q90" s="1" t="s">
        <v>118</v>
      </c>
      <c r="AA90" s="1">
        <f>Y32*50%</f>
        <v>546517.40820299997</v>
      </c>
      <c r="AC90" s="31" t="str">
        <f>IF(OR(RepP!$J$3="",RepP!$J$3=0,COUNTIF(Lists!$D:$D,RepP!$J$3)=0),Lists!$D$9,IF(RepP!$J$3=Lists!$D$9,Lists!$D$9,IF(RepP!$J$3=$E90,RepP!$J$3,"")))</f>
        <v>Все проекты</v>
      </c>
    </row>
    <row r="91" spans="2:29" x14ac:dyDescent="0.3">
      <c r="B91" s="26">
        <f>IF(AND(O91=0,P91=0,Q91=0,Y91=0),0,IF(OR(COUNTIFS(Items!$E:$E,O91,Items!$F:$F,P91,Items!$G:$G,Q91)=1,COUNTIFS(Items!$M:$M,O91,Items!$N:$N,P91,Items!$O:$O,Q91)=1,COUNTIFS(Items!$U:$U,O91,Items!$V:$V,P91,Items!$W:$W,Q91)=1),0,1))</f>
        <v>0</v>
      </c>
      <c r="D91" s="24">
        <f t="shared" si="57"/>
        <v>45427</v>
      </c>
      <c r="E91" s="1" t="s">
        <v>200</v>
      </c>
      <c r="O91" s="1" t="s">
        <v>85</v>
      </c>
      <c r="P91" s="1" t="s">
        <v>142</v>
      </c>
      <c r="Q91" s="1" t="s">
        <v>119</v>
      </c>
      <c r="AA91" s="1">
        <f>Y33*70%</f>
        <v>1042495.3646099998</v>
      </c>
      <c r="AC91" s="31" t="str">
        <f>IF(OR(RepP!$J$3="",RepP!$J$3=0,COUNTIF(Lists!$D:$D,RepP!$J$3)=0),Lists!$D$9,IF(RepP!$J$3=Lists!$D$9,Lists!$D$9,IF(RepP!$J$3=$E91,RepP!$J$3,"")))</f>
        <v>Все проекты</v>
      </c>
    </row>
    <row r="92" spans="2:29" x14ac:dyDescent="0.3">
      <c r="B92" s="26">
        <f>IF(AND(O92=0,P92=0,Q92=0,Y92=0),0,IF(OR(COUNTIFS(Items!$E:$E,O92,Items!$F:$F,P92,Items!$G:$G,Q92)=1,COUNTIFS(Items!$M:$M,O92,Items!$N:$N,P92,Items!$O:$O,Q92)=1,COUNTIFS(Items!$U:$U,O92,Items!$V:$V,P92,Items!$W:$W,Q92)=1),0,1))</f>
        <v>0</v>
      </c>
      <c r="D92" s="24">
        <f t="shared" si="57"/>
        <v>45437</v>
      </c>
      <c r="E92" s="1" t="s">
        <v>201</v>
      </c>
      <c r="O92" s="1" t="s">
        <v>85</v>
      </c>
      <c r="P92" s="1" t="s">
        <v>142</v>
      </c>
      <c r="Q92" s="1" t="s">
        <v>121</v>
      </c>
      <c r="AA92" s="1">
        <f>Y34*100%</f>
        <v>1069040.2893000001</v>
      </c>
      <c r="AC92" s="31" t="str">
        <f>IF(OR(RepP!$J$3="",RepP!$J$3=0,COUNTIF(Lists!$D:$D,RepP!$J$3)=0),Lists!$D$9,IF(RepP!$J$3=Lists!$D$9,Lists!$D$9,IF(RepP!$J$3=$E92,RepP!$J$3,"")))</f>
        <v>Все проекты</v>
      </c>
    </row>
    <row r="93" spans="2:29" x14ac:dyDescent="0.3">
      <c r="B93" s="26">
        <f>IF(AND(O93=0,P93=0,Q93=0,Y93=0),0,IF(OR(COUNTIFS(Items!$E:$E,O93,Items!$F:$F,P93,Items!$G:$G,Q93)=1,COUNTIFS(Items!$M:$M,O93,Items!$N:$N,P93,Items!$O:$O,Q93)=1,COUNTIFS(Items!$U:$U,O93,Items!$V:$V,P93,Items!$W:$W,Q93)=1),0,1))</f>
        <v>0</v>
      </c>
      <c r="D93" s="24">
        <f t="shared" si="57"/>
        <v>45447</v>
      </c>
      <c r="E93" s="1" t="s">
        <v>202</v>
      </c>
      <c r="O93" s="1" t="s">
        <v>85</v>
      </c>
      <c r="P93" s="1" t="s">
        <v>142</v>
      </c>
      <c r="Q93" s="1" t="s">
        <v>122</v>
      </c>
      <c r="AA93" s="1">
        <f>Y35*30%</f>
        <v>313197.10498380003</v>
      </c>
      <c r="AC93" s="31" t="str">
        <f>IF(OR(RepP!$J$3="",RepP!$J$3=0,COUNTIF(Lists!$D:$D,RepP!$J$3)=0),Lists!$D$9,IF(RepP!$J$3=Lists!$D$9,Lists!$D$9,IF(RepP!$J$3=$E93,RepP!$J$3,"")))</f>
        <v>Все проекты</v>
      </c>
    </row>
    <row r="94" spans="2:29" x14ac:dyDescent="0.3">
      <c r="B94" s="26">
        <f>IF(AND(O94=0,P94=0,Q94=0,Y94=0),0,IF(OR(COUNTIFS(Items!$E:$E,O94,Items!$F:$F,P94,Items!$G:$G,Q94)=1,COUNTIFS(Items!$M:$M,O94,Items!$N:$N,P94,Items!$O:$O,Q94)=1,COUNTIFS(Items!$U:$U,O94,Items!$V:$V,P94,Items!$W:$W,Q94)=1),0,1))</f>
        <v>0</v>
      </c>
      <c r="D94" s="24">
        <f t="shared" si="57"/>
        <v>45457</v>
      </c>
      <c r="E94" s="1" t="s">
        <v>203</v>
      </c>
      <c r="O94" s="1" t="s">
        <v>85</v>
      </c>
      <c r="P94" s="1" t="s">
        <v>142</v>
      </c>
      <c r="Q94" s="1" t="s">
        <v>123</v>
      </c>
      <c r="AA94" s="1">
        <f>Y36*50%</f>
        <v>431730</v>
      </c>
      <c r="AC94" s="31" t="str">
        <f>IF(OR(RepP!$J$3="",RepP!$J$3=0,COUNTIF(Lists!$D:$D,RepP!$J$3)=0),Lists!$D$9,IF(RepP!$J$3=Lists!$D$9,Lists!$D$9,IF(RepP!$J$3=$E94,RepP!$J$3,"")))</f>
        <v>Все проекты</v>
      </c>
    </row>
    <row r="95" spans="2:29" x14ac:dyDescent="0.3">
      <c r="B95" s="26">
        <f>IF(AND(O95=0,P95=0,Q95=0,Y95=0),0,IF(OR(COUNTIFS(Items!$E:$E,O95,Items!$F:$F,P95,Items!$G:$G,Q95)=1,COUNTIFS(Items!$M:$M,O95,Items!$N:$N,P95,Items!$O:$O,Q95)=1,COUNTIFS(Items!$U:$U,O95,Items!$V:$V,P95,Items!$W:$W,Q95)=1),0,1))</f>
        <v>0</v>
      </c>
      <c r="D95" s="24">
        <f t="shared" si="57"/>
        <v>45302</v>
      </c>
      <c r="E95" s="1" t="s">
        <v>200</v>
      </c>
      <c r="O95" s="1" t="s">
        <v>85</v>
      </c>
      <c r="P95" s="1" t="s">
        <v>142</v>
      </c>
      <c r="Q95" s="1" t="s">
        <v>124</v>
      </c>
      <c r="AA95" s="1">
        <f>Y37*70%</f>
        <v>671580</v>
      </c>
      <c r="AC95" s="31" t="str">
        <f>IF(OR(RepP!$J$3="",RepP!$J$3=0,COUNTIF(Lists!$D:$D,RepP!$J$3)=0),Lists!$D$9,IF(RepP!$J$3=Lists!$D$9,Lists!$D$9,IF(RepP!$J$3=$E95,RepP!$J$3,"")))</f>
        <v>Все проекты</v>
      </c>
    </row>
    <row r="96" spans="2:29" x14ac:dyDescent="0.3">
      <c r="B96" s="26">
        <f>IF(AND(O96=0,P96=0,Q96=0,Y96=0),0,IF(OR(COUNTIFS(Items!$E:$E,O96,Items!$F:$F,P96,Items!$G:$G,Q96)=1,COUNTIFS(Items!$M:$M,O96,Items!$N:$N,P96,Items!$O:$O,Q96)=1,COUNTIFS(Items!$U:$U,O96,Items!$V:$V,P96,Items!$W:$W,Q96)=1),0,1))</f>
        <v>0</v>
      </c>
      <c r="D96" s="24">
        <f t="shared" si="57"/>
        <v>45312</v>
      </c>
      <c r="E96" s="1" t="s">
        <v>201</v>
      </c>
      <c r="O96" s="1" t="s">
        <v>85</v>
      </c>
      <c r="P96" s="1" t="s">
        <v>142</v>
      </c>
      <c r="Q96" s="1" t="s">
        <v>125</v>
      </c>
      <c r="AA96" s="1">
        <f>Y38*100%</f>
        <v>684600</v>
      </c>
      <c r="AC96" s="31" t="str">
        <f>IF(OR(RepP!$J$3="",RepP!$J$3=0,COUNTIF(Lists!$D:$D,RepP!$J$3)=0),Lists!$D$9,IF(RepP!$J$3=Lists!$D$9,Lists!$D$9,IF(RepP!$J$3=$E96,RepP!$J$3,"")))</f>
        <v>Все проекты</v>
      </c>
    </row>
    <row r="97" spans="2:29" x14ac:dyDescent="0.3">
      <c r="B97" s="26">
        <f>IF(AND(O97=0,P97=0,Q97=0,Y97=0),0,IF(OR(COUNTIFS(Items!$E:$E,O97,Items!$F:$F,P97,Items!$G:$G,Q97)=1,COUNTIFS(Items!$M:$M,O97,Items!$N:$N,P97,Items!$O:$O,Q97)=1,COUNTIFS(Items!$U:$U,O97,Items!$V:$V,P97,Items!$W:$W,Q97)=1),0,1))</f>
        <v>0</v>
      </c>
      <c r="D97" s="24">
        <f t="shared" si="57"/>
        <v>45322</v>
      </c>
      <c r="E97" s="1" t="s">
        <v>202</v>
      </c>
      <c r="O97" s="1" t="s">
        <v>85</v>
      </c>
      <c r="P97" s="1" t="s">
        <v>142</v>
      </c>
      <c r="Q97" s="1" t="s">
        <v>126</v>
      </c>
      <c r="AA97" s="1">
        <f>Y39*30%</f>
        <v>271409.68200000003</v>
      </c>
      <c r="AC97" s="31" t="str">
        <f>IF(OR(RepP!$J$3="",RepP!$J$3=0,COUNTIF(Lists!$D:$D,RepP!$J$3)=0),Lists!$D$9,IF(RepP!$J$3=Lists!$D$9,Lists!$D$9,IF(RepP!$J$3=$E97,RepP!$J$3,"")))</f>
        <v>Все проекты</v>
      </c>
    </row>
    <row r="98" spans="2:29" x14ac:dyDescent="0.3">
      <c r="B98" s="26">
        <f>IF(AND(O98=0,P98=0,Q98=0,Y98=0),0,IF(OR(COUNTIFS(Items!$E:$E,O98,Items!$F:$F,P98,Items!$G:$G,Q98)=1,COUNTIFS(Items!$M:$M,O98,Items!$N:$N,P98,Items!$O:$O,Q98)=1,COUNTIFS(Items!$U:$U,O98,Items!$V:$V,P98,Items!$W:$W,Q98)=1),0,1))</f>
        <v>0</v>
      </c>
      <c r="D98" s="24">
        <f t="shared" si="57"/>
        <v>45332</v>
      </c>
      <c r="E98" s="1" t="s">
        <v>203</v>
      </c>
      <c r="O98" s="1" t="s">
        <v>85</v>
      </c>
      <c r="P98" s="1" t="s">
        <v>142</v>
      </c>
      <c r="Q98" s="1" t="s">
        <v>127</v>
      </c>
      <c r="AA98" s="1">
        <f>Y40*50%</f>
        <v>501238.53</v>
      </c>
      <c r="AC98" s="31" t="str">
        <f>IF(OR(RepP!$J$3="",RepP!$J$3=0,COUNTIF(Lists!$D:$D,RepP!$J$3)=0),Lists!$D$9,IF(RepP!$J$3=Lists!$D$9,Lists!$D$9,IF(RepP!$J$3=$E98,RepP!$J$3,"")))</f>
        <v>Все проекты</v>
      </c>
    </row>
    <row r="99" spans="2:29" x14ac:dyDescent="0.3">
      <c r="B99" s="26">
        <f>IF(AND(O99=0,P99=0,Q99=0,Y99=0),0,IF(OR(COUNTIFS(Items!$E:$E,O99,Items!$F:$F,P99,Items!$G:$G,Q99)=1,COUNTIFS(Items!$M:$M,O99,Items!$N:$N,P99,Items!$O:$O,Q99)=1,COUNTIFS(Items!$U:$U,O99,Items!$V:$V,P99,Items!$W:$W,Q99)=1),0,1))</f>
        <v>0</v>
      </c>
      <c r="D99" s="24">
        <f t="shared" si="57"/>
        <v>45342</v>
      </c>
      <c r="E99" s="1" t="s">
        <v>200</v>
      </c>
      <c r="O99" s="1" t="s">
        <v>85</v>
      </c>
      <c r="P99" s="1" t="s">
        <v>143</v>
      </c>
      <c r="Q99" s="1" t="s">
        <v>128</v>
      </c>
      <c r="AA99" s="1">
        <f>Y41*70%</f>
        <v>787605.77699999989</v>
      </c>
      <c r="AC99" s="31" t="str">
        <f>IF(OR(RepP!$J$3="",RepP!$J$3=0,COUNTIF(Lists!$D:$D,RepP!$J$3)=0),Lists!$D$9,IF(RepP!$J$3=Lists!$D$9,Lists!$D$9,IF(RepP!$J$3=$E99,RepP!$J$3,"")))</f>
        <v>Все проекты</v>
      </c>
    </row>
    <row r="100" spans="2:29" x14ac:dyDescent="0.3">
      <c r="B100" s="26">
        <f>IF(AND(O100=0,P100=0,Q100=0,Y100=0),0,IF(OR(COUNTIFS(Items!$E:$E,O100,Items!$F:$F,P100,Items!$G:$G,Q100)=1,COUNTIFS(Items!$M:$M,O100,Items!$N:$N,P100,Items!$O:$O,Q100)=1,COUNTIFS(Items!$U:$U,O100,Items!$V:$V,P100,Items!$W:$W,Q100)=1),0,1))</f>
        <v>0</v>
      </c>
      <c r="D100" s="24">
        <f t="shared" si="57"/>
        <v>45352</v>
      </c>
      <c r="E100" s="1" t="s">
        <v>201</v>
      </c>
      <c r="O100" s="1" t="s">
        <v>85</v>
      </c>
      <c r="P100" s="1" t="s">
        <v>143</v>
      </c>
      <c r="Q100" s="1" t="s">
        <v>129</v>
      </c>
      <c r="AA100" s="1">
        <f>Y42*100%</f>
        <v>805533.54</v>
      </c>
      <c r="AC100" s="31" t="str">
        <f>IF(OR(RepP!$J$3="",RepP!$J$3=0,COUNTIF(Lists!$D:$D,RepP!$J$3)=0),Lists!$D$9,IF(RepP!$J$3=Lists!$D$9,Lists!$D$9,IF(RepP!$J$3=$E100,RepP!$J$3,"")))</f>
        <v>Все проекты</v>
      </c>
    </row>
    <row r="101" spans="2:29" x14ac:dyDescent="0.3">
      <c r="B101" s="26">
        <f>IF(AND(O101=0,P101=0,Q101=0,Y101=0),0,IF(OR(COUNTIFS(Items!$E:$E,O101,Items!$F:$F,P101,Items!$G:$G,Q101)=1,COUNTIFS(Items!$M:$M,O101,Items!$N:$N,P101,Items!$O:$O,Q101)=1,COUNTIFS(Items!$U:$U,O101,Items!$V:$V,P101,Items!$W:$W,Q101)=1),0,1))</f>
        <v>0</v>
      </c>
      <c r="D101" s="24">
        <f t="shared" si="57"/>
        <v>45362</v>
      </c>
      <c r="E101" s="1" t="s">
        <v>202</v>
      </c>
      <c r="O101" s="1" t="s">
        <v>85</v>
      </c>
      <c r="P101" s="1" t="s">
        <v>143</v>
      </c>
      <c r="Q101" s="1" t="s">
        <v>130</v>
      </c>
      <c r="AA101" s="1">
        <f>Y43*30%</f>
        <v>312910.44492179999</v>
      </c>
      <c r="AC101" s="31" t="str">
        <f>IF(OR(RepP!$J$3="",RepP!$J$3=0,COUNTIF(Lists!$D:$D,RepP!$J$3)=0),Lists!$D$9,IF(RepP!$J$3=Lists!$D$9,Lists!$D$9,IF(RepP!$J$3=$E101,RepP!$J$3,"")))</f>
        <v>Все проекты</v>
      </c>
    </row>
    <row r="102" spans="2:29" x14ac:dyDescent="0.3">
      <c r="B102" s="26">
        <f>IF(AND(O102=0,P102=0,Q102=0,Y102=0),0,IF(OR(COUNTIFS(Items!$E:$E,O102,Items!$F:$F,P102,Items!$G:$G,Q102)=1,COUNTIFS(Items!$M:$M,O102,Items!$N:$N,P102,Items!$O:$O,Q102)=1,COUNTIFS(Items!$U:$U,O102,Items!$V:$V,P102,Items!$W:$W,Q102)=1),0,1))</f>
        <v>0</v>
      </c>
      <c r="D102" s="24">
        <f t="shared" si="57"/>
        <v>45372</v>
      </c>
      <c r="E102" s="1" t="s">
        <v>203</v>
      </c>
      <c r="O102" s="1" t="s">
        <v>85</v>
      </c>
      <c r="P102" s="1" t="s">
        <v>143</v>
      </c>
      <c r="Q102" s="1" t="s">
        <v>169</v>
      </c>
      <c r="AA102" s="1">
        <f>Y44*50%</f>
        <v>580818.845997</v>
      </c>
      <c r="AC102" s="31" t="str">
        <f>IF(OR(RepP!$J$3="",RepP!$J$3=0,COUNTIF(Lists!$D:$D,RepP!$J$3)=0),Lists!$D$9,IF(RepP!$J$3=Lists!$D$9,Lists!$D$9,IF(RepP!$J$3=$E102,RepP!$J$3,"")))</f>
        <v>Все проекты</v>
      </c>
    </row>
    <row r="103" spans="2:29" x14ac:dyDescent="0.3">
      <c r="B103" s="26">
        <f>IF(AND(O103=0,P103=0,Q103=0,Y103=0),0,IF(OR(COUNTIFS(Items!$E:$E,O103,Items!$F:$F,P103,Items!$G:$G,Q103)=1,COUNTIFS(Items!$M:$M,O103,Items!$N:$N,P103,Items!$O:$O,Q103)=1,COUNTIFS(Items!$U:$U,O103,Items!$V:$V,P103,Items!$W:$W,Q103)=1),0,1))</f>
        <v>0</v>
      </c>
      <c r="D103" s="24">
        <f t="shared" si="57"/>
        <v>45382</v>
      </c>
      <c r="E103" s="1" t="s">
        <v>200</v>
      </c>
      <c r="O103" s="1" t="s">
        <v>85</v>
      </c>
      <c r="P103" s="1" t="s">
        <v>143</v>
      </c>
      <c r="Q103" s="1" t="s">
        <v>170</v>
      </c>
      <c r="AA103" s="1">
        <f>Y45*70%</f>
        <v>920443.68908729998</v>
      </c>
      <c r="AC103" s="31" t="str">
        <f>IF(OR(RepP!$J$3="",RepP!$J$3=0,COUNTIF(Lists!$D:$D,RepP!$J$3)=0),Lists!$D$9,IF(RepP!$J$3=Lists!$D$9,Lists!$D$9,IF(RepP!$J$3=$E103,RepP!$J$3,"")))</f>
        <v>Все проекты</v>
      </c>
    </row>
    <row r="104" spans="2:29" x14ac:dyDescent="0.3">
      <c r="B104" s="26">
        <f>IF(AND(O104=0,P104=0,Q104=0,Y104=0),0,IF(OR(COUNTIFS(Items!$E:$E,O104,Items!$F:$F,P104,Items!$G:$G,Q104)=1,COUNTIFS(Items!$M:$M,O104,Items!$N:$N,P104,Items!$O:$O,Q104)=1,COUNTIFS(Items!$U:$U,O104,Items!$V:$V,P104,Items!$W:$W,Q104)=1),0,1))</f>
        <v>0</v>
      </c>
      <c r="D104" s="24">
        <f t="shared" si="57"/>
        <v>45392</v>
      </c>
      <c r="E104" s="1" t="s">
        <v>201</v>
      </c>
      <c r="O104" s="1" t="s">
        <v>85</v>
      </c>
      <c r="P104" s="1" t="s">
        <v>143</v>
      </c>
      <c r="Q104" s="1" t="s">
        <v>171</v>
      </c>
      <c r="AA104" s="1">
        <f>Y46*100%</f>
        <v>943990.34994600015</v>
      </c>
      <c r="AC104" s="31" t="str">
        <f>IF(OR(RepP!$J$3="",RepP!$J$3=0,COUNTIF(Lists!$D:$D,RepP!$J$3)=0),Lists!$D$9,IF(RepP!$J$3=Lists!$D$9,Lists!$D$9,IF(RepP!$J$3=$E104,RepP!$J$3,"")))</f>
        <v>Все проекты</v>
      </c>
    </row>
    <row r="105" spans="2:29" x14ac:dyDescent="0.3">
      <c r="B105" s="26">
        <f>IF(AND(O105=0,P105=0,Q105=0,Y105=0),0,IF(OR(COUNTIFS(Items!$E:$E,O105,Items!$F:$F,P105,Items!$G:$G,Q105)=1,COUNTIFS(Items!$M:$M,O105,Items!$N:$N,P105,Items!$O:$O,Q105)=1,COUNTIFS(Items!$U:$U,O105,Items!$V:$V,P105,Items!$W:$W,Q105)=1),0,1))</f>
        <v>0</v>
      </c>
      <c r="D105" s="24">
        <f t="shared" si="57"/>
        <v>45402</v>
      </c>
      <c r="E105" s="1" t="s">
        <v>202</v>
      </c>
      <c r="O105" s="1" t="s">
        <v>85</v>
      </c>
      <c r="P105" s="1" t="s">
        <v>143</v>
      </c>
      <c r="Q105" s="1" t="s">
        <v>172</v>
      </c>
      <c r="AA105" s="1">
        <f>Y47*30%</f>
        <v>244038</v>
      </c>
      <c r="AC105" s="31" t="str">
        <f>IF(OR(RepP!$J$3="",RepP!$J$3=0,COUNTIF(Lists!$D:$D,RepP!$J$3)=0),Lists!$D$9,IF(RepP!$J$3=Lists!$D$9,Lists!$D$9,IF(RepP!$J$3=$E105,RepP!$J$3,"")))</f>
        <v>Все проекты</v>
      </c>
    </row>
    <row r="106" spans="2:29" x14ac:dyDescent="0.3">
      <c r="B106" s="26">
        <f>IF(AND(O106=0,P106=0,Q106=0,Y106=0),0,IF(OR(COUNTIFS(Items!$E:$E,O106,Items!$F:$F,P106,Items!$G:$G,Q106)=1,COUNTIFS(Items!$M:$M,O106,Items!$N:$N,P106,Items!$O:$O,Q106)=1,COUNTIFS(Items!$U:$U,O106,Items!$V:$V,P106,Items!$W:$W,Q106)=1),0,1))</f>
        <v>0</v>
      </c>
      <c r="D106" s="24">
        <f t="shared" si="57"/>
        <v>45412</v>
      </c>
      <c r="E106" s="1" t="s">
        <v>203</v>
      </c>
      <c r="O106" s="1" t="s">
        <v>85</v>
      </c>
      <c r="P106" s="1" t="s">
        <v>143</v>
      </c>
      <c r="Q106" s="1" t="s">
        <v>173</v>
      </c>
      <c r="AA106" s="1">
        <f>Y48*50%</f>
        <v>374166</v>
      </c>
      <c r="AC106" s="31" t="str">
        <f>IF(OR(RepP!$J$3="",RepP!$J$3=0,COUNTIF(Lists!$D:$D,RepP!$J$3)=0),Lists!$D$9,IF(RepP!$J$3=Lists!$D$9,Lists!$D$9,IF(RepP!$J$3=$E106,RepP!$J$3,"")))</f>
        <v>Все проекты</v>
      </c>
    </row>
    <row r="107" spans="2:29" x14ac:dyDescent="0.3">
      <c r="B107" s="26">
        <f>IF(AND(O107=0,P107=0,Q107=0,Y107=0),0,IF(OR(COUNTIFS(Items!$E:$E,O107,Items!$F:$F,P107,Items!$G:$G,Q107)=1,COUNTIFS(Items!$M:$M,O107,Items!$N:$N,P107,Items!$O:$O,Q107)=1,COUNTIFS(Items!$U:$U,O107,Items!$V:$V,P107,Items!$W:$W,Q107)=1),0,1))</f>
        <v>0</v>
      </c>
      <c r="D107" s="24">
        <f t="shared" si="57"/>
        <v>45422</v>
      </c>
      <c r="E107" s="1" t="s">
        <v>200</v>
      </c>
      <c r="O107" s="1" t="s">
        <v>85</v>
      </c>
      <c r="P107" s="1" t="s">
        <v>143</v>
      </c>
      <c r="Q107" s="1" t="s">
        <v>174</v>
      </c>
      <c r="AA107" s="1">
        <f>Y49*70%</f>
        <v>589440.6</v>
      </c>
      <c r="AC107" s="31" t="str">
        <f>IF(OR(RepP!$J$3="",RepP!$J$3=0,COUNTIF(Lists!$D:$D,RepP!$J$3)=0),Lists!$D$9,IF(RepP!$J$3=Lists!$D$9,Lists!$D$9,IF(RepP!$J$3=$E107,RepP!$J$3,"")))</f>
        <v>Все проекты</v>
      </c>
    </row>
    <row r="108" spans="2:29" x14ac:dyDescent="0.3">
      <c r="B108" s="26">
        <f>IF(AND(O108=0,P108=0,Q108=0,Y108=0),0,IF(OR(COUNTIFS(Items!$E:$E,O108,Items!$F:$F,P108,Items!$G:$G,Q108)=1,COUNTIFS(Items!$M:$M,O108,Items!$N:$N,P108,Items!$O:$O,Q108)=1,COUNTIFS(Items!$U:$U,O108,Items!$V:$V,P108,Items!$W:$W,Q108)=1),0,1))</f>
        <v>0</v>
      </c>
      <c r="D108" s="24">
        <f t="shared" si="57"/>
        <v>45432</v>
      </c>
      <c r="E108" s="1" t="s">
        <v>201</v>
      </c>
      <c r="O108" s="1" t="s">
        <v>85</v>
      </c>
      <c r="P108" s="1" t="s">
        <v>143</v>
      </c>
      <c r="Q108" s="1" t="s">
        <v>175</v>
      </c>
      <c r="AA108" s="1">
        <f>Y50*100%</f>
        <v>804698.94000000006</v>
      </c>
      <c r="AC108" s="31" t="str">
        <f>IF(OR(RepP!$J$3="",RepP!$J$3=0,COUNTIF(Lists!$D:$D,RepP!$J$3)=0),Lists!$D$9,IF(RepP!$J$3=Lists!$D$9,Lists!$D$9,IF(RepP!$J$3=$E108,RepP!$J$3,"")))</f>
        <v>Все проекты</v>
      </c>
    </row>
    <row r="109" spans="2:29" x14ac:dyDescent="0.3">
      <c r="B109" s="26">
        <f>IF(AND(O109=0,P109=0,Q109=0,Y109=0),0,IF(OR(COUNTIFS(Items!$E:$E,O109,Items!$F:$F,P109,Items!$G:$G,Q109)=1,COUNTIFS(Items!$M:$M,O109,Items!$N:$N,P109,Items!$O:$O,Q109)=1,COUNTIFS(Items!$U:$U,O109,Items!$V:$V,P109,Items!$W:$W,Q109)=1),0,1))</f>
        <v>0</v>
      </c>
      <c r="D109" s="24">
        <f t="shared" si="57"/>
        <v>45442</v>
      </c>
      <c r="E109" s="1" t="s">
        <v>202</v>
      </c>
      <c r="O109" s="1" t="s">
        <v>85</v>
      </c>
      <c r="P109" s="1" t="s">
        <v>144</v>
      </c>
      <c r="Q109" s="1" t="s">
        <v>132</v>
      </c>
      <c r="AA109" s="1">
        <f>Y51*30%</f>
        <v>285743.11800000002</v>
      </c>
      <c r="AC109" s="31" t="str">
        <f>IF(OR(RepP!$J$3="",RepP!$J$3=0,COUNTIF(Lists!$D:$D,RepP!$J$3)=0),Lists!$D$9,IF(RepP!$J$3=Lists!$D$9,Lists!$D$9,IF(RepP!$J$3=$E109,RepP!$J$3,"")))</f>
        <v>Все проекты</v>
      </c>
    </row>
    <row r="110" spans="2:29" x14ac:dyDescent="0.3">
      <c r="B110" s="26">
        <f>IF(AND(O110=0,P110=0,Q110=0,Y110=0),0,IF(OR(COUNTIFS(Items!$E:$E,O110,Items!$F:$F,P110,Items!$G:$G,Q110)=1,COUNTIFS(Items!$M:$M,O110,Items!$N:$N,P110,Items!$O:$O,Q110)=1,COUNTIFS(Items!$U:$U,O110,Items!$V:$V,P110,Items!$W:$W,Q110)=1),0,1))</f>
        <v>0</v>
      </c>
      <c r="D110" s="24">
        <f t="shared" si="57"/>
        <v>45452</v>
      </c>
      <c r="E110" s="1" t="s">
        <v>203</v>
      </c>
      <c r="O110" s="1" t="s">
        <v>85</v>
      </c>
      <c r="P110" s="1" t="s">
        <v>144</v>
      </c>
      <c r="Q110" s="1" t="s">
        <v>133</v>
      </c>
      <c r="AA110" s="1">
        <f>Y52*50%</f>
        <v>438808.93289999996</v>
      </c>
      <c r="AC110" s="31" t="str">
        <f>IF(OR(RepP!$J$3="",RepP!$J$3=0,COUNTIF(Lists!$D:$D,RepP!$J$3)=0),Lists!$D$9,IF(RepP!$J$3=Lists!$D$9,Lists!$D$9,IF(RepP!$J$3=$E110,RepP!$J$3,"")))</f>
        <v>Все проекты</v>
      </c>
    </row>
    <row r="111" spans="2:29" x14ac:dyDescent="0.3">
      <c r="B111" s="26">
        <f>IF(AND(O111=0,P111=0,Q111=0,Y111=0),0,IF(OR(COUNTIFS(Items!$E:$E,O111,Items!$F:$F,P111,Items!$G:$G,Q111)=1,COUNTIFS(Items!$M:$M,O111,Items!$N:$N,P111,Items!$O:$O,Q111)=1,COUNTIFS(Items!$U:$U,O111,Items!$V:$V,P111,Items!$W:$W,Q111)=1),0,1))</f>
        <v>0</v>
      </c>
      <c r="D111" s="24">
        <f t="shared" si="57"/>
        <v>45462</v>
      </c>
      <c r="E111" s="1" t="s">
        <v>200</v>
      </c>
      <c r="O111" s="1" t="s">
        <v>85</v>
      </c>
      <c r="P111" s="1" t="s">
        <v>144</v>
      </c>
      <c r="Q111" s="1" t="s">
        <v>134</v>
      </c>
      <c r="AA111" s="1">
        <f>Y53*70%</f>
        <v>693564.37794000003</v>
      </c>
      <c r="AC111" s="31" t="str">
        <f>IF(OR(RepP!$J$3="",RepP!$J$3=0,COUNTIF(Lists!$D:$D,RepP!$J$3)=0),Lists!$D$9,IF(RepP!$J$3=Lists!$D$9,Lists!$D$9,IF(RepP!$J$3=$E111,RepP!$J$3,"")))</f>
        <v>Все проекты</v>
      </c>
    </row>
    <row r="112" spans="2:29" x14ac:dyDescent="0.3">
      <c r="B112" s="26">
        <f>IF(AND(O112=0,P112=0,Q112=0,Y112=0),0,IF(OR(COUNTIFS(Items!$E:$E,O112,Items!$F:$F,P112,Items!$G:$G,Q112)=1,COUNTIFS(Items!$M:$M,O112,Items!$N:$N,P112,Items!$O:$O,Q112)=1,COUNTIFS(Items!$U:$U,O112,Items!$V:$V,P112,Items!$W:$W,Q112)=1),0,1))</f>
        <v>0</v>
      </c>
      <c r="D112" s="24">
        <f t="shared" si="57"/>
        <v>45307</v>
      </c>
      <c r="E112" s="1" t="s">
        <v>201</v>
      </c>
      <c r="O112" s="1" t="s">
        <v>85</v>
      </c>
      <c r="P112" s="1" t="s">
        <v>144</v>
      </c>
      <c r="Q112" s="1" t="s">
        <v>135</v>
      </c>
      <c r="AA112" s="1">
        <f>Y54*100%</f>
        <v>943034.81640599994</v>
      </c>
      <c r="AC112" s="31" t="str">
        <f>IF(OR(RepP!$J$3="",RepP!$J$3=0,COUNTIF(Lists!$D:$D,RepP!$J$3)=0),Lists!$D$9,IF(RepP!$J$3=Lists!$D$9,Lists!$D$9,IF(RepP!$J$3=$E112,RepP!$J$3,"")))</f>
        <v>Все проекты</v>
      </c>
    </row>
    <row r="113" spans="2:29" x14ac:dyDescent="0.3">
      <c r="B113" s="26">
        <f>IF(AND(O113=0,P113=0,Q113=0,Y113=0),0,IF(OR(COUNTIFS(Items!$E:$E,O113,Items!$F:$F,P113,Items!$G:$G,Q113)=1,COUNTIFS(Items!$M:$M,O113,Items!$N:$N,P113,Items!$O:$O,Q113)=1,COUNTIFS(Items!$U:$U,O113,Items!$V:$V,P113,Items!$W:$W,Q113)=1),0,1))</f>
        <v>0</v>
      </c>
      <c r="D113" s="24">
        <f t="shared" si="57"/>
        <v>45317</v>
      </c>
      <c r="E113" s="1" t="s">
        <v>202</v>
      </c>
      <c r="O113" s="1" t="s">
        <v>85</v>
      </c>
      <c r="P113" s="1" t="s">
        <v>144</v>
      </c>
      <c r="Q113" s="1" t="s">
        <v>136</v>
      </c>
      <c r="AA113" s="1">
        <f>Y55*30%</f>
        <v>333491.30759819999</v>
      </c>
      <c r="AC113" s="31" t="str">
        <f>IF(OR(RepP!$J$3="",RepP!$J$3=0,COUNTIF(Lists!$D:$D,RepP!$J$3)=0),Lists!$D$9,IF(RepP!$J$3=Lists!$D$9,Lists!$D$9,IF(RepP!$J$3=$E113,RepP!$J$3,"")))</f>
        <v>Все проекты</v>
      </c>
    </row>
    <row r="114" spans="2:29" x14ac:dyDescent="0.3">
      <c r="B114" s="26">
        <f>IF(AND(O114=0,P114=0,Q114=0,Y114=0),0,IF(OR(COUNTIFS(Items!$E:$E,O114,Items!$F:$F,P114,Items!$G:$G,Q114)=1,COUNTIFS(Items!$M:$M,O114,Items!$N:$N,P114,Items!$O:$O,Q114)=1,COUNTIFS(Items!$U:$U,O114,Items!$V:$V,P114,Items!$W:$W,Q114)=1),0,1))</f>
        <v>0</v>
      </c>
      <c r="D114" s="24">
        <f t="shared" si="57"/>
        <v>45327</v>
      </c>
      <c r="E114" s="1" t="s">
        <v>203</v>
      </c>
      <c r="O114" s="1" t="s">
        <v>85</v>
      </c>
      <c r="P114" s="1" t="s">
        <v>144</v>
      </c>
      <c r="Q114" s="1" t="s">
        <v>137</v>
      </c>
      <c r="AA114" s="1">
        <f>Y56*50%</f>
        <v>512818.62677721004</v>
      </c>
      <c r="AC114" s="31" t="str">
        <f>IF(OR(RepP!$J$3="",RepP!$J$3=0,COUNTIF(Lists!$D:$D,RepP!$J$3)=0),Lists!$D$9,IF(RepP!$J$3=Lists!$D$9,Lists!$D$9,IF(RepP!$J$3=$E114,RepP!$J$3,"")))</f>
        <v>Все проекты</v>
      </c>
    </row>
    <row r="115" spans="2:29" x14ac:dyDescent="0.3">
      <c r="B115" s="26">
        <f>IF(AND(O115=0,P115=0,Q115=0,Y115=0),0,IF(OR(COUNTIFS(Items!$E:$E,O115,Items!$F:$F,P115,Items!$G:$G,Q115)=1,COUNTIFS(Items!$M:$M,O115,Items!$N:$N,P115,Items!$O:$O,Q115)=1,COUNTIFS(Items!$U:$U,O115,Items!$V:$V,P115,Items!$W:$W,Q115)=1),0,1))</f>
        <v>0</v>
      </c>
      <c r="D115" s="24">
        <f t="shared" si="57"/>
        <v>45337</v>
      </c>
      <c r="E115" s="1" t="s">
        <v>200</v>
      </c>
      <c r="O115" s="1" t="s">
        <v>85</v>
      </c>
      <c r="P115" s="1" t="s">
        <v>144</v>
      </c>
      <c r="Q115" s="1" t="s">
        <v>138</v>
      </c>
      <c r="AA115" s="1">
        <f>Y57*70%</f>
        <v>812775.69130350603</v>
      </c>
      <c r="AC115" s="31" t="str">
        <f>IF(OR(RepP!$J$3="",RepP!$J$3=0,COUNTIF(Lists!$D:$D,RepP!$J$3)=0),Lists!$D$9,IF(RepP!$J$3=Lists!$D$9,Lists!$D$9,IF(RepP!$J$3=$E115,RepP!$J$3,"")))</f>
        <v>Все проекты</v>
      </c>
    </row>
    <row r="116" spans="2:29" x14ac:dyDescent="0.3">
      <c r="B116" s="26">
        <f>IF(AND(O116=0,P116=0,Q116=0,Y116=0),0,IF(OR(COUNTIFS(Items!$E:$E,O116,Items!$F:$F,P116,Items!$G:$G,Q116)=1,COUNTIFS(Items!$M:$M,O116,Items!$N:$N,P116,Items!$O:$O,Q116)=1,COUNTIFS(Items!$U:$U,O116,Items!$V:$V,P116,Items!$W:$W,Q116)=1),0,1))</f>
        <v>0</v>
      </c>
      <c r="D116" s="24">
        <f t="shared" si="57"/>
        <v>45347</v>
      </c>
      <c r="E116" s="1" t="s">
        <v>201</v>
      </c>
      <c r="O116" s="1" t="s">
        <v>85</v>
      </c>
      <c r="P116" s="1" t="s">
        <v>144</v>
      </c>
      <c r="Q116" s="1" t="s">
        <v>139</v>
      </c>
      <c r="AA116" s="1">
        <f>Y58*100%</f>
        <v>713460</v>
      </c>
      <c r="AC116" s="31" t="str">
        <f>IF(OR(RepP!$J$3="",RepP!$J$3=0,COUNTIF(Lists!$D:$D,RepP!$J$3)=0),Lists!$D$9,IF(RepP!$J$3=Lists!$D$9,Lists!$D$9,IF(RepP!$J$3=$E116,RepP!$J$3,"")))</f>
        <v>Все проекты</v>
      </c>
    </row>
    <row r="117" spans="2:29" x14ac:dyDescent="0.3">
      <c r="B117" s="26">
        <f>IF(AND(O117=0,P117=0,Q117=0,Y117=0),0,IF(OR(COUNTIFS(Items!$E:$E,O117,Items!$F:$F,P117,Items!$G:$G,Q117)=1,COUNTIFS(Items!$M:$M,O117,Items!$N:$N,P117,Items!$O:$O,Q117)=1,COUNTIFS(Items!$U:$U,O117,Items!$V:$V,P117,Items!$W:$W,Q117)=1),0,1))</f>
        <v>0</v>
      </c>
      <c r="D117" s="24">
        <f t="shared" si="57"/>
        <v>45357</v>
      </c>
      <c r="E117" s="1" t="s">
        <v>202</v>
      </c>
      <c r="O117" s="1" t="s">
        <v>85</v>
      </c>
      <c r="P117" s="1" t="s">
        <v>144</v>
      </c>
      <c r="Q117" s="1" t="s">
        <v>140</v>
      </c>
      <c r="AA117" s="1">
        <f>Y59*100%</f>
        <v>698332</v>
      </c>
      <c r="AC117" s="31" t="str">
        <f>IF(OR(RepP!$J$3="",RepP!$J$3=0,COUNTIF(Lists!$D:$D,RepP!$J$3)=0),Lists!$D$9,IF(RepP!$J$3=Lists!$D$9,Lists!$D$9,IF(RepP!$J$3=$E117,RepP!$J$3,"")))</f>
        <v>Все проекты</v>
      </c>
    </row>
    <row r="118" spans="2:29" x14ac:dyDescent="0.3">
      <c r="B118" s="26">
        <f>IF(AND(O118=0,P118=0,Q118=0,Y118=0),0,IF(OR(COUNTIFS(Items!$E:$E,O118,Items!$F:$F,P118,Items!$G:$G,Q118)=1,COUNTIFS(Items!$M:$M,O118,Items!$N:$N,P118,Items!$O:$O,Q118)=1,COUNTIFS(Items!$U:$U,O118,Items!$V:$V,P118,Items!$W:$W,Q118)=1),0,1))</f>
        <v>0</v>
      </c>
      <c r="D118" s="24">
        <f t="shared" si="57"/>
        <v>45367</v>
      </c>
      <c r="E118" s="1" t="s">
        <v>203</v>
      </c>
      <c r="O118" s="1" t="s">
        <v>85</v>
      </c>
      <c r="P118" s="1" t="s">
        <v>144</v>
      </c>
      <c r="Q118" s="1" t="s">
        <v>141</v>
      </c>
      <c r="AA118" s="1">
        <f>Y60*100%</f>
        <v>656805.24</v>
      </c>
      <c r="AC118" s="31" t="str">
        <f>IF(OR(RepP!$J$3="",RepP!$J$3=0,COUNTIF(Lists!$D:$D,RepP!$J$3)=0),Lists!$D$9,IF(RepP!$J$3=Lists!$D$9,Lists!$D$9,IF(RepP!$J$3=$E118,RepP!$J$3,"")))</f>
        <v>Все проекты</v>
      </c>
    </row>
    <row r="119" spans="2:29" x14ac:dyDescent="0.3">
      <c r="B119" s="26">
        <f>IF(AND(O119=0,P119=0,Q119=0,Y119=0),0,IF(OR(COUNTIFS(Items!$E:$E,O119,Items!$F:$F,P119,Items!$G:$G,Q119)=1,COUNTIFS(Items!$M:$M,O119,Items!$N:$N,P119,Items!$O:$O,Q119)=1,COUNTIFS(Items!$U:$U,O119,Items!$V:$V,P119,Items!$W:$W,Q119)=1),0,1))</f>
        <v>0</v>
      </c>
      <c r="D119" s="24">
        <f>D61+35</f>
        <v>45327</v>
      </c>
      <c r="E119" s="1" t="s">
        <v>200</v>
      </c>
      <c r="O119" s="1" t="s">
        <v>85</v>
      </c>
      <c r="P119" s="1" t="s">
        <v>88</v>
      </c>
      <c r="Q119" s="1" t="s">
        <v>66</v>
      </c>
      <c r="AA119" s="1">
        <f t="shared" ref="AA119:AA150" si="58">Y3-AA61</f>
        <v>700000</v>
      </c>
      <c r="AC119" s="31" t="str">
        <f>IF(OR(RepP!$J$3="",RepP!$J$3=0,COUNTIF(Lists!$D:$D,RepP!$J$3)=0),Lists!$D$9,IF(RepP!$J$3=Lists!$D$9,Lists!$D$9,IF(RepP!$J$3=$E119,RepP!$J$3,"")))</f>
        <v>Все проекты</v>
      </c>
    </row>
    <row r="120" spans="2:29" x14ac:dyDescent="0.3">
      <c r="B120" s="26">
        <f>IF(AND(O120=0,P120=0,Q120=0,Y120=0),0,IF(OR(COUNTIFS(Items!$E:$E,O120,Items!$F:$F,P120,Items!$G:$G,Q120)=1,COUNTIFS(Items!$M:$M,O120,Items!$N:$N,P120,Items!$O:$O,Q120)=1,COUNTIFS(Items!$U:$U,O120,Items!$V:$V,P120,Items!$W:$W,Q120)=1),0,1))</f>
        <v>0</v>
      </c>
      <c r="D120" s="24">
        <f>D62+65</f>
        <v>45367</v>
      </c>
      <c r="E120" s="1" t="s">
        <v>201</v>
      </c>
      <c r="O120" s="1" t="s">
        <v>85</v>
      </c>
      <c r="P120" s="1" t="s">
        <v>88</v>
      </c>
      <c r="Q120" s="1" t="s">
        <v>67</v>
      </c>
      <c r="AA120" s="1">
        <f t="shared" si="58"/>
        <v>465000</v>
      </c>
      <c r="AC120" s="31" t="str">
        <f>IF(OR(RepP!$J$3="",RepP!$J$3=0,COUNTIF(Lists!$D:$D,RepP!$J$3)=0),Lists!$D$9,IF(RepP!$J$3=Lists!$D$9,Lists!$D$9,IF(RepP!$J$3=$E120,RepP!$J$3,"")))</f>
        <v>Все проекты</v>
      </c>
    </row>
    <row r="121" spans="2:29" x14ac:dyDescent="0.3">
      <c r="B121" s="26">
        <f>IF(AND(O121=0,P121=0,Q121=0,Y121=0),0,IF(OR(COUNTIFS(Items!$E:$E,O121,Items!$F:$F,P121,Items!$G:$G,Q121)=1,COUNTIFS(Items!$M:$M,O121,Items!$N:$N,P121,Items!$O:$O,Q121)=1,COUNTIFS(Items!$U:$U,O121,Items!$V:$V,P121,Items!$W:$W,Q121)=1),0,1))</f>
        <v>0</v>
      </c>
      <c r="D121" s="24">
        <f t="shared" ref="D121" si="59">D63+35</f>
        <v>45347</v>
      </c>
      <c r="E121" s="1" t="s">
        <v>202</v>
      </c>
      <c r="O121" s="1" t="s">
        <v>85</v>
      </c>
      <c r="P121" s="1" t="s">
        <v>88</v>
      </c>
      <c r="Q121" s="1" t="s">
        <v>68</v>
      </c>
      <c r="AA121" s="1">
        <f t="shared" si="58"/>
        <v>321000</v>
      </c>
      <c r="AC121" s="31" t="str">
        <f>IF(OR(RepP!$J$3="",RepP!$J$3=0,COUNTIF(Lists!$D:$D,RepP!$J$3)=0),Lists!$D$9,IF(RepP!$J$3=Lists!$D$9,Lists!$D$9,IF(RepP!$J$3=$E121,RepP!$J$3,"")))</f>
        <v>Все проекты</v>
      </c>
    </row>
    <row r="122" spans="2:29" x14ac:dyDescent="0.3">
      <c r="B122" s="26">
        <f>IF(AND(O122=0,P122=0,Q122=0,Y122=0),0,IF(OR(COUNTIFS(Items!$E:$E,O122,Items!$F:$F,P122,Items!$G:$G,Q122)=1,COUNTIFS(Items!$M:$M,O122,Items!$N:$N,P122,Items!$O:$O,Q122)=1,COUNTIFS(Items!$U:$U,O122,Items!$V:$V,P122,Items!$W:$W,Q122)=1),0,1))</f>
        <v>0</v>
      </c>
      <c r="D122" s="24">
        <f t="shared" ref="D122" si="60">D64+65</f>
        <v>45387</v>
      </c>
      <c r="E122" s="1" t="s">
        <v>203</v>
      </c>
      <c r="O122" s="1" t="s">
        <v>85</v>
      </c>
      <c r="P122" s="1" t="s">
        <v>88</v>
      </c>
      <c r="Q122" s="1" t="s">
        <v>77</v>
      </c>
      <c r="AA122" s="1">
        <f t="shared" si="58"/>
        <v>0</v>
      </c>
      <c r="AC122" s="31" t="str">
        <f>IF(OR(RepP!$J$3="",RepP!$J$3=0,COUNTIF(Lists!$D:$D,RepP!$J$3)=0),Lists!$D$9,IF(RepP!$J$3=Lists!$D$9,Lists!$D$9,IF(RepP!$J$3=$E122,RepP!$J$3,"")))</f>
        <v>Все проекты</v>
      </c>
    </row>
    <row r="123" spans="2:29" x14ac:dyDescent="0.3">
      <c r="B123" s="26">
        <f>IF(AND(O123=0,P123=0,Q123=0,Y123=0),0,IF(OR(COUNTIFS(Items!$E:$E,O123,Items!$F:$F,P123,Items!$G:$G,Q123)=1,COUNTIFS(Items!$M:$M,O123,Items!$N:$N,P123,Items!$O:$O,Q123)=1,COUNTIFS(Items!$U:$U,O123,Items!$V:$V,P123,Items!$W:$W,Q123)=1),0,1))</f>
        <v>0</v>
      </c>
      <c r="D123" s="24">
        <f t="shared" ref="D123" si="61">D65+35</f>
        <v>45367</v>
      </c>
      <c r="E123" s="1" t="s">
        <v>200</v>
      </c>
      <c r="O123" s="1" t="s">
        <v>85</v>
      </c>
      <c r="P123" s="1" t="s">
        <v>88</v>
      </c>
      <c r="Q123" s="1" t="s">
        <v>78</v>
      </c>
      <c r="AA123" s="1">
        <f t="shared" si="58"/>
        <v>801430</v>
      </c>
      <c r="AC123" s="31" t="str">
        <f>IF(OR(RepP!$J$3="",RepP!$J$3=0,COUNTIF(Lists!$D:$D,RepP!$J$3)=0),Lists!$D$9,IF(RepP!$J$3=Lists!$D$9,Lists!$D$9,IF(RepP!$J$3=$E123,RepP!$J$3,"")))</f>
        <v>Все проекты</v>
      </c>
    </row>
    <row r="124" spans="2:29" x14ac:dyDescent="0.3">
      <c r="B124" s="26">
        <f>IF(AND(O124=0,P124=0,Q124=0,Y124=0),0,IF(OR(COUNTIFS(Items!$E:$E,O124,Items!$F:$F,P124,Items!$G:$G,Q124)=1,COUNTIFS(Items!$M:$M,O124,Items!$N:$N,P124,Items!$O:$O,Q124)=1,COUNTIFS(Items!$U:$U,O124,Items!$V:$V,P124,Items!$W:$W,Q124)=1),0,1))</f>
        <v>0</v>
      </c>
      <c r="D124" s="24">
        <f t="shared" ref="D124" si="62">D66+65</f>
        <v>45407</v>
      </c>
      <c r="E124" s="1" t="s">
        <v>201</v>
      </c>
      <c r="O124" s="1" t="s">
        <v>85</v>
      </c>
      <c r="P124" s="1" t="s">
        <v>88</v>
      </c>
      <c r="Q124" s="1" t="s">
        <v>79</v>
      </c>
      <c r="AA124" s="1">
        <f t="shared" si="58"/>
        <v>532378.5</v>
      </c>
      <c r="AC124" s="31" t="str">
        <f>IF(OR(RepP!$J$3="",RepP!$J$3=0,COUNTIF(Lists!$D:$D,RepP!$J$3)=0),Lists!$D$9,IF(RepP!$J$3=Lists!$D$9,Lists!$D$9,IF(RepP!$J$3=$E124,RepP!$J$3,"")))</f>
        <v>Все проекты</v>
      </c>
    </row>
    <row r="125" spans="2:29" x14ac:dyDescent="0.3">
      <c r="B125" s="26">
        <f>IF(AND(O125=0,P125=0,Q125=0,Y125=0),0,IF(OR(COUNTIFS(Items!$E:$E,O125,Items!$F:$F,P125,Items!$G:$G,Q125)=1,COUNTIFS(Items!$M:$M,O125,Items!$N:$N,P125,Items!$O:$O,Q125)=1,COUNTIFS(Items!$U:$U,O125,Items!$V:$V,P125,Items!$W:$W,Q125)=1),0,1))</f>
        <v>0</v>
      </c>
      <c r="D125" s="24">
        <f t="shared" ref="D125" si="63">D67+35</f>
        <v>45387</v>
      </c>
      <c r="E125" s="1" t="s">
        <v>202</v>
      </c>
      <c r="O125" s="1" t="s">
        <v>85</v>
      </c>
      <c r="P125" s="1" t="s">
        <v>88</v>
      </c>
      <c r="Q125" s="1" t="s">
        <v>80</v>
      </c>
      <c r="AA125" s="1">
        <f t="shared" si="58"/>
        <v>367512.9</v>
      </c>
      <c r="AC125" s="31" t="str">
        <f>IF(OR(RepP!$J$3="",RepP!$J$3=0,COUNTIF(Lists!$D:$D,RepP!$J$3)=0),Lists!$D$9,IF(RepP!$J$3=Lists!$D$9,Lists!$D$9,IF(RepP!$J$3=$E125,RepP!$J$3,"")))</f>
        <v>Все проекты</v>
      </c>
    </row>
    <row r="126" spans="2:29" x14ac:dyDescent="0.3">
      <c r="B126" s="26">
        <f>IF(AND(O126=0,P126=0,Q126=0,Y126=0),0,IF(OR(COUNTIFS(Items!$E:$E,O126,Items!$F:$F,P126,Items!$G:$G,Q126)=1,COUNTIFS(Items!$M:$M,O126,Items!$N:$N,P126,Items!$O:$O,Q126)=1,COUNTIFS(Items!$U:$U,O126,Items!$V:$V,P126,Items!$W:$W,Q126)=1),0,1))</f>
        <v>0</v>
      </c>
      <c r="D126" s="24">
        <f t="shared" ref="D126" si="64">D68+65</f>
        <v>45427</v>
      </c>
      <c r="E126" s="1" t="s">
        <v>203</v>
      </c>
      <c r="O126" s="1" t="s">
        <v>85</v>
      </c>
      <c r="P126" s="1" t="s">
        <v>88</v>
      </c>
      <c r="Q126" s="1" t="s">
        <v>165</v>
      </c>
      <c r="AA126" s="1">
        <f t="shared" si="58"/>
        <v>0</v>
      </c>
      <c r="AC126" s="31" t="str">
        <f>IF(OR(RepP!$J$3="",RepP!$J$3=0,COUNTIF(Lists!$D:$D,RepP!$J$3)=0),Lists!$D$9,IF(RepP!$J$3=Lists!$D$9,Lists!$D$9,IF(RepP!$J$3=$E126,RepP!$J$3,"")))</f>
        <v>Все проекты</v>
      </c>
    </row>
    <row r="127" spans="2:29" x14ac:dyDescent="0.3">
      <c r="B127" s="26">
        <f>IF(AND(O127=0,P127=0,Q127=0,Y127=0),0,IF(OR(COUNTIFS(Items!$E:$E,O127,Items!$F:$F,P127,Items!$G:$G,Q127)=1,COUNTIFS(Items!$M:$M,O127,Items!$N:$N,P127,Items!$O:$O,Q127)=1,COUNTIFS(Items!$U:$U,O127,Items!$V:$V,P127,Items!$W:$W,Q127)=1),0,1))</f>
        <v>0</v>
      </c>
      <c r="D127" s="24">
        <f t="shared" ref="D127" si="65">D69+35</f>
        <v>45407</v>
      </c>
      <c r="E127" s="1" t="s">
        <v>200</v>
      </c>
      <c r="O127" s="1" t="s">
        <v>85</v>
      </c>
      <c r="P127" s="1" t="s">
        <v>88</v>
      </c>
      <c r="Q127" s="1" t="s">
        <v>166</v>
      </c>
      <c r="AA127" s="1">
        <f t="shared" si="58"/>
        <v>917557.20699999994</v>
      </c>
      <c r="AC127" s="31" t="str">
        <f>IF(OR(RepP!$J$3="",RepP!$J$3=0,COUNTIF(Lists!$D:$D,RepP!$J$3)=0),Lists!$D$9,IF(RepP!$J$3=Lists!$D$9,Lists!$D$9,IF(RepP!$J$3=$E127,RepP!$J$3,"")))</f>
        <v>Все проекты</v>
      </c>
    </row>
    <row r="128" spans="2:29" x14ac:dyDescent="0.3">
      <c r="B128" s="26">
        <f>IF(AND(O128=0,P128=0,Q128=0,Y128=0),0,IF(OR(COUNTIFS(Items!$E:$E,O128,Items!$F:$F,P128,Items!$G:$G,Q128)=1,COUNTIFS(Items!$M:$M,O128,Items!$N:$N,P128,Items!$O:$O,Q128)=1,COUNTIFS(Items!$U:$U,O128,Items!$V:$V,P128,Items!$W:$W,Q128)=1),0,1))</f>
        <v>0</v>
      </c>
      <c r="D128" s="24">
        <f t="shared" ref="D128" si="66">D70+65</f>
        <v>45447</v>
      </c>
      <c r="E128" s="1" t="s">
        <v>201</v>
      </c>
      <c r="O128" s="1" t="s">
        <v>85</v>
      </c>
      <c r="P128" s="1" t="s">
        <v>88</v>
      </c>
      <c r="Q128" s="1" t="s">
        <v>167</v>
      </c>
      <c r="AA128" s="1">
        <f t="shared" si="58"/>
        <v>609520.14465000003</v>
      </c>
      <c r="AC128" s="31" t="str">
        <f>IF(OR(RepP!$J$3="",RepP!$J$3=0,COUNTIF(Lists!$D:$D,RepP!$J$3)=0),Lists!$D$9,IF(RepP!$J$3=Lists!$D$9,Lists!$D$9,IF(RepP!$J$3=$E128,RepP!$J$3,"")))</f>
        <v>Все проекты</v>
      </c>
    </row>
    <row r="129" spans="2:29" x14ac:dyDescent="0.3">
      <c r="B129" s="26">
        <f>IF(AND(O129=0,P129=0,Q129=0,Y129=0),0,IF(OR(COUNTIFS(Items!$E:$E,O129,Items!$F:$F,P129,Items!$G:$G,Q129)=1,COUNTIFS(Items!$M:$M,O129,Items!$N:$N,P129,Items!$O:$O,Q129)=1,COUNTIFS(Items!$U:$U,O129,Items!$V:$V,P129,Items!$W:$W,Q129)=1),0,1))</f>
        <v>0</v>
      </c>
      <c r="D129" s="24">
        <f t="shared" ref="D129" si="67">D71+35</f>
        <v>45427</v>
      </c>
      <c r="E129" s="1" t="s">
        <v>202</v>
      </c>
      <c r="O129" s="1" t="s">
        <v>85</v>
      </c>
      <c r="P129" s="1" t="s">
        <v>88</v>
      </c>
      <c r="Q129" s="1" t="s">
        <v>168</v>
      </c>
      <c r="AA129" s="1">
        <f t="shared" si="58"/>
        <v>420765.51921000017</v>
      </c>
      <c r="AC129" s="31" t="str">
        <f>IF(OR(RepP!$J$3="",RepP!$J$3=0,COUNTIF(Lists!$D:$D,RepP!$J$3)=0),Lists!$D$9,IF(RepP!$J$3=Lists!$D$9,Lists!$D$9,IF(RepP!$J$3=$E129,RepP!$J$3,"")))</f>
        <v>Все проекты</v>
      </c>
    </row>
    <row r="130" spans="2:29" x14ac:dyDescent="0.3">
      <c r="B130" s="26">
        <f>IF(AND(O130=0,P130=0,Q130=0,Y130=0),0,IF(OR(COUNTIFS(Items!$E:$E,O130,Items!$F:$F,P130,Items!$G:$G,Q130)=1,COUNTIFS(Items!$M:$M,O130,Items!$N:$N,P130,Items!$O:$O,Q130)=1,COUNTIFS(Items!$U:$U,O130,Items!$V:$V,P130,Items!$W:$W,Q130)=1),0,1))</f>
        <v>0</v>
      </c>
      <c r="D130" s="24">
        <f t="shared" ref="D130" si="68">D72+65</f>
        <v>45467</v>
      </c>
      <c r="E130" s="1" t="s">
        <v>203</v>
      </c>
      <c r="O130" s="1" t="s">
        <v>85</v>
      </c>
      <c r="P130" s="1" t="s">
        <v>92</v>
      </c>
      <c r="Q130" s="1" t="s">
        <v>70</v>
      </c>
      <c r="AA130" s="1">
        <f t="shared" si="58"/>
        <v>0</v>
      </c>
      <c r="AC130" s="31" t="str">
        <f>IF(OR(RepP!$J$3="",RepP!$J$3=0,COUNTIF(Lists!$D:$D,RepP!$J$3)=0),Lists!$D$9,IF(RepP!$J$3=Lists!$D$9,Lists!$D$9,IF(RepP!$J$3=$E130,RepP!$J$3,"")))</f>
        <v>Все проекты</v>
      </c>
    </row>
    <row r="131" spans="2:29" x14ac:dyDescent="0.3">
      <c r="B131" s="26">
        <f>IF(AND(O131=0,P131=0,Q131=0,Y131=0),0,IF(OR(COUNTIFS(Items!$E:$E,O131,Items!$F:$F,P131,Items!$G:$G,Q131)=1,COUNTIFS(Items!$M:$M,O131,Items!$N:$N,P131,Items!$O:$O,Q131)=1,COUNTIFS(Items!$U:$U,O131,Items!$V:$V,P131,Items!$W:$W,Q131)=1),0,1))</f>
        <v>0</v>
      </c>
      <c r="D131" s="24">
        <f t="shared" ref="D131" si="69">D73+35</f>
        <v>45447</v>
      </c>
      <c r="E131" s="1" t="s">
        <v>200</v>
      </c>
      <c r="O131" s="1" t="s">
        <v>85</v>
      </c>
      <c r="P131" s="1" t="s">
        <v>92</v>
      </c>
      <c r="Q131" s="1" t="s">
        <v>71</v>
      </c>
      <c r="AA131" s="1">
        <f t="shared" si="58"/>
        <v>616000</v>
      </c>
      <c r="AC131" s="31" t="str">
        <f>IF(OR(RepP!$J$3="",RepP!$J$3=0,COUNTIF(Lists!$D:$D,RepP!$J$3)=0),Lists!$D$9,IF(RepP!$J$3=Lists!$D$9,Lists!$D$9,IF(RepP!$J$3=$E131,RepP!$J$3,"")))</f>
        <v>Все проекты</v>
      </c>
    </row>
    <row r="132" spans="2:29" x14ac:dyDescent="0.3">
      <c r="B132" s="26">
        <f>IF(AND(O132=0,P132=0,Q132=0,Y132=0),0,IF(OR(COUNTIFS(Items!$E:$E,O132,Items!$F:$F,P132,Items!$G:$G,Q132)=1,COUNTIFS(Items!$M:$M,O132,Items!$N:$N,P132,Items!$O:$O,Q132)=1,COUNTIFS(Items!$U:$U,O132,Items!$V:$V,P132,Items!$W:$W,Q132)=1),0,1))</f>
        <v>0</v>
      </c>
      <c r="D132" s="24">
        <f t="shared" ref="D132" si="70">D74+65</f>
        <v>45487</v>
      </c>
      <c r="E132" s="1" t="s">
        <v>201</v>
      </c>
      <c r="O132" s="1" t="s">
        <v>85</v>
      </c>
      <c r="P132" s="1" t="s">
        <v>92</v>
      </c>
      <c r="Q132" s="1" t="s">
        <v>72</v>
      </c>
      <c r="AA132" s="1">
        <f t="shared" si="58"/>
        <v>417300</v>
      </c>
      <c r="AC132" s="31" t="str">
        <f>IF(OR(RepP!$J$3="",RepP!$J$3=0,COUNTIF(Lists!$D:$D,RepP!$J$3)=0),Lists!$D$9,IF(RepP!$J$3=Lists!$D$9,Lists!$D$9,IF(RepP!$J$3=$E132,RepP!$J$3,"")))</f>
        <v>Все проекты</v>
      </c>
    </row>
    <row r="133" spans="2:29" x14ac:dyDescent="0.3">
      <c r="B133" s="26">
        <f>IF(AND(O133=0,P133=0,Q133=0,Y133=0),0,IF(OR(COUNTIFS(Items!$E:$E,O133,Items!$F:$F,P133,Items!$G:$G,Q133)=1,COUNTIFS(Items!$M:$M,O133,Items!$N:$N,P133,Items!$O:$O,Q133)=1,COUNTIFS(Items!$U:$U,O133,Items!$V:$V,P133,Items!$W:$W,Q133)=1),0,1))</f>
        <v>0</v>
      </c>
      <c r="D133" s="24">
        <f t="shared" ref="D133" si="71">D75+35</f>
        <v>45467</v>
      </c>
      <c r="E133" s="1" t="s">
        <v>202</v>
      </c>
      <c r="O133" s="1" t="s">
        <v>85</v>
      </c>
      <c r="P133" s="1" t="s">
        <v>92</v>
      </c>
      <c r="Q133" s="1" t="s">
        <v>73</v>
      </c>
      <c r="AA133" s="1">
        <f t="shared" si="58"/>
        <v>367191.9</v>
      </c>
      <c r="AC133" s="31" t="str">
        <f>IF(OR(RepP!$J$3="",RepP!$J$3=0,COUNTIF(Lists!$D:$D,RepP!$J$3)=0),Lists!$D$9,IF(RepP!$J$3=Lists!$D$9,Lists!$D$9,IF(RepP!$J$3=$E133,RepP!$J$3,"")))</f>
        <v>Все проекты</v>
      </c>
    </row>
    <row r="134" spans="2:29" x14ac:dyDescent="0.3">
      <c r="B134" s="26">
        <f>IF(AND(O134=0,P134=0,Q134=0,Y134=0),0,IF(OR(COUNTIFS(Items!$E:$E,O134,Items!$F:$F,P134,Items!$G:$G,Q134)=1,COUNTIFS(Items!$M:$M,O134,Items!$N:$N,P134,Items!$O:$O,Q134)=1,COUNTIFS(Items!$U:$U,O134,Items!$V:$V,P134,Items!$W:$W,Q134)=1),0,1))</f>
        <v>0</v>
      </c>
      <c r="D134" s="24">
        <f t="shared" ref="D134" si="72">D76+65</f>
        <v>45507</v>
      </c>
      <c r="E134" s="1" t="s">
        <v>203</v>
      </c>
      <c r="O134" s="1" t="s">
        <v>85</v>
      </c>
      <c r="P134" s="1" t="s">
        <v>92</v>
      </c>
      <c r="Q134" s="1" t="s">
        <v>74</v>
      </c>
      <c r="AA134" s="1">
        <f t="shared" si="58"/>
        <v>0</v>
      </c>
      <c r="AC134" s="31" t="str">
        <f>IF(OR(RepP!$J$3="",RepP!$J$3=0,COUNTIF(Lists!$D:$D,RepP!$J$3)=0),Lists!$D$9,IF(RepP!$J$3=Lists!$D$9,Lists!$D$9,IF(RepP!$J$3=$E134,RepP!$J$3,"")))</f>
        <v>Все проекты</v>
      </c>
    </row>
    <row r="135" spans="2:29" x14ac:dyDescent="0.3">
      <c r="B135" s="26">
        <f>IF(AND(O135=0,P135=0,Q135=0,Y135=0),0,IF(OR(COUNTIFS(Items!$E:$E,O135,Items!$F:$F,P135,Items!$G:$G,Q135)=1,COUNTIFS(Items!$M:$M,O135,Items!$N:$N,P135,Items!$O:$O,Q135)=1,COUNTIFS(Items!$U:$U,O135,Items!$V:$V,P135,Items!$W:$W,Q135)=1),0,1))</f>
        <v>0</v>
      </c>
      <c r="D135" s="24">
        <f t="shared" ref="D135" si="73">D77+35</f>
        <v>45487</v>
      </c>
      <c r="E135" s="1" t="s">
        <v>200</v>
      </c>
      <c r="O135" s="1" t="s">
        <v>85</v>
      </c>
      <c r="P135" s="1" t="s">
        <v>92</v>
      </c>
      <c r="Q135" s="1" t="s">
        <v>75</v>
      </c>
      <c r="AA135" s="1">
        <f t="shared" si="58"/>
        <v>710329.9</v>
      </c>
      <c r="AC135" s="31" t="str">
        <f>IF(OR(RepP!$J$3="",RepP!$J$3=0,COUNTIF(Lists!$D:$D,RepP!$J$3)=0),Lists!$D$9,IF(RepP!$J$3=Lists!$D$9,Lists!$D$9,IF(RepP!$J$3=$E135,RepP!$J$3,"")))</f>
        <v>Все проекты</v>
      </c>
    </row>
    <row r="136" spans="2:29" x14ac:dyDescent="0.3">
      <c r="B136" s="26">
        <f>IF(AND(O136=0,P136=0,Q136=0,Y136=0),0,IF(OR(COUNTIFS(Items!$E:$E,O136,Items!$F:$F,P136,Items!$G:$G,Q136)=1,COUNTIFS(Items!$M:$M,O136,Items!$N:$N,P136,Items!$O:$O,Q136)=1,COUNTIFS(Items!$U:$U,O136,Items!$V:$V,P136,Items!$W:$W,Q136)=1),0,1))</f>
        <v>0</v>
      </c>
      <c r="D136" s="24">
        <f t="shared" ref="D136" si="74">D78+65</f>
        <v>45362</v>
      </c>
      <c r="E136" s="1" t="s">
        <v>201</v>
      </c>
      <c r="O136" s="1" t="s">
        <v>85</v>
      </c>
      <c r="P136" s="1" t="s">
        <v>92</v>
      </c>
      <c r="Q136" s="1" t="s">
        <v>76</v>
      </c>
      <c r="AA136" s="1">
        <f t="shared" si="58"/>
        <v>477766.77</v>
      </c>
      <c r="AC136" s="31" t="str">
        <f>IF(OR(RepP!$J$3="",RepP!$J$3=0,COUNTIF(Lists!$D:$D,RepP!$J$3)=0),Lists!$D$9,IF(RepP!$J$3=Lists!$D$9,Lists!$D$9,IF(RepP!$J$3=$E136,RepP!$J$3,"")))</f>
        <v>Все проекты</v>
      </c>
    </row>
    <row r="137" spans="2:29" x14ac:dyDescent="0.3">
      <c r="B137" s="26">
        <f>IF(AND(O137=0,P137=0,Q137=0,Y137=0),0,IF(OR(COUNTIFS(Items!$E:$E,O137,Items!$F:$F,P137,Items!$G:$G,Q137)=1,COUNTIFS(Items!$M:$M,O137,Items!$N:$N,P137,Items!$O:$O,Q137)=1,COUNTIFS(Items!$U:$U,O137,Items!$V:$V,P137,Items!$W:$W,Q137)=1),0,1))</f>
        <v>0</v>
      </c>
      <c r="D137" s="24">
        <f t="shared" ref="D137" si="75">D79+35</f>
        <v>45342</v>
      </c>
      <c r="E137" s="1" t="s">
        <v>202</v>
      </c>
      <c r="O137" s="1" t="s">
        <v>85</v>
      </c>
      <c r="P137" s="1" t="s">
        <v>92</v>
      </c>
      <c r="Q137" s="1" t="s">
        <v>81</v>
      </c>
      <c r="AA137" s="1">
        <f t="shared" si="58"/>
        <v>420398.00631000008</v>
      </c>
      <c r="AC137" s="31" t="str">
        <f>IF(OR(RepP!$J$3="",RepP!$J$3=0,COUNTIF(Lists!$D:$D,RepP!$J$3)=0),Lists!$D$9,IF(RepP!$J$3=Lists!$D$9,Lists!$D$9,IF(RepP!$J$3=$E137,RepP!$J$3,"")))</f>
        <v>Все проекты</v>
      </c>
    </row>
    <row r="138" spans="2:29" x14ac:dyDescent="0.3">
      <c r="B138" s="26">
        <f>IF(AND(O138=0,P138=0,Q138=0,Y138=0),0,IF(OR(COUNTIFS(Items!$E:$E,O138,Items!$F:$F,P138,Items!$G:$G,Q138)=1,COUNTIFS(Items!$M:$M,O138,Items!$N:$N,P138,Items!$O:$O,Q138)=1,COUNTIFS(Items!$U:$U,O138,Items!$V:$V,P138,Items!$W:$W,Q138)=1),0,1))</f>
        <v>0</v>
      </c>
      <c r="D138" s="24">
        <f t="shared" ref="D138" si="76">D80+65</f>
        <v>45382</v>
      </c>
      <c r="E138" s="1" t="s">
        <v>203</v>
      </c>
      <c r="O138" s="1" t="s">
        <v>85</v>
      </c>
      <c r="P138" s="1" t="s">
        <v>92</v>
      </c>
      <c r="Q138" s="1" t="s">
        <v>82</v>
      </c>
      <c r="AA138" s="1">
        <f t="shared" si="58"/>
        <v>0</v>
      </c>
      <c r="AC138" s="31" t="str">
        <f>IF(OR(RepP!$J$3="",RepP!$J$3=0,COUNTIF(Lists!$D:$D,RepP!$J$3)=0),Lists!$D$9,IF(RepP!$J$3=Lists!$D$9,Lists!$D$9,IF(RepP!$J$3=$E138,RepP!$J$3,"")))</f>
        <v>Все проекты</v>
      </c>
    </row>
    <row r="139" spans="2:29" x14ac:dyDescent="0.3">
      <c r="B139" s="26">
        <f>IF(AND(O139=0,P139=0,Q139=0,Y139=0),0,IF(OR(COUNTIFS(Items!$E:$E,O139,Items!$F:$F,P139,Items!$G:$G,Q139)=1,COUNTIFS(Items!$M:$M,O139,Items!$N:$N,P139,Items!$O:$O,Q139)=1,COUNTIFS(Items!$U:$U,O139,Items!$V:$V,P139,Items!$W:$W,Q139)=1),0,1))</f>
        <v>0</v>
      </c>
      <c r="D139" s="24">
        <f t="shared" ref="D139" si="77">D81+35</f>
        <v>45362</v>
      </c>
      <c r="E139" s="1" t="s">
        <v>200</v>
      </c>
      <c r="O139" s="1" t="s">
        <v>85</v>
      </c>
      <c r="P139" s="1" t="s">
        <v>92</v>
      </c>
      <c r="Q139" s="1" t="s">
        <v>83</v>
      </c>
      <c r="AA139" s="1">
        <f t="shared" si="58"/>
        <v>818328.20250999997</v>
      </c>
      <c r="AC139" s="31" t="str">
        <f>IF(OR(RepP!$J$3="",RepP!$J$3=0,COUNTIF(Lists!$D:$D,RepP!$J$3)=0),Lists!$D$9,IF(RepP!$J$3=Lists!$D$9,Lists!$D$9,IF(RepP!$J$3=$E139,RepP!$J$3,"")))</f>
        <v>Все проекты</v>
      </c>
    </row>
    <row r="140" spans="2:29" x14ac:dyDescent="0.3">
      <c r="B140" s="26">
        <f>IF(AND(O140=0,P140=0,Q140=0,Y140=0),0,IF(OR(COUNTIFS(Items!$E:$E,O140,Items!$F:$F,P140,Items!$G:$G,Q140)=1,COUNTIFS(Items!$M:$M,O140,Items!$N:$N,P140,Items!$O:$O,Q140)=1,COUNTIFS(Items!$U:$U,O140,Items!$V:$V,P140,Items!$W:$W,Q140)=1),0,1))</f>
        <v>0</v>
      </c>
      <c r="D140" s="24">
        <f t="shared" ref="D140" si="78">D82+65</f>
        <v>45402</v>
      </c>
      <c r="E140" s="1" t="s">
        <v>201</v>
      </c>
      <c r="O140" s="1" t="s">
        <v>85</v>
      </c>
      <c r="P140" s="1" t="s">
        <v>142</v>
      </c>
      <c r="Q140" s="1" t="s">
        <v>110</v>
      </c>
      <c r="AA140" s="1">
        <f t="shared" si="58"/>
        <v>546995.17497300007</v>
      </c>
      <c r="AC140" s="31" t="str">
        <f>IF(OR(RepP!$J$3="",RepP!$J$3=0,COUNTIF(Lists!$D:$D,RepP!$J$3)=0),Lists!$D$9,IF(RepP!$J$3=Lists!$D$9,Lists!$D$9,IF(RepP!$J$3=$E140,RepP!$J$3,"")))</f>
        <v>Все проекты</v>
      </c>
    </row>
    <row r="141" spans="2:29" x14ac:dyDescent="0.3">
      <c r="B141" s="26">
        <f>IF(AND(O141=0,P141=0,Q141=0,Y141=0),0,IF(OR(COUNTIFS(Items!$E:$E,O141,Items!$F:$F,P141,Items!$G:$G,Q141)=1,COUNTIFS(Items!$M:$M,O141,Items!$N:$N,P141,Items!$O:$O,Q141)=1,COUNTIFS(Items!$U:$U,O141,Items!$V:$V,P141,Items!$W:$W,Q141)=1),0,1))</f>
        <v>0</v>
      </c>
      <c r="D141" s="24">
        <f t="shared" ref="D141" si="79">D83+35</f>
        <v>45382</v>
      </c>
      <c r="E141" s="1" t="s">
        <v>202</v>
      </c>
      <c r="O141" s="1" t="s">
        <v>85</v>
      </c>
      <c r="P141" s="1" t="s">
        <v>142</v>
      </c>
      <c r="Q141" s="1" t="s">
        <v>111</v>
      </c>
      <c r="AA141" s="1">
        <f t="shared" si="58"/>
        <v>332100</v>
      </c>
      <c r="AC141" s="31" t="str">
        <f>IF(OR(RepP!$J$3="",RepP!$J$3=0,COUNTIF(Lists!$D:$D,RepP!$J$3)=0),Lists!$D$9,IF(RepP!$J$3=Lists!$D$9,Lists!$D$9,IF(RepP!$J$3=$E141,RepP!$J$3,"")))</f>
        <v>Все проекты</v>
      </c>
    </row>
    <row r="142" spans="2:29" x14ac:dyDescent="0.3">
      <c r="B142" s="26">
        <f>IF(AND(O142=0,P142=0,Q142=0,Y142=0),0,IF(OR(COUNTIFS(Items!$E:$E,O142,Items!$F:$F,P142,Items!$G:$G,Q142)=1,COUNTIFS(Items!$M:$M,O142,Items!$N:$N,P142,Items!$O:$O,Q142)=1,COUNTIFS(Items!$U:$U,O142,Items!$V:$V,P142,Items!$W:$W,Q142)=1),0,1))</f>
        <v>0</v>
      </c>
      <c r="D142" s="24">
        <f t="shared" ref="D142" si="80">D84+65</f>
        <v>45422</v>
      </c>
      <c r="E142" s="1" t="s">
        <v>203</v>
      </c>
      <c r="O142" s="1" t="s">
        <v>85</v>
      </c>
      <c r="P142" s="1" t="s">
        <v>142</v>
      </c>
      <c r="Q142" s="1" t="s">
        <v>112</v>
      </c>
      <c r="AA142" s="1">
        <f t="shared" si="58"/>
        <v>0</v>
      </c>
      <c r="AC142" s="31" t="str">
        <f>IF(OR(RepP!$J$3="",RepP!$J$3=0,COUNTIF(Lists!$D:$D,RepP!$J$3)=0),Lists!$D$9,IF(RepP!$J$3=Lists!$D$9,Lists!$D$9,IF(RepP!$J$3=$E142,RepP!$J$3,"")))</f>
        <v>Все проекты</v>
      </c>
    </row>
    <row r="143" spans="2:29" x14ac:dyDescent="0.3">
      <c r="B143" s="26">
        <f>IF(AND(O143=0,P143=0,Q143=0,Y143=0),0,IF(OR(COUNTIFS(Items!$E:$E,O143,Items!$F:$F,P143,Items!$G:$G,Q143)=1,COUNTIFS(Items!$M:$M,O143,Items!$N:$N,P143,Items!$O:$O,Q143)=1,COUNTIFS(Items!$U:$U,O143,Items!$V:$V,P143,Items!$W:$W,Q143)=1),0,1))</f>
        <v>0</v>
      </c>
      <c r="D143" s="24">
        <f t="shared" ref="D143" si="81">D85+35</f>
        <v>45402</v>
      </c>
      <c r="E143" s="1" t="s">
        <v>200</v>
      </c>
      <c r="O143" s="1" t="s">
        <v>85</v>
      </c>
      <c r="P143" s="1" t="s">
        <v>142</v>
      </c>
      <c r="Q143" s="1" t="s">
        <v>113</v>
      </c>
      <c r="AA143" s="1">
        <f t="shared" si="58"/>
        <v>549220</v>
      </c>
      <c r="AC143" s="31" t="str">
        <f>IF(OR(RepP!$J$3="",RepP!$J$3=0,COUNTIF(Lists!$D:$D,RepP!$J$3)=0),Lists!$D$9,IF(RepP!$J$3=Lists!$D$9,Lists!$D$9,IF(RepP!$J$3=$E143,RepP!$J$3,"")))</f>
        <v>Все проекты</v>
      </c>
    </row>
    <row r="144" spans="2:29" x14ac:dyDescent="0.3">
      <c r="B144" s="26">
        <f>IF(AND(O144=0,P144=0,Q144=0,Y144=0),0,IF(OR(COUNTIFS(Items!$E:$E,O144,Items!$F:$F,P144,Items!$G:$G,Q144)=1,COUNTIFS(Items!$M:$M,O144,Items!$N:$N,P144,Items!$O:$O,Q144)=1,COUNTIFS(Items!$U:$U,O144,Items!$V:$V,P144,Items!$W:$W,Q144)=1),0,1))</f>
        <v>0</v>
      </c>
      <c r="D144" s="24">
        <f t="shared" ref="D144" si="82">D86+65</f>
        <v>45442</v>
      </c>
      <c r="E144" s="1" t="s">
        <v>201</v>
      </c>
      <c r="O144" s="1" t="s">
        <v>85</v>
      </c>
      <c r="P144" s="1" t="s">
        <v>142</v>
      </c>
      <c r="Q144" s="1" t="s">
        <v>114</v>
      </c>
      <c r="AA144" s="1">
        <f t="shared" si="58"/>
        <v>477349.47000000003</v>
      </c>
      <c r="AC144" s="31" t="str">
        <f>IF(OR(RepP!$J$3="",RepP!$J$3=0,COUNTIF(Lists!$D:$D,RepP!$J$3)=0),Lists!$D$9,IF(RepP!$J$3=Lists!$D$9,Lists!$D$9,IF(RepP!$J$3=$E144,RepP!$J$3,"")))</f>
        <v>Все проекты</v>
      </c>
    </row>
    <row r="145" spans="2:29" x14ac:dyDescent="0.3">
      <c r="B145" s="26">
        <f>IF(AND(O145=0,P145=0,Q145=0,Y145=0),0,IF(OR(COUNTIFS(Items!$E:$E,O145,Items!$F:$F,P145,Items!$G:$G,Q145)=1,COUNTIFS(Items!$M:$M,O145,Items!$N:$N,P145,Items!$O:$O,Q145)=1,COUNTIFS(Items!$U:$U,O145,Items!$V:$V,P145,Items!$W:$W,Q145)=1),0,1))</f>
        <v>0</v>
      </c>
      <c r="D145" s="24">
        <f t="shared" ref="D145" si="83">D87+35</f>
        <v>45422</v>
      </c>
      <c r="E145" s="1" t="s">
        <v>202</v>
      </c>
      <c r="O145" s="1" t="s">
        <v>85</v>
      </c>
      <c r="P145" s="1" t="s">
        <v>142</v>
      </c>
      <c r="Q145" s="1" t="s">
        <v>115</v>
      </c>
      <c r="AA145" s="1">
        <f t="shared" si="58"/>
        <v>385568.10000000009</v>
      </c>
      <c r="AC145" s="31" t="str">
        <f>IF(OR(RepP!$J$3="",RepP!$J$3=0,COUNTIF(Lists!$D:$D,RepP!$J$3)=0),Lists!$D$9,IF(RepP!$J$3=Lists!$D$9,Lists!$D$9,IF(RepP!$J$3=$E145,RepP!$J$3,"")))</f>
        <v>Все проекты</v>
      </c>
    </row>
    <row r="146" spans="2:29" x14ac:dyDescent="0.3">
      <c r="B146" s="26">
        <f>IF(AND(O146=0,P146=0,Q146=0,Y146=0),0,IF(OR(COUNTIFS(Items!$E:$E,O146,Items!$F:$F,P146,Items!$G:$G,Q146)=1,COUNTIFS(Items!$M:$M,O146,Items!$N:$N,P146,Items!$O:$O,Q146)=1,COUNTIFS(Items!$U:$U,O146,Items!$V:$V,P146,Items!$W:$W,Q146)=1),0,1))</f>
        <v>0</v>
      </c>
      <c r="D146" s="24">
        <f t="shared" ref="D146" si="84">D88+65</f>
        <v>45462</v>
      </c>
      <c r="E146" s="1" t="s">
        <v>203</v>
      </c>
      <c r="O146" s="1" t="s">
        <v>85</v>
      </c>
      <c r="P146" s="1" t="s">
        <v>142</v>
      </c>
      <c r="Q146" s="1" t="s">
        <v>116</v>
      </c>
      <c r="AA146" s="1">
        <f t="shared" si="58"/>
        <v>0</v>
      </c>
      <c r="AC146" s="31" t="str">
        <f>IF(OR(RepP!$J$3="",RepP!$J$3=0,COUNTIF(Lists!$D:$D,RepP!$J$3)=0),Lists!$D$9,IF(RepP!$J$3=Lists!$D$9,Lists!$D$9,IF(RepP!$J$3=$E146,RepP!$J$3,"")))</f>
        <v>Все проекты</v>
      </c>
    </row>
    <row r="147" spans="2:29" x14ac:dyDescent="0.3">
      <c r="B147" s="26">
        <f>IF(AND(O147=0,P147=0,Q147=0,Y147=0),0,IF(OR(COUNTIFS(Items!$E:$E,O147,Items!$F:$F,P147,Items!$G:$G,Q147)=1,COUNTIFS(Items!$M:$M,O147,Items!$N:$N,P147,Items!$O:$O,Q147)=1,COUNTIFS(Items!$U:$U,O147,Items!$V:$V,P147,Items!$W:$W,Q147)=1),0,1))</f>
        <v>0</v>
      </c>
      <c r="D147" s="24">
        <f t="shared" ref="D147" si="85">D89+35</f>
        <v>45442</v>
      </c>
      <c r="E147" s="1" t="s">
        <v>200</v>
      </c>
      <c r="O147" s="1" t="s">
        <v>85</v>
      </c>
      <c r="P147" s="1" t="s">
        <v>142</v>
      </c>
      <c r="Q147" s="1" t="s">
        <v>117</v>
      </c>
      <c r="AA147" s="1">
        <f t="shared" si="58"/>
        <v>633873.47800000012</v>
      </c>
      <c r="AC147" s="31" t="str">
        <f>IF(OR(RepP!$J$3="",RepP!$J$3=0,COUNTIF(Lists!$D:$D,RepP!$J$3)=0),Lists!$D$9,IF(RepP!$J$3=Lists!$D$9,Lists!$D$9,IF(RepP!$J$3=$E147,RepP!$J$3,"")))</f>
        <v>Все проекты</v>
      </c>
    </row>
    <row r="148" spans="2:29" x14ac:dyDescent="0.3">
      <c r="B148" s="26">
        <f>IF(AND(O148=0,P148=0,Q148=0,Y148=0),0,IF(OR(COUNTIFS(Items!$E:$E,O148,Items!$F:$F,P148,Items!$G:$G,Q148)=1,COUNTIFS(Items!$M:$M,O148,Items!$N:$N,P148,Items!$O:$O,Q148)=1,COUNTIFS(Items!$U:$U,O148,Items!$V:$V,P148,Items!$W:$W,Q148)=1),0,1))</f>
        <v>0</v>
      </c>
      <c r="D148" s="24">
        <f t="shared" ref="D148" si="86">D90+65</f>
        <v>45482</v>
      </c>
      <c r="E148" s="1" t="s">
        <v>201</v>
      </c>
      <c r="O148" s="1" t="s">
        <v>85</v>
      </c>
      <c r="P148" s="1" t="s">
        <v>142</v>
      </c>
      <c r="Q148" s="1" t="s">
        <v>118</v>
      </c>
      <c r="AA148" s="1">
        <f t="shared" si="58"/>
        <v>546517.40820299997</v>
      </c>
      <c r="AC148" s="31" t="str">
        <f>IF(OR(RepP!$J$3="",RepP!$J$3=0,COUNTIF(Lists!$D:$D,RepP!$J$3)=0),Lists!$D$9,IF(RepP!$J$3=Lists!$D$9,Lists!$D$9,IF(RepP!$J$3=$E148,RepP!$J$3,"")))</f>
        <v>Все проекты</v>
      </c>
    </row>
    <row r="149" spans="2:29" x14ac:dyDescent="0.3">
      <c r="B149" s="26">
        <f>IF(AND(O149=0,P149=0,Q149=0,Y149=0),0,IF(OR(COUNTIFS(Items!$E:$E,O149,Items!$F:$F,P149,Items!$G:$G,Q149)=1,COUNTIFS(Items!$M:$M,O149,Items!$N:$N,P149,Items!$O:$O,Q149)=1,COUNTIFS(Items!$U:$U,O149,Items!$V:$V,P149,Items!$W:$W,Q149)=1),0,1))</f>
        <v>0</v>
      </c>
      <c r="D149" s="24">
        <f t="shared" ref="D149" si="87">D91+35</f>
        <v>45462</v>
      </c>
      <c r="E149" s="1" t="s">
        <v>202</v>
      </c>
      <c r="O149" s="1" t="s">
        <v>85</v>
      </c>
      <c r="P149" s="1" t="s">
        <v>142</v>
      </c>
      <c r="Q149" s="1" t="s">
        <v>119</v>
      </c>
      <c r="AA149" s="1">
        <f t="shared" si="58"/>
        <v>446783.72769000009</v>
      </c>
      <c r="AC149" s="31" t="str">
        <f>IF(OR(RepP!$J$3="",RepP!$J$3=0,COUNTIF(Lists!$D:$D,RepP!$J$3)=0),Lists!$D$9,IF(RepP!$J$3=Lists!$D$9,Lists!$D$9,IF(RepP!$J$3=$E149,RepP!$J$3,"")))</f>
        <v>Все проекты</v>
      </c>
    </row>
    <row r="150" spans="2:29" x14ac:dyDescent="0.3">
      <c r="B150" s="26">
        <f>IF(AND(O150=0,P150=0,Q150=0,Y150=0),0,IF(OR(COUNTIFS(Items!$E:$E,O150,Items!$F:$F,P150,Items!$G:$G,Q150)=1,COUNTIFS(Items!$M:$M,O150,Items!$N:$N,P150,Items!$O:$O,Q150)=1,COUNTIFS(Items!$U:$U,O150,Items!$V:$V,P150,Items!$W:$W,Q150)=1),0,1))</f>
        <v>0</v>
      </c>
      <c r="D150" s="24">
        <f t="shared" ref="D150" si="88">D92+65</f>
        <v>45502</v>
      </c>
      <c r="E150" s="1" t="s">
        <v>203</v>
      </c>
      <c r="O150" s="1" t="s">
        <v>85</v>
      </c>
      <c r="P150" s="1" t="s">
        <v>142</v>
      </c>
      <c r="Q150" s="1" t="s">
        <v>121</v>
      </c>
      <c r="AA150" s="1">
        <f t="shared" si="58"/>
        <v>0</v>
      </c>
      <c r="AC150" s="31" t="str">
        <f>IF(OR(RepP!$J$3="",RepP!$J$3=0,COUNTIF(Lists!$D:$D,RepP!$J$3)=0),Lists!$D$9,IF(RepP!$J$3=Lists!$D$9,Lists!$D$9,IF(RepP!$J$3=$E150,RepP!$J$3,"")))</f>
        <v>Все проекты</v>
      </c>
    </row>
    <row r="151" spans="2:29" x14ac:dyDescent="0.3">
      <c r="B151" s="26">
        <f>IF(AND(O151=0,P151=0,Q151=0,Y151=0),0,IF(OR(COUNTIFS(Items!$E:$E,O151,Items!$F:$F,P151,Items!$G:$G,Q151)=1,COUNTIFS(Items!$M:$M,O151,Items!$N:$N,P151,Items!$O:$O,Q151)=1,COUNTIFS(Items!$U:$U,O151,Items!$V:$V,P151,Items!$W:$W,Q151)=1),0,1))</f>
        <v>0</v>
      </c>
      <c r="D151" s="24">
        <f t="shared" ref="D151" si="89">D93+35</f>
        <v>45482</v>
      </c>
      <c r="E151" s="1" t="s">
        <v>200</v>
      </c>
      <c r="O151" s="1" t="s">
        <v>85</v>
      </c>
      <c r="P151" s="1" t="s">
        <v>142</v>
      </c>
      <c r="Q151" s="1" t="s">
        <v>122</v>
      </c>
      <c r="AA151" s="1">
        <f t="shared" ref="AA151:AA176" si="90">Y35-AA93</f>
        <v>730793.24496220006</v>
      </c>
      <c r="AC151" s="31" t="str">
        <f>IF(OR(RepP!$J$3="",RepP!$J$3=0,COUNTIF(Lists!$D:$D,RepP!$J$3)=0),Lists!$D$9,IF(RepP!$J$3=Lists!$D$9,Lists!$D$9,IF(RepP!$J$3=$E151,RepP!$J$3,"")))</f>
        <v>Все проекты</v>
      </c>
    </row>
    <row r="152" spans="2:29" x14ac:dyDescent="0.3">
      <c r="B152" s="26">
        <f>IF(AND(O152=0,P152=0,Q152=0,Y152=0),0,IF(OR(COUNTIFS(Items!$E:$E,O152,Items!$F:$F,P152,Items!$G:$G,Q152)=1,COUNTIFS(Items!$M:$M,O152,Items!$N:$N,P152,Items!$O:$O,Q152)=1,COUNTIFS(Items!$U:$U,O152,Items!$V:$V,P152,Items!$W:$W,Q152)=1),0,1))</f>
        <v>0</v>
      </c>
      <c r="D152" s="24">
        <f t="shared" ref="D152" si="91">D94+65</f>
        <v>45522</v>
      </c>
      <c r="E152" s="1" t="s">
        <v>201</v>
      </c>
      <c r="O152" s="1" t="s">
        <v>85</v>
      </c>
      <c r="P152" s="1" t="s">
        <v>142</v>
      </c>
      <c r="Q152" s="1" t="s">
        <v>123</v>
      </c>
      <c r="AA152" s="1">
        <f t="shared" si="90"/>
        <v>431730</v>
      </c>
      <c r="AC152" s="31" t="str">
        <f>IF(OR(RepP!$J$3="",RepP!$J$3=0,COUNTIF(Lists!$D:$D,RepP!$J$3)=0),Lists!$D$9,IF(RepP!$J$3=Lists!$D$9,Lists!$D$9,IF(RepP!$J$3=$E152,RepP!$J$3,"")))</f>
        <v>Все проекты</v>
      </c>
    </row>
    <row r="153" spans="2:29" x14ac:dyDescent="0.3">
      <c r="B153" s="26">
        <f>IF(AND(O153=0,P153=0,Q153=0,Y153=0),0,IF(OR(COUNTIFS(Items!$E:$E,O153,Items!$F:$F,P153,Items!$G:$G,Q153)=1,COUNTIFS(Items!$M:$M,O153,Items!$N:$N,P153,Items!$O:$O,Q153)=1,COUNTIFS(Items!$U:$U,O153,Items!$V:$V,P153,Items!$W:$W,Q153)=1),0,1))</f>
        <v>0</v>
      </c>
      <c r="D153" s="24">
        <f t="shared" ref="D153" si="92">D95+35</f>
        <v>45337</v>
      </c>
      <c r="E153" s="1" t="s">
        <v>202</v>
      </c>
      <c r="O153" s="1" t="s">
        <v>85</v>
      </c>
      <c r="P153" s="1" t="s">
        <v>142</v>
      </c>
      <c r="Q153" s="1" t="s">
        <v>124</v>
      </c>
      <c r="AA153" s="1">
        <f t="shared" si="90"/>
        <v>287820</v>
      </c>
      <c r="AC153" s="31" t="str">
        <f>IF(OR(RepP!$J$3="",RepP!$J$3=0,COUNTIF(Lists!$D:$D,RepP!$J$3)=0),Lists!$D$9,IF(RepP!$J$3=Lists!$D$9,Lists!$D$9,IF(RepP!$J$3=$E153,RepP!$J$3,"")))</f>
        <v>Все проекты</v>
      </c>
    </row>
    <row r="154" spans="2:29" x14ac:dyDescent="0.3">
      <c r="B154" s="26">
        <f>IF(AND(O154=0,P154=0,Q154=0,Y154=0),0,IF(OR(COUNTIFS(Items!$E:$E,O154,Items!$F:$F,P154,Items!$G:$G,Q154)=1,COUNTIFS(Items!$M:$M,O154,Items!$N:$N,P154,Items!$O:$O,Q154)=1,COUNTIFS(Items!$U:$U,O154,Items!$V:$V,P154,Items!$W:$W,Q154)=1),0,1))</f>
        <v>0</v>
      </c>
      <c r="D154" s="24">
        <f t="shared" ref="D154" si="93">D96+65</f>
        <v>45377</v>
      </c>
      <c r="E154" s="1" t="s">
        <v>203</v>
      </c>
      <c r="O154" s="1" t="s">
        <v>85</v>
      </c>
      <c r="P154" s="1" t="s">
        <v>142</v>
      </c>
      <c r="Q154" s="1" t="s">
        <v>125</v>
      </c>
      <c r="AA154" s="1">
        <f t="shared" si="90"/>
        <v>0</v>
      </c>
      <c r="AC154" s="31" t="str">
        <f>IF(OR(RepP!$J$3="",RepP!$J$3=0,COUNTIF(Lists!$D:$D,RepP!$J$3)=0),Lists!$D$9,IF(RepP!$J$3=Lists!$D$9,Lists!$D$9,IF(RepP!$J$3=$E154,RepP!$J$3,"")))</f>
        <v>Все проекты</v>
      </c>
    </row>
    <row r="155" spans="2:29" x14ac:dyDescent="0.3">
      <c r="B155" s="26">
        <f>IF(AND(O155=0,P155=0,Q155=0,Y155=0),0,IF(OR(COUNTIFS(Items!$E:$E,O155,Items!$F:$F,P155,Items!$G:$G,Q155)=1,COUNTIFS(Items!$M:$M,O155,Items!$N:$N,P155,Items!$O:$O,Q155)=1,COUNTIFS(Items!$U:$U,O155,Items!$V:$V,P155,Items!$W:$W,Q155)=1),0,1))</f>
        <v>0</v>
      </c>
      <c r="D155" s="24">
        <f t="shared" ref="D155" si="94">D97+35</f>
        <v>45357</v>
      </c>
      <c r="E155" s="1" t="s">
        <v>200</v>
      </c>
      <c r="O155" s="1" t="s">
        <v>85</v>
      </c>
      <c r="P155" s="1" t="s">
        <v>142</v>
      </c>
      <c r="Q155" s="1" t="s">
        <v>126</v>
      </c>
      <c r="AA155" s="1">
        <f t="shared" si="90"/>
        <v>633289.25800000003</v>
      </c>
      <c r="AC155" s="31" t="str">
        <f>IF(OR(RepP!$J$3="",RepP!$J$3=0,COUNTIF(Lists!$D:$D,RepP!$J$3)=0),Lists!$D$9,IF(RepP!$J$3=Lists!$D$9,Lists!$D$9,IF(RepP!$J$3=$E155,RepP!$J$3,"")))</f>
        <v>Все проекты</v>
      </c>
    </row>
    <row r="156" spans="2:29" x14ac:dyDescent="0.3">
      <c r="B156" s="26">
        <f>IF(AND(O156=0,P156=0,Q156=0,Y156=0),0,IF(OR(COUNTIFS(Items!$E:$E,O156,Items!$F:$F,P156,Items!$G:$G,Q156)=1,COUNTIFS(Items!$M:$M,O156,Items!$N:$N,P156,Items!$O:$O,Q156)=1,COUNTIFS(Items!$U:$U,O156,Items!$V:$V,P156,Items!$W:$W,Q156)=1),0,1))</f>
        <v>0</v>
      </c>
      <c r="D156" s="24">
        <f t="shared" ref="D156" si="95">D98+65</f>
        <v>45397</v>
      </c>
      <c r="E156" s="1" t="s">
        <v>201</v>
      </c>
      <c r="O156" s="1" t="s">
        <v>85</v>
      </c>
      <c r="P156" s="1" t="s">
        <v>142</v>
      </c>
      <c r="Q156" s="1" t="s">
        <v>127</v>
      </c>
      <c r="AA156" s="1">
        <f t="shared" si="90"/>
        <v>501238.53</v>
      </c>
      <c r="AC156" s="31" t="str">
        <f>IF(OR(RepP!$J$3="",RepP!$J$3=0,COUNTIF(Lists!$D:$D,RepP!$J$3)=0),Lists!$D$9,IF(RepP!$J$3=Lists!$D$9,Lists!$D$9,IF(RepP!$J$3=$E156,RepP!$J$3,"")))</f>
        <v>Все проекты</v>
      </c>
    </row>
    <row r="157" spans="2:29" x14ac:dyDescent="0.3">
      <c r="B157" s="26">
        <f>IF(AND(O157=0,P157=0,Q157=0,Y157=0),0,IF(OR(COUNTIFS(Items!$E:$E,O157,Items!$F:$F,P157,Items!$G:$G,Q157)=1,COUNTIFS(Items!$M:$M,O157,Items!$N:$N,P157,Items!$O:$O,Q157)=1,COUNTIFS(Items!$U:$U,O157,Items!$V:$V,P157,Items!$W:$W,Q157)=1),0,1))</f>
        <v>0</v>
      </c>
      <c r="D157" s="24">
        <f t="shared" ref="D157" si="96">D99+35</f>
        <v>45377</v>
      </c>
      <c r="E157" s="1" t="s">
        <v>202</v>
      </c>
      <c r="O157" s="1" t="s">
        <v>85</v>
      </c>
      <c r="P157" s="1" t="s">
        <v>143</v>
      </c>
      <c r="Q157" s="1" t="s">
        <v>128</v>
      </c>
      <c r="AA157" s="1">
        <f t="shared" si="90"/>
        <v>337545.33299999998</v>
      </c>
      <c r="AC157" s="31" t="str">
        <f>IF(OR(RepP!$J$3="",RepP!$J$3=0,COUNTIF(Lists!$D:$D,RepP!$J$3)=0),Lists!$D$9,IF(RepP!$J$3=Lists!$D$9,Lists!$D$9,IF(RepP!$J$3=$E157,RepP!$J$3,"")))</f>
        <v>Все проекты</v>
      </c>
    </row>
    <row r="158" spans="2:29" x14ac:dyDescent="0.3">
      <c r="B158" s="26">
        <f>IF(AND(O158=0,P158=0,Q158=0,Y158=0),0,IF(OR(COUNTIFS(Items!$E:$E,O158,Items!$F:$F,P158,Items!$G:$G,Q158)=1,COUNTIFS(Items!$M:$M,O158,Items!$N:$N,P158,Items!$O:$O,Q158)=1,COUNTIFS(Items!$U:$U,O158,Items!$V:$V,P158,Items!$W:$W,Q158)=1),0,1))</f>
        <v>0</v>
      </c>
      <c r="D158" s="24">
        <f t="shared" ref="D158" si="97">D100+65</f>
        <v>45417</v>
      </c>
      <c r="E158" s="1" t="s">
        <v>203</v>
      </c>
      <c r="O158" s="1" t="s">
        <v>85</v>
      </c>
      <c r="P158" s="1" t="s">
        <v>143</v>
      </c>
      <c r="Q158" s="1" t="s">
        <v>129</v>
      </c>
      <c r="AA158" s="1">
        <f t="shared" si="90"/>
        <v>0</v>
      </c>
      <c r="AC158" s="31" t="str">
        <f>IF(OR(RepP!$J$3="",RepP!$J$3=0,COUNTIF(Lists!$D:$D,RepP!$J$3)=0),Lists!$D$9,IF(RepP!$J$3=Lists!$D$9,Lists!$D$9,IF(RepP!$J$3=$E158,RepP!$J$3,"")))</f>
        <v>Все проекты</v>
      </c>
    </row>
    <row r="159" spans="2:29" x14ac:dyDescent="0.3">
      <c r="B159" s="26">
        <f>IF(AND(O159=0,P159=0,Q159=0,Y159=0),0,IF(OR(COUNTIFS(Items!$E:$E,O159,Items!$F:$F,P159,Items!$G:$G,Q159)=1,COUNTIFS(Items!$M:$M,O159,Items!$N:$N,P159,Items!$O:$O,Q159)=1,COUNTIFS(Items!$U:$U,O159,Items!$V:$V,P159,Items!$W:$W,Q159)=1),0,1))</f>
        <v>0</v>
      </c>
      <c r="D159" s="24">
        <f t="shared" ref="D159" si="98">D101+35</f>
        <v>45397</v>
      </c>
      <c r="E159" s="1" t="s">
        <v>200</v>
      </c>
      <c r="O159" s="1" t="s">
        <v>85</v>
      </c>
      <c r="P159" s="1" t="s">
        <v>143</v>
      </c>
      <c r="Q159" s="1" t="s">
        <v>130</v>
      </c>
      <c r="AA159" s="1">
        <f t="shared" si="90"/>
        <v>730124.3714842</v>
      </c>
      <c r="AC159" s="31" t="str">
        <f>IF(OR(RepP!$J$3="",RepP!$J$3=0,COUNTIF(Lists!$D:$D,RepP!$J$3)=0),Lists!$D$9,IF(RepP!$J$3=Lists!$D$9,Lists!$D$9,IF(RepP!$J$3=$E159,RepP!$J$3,"")))</f>
        <v>Все проекты</v>
      </c>
    </row>
    <row r="160" spans="2:29" x14ac:dyDescent="0.3">
      <c r="B160" s="26">
        <f>IF(AND(O160=0,P160=0,Q160=0,Y160=0),0,IF(OR(COUNTIFS(Items!$E:$E,O160,Items!$F:$F,P160,Items!$G:$G,Q160)=1,COUNTIFS(Items!$M:$M,O160,Items!$N:$N,P160,Items!$O:$O,Q160)=1,COUNTIFS(Items!$U:$U,O160,Items!$V:$V,P160,Items!$W:$W,Q160)=1),0,1))</f>
        <v>0</v>
      </c>
      <c r="D160" s="24">
        <f t="shared" ref="D160" si="99">D102+65</f>
        <v>45437</v>
      </c>
      <c r="E160" s="1" t="s">
        <v>201</v>
      </c>
      <c r="O160" s="1" t="s">
        <v>85</v>
      </c>
      <c r="P160" s="1" t="s">
        <v>143</v>
      </c>
      <c r="Q160" s="1" t="s">
        <v>169</v>
      </c>
      <c r="AA160" s="1">
        <f t="shared" si="90"/>
        <v>580818.845997</v>
      </c>
      <c r="AC160" s="31" t="str">
        <f>IF(OR(RepP!$J$3="",RepP!$J$3=0,COUNTIF(Lists!$D:$D,RepP!$J$3)=0),Lists!$D$9,IF(RepP!$J$3=Lists!$D$9,Lists!$D$9,IF(RepP!$J$3=$E160,RepP!$J$3,"")))</f>
        <v>Все проекты</v>
      </c>
    </row>
    <row r="161" spans="2:29" x14ac:dyDescent="0.3">
      <c r="B161" s="26">
        <f>IF(AND(O161=0,P161=0,Q161=0,Y161=0),0,IF(OR(COUNTIFS(Items!$E:$E,O161,Items!$F:$F,P161,Items!$G:$G,Q161)=1,COUNTIFS(Items!$M:$M,O161,Items!$N:$N,P161,Items!$O:$O,Q161)=1,COUNTIFS(Items!$U:$U,O161,Items!$V:$V,P161,Items!$W:$W,Q161)=1),0,1))</f>
        <v>0</v>
      </c>
      <c r="D161" s="24">
        <f t="shared" ref="D161" si="100">D103+35</f>
        <v>45417</v>
      </c>
      <c r="E161" s="1" t="s">
        <v>202</v>
      </c>
      <c r="O161" s="1" t="s">
        <v>85</v>
      </c>
      <c r="P161" s="1" t="s">
        <v>143</v>
      </c>
      <c r="Q161" s="1" t="s">
        <v>170</v>
      </c>
      <c r="AA161" s="1">
        <f t="shared" si="90"/>
        <v>394475.86675170006</v>
      </c>
      <c r="AC161" s="31" t="str">
        <f>IF(OR(RepP!$J$3="",RepP!$J$3=0,COUNTIF(Lists!$D:$D,RepP!$J$3)=0),Lists!$D$9,IF(RepP!$J$3=Lists!$D$9,Lists!$D$9,IF(RepP!$J$3=$E161,RepP!$J$3,"")))</f>
        <v>Все проекты</v>
      </c>
    </row>
    <row r="162" spans="2:29" x14ac:dyDescent="0.3">
      <c r="B162" s="26">
        <f>IF(AND(O162=0,P162=0,Q162=0,Y162=0),0,IF(OR(COUNTIFS(Items!$E:$E,O162,Items!$F:$F,P162,Items!$G:$G,Q162)=1,COUNTIFS(Items!$M:$M,O162,Items!$N:$N,P162,Items!$O:$O,Q162)=1,COUNTIFS(Items!$U:$U,O162,Items!$V:$V,P162,Items!$W:$W,Q162)=1),0,1))</f>
        <v>0</v>
      </c>
      <c r="D162" s="24">
        <f t="shared" ref="D162" si="101">D104+65</f>
        <v>45457</v>
      </c>
      <c r="E162" s="1" t="s">
        <v>203</v>
      </c>
      <c r="O162" s="1" t="s">
        <v>85</v>
      </c>
      <c r="P162" s="1" t="s">
        <v>143</v>
      </c>
      <c r="Q162" s="1" t="s">
        <v>171</v>
      </c>
      <c r="AA162" s="1">
        <f t="shared" si="90"/>
        <v>0</v>
      </c>
      <c r="AC162" s="31" t="str">
        <f>IF(OR(RepP!$J$3="",RepP!$J$3=0,COUNTIF(Lists!$D:$D,RepP!$J$3)=0),Lists!$D$9,IF(RepP!$J$3=Lists!$D$9,Lists!$D$9,IF(RepP!$J$3=$E162,RepP!$J$3,"")))</f>
        <v>Все проекты</v>
      </c>
    </row>
    <row r="163" spans="2:29" x14ac:dyDescent="0.3">
      <c r="B163" s="26">
        <f>IF(AND(O163=0,P163=0,Q163=0,Y163=0),0,IF(OR(COUNTIFS(Items!$E:$E,O163,Items!$F:$F,P163,Items!$G:$G,Q163)=1,COUNTIFS(Items!$M:$M,O163,Items!$N:$N,P163,Items!$O:$O,Q163)=1,COUNTIFS(Items!$U:$U,O163,Items!$V:$V,P163,Items!$W:$W,Q163)=1),0,1))</f>
        <v>0</v>
      </c>
      <c r="D163" s="24">
        <f t="shared" ref="D163" si="102">D105+35</f>
        <v>45437</v>
      </c>
      <c r="E163" s="1" t="s">
        <v>200</v>
      </c>
      <c r="O163" s="1" t="s">
        <v>85</v>
      </c>
      <c r="P163" s="1" t="s">
        <v>143</v>
      </c>
      <c r="Q163" s="1" t="s">
        <v>172</v>
      </c>
      <c r="AA163" s="1">
        <f t="shared" si="90"/>
        <v>569422</v>
      </c>
      <c r="AC163" s="31" t="str">
        <f>IF(OR(RepP!$J$3="",RepP!$J$3=0,COUNTIF(Lists!$D:$D,RepP!$J$3)=0),Lists!$D$9,IF(RepP!$J$3=Lists!$D$9,Lists!$D$9,IF(RepP!$J$3=$E163,RepP!$J$3,"")))</f>
        <v>Все проекты</v>
      </c>
    </row>
    <row r="164" spans="2:29" x14ac:dyDescent="0.3">
      <c r="B164" s="26">
        <f>IF(AND(O164=0,P164=0,Q164=0,Y164=0),0,IF(OR(COUNTIFS(Items!$E:$E,O164,Items!$F:$F,P164,Items!$G:$G,Q164)=1,COUNTIFS(Items!$M:$M,O164,Items!$N:$N,P164,Items!$O:$O,Q164)=1,COUNTIFS(Items!$U:$U,O164,Items!$V:$V,P164,Items!$W:$W,Q164)=1),0,1))</f>
        <v>0</v>
      </c>
      <c r="D164" s="24">
        <f t="shared" ref="D164" si="103">D106+65</f>
        <v>45477</v>
      </c>
      <c r="E164" s="1" t="s">
        <v>201</v>
      </c>
      <c r="O164" s="1" t="s">
        <v>85</v>
      </c>
      <c r="P164" s="1" t="s">
        <v>143</v>
      </c>
      <c r="Q164" s="1" t="s">
        <v>173</v>
      </c>
      <c r="AA164" s="1">
        <f t="shared" si="90"/>
        <v>374166</v>
      </c>
      <c r="AC164" s="31" t="str">
        <f>IF(OR(RepP!$J$3="",RepP!$J$3=0,COUNTIF(Lists!$D:$D,RepP!$J$3)=0),Lists!$D$9,IF(RepP!$J$3=Lists!$D$9,Lists!$D$9,IF(RepP!$J$3=$E164,RepP!$J$3,"")))</f>
        <v>Все проекты</v>
      </c>
    </row>
    <row r="165" spans="2:29" x14ac:dyDescent="0.3">
      <c r="B165" s="26">
        <f>IF(AND(O165=0,P165=0,Q165=0,Y165=0),0,IF(OR(COUNTIFS(Items!$E:$E,O165,Items!$F:$F,P165,Items!$G:$G,Q165)=1,COUNTIFS(Items!$M:$M,O165,Items!$N:$N,P165,Items!$O:$O,Q165)=1,COUNTIFS(Items!$U:$U,O165,Items!$V:$V,P165,Items!$W:$W,Q165)=1),0,1))</f>
        <v>0</v>
      </c>
      <c r="D165" s="24">
        <f t="shared" ref="D165" si="104">D107+35</f>
        <v>45457</v>
      </c>
      <c r="E165" s="1" t="s">
        <v>202</v>
      </c>
      <c r="O165" s="1" t="s">
        <v>85</v>
      </c>
      <c r="P165" s="1" t="s">
        <v>143</v>
      </c>
      <c r="Q165" s="1" t="s">
        <v>174</v>
      </c>
      <c r="AA165" s="1">
        <f t="shared" si="90"/>
        <v>252617.40000000002</v>
      </c>
      <c r="AC165" s="31" t="str">
        <f>IF(OR(RepP!$J$3="",RepP!$J$3=0,COUNTIF(Lists!$D:$D,RepP!$J$3)=0),Lists!$D$9,IF(RepP!$J$3=Lists!$D$9,Lists!$D$9,IF(RepP!$J$3=$E165,RepP!$J$3,"")))</f>
        <v>Все проекты</v>
      </c>
    </row>
    <row r="166" spans="2:29" x14ac:dyDescent="0.3">
      <c r="B166" s="26">
        <f>IF(AND(O166=0,P166=0,Q166=0,Y166=0),0,IF(OR(COUNTIFS(Items!$E:$E,O166,Items!$F:$F,P166,Items!$G:$G,Q166)=1,COUNTIFS(Items!$M:$M,O166,Items!$N:$N,P166,Items!$O:$O,Q166)=1,COUNTIFS(Items!$U:$U,O166,Items!$V:$V,P166,Items!$W:$W,Q166)=1),0,1))</f>
        <v>0</v>
      </c>
      <c r="D166" s="24">
        <f t="shared" ref="D166" si="105">D108+65</f>
        <v>45497</v>
      </c>
      <c r="E166" s="1" t="s">
        <v>203</v>
      </c>
      <c r="O166" s="1" t="s">
        <v>85</v>
      </c>
      <c r="P166" s="1" t="s">
        <v>143</v>
      </c>
      <c r="Q166" s="1" t="s">
        <v>175</v>
      </c>
      <c r="AA166" s="1">
        <f t="shared" si="90"/>
        <v>0</v>
      </c>
      <c r="AC166" s="31" t="str">
        <f>IF(OR(RepP!$J$3="",RepP!$J$3=0,COUNTIF(Lists!$D:$D,RepP!$J$3)=0),Lists!$D$9,IF(RepP!$J$3=Lists!$D$9,Lists!$D$9,IF(RepP!$J$3=$E166,RepP!$J$3,"")))</f>
        <v>Все проекты</v>
      </c>
    </row>
    <row r="167" spans="2:29" x14ac:dyDescent="0.3">
      <c r="B167" s="26">
        <f>IF(AND(O167=0,P167=0,Q167=0,Y167=0),0,IF(OR(COUNTIFS(Items!$E:$E,O167,Items!$F:$F,P167,Items!$G:$G,Q167)=1,COUNTIFS(Items!$M:$M,O167,Items!$N:$N,P167,Items!$O:$O,Q167)=1,COUNTIFS(Items!$U:$U,O167,Items!$V:$V,P167,Items!$W:$W,Q167)=1),0,1))</f>
        <v>0</v>
      </c>
      <c r="D167" s="24">
        <f t="shared" ref="D167" si="106">D109+35</f>
        <v>45477</v>
      </c>
      <c r="E167" s="1" t="s">
        <v>200</v>
      </c>
      <c r="O167" s="1" t="s">
        <v>85</v>
      </c>
      <c r="P167" s="1" t="s">
        <v>144</v>
      </c>
      <c r="Q167" s="1" t="s">
        <v>132</v>
      </c>
      <c r="AA167" s="1">
        <f t="shared" si="90"/>
        <v>666733.94200000004</v>
      </c>
      <c r="AC167" s="31" t="str">
        <f>IF(OR(RepP!$J$3="",RepP!$J$3=0,COUNTIF(Lists!$D:$D,RepP!$J$3)=0),Lists!$D$9,IF(RepP!$J$3=Lists!$D$9,Lists!$D$9,IF(RepP!$J$3=$E167,RepP!$J$3,"")))</f>
        <v>Все проекты</v>
      </c>
    </row>
    <row r="168" spans="2:29" x14ac:dyDescent="0.3">
      <c r="B168" s="26">
        <f>IF(AND(O168=0,P168=0,Q168=0,Y168=0),0,IF(OR(COUNTIFS(Items!$E:$E,O168,Items!$F:$F,P168,Items!$G:$G,Q168)=1,COUNTIFS(Items!$M:$M,O168,Items!$N:$N,P168,Items!$O:$O,Q168)=1,COUNTIFS(Items!$U:$U,O168,Items!$V:$V,P168,Items!$W:$W,Q168)=1),0,1))</f>
        <v>0</v>
      </c>
      <c r="D168" s="24">
        <f t="shared" ref="D168" si="107">D110+65</f>
        <v>45517</v>
      </c>
      <c r="E168" s="1" t="s">
        <v>201</v>
      </c>
      <c r="O168" s="1" t="s">
        <v>85</v>
      </c>
      <c r="P168" s="1" t="s">
        <v>144</v>
      </c>
      <c r="Q168" s="1" t="s">
        <v>133</v>
      </c>
      <c r="AA168" s="1">
        <f t="shared" si="90"/>
        <v>438808.93289999996</v>
      </c>
      <c r="AC168" s="31" t="str">
        <f>IF(OR(RepP!$J$3="",RepP!$J$3=0,COUNTIF(Lists!$D:$D,RepP!$J$3)=0),Lists!$D$9,IF(RepP!$J$3=Lists!$D$9,Lists!$D$9,IF(RepP!$J$3=$E168,RepP!$J$3,"")))</f>
        <v>Все проекты</v>
      </c>
    </row>
    <row r="169" spans="2:29" x14ac:dyDescent="0.3">
      <c r="B169" s="26">
        <f>IF(AND(O169=0,P169=0,Q169=0,Y169=0),0,IF(OR(COUNTIFS(Items!$E:$E,O169,Items!$F:$F,P169,Items!$G:$G,Q169)=1,COUNTIFS(Items!$M:$M,O169,Items!$N:$N,P169,Items!$O:$O,Q169)=1,COUNTIFS(Items!$U:$U,O169,Items!$V:$V,P169,Items!$W:$W,Q169)=1),0,1))</f>
        <v>0</v>
      </c>
      <c r="D169" s="24">
        <f t="shared" ref="D169" si="108">D111+35</f>
        <v>45497</v>
      </c>
      <c r="E169" s="1" t="s">
        <v>202</v>
      </c>
      <c r="O169" s="1" t="s">
        <v>85</v>
      </c>
      <c r="P169" s="1" t="s">
        <v>144</v>
      </c>
      <c r="Q169" s="1" t="s">
        <v>134</v>
      </c>
      <c r="AA169" s="1">
        <f t="shared" si="90"/>
        <v>297241.87626000005</v>
      </c>
      <c r="AC169" s="31" t="str">
        <f>IF(OR(RepP!$J$3="",RepP!$J$3=0,COUNTIF(Lists!$D:$D,RepP!$J$3)=0),Lists!$D$9,IF(RepP!$J$3=Lists!$D$9,Lists!$D$9,IF(RepP!$J$3=$E169,RepP!$J$3,"")))</f>
        <v>Все проекты</v>
      </c>
    </row>
    <row r="170" spans="2:29" x14ac:dyDescent="0.3">
      <c r="B170" s="26">
        <f>IF(AND(O170=0,P170=0,Q170=0,Y170=0),0,IF(OR(COUNTIFS(Items!$E:$E,O170,Items!$F:$F,P170,Items!$G:$G,Q170)=1,COUNTIFS(Items!$M:$M,O170,Items!$N:$N,P170,Items!$O:$O,Q170)=1,COUNTIFS(Items!$U:$U,O170,Items!$V:$V,P170,Items!$W:$W,Q170)=1),0,1))</f>
        <v>0</v>
      </c>
      <c r="D170" s="24">
        <f t="shared" ref="D170" si="109">D112+65</f>
        <v>45372</v>
      </c>
      <c r="E170" s="1" t="s">
        <v>203</v>
      </c>
      <c r="O170" s="1" t="s">
        <v>85</v>
      </c>
      <c r="P170" s="1" t="s">
        <v>144</v>
      </c>
      <c r="Q170" s="1" t="s">
        <v>135</v>
      </c>
      <c r="AA170" s="1">
        <f t="shared" si="90"/>
        <v>0</v>
      </c>
      <c r="AC170" s="31" t="str">
        <f>IF(OR(RepP!$J$3="",RepP!$J$3=0,COUNTIF(Lists!$D:$D,RepP!$J$3)=0),Lists!$D$9,IF(RepP!$J$3=Lists!$D$9,Lists!$D$9,IF(RepP!$J$3=$E170,RepP!$J$3,"")))</f>
        <v>Все проекты</v>
      </c>
    </row>
    <row r="171" spans="2:29" x14ac:dyDescent="0.3">
      <c r="B171" s="26">
        <f>IF(AND(O171=0,P171=0,Q171=0,Y171=0),0,IF(OR(COUNTIFS(Items!$E:$E,O171,Items!$F:$F,P171,Items!$G:$G,Q171)=1,COUNTIFS(Items!$M:$M,O171,Items!$N:$N,P171,Items!$O:$O,Q171)=1,COUNTIFS(Items!$U:$U,O171,Items!$V:$V,P171,Items!$W:$W,Q171)=1),0,1))</f>
        <v>0</v>
      </c>
      <c r="D171" s="24">
        <f t="shared" ref="D171" si="110">D113+35</f>
        <v>45352</v>
      </c>
      <c r="E171" s="1" t="s">
        <v>200</v>
      </c>
      <c r="O171" s="1" t="s">
        <v>85</v>
      </c>
      <c r="P171" s="1" t="s">
        <v>144</v>
      </c>
      <c r="Q171" s="1" t="s">
        <v>136</v>
      </c>
      <c r="AA171" s="1">
        <f t="shared" si="90"/>
        <v>778146.38439580007</v>
      </c>
      <c r="AC171" s="31" t="str">
        <f>IF(OR(RepP!$J$3="",RepP!$J$3=0,COUNTIF(Lists!$D:$D,RepP!$J$3)=0),Lists!$D$9,IF(RepP!$J$3=Lists!$D$9,Lists!$D$9,IF(RepP!$J$3=$E171,RepP!$J$3,"")))</f>
        <v>Все проекты</v>
      </c>
    </row>
    <row r="172" spans="2:29" x14ac:dyDescent="0.3">
      <c r="B172" s="26">
        <f>IF(AND(O172=0,P172=0,Q172=0,Y172=0),0,IF(OR(COUNTIFS(Items!$E:$E,O172,Items!$F:$F,P172,Items!$G:$G,Q172)=1,COUNTIFS(Items!$M:$M,O172,Items!$N:$N,P172,Items!$O:$O,Q172)=1,COUNTIFS(Items!$U:$U,O172,Items!$V:$V,P172,Items!$W:$W,Q172)=1),0,1))</f>
        <v>0</v>
      </c>
      <c r="D172" s="24">
        <f t="shared" ref="D172" si="111">D114+65</f>
        <v>45392</v>
      </c>
      <c r="E172" s="1" t="s">
        <v>201</v>
      </c>
      <c r="O172" s="1" t="s">
        <v>85</v>
      </c>
      <c r="P172" s="1" t="s">
        <v>144</v>
      </c>
      <c r="Q172" s="1" t="s">
        <v>137</v>
      </c>
      <c r="AA172" s="1">
        <f t="shared" si="90"/>
        <v>512818.62677721004</v>
      </c>
      <c r="AC172" s="31" t="str">
        <f>IF(OR(RepP!$J$3="",RepP!$J$3=0,COUNTIF(Lists!$D:$D,RepP!$J$3)=0),Lists!$D$9,IF(RepP!$J$3=Lists!$D$9,Lists!$D$9,IF(RepP!$J$3=$E172,RepP!$J$3,"")))</f>
        <v>Все проекты</v>
      </c>
    </row>
    <row r="173" spans="2:29" x14ac:dyDescent="0.3">
      <c r="B173" s="26">
        <f>IF(AND(O173=0,P173=0,Q173=0,Y173=0),0,IF(OR(COUNTIFS(Items!$E:$E,O173,Items!$F:$F,P173,Items!$G:$G,Q173)=1,COUNTIFS(Items!$M:$M,O173,Items!$N:$N,P173,Items!$O:$O,Q173)=1,COUNTIFS(Items!$U:$U,O173,Items!$V:$V,P173,Items!$W:$W,Q173)=1),0,1))</f>
        <v>0</v>
      </c>
      <c r="D173" s="24">
        <f t="shared" ref="D173" si="112">D115+35</f>
        <v>45372</v>
      </c>
      <c r="E173" s="1" t="s">
        <v>202</v>
      </c>
      <c r="O173" s="1" t="s">
        <v>85</v>
      </c>
      <c r="P173" s="1" t="s">
        <v>144</v>
      </c>
      <c r="Q173" s="1" t="s">
        <v>138</v>
      </c>
      <c r="AA173" s="1">
        <f t="shared" si="90"/>
        <v>348332.43913007411</v>
      </c>
      <c r="AC173" s="31" t="str">
        <f>IF(OR(RepP!$J$3="",RepP!$J$3=0,COUNTIF(Lists!$D:$D,RepP!$J$3)=0),Lists!$D$9,IF(RepP!$J$3=Lists!$D$9,Lists!$D$9,IF(RepP!$J$3=$E173,RepP!$J$3,"")))</f>
        <v>Все проекты</v>
      </c>
    </row>
    <row r="174" spans="2:29" x14ac:dyDescent="0.3">
      <c r="B174" s="26">
        <f>IF(AND(O174=0,P174=0,Q174=0,Y174=0),0,IF(OR(COUNTIFS(Items!$E:$E,O174,Items!$F:$F,P174,Items!$G:$G,Q174)=1,COUNTIFS(Items!$M:$M,O174,Items!$N:$N,P174,Items!$O:$O,Q174)=1,COUNTIFS(Items!$U:$U,O174,Items!$V:$V,P174,Items!$W:$W,Q174)=1),0,1))</f>
        <v>0</v>
      </c>
      <c r="D174" s="24">
        <f t="shared" ref="D174" si="113">D116+65</f>
        <v>45412</v>
      </c>
      <c r="E174" s="1" t="s">
        <v>203</v>
      </c>
      <c r="O174" s="1" t="s">
        <v>85</v>
      </c>
      <c r="P174" s="1" t="s">
        <v>144</v>
      </c>
      <c r="Q174" s="1" t="s">
        <v>139</v>
      </c>
      <c r="AA174" s="1">
        <f t="shared" si="90"/>
        <v>0</v>
      </c>
      <c r="AC174" s="31" t="str">
        <f>IF(OR(RepP!$J$3="",RepP!$J$3=0,COUNTIF(Lists!$D:$D,RepP!$J$3)=0),Lists!$D$9,IF(RepP!$J$3=Lists!$D$9,Lists!$D$9,IF(RepP!$J$3=$E174,RepP!$J$3,"")))</f>
        <v>Все проекты</v>
      </c>
    </row>
    <row r="175" spans="2:29" x14ac:dyDescent="0.3">
      <c r="B175" s="26">
        <f>IF(AND(O175=0,P175=0,Q175=0,Y175=0),0,IF(OR(COUNTIFS(Items!$E:$E,O175,Items!$F:$F,P175,Items!$G:$G,Q175)=1,COUNTIFS(Items!$M:$M,O175,Items!$N:$N,P175,Items!$O:$O,Q175)=1,COUNTIFS(Items!$U:$U,O175,Items!$V:$V,P175,Items!$W:$W,Q175)=1),0,1))</f>
        <v>0</v>
      </c>
      <c r="D175" s="24">
        <f t="shared" ref="D175" si="114">D117+35</f>
        <v>45392</v>
      </c>
      <c r="E175" s="1" t="s">
        <v>200</v>
      </c>
      <c r="O175" s="1" t="s">
        <v>85</v>
      </c>
      <c r="P175" s="1" t="s">
        <v>144</v>
      </c>
      <c r="Q175" s="1" t="s">
        <v>140</v>
      </c>
      <c r="AA175" s="1">
        <f t="shared" si="90"/>
        <v>0</v>
      </c>
      <c r="AC175" s="31" t="str">
        <f>IF(OR(RepP!$J$3="",RepP!$J$3=0,COUNTIF(Lists!$D:$D,RepP!$J$3)=0),Lists!$D$9,IF(RepP!$J$3=Lists!$D$9,Lists!$D$9,IF(RepP!$J$3=$E175,RepP!$J$3,"")))</f>
        <v>Все проекты</v>
      </c>
    </row>
    <row r="176" spans="2:29" x14ac:dyDescent="0.3">
      <c r="B176" s="26">
        <f>IF(AND(O176=0,P176=0,Q176=0,Y176=0),0,IF(OR(COUNTIFS(Items!$E:$E,O176,Items!$F:$F,P176,Items!$G:$G,Q176)=1,COUNTIFS(Items!$M:$M,O176,Items!$N:$N,P176,Items!$O:$O,Q176)=1,COUNTIFS(Items!$U:$U,O176,Items!$V:$V,P176,Items!$W:$W,Q176)=1),0,1))</f>
        <v>0</v>
      </c>
      <c r="D176" s="24">
        <f t="shared" ref="D176" si="115">D118+65</f>
        <v>45432</v>
      </c>
      <c r="E176" s="1" t="s">
        <v>201</v>
      </c>
      <c r="O176" s="1" t="s">
        <v>85</v>
      </c>
      <c r="P176" s="1" t="s">
        <v>144</v>
      </c>
      <c r="Q176" s="1" t="s">
        <v>141</v>
      </c>
      <c r="AA176" s="1">
        <f t="shared" si="90"/>
        <v>0</v>
      </c>
      <c r="AC176" s="31" t="str">
        <f>IF(OR(RepP!$J$3="",RepP!$J$3=0,COUNTIF(Lists!$D:$D,RepP!$J$3)=0),Lists!$D$9,IF(RepP!$J$3=Lists!$D$9,Lists!$D$9,IF(RepP!$J$3=$E176,RepP!$J$3,"")))</f>
        <v>Все проекты</v>
      </c>
    </row>
    <row r="177" spans="2:29" x14ac:dyDescent="0.3">
      <c r="B177" s="26">
        <f>IF(AND(O177=0,P177=0,Q177=0,Y177=0),0,IF(OR(COUNTIFS(Items!$E:$E,O177,Items!$F:$F,P177,Items!$G:$G,Q177)=1,COUNTIFS(Items!$M:$M,O177,Items!$N:$N,P177,Items!$O:$O,Q177)=1,COUNTIFS(Items!$U:$U,O177,Items!$V:$V,P177,Items!$W:$W,Q177)=1),0,1))</f>
        <v>0</v>
      </c>
      <c r="D177" s="24">
        <v>45427</v>
      </c>
      <c r="E177" s="1" t="s">
        <v>202</v>
      </c>
      <c r="O177" s="1" t="s">
        <v>94</v>
      </c>
      <c r="P177" s="1" t="s">
        <v>65</v>
      </c>
      <c r="Q177" s="1" t="s">
        <v>66</v>
      </c>
      <c r="AA177" s="1">
        <f>20%*Y3</f>
        <v>200000</v>
      </c>
      <c r="AC177" s="31" t="str">
        <f>IF(OR(RepP!$J$3="",RepP!$J$3=0,COUNTIF(Lists!$D:$D,RepP!$J$3)=0),Lists!$D$9,IF(RepP!$J$3=Lists!$D$9,Lists!$D$9,IF(RepP!$J$3=$E177,RepP!$J$3,"")))</f>
        <v>Все проекты</v>
      </c>
    </row>
    <row r="178" spans="2:29" x14ac:dyDescent="0.3">
      <c r="B178" s="26">
        <f>IF(AND(O178=0,P178=0,Q178=0,Y178=0),0,IF(OR(COUNTIFS(Items!$E:$E,O178,Items!$F:$F,P178,Items!$G:$G,Q178)=1,COUNTIFS(Items!$M:$M,O178,Items!$N:$N,P178,Items!$O:$O,Q178)=1,COUNTIFS(Items!$U:$U,O178,Items!$V:$V,P178,Items!$W:$W,Q178)=1),0,1))</f>
        <v>0</v>
      </c>
      <c r="D178" s="24">
        <f>D177</f>
        <v>45427</v>
      </c>
      <c r="E178" s="1" t="s">
        <v>203</v>
      </c>
      <c r="O178" s="1" t="s">
        <v>94</v>
      </c>
      <c r="P178" s="1" t="s">
        <v>65</v>
      </c>
      <c r="Q178" s="1" t="s">
        <v>67</v>
      </c>
      <c r="AA178" s="1">
        <f t="shared" ref="AA178:AA234" si="116">20%*Y4</f>
        <v>186000</v>
      </c>
      <c r="AC178" s="31" t="str">
        <f>IF(OR(RepP!$J$3="",RepP!$J$3=0,COUNTIF(Lists!$D:$D,RepP!$J$3)=0),Lists!$D$9,IF(RepP!$J$3=Lists!$D$9,Lists!$D$9,IF(RepP!$J$3=$E178,RepP!$J$3,"")))</f>
        <v>Все проекты</v>
      </c>
    </row>
    <row r="179" spans="2:29" x14ac:dyDescent="0.3">
      <c r="B179" s="26">
        <f>IF(AND(O179=0,P179=0,Q179=0,Y179=0),0,IF(OR(COUNTIFS(Items!$E:$E,O179,Items!$F:$F,P179,Items!$G:$G,Q179)=1,COUNTIFS(Items!$M:$M,O179,Items!$N:$N,P179,Items!$O:$O,Q179)=1,COUNTIFS(Items!$U:$U,O179,Items!$V:$V,P179,Items!$W:$W,Q179)=1),0,1))</f>
        <v>0</v>
      </c>
      <c r="D179" s="24">
        <f t="shared" ref="D179:D235" si="117">D178</f>
        <v>45427</v>
      </c>
      <c r="E179" s="1" t="s">
        <v>200</v>
      </c>
      <c r="O179" s="1" t="s">
        <v>94</v>
      </c>
      <c r="P179" s="1" t="s">
        <v>65</v>
      </c>
      <c r="Q179" s="1" t="s">
        <v>68</v>
      </c>
      <c r="AA179" s="1">
        <f t="shared" si="116"/>
        <v>214000</v>
      </c>
      <c r="AC179" s="31" t="str">
        <f>IF(OR(RepP!$J$3="",RepP!$J$3=0,COUNTIF(Lists!$D:$D,RepP!$J$3)=0),Lists!$D$9,IF(RepP!$J$3=Lists!$D$9,Lists!$D$9,IF(RepP!$J$3=$E179,RepP!$J$3,"")))</f>
        <v>Все проекты</v>
      </c>
    </row>
    <row r="180" spans="2:29" x14ac:dyDescent="0.3">
      <c r="B180" s="26">
        <f>IF(AND(O180=0,P180=0,Q180=0,Y180=0),0,IF(OR(COUNTIFS(Items!$E:$E,O180,Items!$F:$F,P180,Items!$G:$G,Q180)=1,COUNTIFS(Items!$M:$M,O180,Items!$N:$N,P180,Items!$O:$O,Q180)=1,COUNTIFS(Items!$U:$U,O180,Items!$V:$V,P180,Items!$W:$W,Q180)=1),0,1))</f>
        <v>0</v>
      </c>
      <c r="D180" s="24">
        <f t="shared" si="117"/>
        <v>45427</v>
      </c>
      <c r="E180" s="1" t="s">
        <v>201</v>
      </c>
      <c r="O180" s="1" t="s">
        <v>94</v>
      </c>
      <c r="P180" s="1" t="s">
        <v>65</v>
      </c>
      <c r="Q180" s="1" t="s">
        <v>77</v>
      </c>
      <c r="AA180" s="1">
        <f t="shared" si="116"/>
        <v>199020</v>
      </c>
      <c r="AC180" s="31" t="str">
        <f>IF(OR(RepP!$J$3="",RepP!$J$3=0,COUNTIF(Lists!$D:$D,RepP!$J$3)=0),Lists!$D$9,IF(RepP!$J$3=Lists!$D$9,Lists!$D$9,IF(RepP!$J$3=$E180,RepP!$J$3,"")))</f>
        <v>Все проекты</v>
      </c>
    </row>
    <row r="181" spans="2:29" x14ac:dyDescent="0.3">
      <c r="B181" s="26">
        <f>IF(AND(O181=0,P181=0,Q181=0,Y181=0),0,IF(OR(COUNTIFS(Items!$E:$E,O181,Items!$F:$F,P181,Items!$G:$G,Q181)=1,COUNTIFS(Items!$M:$M,O181,Items!$N:$N,P181,Items!$O:$O,Q181)=1,COUNTIFS(Items!$U:$U,O181,Items!$V:$V,P181,Items!$W:$W,Q181)=1),0,1))</f>
        <v>0</v>
      </c>
      <c r="D181" s="24">
        <f t="shared" si="117"/>
        <v>45427</v>
      </c>
      <c r="E181" s="1" t="s">
        <v>202</v>
      </c>
      <c r="O181" s="1" t="s">
        <v>94</v>
      </c>
      <c r="P181" s="1" t="s">
        <v>65</v>
      </c>
      <c r="Q181" s="1" t="s">
        <v>78</v>
      </c>
      <c r="AA181" s="1">
        <f t="shared" si="116"/>
        <v>228980</v>
      </c>
      <c r="AC181" s="31" t="str">
        <f>IF(OR(RepP!$J$3="",RepP!$J$3=0,COUNTIF(Lists!$D:$D,RepP!$J$3)=0),Lists!$D$9,IF(RepP!$J$3=Lists!$D$9,Lists!$D$9,IF(RepP!$J$3=$E181,RepP!$J$3,"")))</f>
        <v>Все проекты</v>
      </c>
    </row>
    <row r="182" spans="2:29" x14ac:dyDescent="0.3">
      <c r="B182" s="26">
        <f>IF(AND(O182=0,P182=0,Q182=0,Y182=0),0,IF(OR(COUNTIFS(Items!$E:$E,O182,Items!$F:$F,P182,Items!$G:$G,Q182)=1,COUNTIFS(Items!$M:$M,O182,Items!$N:$N,P182,Items!$O:$O,Q182)=1,COUNTIFS(Items!$U:$U,O182,Items!$V:$V,P182,Items!$W:$W,Q182)=1),0,1))</f>
        <v>0</v>
      </c>
      <c r="D182" s="24">
        <f t="shared" si="117"/>
        <v>45427</v>
      </c>
      <c r="E182" s="1" t="s">
        <v>203</v>
      </c>
      <c r="O182" s="1" t="s">
        <v>94</v>
      </c>
      <c r="P182" s="1" t="s">
        <v>65</v>
      </c>
      <c r="Q182" s="1" t="s">
        <v>79</v>
      </c>
      <c r="AA182" s="1">
        <f t="shared" si="116"/>
        <v>212951.40000000002</v>
      </c>
      <c r="AC182" s="31" t="str">
        <f>IF(OR(RepP!$J$3="",RepP!$J$3=0,COUNTIF(Lists!$D:$D,RepP!$J$3)=0),Lists!$D$9,IF(RepP!$J$3=Lists!$D$9,Lists!$D$9,IF(RepP!$J$3=$E182,RepP!$J$3,"")))</f>
        <v>Все проекты</v>
      </c>
    </row>
    <row r="183" spans="2:29" x14ac:dyDescent="0.3">
      <c r="B183" s="26">
        <f>IF(AND(O183=0,P183=0,Q183=0,Y183=0),0,IF(OR(COUNTIFS(Items!$E:$E,O183,Items!$F:$F,P183,Items!$G:$G,Q183)=1,COUNTIFS(Items!$M:$M,O183,Items!$N:$N,P183,Items!$O:$O,Q183)=1,COUNTIFS(Items!$U:$U,O183,Items!$V:$V,P183,Items!$W:$W,Q183)=1),0,1))</f>
        <v>0</v>
      </c>
      <c r="D183" s="24">
        <f t="shared" si="117"/>
        <v>45427</v>
      </c>
      <c r="E183" s="1" t="s">
        <v>200</v>
      </c>
      <c r="O183" s="1" t="s">
        <v>94</v>
      </c>
      <c r="P183" s="1" t="s">
        <v>65</v>
      </c>
      <c r="Q183" s="1" t="s">
        <v>80</v>
      </c>
      <c r="AA183" s="1">
        <f t="shared" si="116"/>
        <v>245008.6</v>
      </c>
      <c r="AC183" s="31" t="str">
        <f>IF(OR(RepP!$J$3="",RepP!$J$3=0,COUNTIF(Lists!$D:$D,RepP!$J$3)=0),Lists!$D$9,IF(RepP!$J$3=Lists!$D$9,Lists!$D$9,IF(RepP!$J$3=$E183,RepP!$J$3,"")))</f>
        <v>Все проекты</v>
      </c>
    </row>
    <row r="184" spans="2:29" x14ac:dyDescent="0.3">
      <c r="B184" s="26">
        <f>IF(AND(O184=0,P184=0,Q184=0,Y184=0),0,IF(OR(COUNTIFS(Items!$E:$E,O184,Items!$F:$F,P184,Items!$G:$G,Q184)=1,COUNTIFS(Items!$M:$M,O184,Items!$N:$N,P184,Items!$O:$O,Q184)=1,COUNTIFS(Items!$U:$U,O184,Items!$V:$V,P184,Items!$W:$W,Q184)=1),0,1))</f>
        <v>0</v>
      </c>
      <c r="D184" s="24">
        <f t="shared" si="117"/>
        <v>45427</v>
      </c>
      <c r="E184" s="1" t="s">
        <v>201</v>
      </c>
      <c r="O184" s="1" t="s">
        <v>94</v>
      </c>
      <c r="P184" s="1" t="s">
        <v>65</v>
      </c>
      <c r="Q184" s="1" t="s">
        <v>165</v>
      </c>
      <c r="AA184" s="1">
        <f t="shared" si="116"/>
        <v>227857.99800000002</v>
      </c>
      <c r="AC184" s="31" t="str">
        <f>IF(OR(RepP!$J$3="",RepP!$J$3=0,COUNTIF(Lists!$D:$D,RepP!$J$3)=0),Lists!$D$9,IF(RepP!$J$3=Lists!$D$9,Lists!$D$9,IF(RepP!$J$3=$E184,RepP!$J$3,"")))</f>
        <v>Все проекты</v>
      </c>
    </row>
    <row r="185" spans="2:29" x14ac:dyDescent="0.3">
      <c r="B185" s="26">
        <f>IF(AND(O185=0,P185=0,Q185=0,Y185=0),0,IF(OR(COUNTIFS(Items!$E:$E,O185,Items!$F:$F,P185,Items!$G:$G,Q185)=1,COUNTIFS(Items!$M:$M,O185,Items!$N:$N,P185,Items!$O:$O,Q185)=1,COUNTIFS(Items!$U:$U,O185,Items!$V:$V,P185,Items!$W:$W,Q185)=1),0,1))</f>
        <v>0</v>
      </c>
      <c r="D185" s="24">
        <f t="shared" si="117"/>
        <v>45427</v>
      </c>
      <c r="E185" s="1" t="s">
        <v>202</v>
      </c>
      <c r="O185" s="1" t="s">
        <v>94</v>
      </c>
      <c r="P185" s="1" t="s">
        <v>65</v>
      </c>
      <c r="Q185" s="1" t="s">
        <v>166</v>
      </c>
      <c r="AA185" s="1">
        <f t="shared" si="116"/>
        <v>262159.20199999999</v>
      </c>
      <c r="AC185" s="31" t="str">
        <f>IF(OR(RepP!$J$3="",RepP!$J$3=0,COUNTIF(Lists!$D:$D,RepP!$J$3)=0),Lists!$D$9,IF(RepP!$J$3=Lists!$D$9,Lists!$D$9,IF(RepP!$J$3=$E185,RepP!$J$3,"")))</f>
        <v>Все проекты</v>
      </c>
    </row>
    <row r="186" spans="2:29" x14ac:dyDescent="0.3">
      <c r="B186" s="26">
        <f>IF(AND(O186=0,P186=0,Q186=0,Y186=0),0,IF(OR(COUNTIFS(Items!$E:$E,O186,Items!$F:$F,P186,Items!$G:$G,Q186)=1,COUNTIFS(Items!$M:$M,O186,Items!$N:$N,P186,Items!$O:$O,Q186)=1,COUNTIFS(Items!$U:$U,O186,Items!$V:$V,P186,Items!$W:$W,Q186)=1),0,1))</f>
        <v>0</v>
      </c>
      <c r="D186" s="24">
        <f t="shared" si="117"/>
        <v>45427</v>
      </c>
      <c r="E186" s="1" t="s">
        <v>203</v>
      </c>
      <c r="O186" s="1" t="s">
        <v>94</v>
      </c>
      <c r="P186" s="1" t="s">
        <v>65</v>
      </c>
      <c r="Q186" s="1" t="s">
        <v>167</v>
      </c>
      <c r="AA186" s="1">
        <f t="shared" si="116"/>
        <v>243808.05786000003</v>
      </c>
      <c r="AC186" s="31" t="str">
        <f>IF(OR(RepP!$J$3="",RepP!$J$3=0,COUNTIF(Lists!$D:$D,RepP!$J$3)=0),Lists!$D$9,IF(RepP!$J$3=Lists!$D$9,Lists!$D$9,IF(RepP!$J$3=$E186,RepP!$J$3,"")))</f>
        <v>Все проекты</v>
      </c>
    </row>
    <row r="187" spans="2:29" x14ac:dyDescent="0.3">
      <c r="B187" s="26">
        <f>IF(AND(O187=0,P187=0,Q187=0,Y187=0),0,IF(OR(COUNTIFS(Items!$E:$E,O187,Items!$F:$F,P187,Items!$G:$G,Q187)=1,COUNTIFS(Items!$M:$M,O187,Items!$N:$N,P187,Items!$O:$O,Q187)=1,COUNTIFS(Items!$U:$U,O187,Items!$V:$V,P187,Items!$W:$W,Q187)=1),0,1))</f>
        <v>0</v>
      </c>
      <c r="D187" s="24">
        <f t="shared" si="117"/>
        <v>45427</v>
      </c>
      <c r="E187" s="1" t="s">
        <v>200</v>
      </c>
      <c r="O187" s="1" t="s">
        <v>94</v>
      </c>
      <c r="P187" s="1" t="s">
        <v>65</v>
      </c>
      <c r="Q187" s="1" t="s">
        <v>168</v>
      </c>
      <c r="AA187" s="1">
        <f t="shared" si="116"/>
        <v>280510.34614000004</v>
      </c>
      <c r="AC187" s="31" t="str">
        <f>IF(OR(RepP!$J$3="",RepP!$J$3=0,COUNTIF(Lists!$D:$D,RepP!$J$3)=0),Lists!$D$9,IF(RepP!$J$3=Lists!$D$9,Lists!$D$9,IF(RepP!$J$3=$E187,RepP!$J$3,"")))</f>
        <v>Все проекты</v>
      </c>
    </row>
    <row r="188" spans="2:29" x14ac:dyDescent="0.3">
      <c r="B188" s="26">
        <f>IF(AND(O188=0,P188=0,Q188=0,Y188=0),0,IF(OR(COUNTIFS(Items!$E:$E,O188,Items!$F:$F,P188,Items!$G:$G,Q188)=1,COUNTIFS(Items!$M:$M,O188,Items!$N:$N,P188,Items!$O:$O,Q188)=1,COUNTIFS(Items!$U:$U,O188,Items!$V:$V,P188,Items!$W:$W,Q188)=1),0,1))</f>
        <v>0</v>
      </c>
      <c r="D188" s="24">
        <f t="shared" si="117"/>
        <v>45427</v>
      </c>
      <c r="E188" s="1" t="s">
        <v>201</v>
      </c>
      <c r="O188" s="1" t="s">
        <v>94</v>
      </c>
      <c r="P188" s="1" t="s">
        <v>69</v>
      </c>
      <c r="Q188" s="1" t="s">
        <v>70</v>
      </c>
      <c r="AA188" s="1">
        <f t="shared" si="116"/>
        <v>180000</v>
      </c>
      <c r="AC188" s="31" t="str">
        <f>IF(OR(RepP!$J$3="",RepP!$J$3=0,COUNTIF(Lists!$D:$D,RepP!$J$3)=0),Lists!$D$9,IF(RepP!$J$3=Lists!$D$9,Lists!$D$9,IF(RepP!$J$3=$E188,RepP!$J$3,"")))</f>
        <v>Все проекты</v>
      </c>
    </row>
    <row r="189" spans="2:29" x14ac:dyDescent="0.3">
      <c r="B189" s="26">
        <f>IF(AND(O189=0,P189=0,Q189=0,Y189=0),0,IF(OR(COUNTIFS(Items!$E:$E,O189,Items!$F:$F,P189,Items!$G:$G,Q189)=1,COUNTIFS(Items!$M:$M,O189,Items!$N:$N,P189,Items!$O:$O,Q189)=1,COUNTIFS(Items!$U:$U,O189,Items!$V:$V,P189,Items!$W:$W,Q189)=1),0,1))</f>
        <v>0</v>
      </c>
      <c r="D189" s="24">
        <f t="shared" si="117"/>
        <v>45427</v>
      </c>
      <c r="E189" s="1" t="s">
        <v>202</v>
      </c>
      <c r="O189" s="1" t="s">
        <v>94</v>
      </c>
      <c r="P189" s="1" t="s">
        <v>69</v>
      </c>
      <c r="Q189" s="1" t="s">
        <v>71</v>
      </c>
      <c r="AA189" s="1">
        <f t="shared" si="116"/>
        <v>176000</v>
      </c>
      <c r="AC189" s="31" t="str">
        <f>IF(OR(RepP!$J$3="",RepP!$J$3=0,COUNTIF(Lists!$D:$D,RepP!$J$3)=0),Lists!$D$9,IF(RepP!$J$3=Lists!$D$9,Lists!$D$9,IF(RepP!$J$3=$E189,RepP!$J$3,"")))</f>
        <v>Все проекты</v>
      </c>
    </row>
    <row r="190" spans="2:29" x14ac:dyDescent="0.3">
      <c r="B190" s="26">
        <f>IF(AND(O190=0,P190=0,Q190=0,Y190=0),0,IF(OR(COUNTIFS(Items!$E:$E,O190,Items!$F:$F,P190,Items!$G:$G,Q190)=1,COUNTIFS(Items!$M:$M,O190,Items!$N:$N,P190,Items!$O:$O,Q190)=1,COUNTIFS(Items!$U:$U,O190,Items!$V:$V,P190,Items!$W:$W,Q190)=1),0,1))</f>
        <v>0</v>
      </c>
      <c r="D190" s="24">
        <f t="shared" si="117"/>
        <v>45427</v>
      </c>
      <c r="E190" s="1" t="s">
        <v>203</v>
      </c>
      <c r="O190" s="1" t="s">
        <v>94</v>
      </c>
      <c r="P190" s="1" t="s">
        <v>69</v>
      </c>
      <c r="Q190" s="1" t="s">
        <v>72</v>
      </c>
      <c r="AA190" s="1">
        <f t="shared" si="116"/>
        <v>166920</v>
      </c>
      <c r="AC190" s="31" t="str">
        <f>IF(OR(RepP!$J$3="",RepP!$J$3=0,COUNTIF(Lists!$D:$D,RepP!$J$3)=0),Lists!$D$9,IF(RepP!$J$3=Lists!$D$9,Lists!$D$9,IF(RepP!$J$3=$E190,RepP!$J$3,"")))</f>
        <v>Все проекты</v>
      </c>
    </row>
    <row r="191" spans="2:29" x14ac:dyDescent="0.3">
      <c r="B191" s="26">
        <f>IF(AND(O191=0,P191=0,Q191=0,Y191=0),0,IF(OR(COUNTIFS(Items!$E:$E,O191,Items!$F:$F,P191,Items!$G:$G,Q191)=1,COUNTIFS(Items!$M:$M,O191,Items!$N:$N,P191,Items!$O:$O,Q191)=1,COUNTIFS(Items!$U:$U,O191,Items!$V:$V,P191,Items!$W:$W,Q191)=1),0,1))</f>
        <v>0</v>
      </c>
      <c r="D191" s="24">
        <f t="shared" si="117"/>
        <v>45427</v>
      </c>
      <c r="E191" s="1" t="s">
        <v>200</v>
      </c>
      <c r="O191" s="1" t="s">
        <v>94</v>
      </c>
      <c r="P191" s="1" t="s">
        <v>69</v>
      </c>
      <c r="Q191" s="1" t="s">
        <v>73</v>
      </c>
      <c r="AA191" s="1">
        <f t="shared" si="116"/>
        <v>244794.6</v>
      </c>
      <c r="AC191" s="31" t="str">
        <f>IF(OR(RepP!$J$3="",RepP!$J$3=0,COUNTIF(Lists!$D:$D,RepP!$J$3)=0),Lists!$D$9,IF(RepP!$J$3=Lists!$D$9,Lists!$D$9,IF(RepP!$J$3=$E191,RepP!$J$3,"")))</f>
        <v>Все проекты</v>
      </c>
    </row>
    <row r="192" spans="2:29" x14ac:dyDescent="0.3">
      <c r="B192" s="26">
        <f>IF(AND(O192=0,P192=0,Q192=0,Y192=0),0,IF(OR(COUNTIFS(Items!$E:$E,O192,Items!$F:$F,P192,Items!$G:$G,Q192)=1,COUNTIFS(Items!$M:$M,O192,Items!$N:$N,P192,Items!$O:$O,Q192)=1,COUNTIFS(Items!$U:$U,O192,Items!$V:$V,P192,Items!$W:$W,Q192)=1),0,1))</f>
        <v>0</v>
      </c>
      <c r="D192" s="24">
        <f t="shared" si="117"/>
        <v>45427</v>
      </c>
      <c r="E192" s="1" t="s">
        <v>201</v>
      </c>
      <c r="O192" s="1" t="s">
        <v>94</v>
      </c>
      <c r="P192" s="1" t="s">
        <v>69</v>
      </c>
      <c r="Q192" s="1" t="s">
        <v>74</v>
      </c>
      <c r="AA192" s="1">
        <f t="shared" si="116"/>
        <v>208980</v>
      </c>
      <c r="AC192" s="31" t="str">
        <f>IF(OR(RepP!$J$3="",RepP!$J$3=0,COUNTIF(Lists!$D:$D,RepP!$J$3)=0),Lists!$D$9,IF(RepP!$J$3=Lists!$D$9,Lists!$D$9,IF(RepP!$J$3=$E192,RepP!$J$3,"")))</f>
        <v>Все проекты</v>
      </c>
    </row>
    <row r="193" spans="2:29" x14ac:dyDescent="0.3">
      <c r="B193" s="26">
        <f>IF(AND(O193=0,P193=0,Q193=0,Y193=0),0,IF(OR(COUNTIFS(Items!$E:$E,O193,Items!$F:$F,P193,Items!$G:$G,Q193)=1,COUNTIFS(Items!$M:$M,O193,Items!$N:$N,P193,Items!$O:$O,Q193)=1,COUNTIFS(Items!$U:$U,O193,Items!$V:$V,P193,Items!$W:$W,Q193)=1),0,1))</f>
        <v>0</v>
      </c>
      <c r="D193" s="24">
        <f t="shared" si="117"/>
        <v>45427</v>
      </c>
      <c r="E193" s="1" t="s">
        <v>202</v>
      </c>
      <c r="O193" s="1" t="s">
        <v>94</v>
      </c>
      <c r="P193" s="1" t="s">
        <v>69</v>
      </c>
      <c r="Q193" s="1" t="s">
        <v>75</v>
      </c>
      <c r="AA193" s="1">
        <f t="shared" si="116"/>
        <v>202951.40000000002</v>
      </c>
      <c r="AC193" s="31" t="str">
        <f>IF(OR(RepP!$J$3="",RepP!$J$3=0,COUNTIF(Lists!$D:$D,RepP!$J$3)=0),Lists!$D$9,IF(RepP!$J$3=Lists!$D$9,Lists!$D$9,IF(RepP!$J$3=$E193,RepP!$J$3,"")))</f>
        <v>Все проекты</v>
      </c>
    </row>
    <row r="194" spans="2:29" x14ac:dyDescent="0.3">
      <c r="B194" s="26">
        <f>IF(AND(O194=0,P194=0,Q194=0,Y194=0),0,IF(OR(COUNTIFS(Items!$E:$E,O194,Items!$F:$F,P194,Items!$G:$G,Q194)=1,COUNTIFS(Items!$M:$M,O194,Items!$N:$N,P194,Items!$O:$O,Q194)=1,COUNTIFS(Items!$U:$U,O194,Items!$V:$V,P194,Items!$W:$W,Q194)=1),0,1))</f>
        <v>0</v>
      </c>
      <c r="D194" s="24">
        <f t="shared" si="117"/>
        <v>45427</v>
      </c>
      <c r="E194" s="1" t="s">
        <v>203</v>
      </c>
      <c r="O194" s="1" t="s">
        <v>94</v>
      </c>
      <c r="P194" s="1" t="s">
        <v>69</v>
      </c>
      <c r="Q194" s="1" t="s">
        <v>76</v>
      </c>
      <c r="AA194" s="1">
        <f t="shared" si="116"/>
        <v>191106.70800000001</v>
      </c>
      <c r="AC194" s="31" t="str">
        <f>IF(OR(RepP!$J$3="",RepP!$J$3=0,COUNTIF(Lists!$D:$D,RepP!$J$3)=0),Lists!$D$9,IF(RepP!$J$3=Lists!$D$9,Lists!$D$9,IF(RepP!$J$3=$E194,RepP!$J$3,"")))</f>
        <v>Все проекты</v>
      </c>
    </row>
    <row r="195" spans="2:29" x14ac:dyDescent="0.3">
      <c r="B195" s="26">
        <f>IF(AND(O195=0,P195=0,Q195=0,Y195=0),0,IF(OR(COUNTIFS(Items!$E:$E,O195,Items!$F:$F,P195,Items!$G:$G,Q195)=1,COUNTIFS(Items!$M:$M,O195,Items!$N:$N,P195,Items!$O:$O,Q195)=1,COUNTIFS(Items!$U:$U,O195,Items!$V:$V,P195,Items!$W:$W,Q195)=1),0,1))</f>
        <v>0</v>
      </c>
      <c r="D195" s="24">
        <f t="shared" si="117"/>
        <v>45427</v>
      </c>
      <c r="E195" s="1" t="s">
        <v>200</v>
      </c>
      <c r="O195" s="1" t="s">
        <v>94</v>
      </c>
      <c r="P195" s="1" t="s">
        <v>69</v>
      </c>
      <c r="Q195" s="1" t="s">
        <v>81</v>
      </c>
      <c r="AA195" s="1">
        <f t="shared" si="116"/>
        <v>280265.33753999998</v>
      </c>
      <c r="AC195" s="31" t="str">
        <f>IF(OR(RepP!$J$3="",RepP!$J$3=0,COUNTIF(Lists!$D:$D,RepP!$J$3)=0),Lists!$D$9,IF(RepP!$J$3=Lists!$D$9,Lists!$D$9,IF(RepP!$J$3=$E195,RepP!$J$3,"")))</f>
        <v>Все проекты</v>
      </c>
    </row>
    <row r="196" spans="2:29" x14ac:dyDescent="0.3">
      <c r="B196" s="26">
        <f>IF(AND(O196=0,P196=0,Q196=0,Y196=0),0,IF(OR(COUNTIFS(Items!$E:$E,O196,Items!$F:$F,P196,Items!$G:$G,Q196)=1,COUNTIFS(Items!$M:$M,O196,Items!$N:$N,P196,Items!$O:$O,Q196)=1,COUNTIFS(Items!$U:$U,O196,Items!$V:$V,P196,Items!$W:$W,Q196)=1),0,1))</f>
        <v>0</v>
      </c>
      <c r="D196" s="24">
        <f t="shared" si="117"/>
        <v>45427</v>
      </c>
      <c r="E196" s="1" t="s">
        <v>201</v>
      </c>
      <c r="O196" s="1" t="s">
        <v>94</v>
      </c>
      <c r="P196" s="1" t="s">
        <v>69</v>
      </c>
      <c r="Q196" s="1" t="s">
        <v>82</v>
      </c>
      <c r="AA196" s="1">
        <f t="shared" si="116"/>
        <v>242159.20200000002</v>
      </c>
      <c r="AC196" s="31" t="str">
        <f>IF(OR(RepP!$J$3="",RepP!$J$3=0,COUNTIF(Lists!$D:$D,RepP!$J$3)=0),Lists!$D$9,IF(RepP!$J$3=Lists!$D$9,Lists!$D$9,IF(RepP!$J$3=$E196,RepP!$J$3,"")))</f>
        <v>Все проекты</v>
      </c>
    </row>
    <row r="197" spans="2:29" x14ac:dyDescent="0.3">
      <c r="B197" s="26">
        <f>IF(AND(O197=0,P197=0,Q197=0,Y197=0),0,IF(OR(COUNTIFS(Items!$E:$E,O197,Items!$F:$F,P197,Items!$G:$G,Q197)=1,COUNTIFS(Items!$M:$M,O197,Items!$N:$N,P197,Items!$O:$O,Q197)=1,COUNTIFS(Items!$U:$U,O197,Items!$V:$V,P197,Items!$W:$W,Q197)=1),0,1))</f>
        <v>0</v>
      </c>
      <c r="D197" s="24">
        <f t="shared" si="117"/>
        <v>45427</v>
      </c>
      <c r="E197" s="1" t="s">
        <v>202</v>
      </c>
      <c r="O197" s="1" t="s">
        <v>94</v>
      </c>
      <c r="P197" s="1" t="s">
        <v>69</v>
      </c>
      <c r="Q197" s="1" t="s">
        <v>83</v>
      </c>
      <c r="AA197" s="1">
        <f t="shared" si="116"/>
        <v>233808.05786000003</v>
      </c>
      <c r="AC197" s="31" t="str">
        <f>IF(OR(RepP!$J$3="",RepP!$J$3=0,COUNTIF(Lists!$D:$D,RepP!$J$3)=0),Lists!$D$9,IF(RepP!$J$3=Lists!$D$9,Lists!$D$9,IF(RepP!$J$3=$E197,RepP!$J$3,"")))</f>
        <v>Все проекты</v>
      </c>
    </row>
    <row r="198" spans="2:29" x14ac:dyDescent="0.3">
      <c r="B198" s="26">
        <f>IF(AND(O198=0,P198=0,Q198=0,Y198=0),0,IF(OR(COUNTIFS(Items!$E:$E,O198,Items!$F:$F,P198,Items!$G:$G,Q198)=1,COUNTIFS(Items!$M:$M,O198,Items!$N:$N,P198,Items!$O:$O,Q198)=1,COUNTIFS(Items!$U:$U,O198,Items!$V:$V,P198,Items!$W:$W,Q198)=1),0,1))</f>
        <v>0</v>
      </c>
      <c r="D198" s="24">
        <f t="shared" si="117"/>
        <v>45427</v>
      </c>
      <c r="E198" s="1" t="s">
        <v>203</v>
      </c>
      <c r="O198" s="1" t="s">
        <v>94</v>
      </c>
      <c r="P198" s="1" t="s">
        <v>109</v>
      </c>
      <c r="Q198" s="1" t="s">
        <v>110</v>
      </c>
      <c r="AA198" s="1">
        <f t="shared" si="116"/>
        <v>218798.06998920004</v>
      </c>
      <c r="AC198" s="31" t="str">
        <f>IF(OR(RepP!$J$3="",RepP!$J$3=0,COUNTIF(Lists!$D:$D,RepP!$J$3)=0),Lists!$D$9,IF(RepP!$J$3=Lists!$D$9,Lists!$D$9,IF(RepP!$J$3=$E198,RepP!$J$3,"")))</f>
        <v>Все проекты</v>
      </c>
    </row>
    <row r="199" spans="2:29" x14ac:dyDescent="0.3">
      <c r="B199" s="26">
        <f>IF(AND(O199=0,P199=0,Q199=0,Y199=0),0,IF(OR(COUNTIFS(Items!$E:$E,O199,Items!$F:$F,P199,Items!$G:$G,Q199)=1,COUNTIFS(Items!$M:$M,O199,Items!$N:$N,P199,Items!$O:$O,Q199)=1,COUNTIFS(Items!$U:$U,O199,Items!$V:$V,P199,Items!$W:$W,Q199)=1),0,1))</f>
        <v>0</v>
      </c>
      <c r="D199" s="24">
        <f t="shared" si="117"/>
        <v>45427</v>
      </c>
      <c r="E199" s="1" t="s">
        <v>200</v>
      </c>
      <c r="O199" s="1" t="s">
        <v>94</v>
      </c>
      <c r="P199" s="1" t="s">
        <v>109</v>
      </c>
      <c r="Q199" s="1" t="s">
        <v>111</v>
      </c>
      <c r="AA199" s="1">
        <f t="shared" si="116"/>
        <v>221400</v>
      </c>
      <c r="AC199" s="31" t="str">
        <f>IF(OR(RepP!$J$3="",RepP!$J$3=0,COUNTIF(Lists!$D:$D,RepP!$J$3)=0),Lists!$D$9,IF(RepP!$J$3=Lists!$D$9,Lists!$D$9,IF(RepP!$J$3=$E199,RepP!$J$3,"")))</f>
        <v>Все проекты</v>
      </c>
    </row>
    <row r="200" spans="2:29" x14ac:dyDescent="0.3">
      <c r="B200" s="26">
        <f>IF(AND(O200=0,P200=0,Q200=0,Y200=0),0,IF(OR(COUNTIFS(Items!$E:$E,O200,Items!$F:$F,P200,Items!$G:$G,Q200)=1,COUNTIFS(Items!$M:$M,O200,Items!$N:$N,P200,Items!$O:$O,Q200)=1,COUNTIFS(Items!$U:$U,O200,Items!$V:$V,P200,Items!$W:$W,Q200)=1),0,1))</f>
        <v>0</v>
      </c>
      <c r="D200" s="24">
        <f t="shared" si="117"/>
        <v>45427</v>
      </c>
      <c r="E200" s="1" t="s">
        <v>201</v>
      </c>
      <c r="O200" s="1" t="s">
        <v>94</v>
      </c>
      <c r="P200" s="1" t="s">
        <v>109</v>
      </c>
      <c r="Q200" s="1" t="s">
        <v>112</v>
      </c>
      <c r="AA200" s="1">
        <f t="shared" si="116"/>
        <v>156000</v>
      </c>
      <c r="AC200" s="31" t="str">
        <f>IF(OR(RepP!$J$3="",RepP!$J$3=0,COUNTIF(Lists!$D:$D,RepP!$J$3)=0),Lists!$D$9,IF(RepP!$J$3=Lists!$D$9,Lists!$D$9,IF(RepP!$J$3=$E200,RepP!$J$3,"")))</f>
        <v>Все проекты</v>
      </c>
    </row>
    <row r="201" spans="2:29" x14ac:dyDescent="0.3">
      <c r="B201" s="26">
        <f>IF(AND(O201=0,P201=0,Q201=0,Y201=0),0,IF(OR(COUNTIFS(Items!$E:$E,O201,Items!$F:$F,P201,Items!$G:$G,Q201)=1,COUNTIFS(Items!$M:$M,O201,Items!$N:$N,P201,Items!$O:$O,Q201)=1,COUNTIFS(Items!$U:$U,O201,Items!$V:$V,P201,Items!$W:$W,Q201)=1),0,1))</f>
        <v>0</v>
      </c>
      <c r="D201" s="24">
        <f t="shared" si="117"/>
        <v>45427</v>
      </c>
      <c r="E201" s="1" t="s">
        <v>202</v>
      </c>
      <c r="O201" s="1" t="s">
        <v>94</v>
      </c>
      <c r="P201" s="1" t="s">
        <v>109</v>
      </c>
      <c r="Q201" s="1" t="s">
        <v>113</v>
      </c>
      <c r="AA201" s="1">
        <f t="shared" si="116"/>
        <v>156920</v>
      </c>
      <c r="AC201" s="31" t="str">
        <f>IF(OR(RepP!$J$3="",RepP!$J$3=0,COUNTIF(Lists!$D:$D,RepP!$J$3)=0),Lists!$D$9,IF(RepP!$J$3=Lists!$D$9,Lists!$D$9,IF(RepP!$J$3=$E201,RepP!$J$3,"")))</f>
        <v>Все проекты</v>
      </c>
    </row>
    <row r="202" spans="2:29" x14ac:dyDescent="0.3">
      <c r="B202" s="26">
        <f>IF(AND(O202=0,P202=0,Q202=0,Y202=0),0,IF(OR(COUNTIFS(Items!$E:$E,O202,Items!$F:$F,P202,Items!$G:$G,Q202)=1,COUNTIFS(Items!$M:$M,O202,Items!$N:$N,P202,Items!$O:$O,Q202)=1,COUNTIFS(Items!$U:$U,O202,Items!$V:$V,P202,Items!$W:$W,Q202)=1),0,1))</f>
        <v>0</v>
      </c>
      <c r="D202" s="24">
        <f t="shared" si="117"/>
        <v>45427</v>
      </c>
      <c r="E202" s="1" t="s">
        <v>203</v>
      </c>
      <c r="O202" s="1" t="s">
        <v>94</v>
      </c>
      <c r="P202" s="1" t="s">
        <v>109</v>
      </c>
      <c r="Q202" s="1" t="s">
        <v>114</v>
      </c>
      <c r="AA202" s="1">
        <f t="shared" si="116"/>
        <v>190939.78800000003</v>
      </c>
      <c r="AC202" s="31" t="str">
        <f>IF(OR(RepP!$J$3="",RepP!$J$3=0,COUNTIF(Lists!$D:$D,RepP!$J$3)=0),Lists!$D$9,IF(RepP!$J$3=Lists!$D$9,Lists!$D$9,IF(RepP!$J$3=$E202,RepP!$J$3,"")))</f>
        <v>Все проекты</v>
      </c>
    </row>
    <row r="203" spans="2:29" x14ac:dyDescent="0.3">
      <c r="B203" s="26">
        <f>IF(AND(O203=0,P203=0,Q203=0,Y203=0),0,IF(OR(COUNTIFS(Items!$E:$E,O203,Items!$F:$F,P203,Items!$G:$G,Q203)=1,COUNTIFS(Items!$M:$M,O203,Items!$N:$N,P203,Items!$O:$O,Q203)=1,COUNTIFS(Items!$U:$U,O203,Items!$V:$V,P203,Items!$W:$W,Q203)=1),0,1))</f>
        <v>0</v>
      </c>
      <c r="D203" s="24">
        <f t="shared" si="117"/>
        <v>45427</v>
      </c>
      <c r="E203" s="1" t="s">
        <v>200</v>
      </c>
      <c r="O203" s="1" t="s">
        <v>94</v>
      </c>
      <c r="P203" s="1" t="s">
        <v>109</v>
      </c>
      <c r="Q203" s="1" t="s">
        <v>115</v>
      </c>
      <c r="AA203" s="1">
        <f t="shared" si="116"/>
        <v>257045.40000000002</v>
      </c>
      <c r="AC203" s="31" t="str">
        <f>IF(OR(RepP!$J$3="",RepP!$J$3=0,COUNTIF(Lists!$D:$D,RepP!$J$3)=0),Lists!$D$9,IF(RepP!$J$3=Lists!$D$9,Lists!$D$9,IF(RepP!$J$3=$E203,RepP!$J$3,"")))</f>
        <v>Все проекты</v>
      </c>
    </row>
    <row r="204" spans="2:29" x14ac:dyDescent="0.3">
      <c r="B204" s="26">
        <f>IF(AND(O204=0,P204=0,Q204=0,Y204=0),0,IF(OR(COUNTIFS(Items!$E:$E,O204,Items!$F:$F,P204,Items!$G:$G,Q204)=1,COUNTIFS(Items!$M:$M,O204,Items!$N:$N,P204,Items!$O:$O,Q204)=1,COUNTIFS(Items!$U:$U,O204,Items!$V:$V,P204,Items!$W:$W,Q204)=1),0,1))</f>
        <v>0</v>
      </c>
      <c r="D204" s="24">
        <f t="shared" si="117"/>
        <v>45427</v>
      </c>
      <c r="E204" s="1" t="s">
        <v>201</v>
      </c>
      <c r="O204" s="1" t="s">
        <v>94</v>
      </c>
      <c r="P204" s="1" t="s">
        <v>109</v>
      </c>
      <c r="Q204" s="1" t="s">
        <v>116</v>
      </c>
      <c r="AA204" s="1">
        <f t="shared" si="116"/>
        <v>182951.40000000002</v>
      </c>
      <c r="AC204" s="31" t="str">
        <f>IF(OR(RepP!$J$3="",RepP!$J$3=0,COUNTIF(Lists!$D:$D,RepP!$J$3)=0),Lists!$D$9,IF(RepP!$J$3=Lists!$D$9,Lists!$D$9,IF(RepP!$J$3=$E204,RepP!$J$3,"")))</f>
        <v>Все проекты</v>
      </c>
    </row>
    <row r="205" spans="2:29" x14ac:dyDescent="0.3">
      <c r="B205" s="26">
        <f>IF(AND(O205=0,P205=0,Q205=0,Y205=0),0,IF(OR(COUNTIFS(Items!$E:$E,O205,Items!$F:$F,P205,Items!$G:$G,Q205)=1,COUNTIFS(Items!$M:$M,O205,Items!$N:$N,P205,Items!$O:$O,Q205)=1,COUNTIFS(Items!$U:$U,O205,Items!$V:$V,P205,Items!$W:$W,Q205)=1),0,1))</f>
        <v>0</v>
      </c>
      <c r="D205" s="24">
        <f t="shared" si="117"/>
        <v>45427</v>
      </c>
      <c r="E205" s="1" t="s">
        <v>202</v>
      </c>
      <c r="O205" s="1" t="s">
        <v>94</v>
      </c>
      <c r="P205" s="1" t="s">
        <v>109</v>
      </c>
      <c r="Q205" s="1" t="s">
        <v>117</v>
      </c>
      <c r="AA205" s="1">
        <f t="shared" si="116"/>
        <v>181106.70800000001</v>
      </c>
      <c r="AC205" s="31" t="str">
        <f>IF(OR(RepP!$J$3="",RepP!$J$3=0,COUNTIF(Lists!$D:$D,RepP!$J$3)=0),Lists!$D$9,IF(RepP!$J$3=Lists!$D$9,Lists!$D$9,IF(RepP!$J$3=$E205,RepP!$J$3,"")))</f>
        <v>Все проекты</v>
      </c>
    </row>
    <row r="206" spans="2:29" x14ac:dyDescent="0.3">
      <c r="B206" s="26">
        <f>IF(AND(O206=0,P206=0,Q206=0,Y206=0),0,IF(OR(COUNTIFS(Items!$E:$E,O206,Items!$F:$F,P206,Items!$G:$G,Q206)=1,COUNTIFS(Items!$M:$M,O206,Items!$N:$N,P206,Items!$O:$O,Q206)=1,COUNTIFS(Items!$U:$U,O206,Items!$V:$V,P206,Items!$W:$W,Q206)=1),0,1))</f>
        <v>0</v>
      </c>
      <c r="D206" s="24">
        <f t="shared" si="117"/>
        <v>45427</v>
      </c>
      <c r="E206" s="1" t="s">
        <v>203</v>
      </c>
      <c r="O206" s="1" t="s">
        <v>94</v>
      </c>
      <c r="P206" s="1" t="s">
        <v>109</v>
      </c>
      <c r="Q206" s="1" t="s">
        <v>118</v>
      </c>
      <c r="AA206" s="1">
        <f t="shared" si="116"/>
        <v>218606.96328120001</v>
      </c>
      <c r="AC206" s="31" t="str">
        <f>IF(OR(RepP!$J$3="",RepP!$J$3=0,COUNTIF(Lists!$D:$D,RepP!$J$3)=0),Lists!$D$9,IF(RepP!$J$3=Lists!$D$9,Lists!$D$9,IF(RepP!$J$3=$E206,RepP!$J$3,"")))</f>
        <v>Все проекты</v>
      </c>
    </row>
    <row r="207" spans="2:29" x14ac:dyDescent="0.3">
      <c r="B207" s="26">
        <f>IF(AND(O207=0,P207=0,Q207=0,Y207=0),0,IF(OR(COUNTIFS(Items!$E:$E,O207,Items!$F:$F,P207,Items!$G:$G,Q207)=1,COUNTIFS(Items!$M:$M,O207,Items!$N:$N,P207,Items!$O:$O,Q207)=1,COUNTIFS(Items!$U:$U,O207,Items!$V:$V,P207,Items!$W:$W,Q207)=1),0,1))</f>
        <v>0</v>
      </c>
      <c r="D207" s="24">
        <f t="shared" si="117"/>
        <v>45427</v>
      </c>
      <c r="E207" s="1" t="s">
        <v>200</v>
      </c>
      <c r="O207" s="1" t="s">
        <v>94</v>
      </c>
      <c r="P207" s="1" t="s">
        <v>109</v>
      </c>
      <c r="Q207" s="1" t="s">
        <v>119</v>
      </c>
      <c r="AA207" s="1">
        <f t="shared" si="116"/>
        <v>297855.81845999998</v>
      </c>
      <c r="AC207" s="31" t="str">
        <f>IF(OR(RepP!$J$3="",RepP!$J$3=0,COUNTIF(Lists!$D:$D,RepP!$J$3)=0),Lists!$D$9,IF(RepP!$J$3=Lists!$D$9,Lists!$D$9,IF(RepP!$J$3=$E207,RepP!$J$3,"")))</f>
        <v>Все проекты</v>
      </c>
    </row>
    <row r="208" spans="2:29" x14ac:dyDescent="0.3">
      <c r="B208" s="26">
        <f>IF(AND(O208=0,P208=0,Q208=0,Y208=0),0,IF(OR(COUNTIFS(Items!$E:$E,O208,Items!$F:$F,P208,Items!$G:$G,Q208)=1,COUNTIFS(Items!$M:$M,O208,Items!$N:$N,P208,Items!$O:$O,Q208)=1,COUNTIFS(Items!$U:$U,O208,Items!$V:$V,P208,Items!$W:$W,Q208)=1),0,1))</f>
        <v>0</v>
      </c>
      <c r="D208" s="24">
        <f t="shared" si="117"/>
        <v>45427</v>
      </c>
      <c r="E208" s="1" t="s">
        <v>201</v>
      </c>
      <c r="O208" s="1" t="s">
        <v>94</v>
      </c>
      <c r="P208" s="1" t="s">
        <v>109</v>
      </c>
      <c r="Q208" s="1" t="s">
        <v>121</v>
      </c>
      <c r="AA208" s="1">
        <f t="shared" si="116"/>
        <v>213808.05786000003</v>
      </c>
      <c r="AC208" s="31" t="str">
        <f>IF(OR(RepP!$J$3="",RepP!$J$3=0,COUNTIF(Lists!$D:$D,RepP!$J$3)=0),Lists!$D$9,IF(RepP!$J$3=Lists!$D$9,Lists!$D$9,IF(RepP!$J$3=$E208,RepP!$J$3,"")))</f>
        <v>Все проекты</v>
      </c>
    </row>
    <row r="209" spans="2:29" x14ac:dyDescent="0.3">
      <c r="B209" s="26">
        <f>IF(AND(O209=0,P209=0,Q209=0,Y209=0),0,IF(OR(COUNTIFS(Items!$E:$E,O209,Items!$F:$F,P209,Items!$G:$G,Q209)=1,COUNTIFS(Items!$M:$M,O209,Items!$N:$N,P209,Items!$O:$O,Q209)=1,COUNTIFS(Items!$U:$U,O209,Items!$V:$V,P209,Items!$W:$W,Q209)=1),0,1))</f>
        <v>0</v>
      </c>
      <c r="D209" s="24">
        <f t="shared" si="117"/>
        <v>45427</v>
      </c>
      <c r="E209" s="1" t="s">
        <v>202</v>
      </c>
      <c r="O209" s="1" t="s">
        <v>94</v>
      </c>
      <c r="P209" s="1" t="s">
        <v>109</v>
      </c>
      <c r="Q209" s="1" t="s">
        <v>122</v>
      </c>
      <c r="AA209" s="1">
        <f t="shared" si="116"/>
        <v>208798.06998920004</v>
      </c>
      <c r="AC209" s="31" t="str">
        <f>IF(OR(RepP!$J$3="",RepP!$J$3=0,COUNTIF(Lists!$D:$D,RepP!$J$3)=0),Lists!$D$9,IF(RepP!$J$3=Lists!$D$9,Lists!$D$9,IF(RepP!$J$3=$E209,RepP!$J$3,"")))</f>
        <v>Все проекты</v>
      </c>
    </row>
    <row r="210" spans="2:29" x14ac:dyDescent="0.3">
      <c r="B210" s="26">
        <f>IF(AND(O210=0,P210=0,Q210=0,Y210=0),0,IF(OR(COUNTIFS(Items!$E:$E,O210,Items!$F:$F,P210,Items!$G:$G,Q210)=1,COUNTIFS(Items!$M:$M,O210,Items!$N:$N,P210,Items!$O:$O,Q210)=1,COUNTIFS(Items!$U:$U,O210,Items!$V:$V,P210,Items!$W:$W,Q210)=1),0,1))</f>
        <v>0</v>
      </c>
      <c r="D210" s="24">
        <f t="shared" si="117"/>
        <v>45427</v>
      </c>
      <c r="E210" s="1" t="s">
        <v>203</v>
      </c>
      <c r="O210" s="1" t="s">
        <v>94</v>
      </c>
      <c r="P210" s="1" t="s">
        <v>109</v>
      </c>
      <c r="Q210" s="1" t="s">
        <v>123</v>
      </c>
      <c r="AA210" s="1">
        <f t="shared" si="116"/>
        <v>172692</v>
      </c>
      <c r="AC210" s="31" t="str">
        <f>IF(OR(RepP!$J$3="",RepP!$J$3=0,COUNTIF(Lists!$D:$D,RepP!$J$3)=0),Lists!$D$9,IF(RepP!$J$3=Lists!$D$9,Lists!$D$9,IF(RepP!$J$3=$E210,RepP!$J$3,"")))</f>
        <v>Все проекты</v>
      </c>
    </row>
    <row r="211" spans="2:29" x14ac:dyDescent="0.3">
      <c r="B211" s="26">
        <f>IF(AND(O211=0,P211=0,Q211=0,Y211=0),0,IF(OR(COUNTIFS(Items!$E:$E,O211,Items!$F:$F,P211,Items!$G:$G,Q211)=1,COUNTIFS(Items!$M:$M,O211,Items!$N:$N,P211,Items!$O:$O,Q211)=1,COUNTIFS(Items!$U:$U,O211,Items!$V:$V,P211,Items!$W:$W,Q211)=1),0,1))</f>
        <v>0</v>
      </c>
      <c r="D211" s="24">
        <f t="shared" si="117"/>
        <v>45427</v>
      </c>
      <c r="E211" s="1" t="s">
        <v>200</v>
      </c>
      <c r="O211" s="1" t="s">
        <v>94</v>
      </c>
      <c r="P211" s="1" t="s">
        <v>109</v>
      </c>
      <c r="Q211" s="1" t="s">
        <v>124</v>
      </c>
      <c r="AA211" s="1">
        <f t="shared" si="116"/>
        <v>191880</v>
      </c>
      <c r="AC211" s="31" t="str">
        <f>IF(OR(RepP!$J$3="",RepP!$J$3=0,COUNTIF(Lists!$D:$D,RepP!$J$3)=0),Lists!$D$9,IF(RepP!$J$3=Lists!$D$9,Lists!$D$9,IF(RepP!$J$3=$E211,RepP!$J$3,"")))</f>
        <v>Все проекты</v>
      </c>
    </row>
    <row r="212" spans="2:29" x14ac:dyDescent="0.3">
      <c r="B212" s="26">
        <f>IF(AND(O212=0,P212=0,Q212=0,Y212=0),0,IF(OR(COUNTIFS(Items!$E:$E,O212,Items!$F:$F,P212,Items!$G:$G,Q212)=1,COUNTIFS(Items!$M:$M,O212,Items!$N:$N,P212,Items!$O:$O,Q212)=1,COUNTIFS(Items!$U:$U,O212,Items!$V:$V,P212,Items!$W:$W,Q212)=1),0,1))</f>
        <v>0</v>
      </c>
      <c r="D212" s="24">
        <f t="shared" si="117"/>
        <v>45427</v>
      </c>
      <c r="E212" s="1" t="s">
        <v>201</v>
      </c>
      <c r="O212" s="1" t="s">
        <v>94</v>
      </c>
      <c r="P212" s="1" t="s">
        <v>109</v>
      </c>
      <c r="Q212" s="1" t="s">
        <v>125</v>
      </c>
      <c r="AA212" s="1">
        <f t="shared" si="116"/>
        <v>136920</v>
      </c>
      <c r="AC212" s="31" t="str">
        <f>IF(OR(RepP!$J$3="",RepP!$J$3=0,COUNTIF(Lists!$D:$D,RepP!$J$3)=0),Lists!$D$9,IF(RepP!$J$3=Lists!$D$9,Lists!$D$9,IF(RepP!$J$3=$E212,RepP!$J$3,"")))</f>
        <v>Все проекты</v>
      </c>
    </row>
    <row r="213" spans="2:29" x14ac:dyDescent="0.3">
      <c r="B213" s="26">
        <f>IF(AND(O213=0,P213=0,Q213=0,Y213=0),0,IF(OR(COUNTIFS(Items!$E:$E,O213,Items!$F:$F,P213,Items!$G:$G,Q213)=1,COUNTIFS(Items!$M:$M,O213,Items!$N:$N,P213,Items!$O:$O,Q213)=1,COUNTIFS(Items!$U:$U,O213,Items!$V:$V,P213,Items!$W:$W,Q213)=1),0,1))</f>
        <v>0</v>
      </c>
      <c r="D213" s="24">
        <f t="shared" si="117"/>
        <v>45427</v>
      </c>
      <c r="E213" s="1" t="s">
        <v>202</v>
      </c>
      <c r="O213" s="1" t="s">
        <v>94</v>
      </c>
      <c r="P213" s="1" t="s">
        <v>109</v>
      </c>
      <c r="Q213" s="1" t="s">
        <v>126</v>
      </c>
      <c r="AA213" s="1">
        <f t="shared" si="116"/>
        <v>180939.78800000003</v>
      </c>
      <c r="AC213" s="31" t="str">
        <f>IF(OR(RepP!$J$3="",RepP!$J$3=0,COUNTIF(Lists!$D:$D,RepP!$J$3)=0),Lists!$D$9,IF(RepP!$J$3=Lists!$D$9,Lists!$D$9,IF(RepP!$J$3=$E213,RepP!$J$3,"")))</f>
        <v>Все проекты</v>
      </c>
    </row>
    <row r="214" spans="2:29" x14ac:dyDescent="0.3">
      <c r="B214" s="26">
        <f>IF(AND(O214=0,P214=0,Q214=0,Y214=0),0,IF(OR(COUNTIFS(Items!$E:$E,O214,Items!$F:$F,P214,Items!$G:$G,Q214)=1,COUNTIFS(Items!$M:$M,O214,Items!$N:$N,P214,Items!$O:$O,Q214)=1,COUNTIFS(Items!$U:$U,O214,Items!$V:$V,P214,Items!$W:$W,Q214)=1),0,1))</f>
        <v>0</v>
      </c>
      <c r="D214" s="24">
        <f t="shared" si="117"/>
        <v>45427</v>
      </c>
      <c r="E214" s="1" t="s">
        <v>203</v>
      </c>
      <c r="O214" s="1" t="s">
        <v>94</v>
      </c>
      <c r="P214" s="1" t="s">
        <v>109</v>
      </c>
      <c r="Q214" s="1" t="s">
        <v>127</v>
      </c>
      <c r="AA214" s="1">
        <f t="shared" si="116"/>
        <v>200495.41200000001</v>
      </c>
      <c r="AC214" s="31" t="str">
        <f>IF(OR(RepP!$J$3="",RepP!$J$3=0,COUNTIF(Lists!$D:$D,RepP!$J$3)=0),Lists!$D$9,IF(RepP!$J$3=Lists!$D$9,Lists!$D$9,IF(RepP!$J$3=$E214,RepP!$J$3,"")))</f>
        <v>Все проекты</v>
      </c>
    </row>
    <row r="215" spans="2:29" x14ac:dyDescent="0.3">
      <c r="B215" s="26">
        <f>IF(AND(O215=0,P215=0,Q215=0,Y215=0),0,IF(OR(COUNTIFS(Items!$E:$E,O215,Items!$F:$F,P215,Items!$G:$G,Q215)=1,COUNTIFS(Items!$M:$M,O215,Items!$N:$N,P215,Items!$O:$O,Q215)=1,COUNTIFS(Items!$U:$U,O215,Items!$V:$V,P215,Items!$W:$W,Q215)=1),0,1))</f>
        <v>0</v>
      </c>
      <c r="D215" s="24">
        <f t="shared" si="117"/>
        <v>45427</v>
      </c>
      <c r="E215" s="1" t="s">
        <v>200</v>
      </c>
      <c r="O215" s="1" t="s">
        <v>94</v>
      </c>
      <c r="P215" s="1" t="s">
        <v>120</v>
      </c>
      <c r="Q215" s="1" t="s">
        <v>128</v>
      </c>
      <c r="AA215" s="1">
        <f t="shared" si="116"/>
        <v>225030.22199999998</v>
      </c>
      <c r="AC215" s="31" t="str">
        <f>IF(OR(RepP!$J$3="",RepP!$J$3=0,COUNTIF(Lists!$D:$D,RepP!$J$3)=0),Lists!$D$9,IF(RepP!$J$3=Lists!$D$9,Lists!$D$9,IF(RepP!$J$3=$E215,RepP!$J$3,"")))</f>
        <v>Все проекты</v>
      </c>
    </row>
    <row r="216" spans="2:29" x14ac:dyDescent="0.3">
      <c r="B216" s="26">
        <f>IF(AND(O216=0,P216=0,Q216=0,Y216=0),0,IF(OR(COUNTIFS(Items!$E:$E,O216,Items!$F:$F,P216,Items!$G:$G,Q216)=1,COUNTIFS(Items!$M:$M,O216,Items!$N:$N,P216,Items!$O:$O,Q216)=1,COUNTIFS(Items!$U:$U,O216,Items!$V:$V,P216,Items!$W:$W,Q216)=1),0,1))</f>
        <v>0</v>
      </c>
      <c r="D216" s="24">
        <f t="shared" si="117"/>
        <v>45427</v>
      </c>
      <c r="E216" s="1" t="s">
        <v>201</v>
      </c>
      <c r="O216" s="1" t="s">
        <v>94</v>
      </c>
      <c r="P216" s="1" t="s">
        <v>120</v>
      </c>
      <c r="Q216" s="1" t="s">
        <v>129</v>
      </c>
      <c r="AA216" s="1">
        <f t="shared" si="116"/>
        <v>161106.70800000001</v>
      </c>
      <c r="AC216" s="31" t="str">
        <f>IF(OR(RepP!$J$3="",RepP!$J$3=0,COUNTIF(Lists!$D:$D,RepP!$J$3)=0),Lists!$D$9,IF(RepP!$J$3=Lists!$D$9,Lists!$D$9,IF(RepP!$J$3=$E216,RepP!$J$3,"")))</f>
        <v>Все проекты</v>
      </c>
    </row>
    <row r="217" spans="2:29" x14ac:dyDescent="0.3">
      <c r="B217" s="26">
        <f>IF(AND(O217=0,P217=0,Q217=0,Y217=0),0,IF(OR(COUNTIFS(Items!$E:$E,O217,Items!$F:$F,P217,Items!$G:$G,Q217)=1,COUNTIFS(Items!$M:$M,O217,Items!$N:$N,P217,Items!$O:$O,Q217)=1,COUNTIFS(Items!$U:$U,O217,Items!$V:$V,P217,Items!$W:$W,Q217)=1),0,1))</f>
        <v>0</v>
      </c>
      <c r="D217" s="24">
        <f t="shared" si="117"/>
        <v>45427</v>
      </c>
      <c r="E217" s="1" t="s">
        <v>202</v>
      </c>
      <c r="O217" s="1" t="s">
        <v>94</v>
      </c>
      <c r="P217" s="1" t="s">
        <v>120</v>
      </c>
      <c r="Q217" s="1" t="s">
        <v>130</v>
      </c>
      <c r="AA217" s="1">
        <f t="shared" si="116"/>
        <v>208606.96328120001</v>
      </c>
      <c r="AC217" s="31" t="str">
        <f>IF(OR(RepP!$J$3="",RepP!$J$3=0,COUNTIF(Lists!$D:$D,RepP!$J$3)=0),Lists!$D$9,IF(RepP!$J$3=Lists!$D$9,Lists!$D$9,IF(RepP!$J$3=$E217,RepP!$J$3,"")))</f>
        <v>Все проекты</v>
      </c>
    </row>
    <row r="218" spans="2:29" x14ac:dyDescent="0.3">
      <c r="B218" s="26">
        <f>IF(AND(O218=0,P218=0,Q218=0,Y218=0),0,IF(OR(COUNTIFS(Items!$E:$E,O218,Items!$F:$F,P218,Items!$G:$G,Q218)=1,COUNTIFS(Items!$M:$M,O218,Items!$N:$N,P218,Items!$O:$O,Q218)=1,COUNTIFS(Items!$U:$U,O218,Items!$V:$V,P218,Items!$W:$W,Q218)=1),0,1))</f>
        <v>0</v>
      </c>
      <c r="D218" s="24">
        <f t="shared" si="117"/>
        <v>45427</v>
      </c>
      <c r="E218" s="1" t="s">
        <v>203</v>
      </c>
      <c r="O218" s="1" t="s">
        <v>94</v>
      </c>
      <c r="P218" s="1" t="s">
        <v>120</v>
      </c>
      <c r="Q218" s="1" t="s">
        <v>169</v>
      </c>
      <c r="AA218" s="1">
        <f t="shared" si="116"/>
        <v>232327.53839880001</v>
      </c>
      <c r="AC218" s="31" t="str">
        <f>IF(OR(RepP!$J$3="",RepP!$J$3=0,COUNTIF(Lists!$D:$D,RepP!$J$3)=0),Lists!$D$9,IF(RepP!$J$3=Lists!$D$9,Lists!$D$9,IF(RepP!$J$3=$E218,RepP!$J$3,"")))</f>
        <v>Все проекты</v>
      </c>
    </row>
    <row r="219" spans="2:29" x14ac:dyDescent="0.3">
      <c r="B219" s="26">
        <f>IF(AND(O219=0,P219=0,Q219=0,Y219=0),0,IF(OR(COUNTIFS(Items!$E:$E,O219,Items!$F:$F,P219,Items!$G:$G,Q219)=1,COUNTIFS(Items!$M:$M,O219,Items!$N:$N,P219,Items!$O:$O,Q219)=1,COUNTIFS(Items!$U:$U,O219,Items!$V:$V,P219,Items!$W:$W,Q219)=1),0,1))</f>
        <v>0</v>
      </c>
      <c r="D219" s="24">
        <f t="shared" si="117"/>
        <v>45427</v>
      </c>
      <c r="E219" s="1" t="s">
        <v>200</v>
      </c>
      <c r="O219" s="1" t="s">
        <v>94</v>
      </c>
      <c r="P219" s="1" t="s">
        <v>120</v>
      </c>
      <c r="Q219" s="1" t="s">
        <v>170</v>
      </c>
      <c r="AA219" s="1">
        <f t="shared" si="116"/>
        <v>262983.91116780002</v>
      </c>
      <c r="AC219" s="31" t="str">
        <f>IF(OR(RepP!$J$3="",RepP!$J$3=0,COUNTIF(Lists!$D:$D,RepP!$J$3)=0),Lists!$D$9,IF(RepP!$J$3=Lists!$D$9,Lists!$D$9,IF(RepP!$J$3=$E219,RepP!$J$3,"")))</f>
        <v>Все проекты</v>
      </c>
    </row>
    <row r="220" spans="2:29" x14ac:dyDescent="0.3">
      <c r="B220" s="26">
        <f>IF(AND(O220=0,P220=0,Q220=0,Y220=0),0,IF(OR(COUNTIFS(Items!$E:$E,O220,Items!$F:$F,P220,Items!$G:$G,Q220)=1,COUNTIFS(Items!$M:$M,O220,Items!$N:$N,P220,Items!$O:$O,Q220)=1,COUNTIFS(Items!$U:$U,O220,Items!$V:$V,P220,Items!$W:$W,Q220)=1),0,1))</f>
        <v>0</v>
      </c>
      <c r="D220" s="24">
        <f t="shared" si="117"/>
        <v>45427</v>
      </c>
      <c r="E220" s="1" t="s">
        <v>201</v>
      </c>
      <c r="O220" s="1" t="s">
        <v>94</v>
      </c>
      <c r="P220" s="1" t="s">
        <v>120</v>
      </c>
      <c r="Q220" s="1" t="s">
        <v>171</v>
      </c>
      <c r="AA220" s="1">
        <f t="shared" si="116"/>
        <v>188798.06998920004</v>
      </c>
      <c r="AC220" s="31" t="str">
        <f>IF(OR(RepP!$J$3="",RepP!$J$3=0,COUNTIF(Lists!$D:$D,RepP!$J$3)=0),Lists!$D$9,IF(RepP!$J$3=Lists!$D$9,Lists!$D$9,IF(RepP!$J$3=$E220,RepP!$J$3,"")))</f>
        <v>Все проекты</v>
      </c>
    </row>
    <row r="221" spans="2:29" x14ac:dyDescent="0.3">
      <c r="B221" s="26">
        <f>IF(AND(O221=0,P221=0,Q221=0,Y221=0),0,IF(OR(COUNTIFS(Items!$E:$E,O221,Items!$F:$F,P221,Items!$G:$G,Q221)=1,COUNTIFS(Items!$M:$M,O221,Items!$N:$N,P221,Items!$O:$O,Q221)=1,COUNTIFS(Items!$U:$U,O221,Items!$V:$V,P221,Items!$W:$W,Q221)=1),0,1))</f>
        <v>0</v>
      </c>
      <c r="D221" s="24">
        <f t="shared" si="117"/>
        <v>45427</v>
      </c>
      <c r="E221" s="1" t="s">
        <v>202</v>
      </c>
      <c r="O221" s="1" t="s">
        <v>94</v>
      </c>
      <c r="P221" s="1" t="s">
        <v>120</v>
      </c>
      <c r="Q221" s="1" t="s">
        <v>172</v>
      </c>
      <c r="AA221" s="1">
        <f t="shared" si="116"/>
        <v>162692</v>
      </c>
      <c r="AC221" s="31" t="str">
        <f>IF(OR(RepP!$J$3="",RepP!$J$3=0,COUNTIF(Lists!$D:$D,RepP!$J$3)=0),Lists!$D$9,IF(RepP!$J$3=Lists!$D$9,Lists!$D$9,IF(RepP!$J$3=$E221,RepP!$J$3,"")))</f>
        <v>Все проекты</v>
      </c>
    </row>
    <row r="222" spans="2:29" x14ac:dyDescent="0.3">
      <c r="B222" s="26">
        <f>IF(AND(O222=0,P222=0,Q222=0,Y222=0),0,IF(OR(COUNTIFS(Items!$E:$E,O222,Items!$F:$F,P222,Items!$G:$G,Q222)=1,COUNTIFS(Items!$M:$M,O222,Items!$N:$N,P222,Items!$O:$O,Q222)=1,COUNTIFS(Items!$U:$U,O222,Items!$V:$V,P222,Items!$W:$W,Q222)=1),0,1))</f>
        <v>0</v>
      </c>
      <c r="D222" s="24">
        <f t="shared" si="117"/>
        <v>45427</v>
      </c>
      <c r="E222" s="1" t="s">
        <v>203</v>
      </c>
      <c r="O222" s="1" t="s">
        <v>94</v>
      </c>
      <c r="P222" s="1" t="s">
        <v>120</v>
      </c>
      <c r="Q222" s="1" t="s">
        <v>173</v>
      </c>
      <c r="AA222" s="1">
        <f t="shared" si="116"/>
        <v>149666.4</v>
      </c>
      <c r="AC222" s="31" t="str">
        <f>IF(OR(RepP!$J$3="",RepP!$J$3=0,COUNTIF(Lists!$D:$D,RepP!$J$3)=0),Lists!$D$9,IF(RepP!$J$3=Lists!$D$9,Lists!$D$9,IF(RepP!$J$3=$E222,RepP!$J$3,"")))</f>
        <v>Все проекты</v>
      </c>
    </row>
    <row r="223" spans="2:29" x14ac:dyDescent="0.3">
      <c r="B223" s="26">
        <f>IF(AND(O223=0,P223=0,Q223=0,Y223=0),0,IF(OR(COUNTIFS(Items!$E:$E,O223,Items!$F:$F,P223,Items!$G:$G,Q223)=1,COUNTIFS(Items!$M:$M,O223,Items!$N:$N,P223,Items!$O:$O,Q223)=1,COUNTIFS(Items!$U:$U,O223,Items!$V:$V,P223,Items!$W:$W,Q223)=1),0,1))</f>
        <v>0</v>
      </c>
      <c r="D223" s="24">
        <f t="shared" si="117"/>
        <v>45427</v>
      </c>
      <c r="E223" s="1" t="s">
        <v>200</v>
      </c>
      <c r="O223" s="1" t="s">
        <v>94</v>
      </c>
      <c r="P223" s="1" t="s">
        <v>120</v>
      </c>
      <c r="Q223" s="1" t="s">
        <v>174</v>
      </c>
      <c r="AA223" s="1">
        <f t="shared" si="116"/>
        <v>168411.6</v>
      </c>
      <c r="AC223" s="31" t="str">
        <f>IF(OR(RepP!$J$3="",RepP!$J$3=0,COUNTIF(Lists!$D:$D,RepP!$J$3)=0),Lists!$D$9,IF(RepP!$J$3=Lists!$D$9,Lists!$D$9,IF(RepP!$J$3=$E223,RepP!$J$3,"")))</f>
        <v>Все проекты</v>
      </c>
    </row>
    <row r="224" spans="2:29" x14ac:dyDescent="0.3">
      <c r="B224" s="26">
        <f>IF(AND(O224=0,P224=0,Q224=0,Y224=0),0,IF(OR(COUNTIFS(Items!$E:$E,O224,Items!$F:$F,P224,Items!$G:$G,Q224)=1,COUNTIFS(Items!$M:$M,O224,Items!$N:$N,P224,Items!$O:$O,Q224)=1,COUNTIFS(Items!$U:$U,O224,Items!$V:$V,P224,Items!$W:$W,Q224)=1),0,1))</f>
        <v>0</v>
      </c>
      <c r="D224" s="24">
        <f t="shared" si="117"/>
        <v>45427</v>
      </c>
      <c r="E224" s="1" t="s">
        <v>201</v>
      </c>
      <c r="O224" s="1" t="s">
        <v>94</v>
      </c>
      <c r="P224" s="1" t="s">
        <v>120</v>
      </c>
      <c r="Q224" s="1" t="s">
        <v>175</v>
      </c>
      <c r="AA224" s="1">
        <f t="shared" si="116"/>
        <v>160939.78800000003</v>
      </c>
      <c r="AC224" s="31" t="str">
        <f>IF(OR(RepP!$J$3="",RepP!$J$3=0,COUNTIF(Lists!$D:$D,RepP!$J$3)=0),Lists!$D$9,IF(RepP!$J$3=Lists!$D$9,Lists!$D$9,IF(RepP!$J$3=$E224,RepP!$J$3,"")))</f>
        <v>Все проекты</v>
      </c>
    </row>
    <row r="225" spans="2:29" x14ac:dyDescent="0.3">
      <c r="B225" s="26">
        <f>IF(AND(O225=0,P225=0,Q225=0,Y225=0),0,IF(OR(COUNTIFS(Items!$E:$E,O225,Items!$F:$F,P225,Items!$G:$G,Q225)=1,COUNTIFS(Items!$M:$M,O225,Items!$N:$N,P225,Items!$O:$O,Q225)=1,COUNTIFS(Items!$U:$U,O225,Items!$V:$V,P225,Items!$W:$W,Q225)=1),0,1))</f>
        <v>0</v>
      </c>
      <c r="D225" s="24">
        <f t="shared" si="117"/>
        <v>45427</v>
      </c>
      <c r="E225" s="1" t="s">
        <v>202</v>
      </c>
      <c r="O225" s="1" t="s">
        <v>94</v>
      </c>
      <c r="P225" s="1" t="s">
        <v>131</v>
      </c>
      <c r="Q225" s="1" t="s">
        <v>132</v>
      </c>
      <c r="AA225" s="1">
        <f t="shared" si="116"/>
        <v>190495.41200000001</v>
      </c>
      <c r="AC225" s="31" t="str">
        <f>IF(OR(RepP!$J$3="",RepP!$J$3=0,COUNTIF(Lists!$D:$D,RepP!$J$3)=0),Lists!$D$9,IF(RepP!$J$3=Lists!$D$9,Lists!$D$9,IF(RepP!$J$3=$E225,RepP!$J$3,"")))</f>
        <v>Все проекты</v>
      </c>
    </row>
    <row r="226" spans="2:29" x14ac:dyDescent="0.3">
      <c r="B226" s="26">
        <f>IF(AND(O226=0,P226=0,Q226=0,Y226=0),0,IF(OR(COUNTIFS(Items!$E:$E,O226,Items!$F:$F,P226,Items!$G:$G,Q226)=1,COUNTIFS(Items!$M:$M,O226,Items!$N:$N,P226,Items!$O:$O,Q226)=1,COUNTIFS(Items!$U:$U,O226,Items!$V:$V,P226,Items!$W:$W,Q226)=1),0,1))</f>
        <v>0</v>
      </c>
      <c r="D226" s="24">
        <f t="shared" si="117"/>
        <v>45427</v>
      </c>
      <c r="E226" s="1" t="s">
        <v>203</v>
      </c>
      <c r="O226" s="1" t="s">
        <v>94</v>
      </c>
      <c r="P226" s="1" t="s">
        <v>131</v>
      </c>
      <c r="Q226" s="1" t="s">
        <v>133</v>
      </c>
      <c r="AA226" s="1">
        <f t="shared" si="116"/>
        <v>175523.57316</v>
      </c>
      <c r="AC226" s="31" t="str">
        <f>IF(OR(RepP!$J$3="",RepP!$J$3=0,COUNTIF(Lists!$D:$D,RepP!$J$3)=0),Lists!$D$9,IF(RepP!$J$3=Lists!$D$9,Lists!$D$9,IF(RepP!$J$3=$E226,RepP!$J$3,"")))</f>
        <v>Все проекты</v>
      </c>
    </row>
    <row r="227" spans="2:29" x14ac:dyDescent="0.3">
      <c r="B227" s="26">
        <f>IF(AND(O227=0,P227=0,Q227=0,Y227=0),0,IF(OR(COUNTIFS(Items!$E:$E,O227,Items!$F:$F,P227,Items!$G:$G,Q227)=1,COUNTIFS(Items!$M:$M,O227,Items!$N:$N,P227,Items!$O:$O,Q227)=1,COUNTIFS(Items!$U:$U,O227,Items!$V:$V,P227,Items!$W:$W,Q227)=1),0,1))</f>
        <v>0</v>
      </c>
      <c r="D227" s="24">
        <f t="shared" si="117"/>
        <v>45427</v>
      </c>
      <c r="E227" s="1" t="s">
        <v>200</v>
      </c>
      <c r="O227" s="1" t="s">
        <v>94</v>
      </c>
      <c r="P227" s="1" t="s">
        <v>131</v>
      </c>
      <c r="Q227" s="1" t="s">
        <v>134</v>
      </c>
      <c r="AA227" s="1">
        <f t="shared" si="116"/>
        <v>198161.25084000002</v>
      </c>
      <c r="AC227" s="31" t="str">
        <f>IF(OR(RepP!$J$3="",RepP!$J$3=0,COUNTIF(Lists!$D:$D,RepP!$J$3)=0),Lists!$D$9,IF(RepP!$J$3=Lists!$D$9,Lists!$D$9,IF(RepP!$J$3=$E227,RepP!$J$3,"")))</f>
        <v>Все проекты</v>
      </c>
    </row>
    <row r="228" spans="2:29" x14ac:dyDescent="0.3">
      <c r="B228" s="26">
        <f>IF(AND(O228=0,P228=0,Q228=0,Y228=0),0,IF(OR(COUNTIFS(Items!$E:$E,O228,Items!$F:$F,P228,Items!$G:$G,Q228)=1,COUNTIFS(Items!$M:$M,O228,Items!$N:$N,P228,Items!$O:$O,Q228)=1,COUNTIFS(Items!$U:$U,O228,Items!$V:$V,P228,Items!$W:$W,Q228)=1),0,1))</f>
        <v>0</v>
      </c>
      <c r="D228" s="24">
        <f t="shared" si="117"/>
        <v>45427</v>
      </c>
      <c r="E228" s="1" t="s">
        <v>201</v>
      </c>
      <c r="O228" s="1" t="s">
        <v>94</v>
      </c>
      <c r="P228" s="1" t="s">
        <v>131</v>
      </c>
      <c r="Q228" s="1" t="s">
        <v>135</v>
      </c>
      <c r="AA228" s="1">
        <f t="shared" si="116"/>
        <v>188606.96328120001</v>
      </c>
      <c r="AC228" s="31" t="str">
        <f>IF(OR(RepP!$J$3="",RepP!$J$3=0,COUNTIF(Lists!$D:$D,RepP!$J$3)=0),Lists!$D$9,IF(RepP!$J$3=Lists!$D$9,Lists!$D$9,IF(RepP!$J$3=$E228,RepP!$J$3,"")))</f>
        <v>Все проекты</v>
      </c>
    </row>
    <row r="229" spans="2:29" x14ac:dyDescent="0.3">
      <c r="B229" s="26">
        <f>IF(AND(O229=0,P229=0,Q229=0,Y229=0),0,IF(OR(COUNTIFS(Items!$E:$E,O229,Items!$F:$F,P229,Items!$G:$G,Q229)=1,COUNTIFS(Items!$M:$M,O229,Items!$N:$N,P229,Items!$O:$O,Q229)=1,COUNTIFS(Items!$U:$U,O229,Items!$V:$V,P229,Items!$W:$W,Q229)=1),0,1))</f>
        <v>0</v>
      </c>
      <c r="D229" s="24">
        <f t="shared" si="117"/>
        <v>45427</v>
      </c>
      <c r="E229" s="1" t="s">
        <v>202</v>
      </c>
      <c r="O229" s="1" t="s">
        <v>94</v>
      </c>
      <c r="P229" s="1" t="s">
        <v>131</v>
      </c>
      <c r="Q229" s="1" t="s">
        <v>136</v>
      </c>
      <c r="AA229" s="1">
        <f t="shared" si="116"/>
        <v>222327.53839880001</v>
      </c>
      <c r="AC229" s="31" t="str">
        <f>IF(OR(RepP!$J$3="",RepP!$J$3=0,COUNTIF(Lists!$D:$D,RepP!$J$3)=0),Lists!$D$9,IF(RepP!$J$3=Lists!$D$9,Lists!$D$9,IF(RepP!$J$3=$E229,RepP!$J$3,"")))</f>
        <v>Все проекты</v>
      </c>
    </row>
    <row r="230" spans="2:29" x14ac:dyDescent="0.3">
      <c r="B230" s="26">
        <f>IF(AND(O230=0,P230=0,Q230=0,Y230=0),0,IF(OR(COUNTIFS(Items!$E:$E,O230,Items!$F:$F,P230,Items!$G:$G,Q230)=1,COUNTIFS(Items!$M:$M,O230,Items!$N:$N,P230,Items!$O:$O,Q230)=1,COUNTIFS(Items!$U:$U,O230,Items!$V:$V,P230,Items!$W:$W,Q230)=1),0,1))</f>
        <v>0</v>
      </c>
      <c r="D230" s="24">
        <f t="shared" si="117"/>
        <v>45427</v>
      </c>
      <c r="E230" s="1" t="s">
        <v>203</v>
      </c>
      <c r="O230" s="1" t="s">
        <v>94</v>
      </c>
      <c r="P230" s="1" t="s">
        <v>131</v>
      </c>
      <c r="Q230" s="1" t="s">
        <v>137</v>
      </c>
      <c r="AA230" s="1">
        <f t="shared" si="116"/>
        <v>205127.45071088403</v>
      </c>
      <c r="AC230" s="31" t="str">
        <f>IF(OR(RepP!$J$3="",RepP!$J$3=0,COUNTIF(Lists!$D:$D,RepP!$J$3)=0),Lists!$D$9,IF(RepP!$J$3=Lists!$D$9,Lists!$D$9,IF(RepP!$J$3=$E230,RepP!$J$3,"")))</f>
        <v>Все проекты</v>
      </c>
    </row>
    <row r="231" spans="2:29" x14ac:dyDescent="0.3">
      <c r="B231" s="26">
        <f>IF(AND(O231=0,P231=0,Q231=0,Y231=0),0,IF(OR(COUNTIFS(Items!$E:$E,O231,Items!$F:$F,P231,Items!$G:$G,Q231)=1,COUNTIFS(Items!$M:$M,O231,Items!$N:$N,P231,Items!$O:$O,Q231)=1,COUNTIFS(Items!$U:$U,O231,Items!$V:$V,P231,Items!$W:$W,Q231)=1),0,1))</f>
        <v>0</v>
      </c>
      <c r="D231" s="24">
        <f t="shared" si="117"/>
        <v>45427</v>
      </c>
      <c r="E231" s="1" t="s">
        <v>200</v>
      </c>
      <c r="O231" s="1" t="s">
        <v>94</v>
      </c>
      <c r="P231" s="1" t="s">
        <v>131</v>
      </c>
      <c r="Q231" s="1" t="s">
        <v>138</v>
      </c>
      <c r="AA231" s="1">
        <f t="shared" si="116"/>
        <v>232221.62608671605</v>
      </c>
      <c r="AC231" s="31" t="str">
        <f>IF(OR(RepP!$J$3="",RepP!$J$3=0,COUNTIF(Lists!$D:$D,RepP!$J$3)=0),Lists!$D$9,IF(RepP!$J$3=Lists!$D$9,Lists!$D$9,IF(RepP!$J$3=$E231,RepP!$J$3,"")))</f>
        <v>Все проекты</v>
      </c>
    </row>
    <row r="232" spans="2:29" x14ac:dyDescent="0.3">
      <c r="B232" s="26">
        <f>IF(AND(O232=0,P232=0,Q232=0,Y232=0),0,IF(OR(COUNTIFS(Items!$E:$E,O232,Items!$F:$F,P232,Items!$G:$G,Q232)=1,COUNTIFS(Items!$M:$M,O232,Items!$N:$N,P232,Items!$O:$O,Q232)=1,COUNTIFS(Items!$U:$U,O232,Items!$V:$V,P232,Items!$W:$W,Q232)=1),0,1))</f>
        <v>0</v>
      </c>
      <c r="D232" s="24">
        <f t="shared" si="117"/>
        <v>45427</v>
      </c>
      <c r="E232" s="1" t="s">
        <v>201</v>
      </c>
      <c r="O232" s="1" t="s">
        <v>94</v>
      </c>
      <c r="P232" s="1" t="s">
        <v>131</v>
      </c>
      <c r="Q232" s="1" t="s">
        <v>139</v>
      </c>
      <c r="AA232" s="1">
        <f t="shared" si="116"/>
        <v>142692</v>
      </c>
      <c r="AC232" s="31" t="str">
        <f>IF(OR(RepP!$J$3="",RepP!$J$3=0,COUNTIF(Lists!$D:$D,RepP!$J$3)=0),Lists!$D$9,IF(RepP!$J$3=Lists!$D$9,Lists!$D$9,IF(RepP!$J$3=$E232,RepP!$J$3,"")))</f>
        <v>Все проекты</v>
      </c>
    </row>
    <row r="233" spans="2:29" x14ac:dyDescent="0.3">
      <c r="B233" s="26">
        <f>IF(AND(O233=0,P233=0,Q233=0,Y233=0),0,IF(OR(COUNTIFS(Items!$E:$E,O233,Items!$F:$F,P233,Items!$G:$G,Q233)=1,COUNTIFS(Items!$M:$M,O233,Items!$N:$N,P233,Items!$O:$O,Q233)=1,COUNTIFS(Items!$U:$U,O233,Items!$V:$V,P233,Items!$W:$W,Q233)=1),0,1))</f>
        <v>0</v>
      </c>
      <c r="D233" s="24">
        <f t="shared" si="117"/>
        <v>45427</v>
      </c>
      <c r="E233" s="1" t="s">
        <v>202</v>
      </c>
      <c r="O233" s="1" t="s">
        <v>94</v>
      </c>
      <c r="P233" s="1" t="s">
        <v>131</v>
      </c>
      <c r="Q233" s="1" t="s">
        <v>140</v>
      </c>
      <c r="AA233" s="1">
        <f t="shared" si="116"/>
        <v>139666.4</v>
      </c>
      <c r="AC233" s="31" t="str">
        <f>IF(OR(RepP!$J$3="",RepP!$J$3=0,COUNTIF(Lists!$D:$D,RepP!$J$3)=0),Lists!$D$9,IF(RepP!$J$3=Lists!$D$9,Lists!$D$9,IF(RepP!$J$3=$E233,RepP!$J$3,"")))</f>
        <v>Все проекты</v>
      </c>
    </row>
    <row r="234" spans="2:29" x14ac:dyDescent="0.3">
      <c r="B234" s="26">
        <f>IF(AND(O234=0,P234=0,Q234=0,Y234=0),0,IF(OR(COUNTIFS(Items!$E:$E,O234,Items!$F:$F,P234,Items!$G:$G,Q234)=1,COUNTIFS(Items!$M:$M,O234,Items!$N:$N,P234,Items!$O:$O,Q234)=1,COUNTIFS(Items!$U:$U,O234,Items!$V:$V,P234,Items!$W:$W,Q234)=1),0,1))</f>
        <v>0</v>
      </c>
      <c r="D234" s="24">
        <f t="shared" si="117"/>
        <v>45427</v>
      </c>
      <c r="E234" s="1" t="s">
        <v>203</v>
      </c>
      <c r="O234" s="1" t="s">
        <v>94</v>
      </c>
      <c r="P234" s="1" t="s">
        <v>131</v>
      </c>
      <c r="Q234" s="1" t="s">
        <v>141</v>
      </c>
      <c r="AA234" s="1">
        <f t="shared" si="116"/>
        <v>131361.04800000001</v>
      </c>
      <c r="AC234" s="31" t="str">
        <f>IF(OR(RepP!$J$3="",RepP!$J$3=0,COUNTIF(Lists!$D:$D,RepP!$J$3)=0),Lists!$D$9,IF(RepP!$J$3=Lists!$D$9,Lists!$D$9,IF(RepP!$J$3=$E234,RepP!$J$3,"")))</f>
        <v>Все проекты</v>
      </c>
    </row>
    <row r="235" spans="2:29" x14ac:dyDescent="0.3">
      <c r="B235" s="26">
        <f>IF(AND(O235=0,P235=0,Q235=0,Y235=0),0,IF(OR(COUNTIFS(Items!$E:$E,O235,Items!$F:$F,P235,Items!$G:$G,Q235)=1,COUNTIFS(Items!$M:$M,O235,Items!$N:$N,P235,Items!$O:$O,Q235)=1,COUNTIFS(Items!$U:$U,O235,Items!$V:$V,P235,Items!$W:$W,Q235)=1),0,1))</f>
        <v>0</v>
      </c>
      <c r="D235" s="24">
        <f t="shared" si="117"/>
        <v>45427</v>
      </c>
      <c r="E235" s="1" t="s">
        <v>200</v>
      </c>
      <c r="O235" s="1" t="s">
        <v>59</v>
      </c>
      <c r="P235" s="1" t="s">
        <v>60</v>
      </c>
      <c r="Q235" s="1" t="s">
        <v>61</v>
      </c>
      <c r="AA235" s="1">
        <f>167%*SUM(AA177:AA234)</f>
        <v>19641178.696651317</v>
      </c>
      <c r="AC235" s="31" t="str">
        <f>IF(OR(RepP!$J$3="",RepP!$J$3=0,COUNTIF(Lists!$D:$D,RepP!$J$3)=0),Lists!$D$9,IF(RepP!$J$3=Lists!$D$9,Lists!$D$9,IF(RepP!$J$3=$E235,RepP!$J$3,"")))</f>
        <v>Все проекты</v>
      </c>
    </row>
    <row r="236" spans="2:29" x14ac:dyDescent="0.3">
      <c r="B236" s="26">
        <f>IF(AND(O236=0,P236=0,Q236=0,Y236=0),0,IF(OR(COUNTIFS(Items!$E:$E,O236,Items!$F:$F,P236,Items!$G:$G,Q236)=1,COUNTIFS(Items!$M:$M,O236,Items!$N:$N,P236,Items!$O:$O,Q236)=1,COUNTIFS(Items!$U:$U,O236,Items!$V:$V,P236,Items!$W:$W,Q236)=1),0,1))</f>
        <v>0</v>
      </c>
      <c r="D236" s="24">
        <f>D235-45</f>
        <v>45382</v>
      </c>
      <c r="E236" s="1" t="s">
        <v>201</v>
      </c>
      <c r="O236" s="1" t="s">
        <v>84</v>
      </c>
      <c r="P236" s="1" t="s">
        <v>86</v>
      </c>
      <c r="Q236" s="1" t="s">
        <v>61</v>
      </c>
      <c r="Y236" s="1">
        <f>20%*AA235</f>
        <v>3928235.7393302638</v>
      </c>
      <c r="AC236" s="31" t="str">
        <f>IF(OR(RepP!$J$3="",RepP!$J$3=0,COUNTIF(Lists!$D:$D,RepP!$J$3)=0),Lists!$D$9,IF(RepP!$J$3=Lists!$D$9,Lists!$D$9,IF(RepP!$J$3=$E236,RepP!$J$3,"")))</f>
        <v>Все проекты</v>
      </c>
    </row>
    <row r="237" spans="2:29" x14ac:dyDescent="0.3">
      <c r="B237" s="26">
        <f>IF(AND(O237=0,P237=0,Q237=0,Y237=0),0,IF(OR(COUNTIFS(Items!$E:$E,O237,Items!$F:$F,P237,Items!$G:$G,Q237)=1,COUNTIFS(Items!$M:$M,O237,Items!$N:$N,P237,Items!$O:$O,Q237)=1,COUNTIFS(Items!$U:$U,O237,Items!$V:$V,P237,Items!$W:$W,Q237)=1),0,1))</f>
        <v>0</v>
      </c>
      <c r="D237" s="24">
        <f>D235-21</f>
        <v>45406</v>
      </c>
      <c r="E237" s="1" t="s">
        <v>202</v>
      </c>
      <c r="O237" s="1" t="s">
        <v>84</v>
      </c>
      <c r="P237" s="1" t="s">
        <v>86</v>
      </c>
      <c r="Q237" s="1" t="s">
        <v>61</v>
      </c>
      <c r="Y237" s="1">
        <f>20%*AA235</f>
        <v>3928235.7393302638</v>
      </c>
      <c r="AC237" s="31" t="str">
        <f>IF(OR(RepP!$J$3="",RepP!$J$3=0,COUNTIF(Lists!$D:$D,RepP!$J$3)=0),Lists!$D$9,IF(RepP!$J$3=Lists!$D$9,Lists!$D$9,IF(RepP!$J$3=$E237,RepP!$J$3,"")))</f>
        <v>Все проекты</v>
      </c>
    </row>
    <row r="238" spans="2:29" x14ac:dyDescent="0.3">
      <c r="B238" s="26">
        <f>IF(AND(O238=0,P238=0,Q238=0,Y238=0),0,IF(OR(COUNTIFS(Items!$E:$E,O238,Items!$F:$F,P238,Items!$G:$G,Q238)=1,COUNTIFS(Items!$M:$M,O238,Items!$N:$N,P238,Items!$O:$O,Q238)=1,COUNTIFS(Items!$U:$U,O238,Items!$V:$V,P238,Items!$W:$W,Q238)=1),0,1))</f>
        <v>0</v>
      </c>
      <c r="D238" s="24">
        <f>D235</f>
        <v>45427</v>
      </c>
      <c r="E238" s="1" t="s">
        <v>203</v>
      </c>
      <c r="O238" s="1" t="s">
        <v>84</v>
      </c>
      <c r="P238" s="1" t="s">
        <v>86</v>
      </c>
      <c r="Q238" s="1" t="s">
        <v>61</v>
      </c>
      <c r="Y238" s="1">
        <f>30%*AA235</f>
        <v>5892353.6089953948</v>
      </c>
      <c r="AC238" s="31" t="str">
        <f>IF(OR(RepP!$J$3="",RepP!$J$3=0,COUNTIF(Lists!$D:$D,RepP!$J$3)=0),Lists!$D$9,IF(RepP!$J$3=Lists!$D$9,Lists!$D$9,IF(RepP!$J$3=$E238,RepP!$J$3,"")))</f>
        <v>Все проекты</v>
      </c>
    </row>
    <row r="239" spans="2:29" x14ac:dyDescent="0.3">
      <c r="B239" s="26">
        <f>IF(AND(O239=0,P239=0,Q239=0,Y239=0),0,IF(OR(COUNTIFS(Items!$E:$E,O239,Items!$F:$F,P239,Items!$G:$G,Q239)=1,COUNTIFS(Items!$M:$M,O239,Items!$N:$N,P239,Items!$O:$O,Q239)=1,COUNTIFS(Items!$U:$U,O239,Items!$V:$V,P239,Items!$W:$W,Q239)=1),0,1))</f>
        <v>0</v>
      </c>
      <c r="D239" s="24">
        <f>D235+45</f>
        <v>45472</v>
      </c>
      <c r="E239" s="1" t="s">
        <v>200</v>
      </c>
      <c r="O239" s="1" t="s">
        <v>84</v>
      </c>
      <c r="P239" s="1" t="s">
        <v>86</v>
      </c>
      <c r="Q239" s="1" t="s">
        <v>61</v>
      </c>
      <c r="Y239" s="1">
        <f>30%*AA235</f>
        <v>5892353.6089953948</v>
      </c>
      <c r="AC239" s="31" t="str">
        <f>IF(OR(RepP!$J$3="",RepP!$J$3=0,COUNTIF(Lists!$D:$D,RepP!$J$3)=0),Lists!$D$9,IF(RepP!$J$3=Lists!$D$9,Lists!$D$9,IF(RepP!$J$3=$E239,RepP!$J$3,"")))</f>
        <v>Все проекты</v>
      </c>
    </row>
    <row r="240" spans="2:29" x14ac:dyDescent="0.3">
      <c r="B240" s="26">
        <f>IF(AND(O240=0,P240=0,Q240=0,Y240=0),0,IF(OR(COUNTIFS(Items!$E:$E,O240,Items!$F:$F,P240,Items!$G:$G,Q240)=1,COUNTIFS(Items!$M:$M,O240,Items!$N:$N,P240,Items!$O:$O,Q240)=1,COUNTIFS(Items!$U:$U,O240,Items!$V:$V,P240,Items!$W:$W,Q240)=1),0,1))</f>
        <v>0</v>
      </c>
      <c r="D240" s="24">
        <v>45458</v>
      </c>
      <c r="E240" s="1" t="s">
        <v>201</v>
      </c>
      <c r="O240" s="1" t="s">
        <v>94</v>
      </c>
      <c r="P240" s="1" t="s">
        <v>65</v>
      </c>
      <c r="Q240" s="1" t="s">
        <v>66</v>
      </c>
      <c r="AA240" s="1">
        <f>45%*Y3</f>
        <v>450000</v>
      </c>
      <c r="AC240" s="31" t="str">
        <f>IF(OR(RepP!$J$3="",RepP!$J$3=0,COUNTIF(Lists!$D:$D,RepP!$J$3)=0),Lists!$D$9,IF(RepP!$J$3=Lists!$D$9,Lists!$D$9,IF(RepP!$J$3=$E240,RepP!$J$3,"")))</f>
        <v>Все проекты</v>
      </c>
    </row>
    <row r="241" spans="2:29" x14ac:dyDescent="0.3">
      <c r="B241" s="26">
        <f>IF(AND(O241=0,P241=0,Q241=0,Y241=0),0,IF(OR(COUNTIFS(Items!$E:$E,O241,Items!$F:$F,P241,Items!$G:$G,Q241)=1,COUNTIFS(Items!$M:$M,O241,Items!$N:$N,P241,Items!$O:$O,Q241)=1,COUNTIFS(Items!$U:$U,O241,Items!$V:$V,P241,Items!$W:$W,Q241)=1),0,1))</f>
        <v>0</v>
      </c>
      <c r="D241" s="24">
        <f>D240</f>
        <v>45458</v>
      </c>
      <c r="E241" s="1" t="s">
        <v>202</v>
      </c>
      <c r="O241" s="1" t="s">
        <v>94</v>
      </c>
      <c r="P241" s="1" t="s">
        <v>65</v>
      </c>
      <c r="Q241" s="1" t="s">
        <v>67</v>
      </c>
      <c r="AA241" s="1">
        <f t="shared" ref="AA241:AA297" si="118">45%*Y4</f>
        <v>418500</v>
      </c>
      <c r="AC241" s="31" t="str">
        <f>IF(OR(RepP!$J$3="",RepP!$J$3=0,COUNTIF(Lists!$D:$D,RepP!$J$3)=0),Lists!$D$9,IF(RepP!$J$3=Lists!$D$9,Lists!$D$9,IF(RepP!$J$3=$E241,RepP!$J$3,"")))</f>
        <v>Все проекты</v>
      </c>
    </row>
    <row r="242" spans="2:29" x14ac:dyDescent="0.3">
      <c r="B242" s="26">
        <f>IF(AND(O242=0,P242=0,Q242=0,Y242=0),0,IF(OR(COUNTIFS(Items!$E:$E,O242,Items!$F:$F,P242,Items!$G:$G,Q242)=1,COUNTIFS(Items!$M:$M,O242,Items!$N:$N,P242,Items!$O:$O,Q242)=1,COUNTIFS(Items!$U:$U,O242,Items!$V:$V,P242,Items!$W:$W,Q242)=1),0,1))</f>
        <v>0</v>
      </c>
      <c r="D242" s="24">
        <f t="shared" ref="D242:D298" si="119">D241</f>
        <v>45458</v>
      </c>
      <c r="E242" s="1" t="s">
        <v>203</v>
      </c>
      <c r="O242" s="1" t="s">
        <v>94</v>
      </c>
      <c r="P242" s="1" t="s">
        <v>65</v>
      </c>
      <c r="Q242" s="1" t="s">
        <v>68</v>
      </c>
      <c r="AA242" s="1">
        <f t="shared" si="118"/>
        <v>481500</v>
      </c>
      <c r="AC242" s="31" t="str">
        <f>IF(OR(RepP!$J$3="",RepP!$J$3=0,COUNTIF(Lists!$D:$D,RepP!$J$3)=0),Lists!$D$9,IF(RepP!$J$3=Lists!$D$9,Lists!$D$9,IF(RepP!$J$3=$E242,RepP!$J$3,"")))</f>
        <v>Все проекты</v>
      </c>
    </row>
    <row r="243" spans="2:29" x14ac:dyDescent="0.3">
      <c r="B243" s="26">
        <f>IF(AND(O243=0,P243=0,Q243=0,Y243=0),0,IF(OR(COUNTIFS(Items!$E:$E,O243,Items!$F:$F,P243,Items!$G:$G,Q243)=1,COUNTIFS(Items!$M:$M,O243,Items!$N:$N,P243,Items!$O:$O,Q243)=1,COUNTIFS(Items!$U:$U,O243,Items!$V:$V,P243,Items!$W:$W,Q243)=1),0,1))</f>
        <v>0</v>
      </c>
      <c r="D243" s="24">
        <f t="shared" si="119"/>
        <v>45458</v>
      </c>
      <c r="E243" s="1" t="s">
        <v>200</v>
      </c>
      <c r="O243" s="1" t="s">
        <v>94</v>
      </c>
      <c r="P243" s="1" t="s">
        <v>65</v>
      </c>
      <c r="Q243" s="1" t="s">
        <v>77</v>
      </c>
      <c r="AA243" s="1">
        <f t="shared" si="118"/>
        <v>447795</v>
      </c>
      <c r="AC243" s="31" t="str">
        <f>IF(OR(RepP!$J$3="",RepP!$J$3=0,COUNTIF(Lists!$D:$D,RepP!$J$3)=0),Lists!$D$9,IF(RepP!$J$3=Lists!$D$9,Lists!$D$9,IF(RepP!$J$3=$E243,RepP!$J$3,"")))</f>
        <v>Все проекты</v>
      </c>
    </row>
    <row r="244" spans="2:29" x14ac:dyDescent="0.3">
      <c r="B244" s="26">
        <f>IF(AND(O244=0,P244=0,Q244=0,Y244=0),0,IF(OR(COUNTIFS(Items!$E:$E,O244,Items!$F:$F,P244,Items!$G:$G,Q244)=1,COUNTIFS(Items!$M:$M,O244,Items!$N:$N,P244,Items!$O:$O,Q244)=1,COUNTIFS(Items!$U:$U,O244,Items!$V:$V,P244,Items!$W:$W,Q244)=1),0,1))</f>
        <v>0</v>
      </c>
      <c r="D244" s="24">
        <f t="shared" si="119"/>
        <v>45458</v>
      </c>
      <c r="E244" s="1" t="s">
        <v>201</v>
      </c>
      <c r="O244" s="1" t="s">
        <v>94</v>
      </c>
      <c r="P244" s="1" t="s">
        <v>65</v>
      </c>
      <c r="Q244" s="1" t="s">
        <v>78</v>
      </c>
      <c r="AA244" s="1">
        <f t="shared" si="118"/>
        <v>515205</v>
      </c>
      <c r="AC244" s="31" t="str">
        <f>IF(OR(RepP!$J$3="",RepP!$J$3=0,COUNTIF(Lists!$D:$D,RepP!$J$3)=0),Lists!$D$9,IF(RepP!$J$3=Lists!$D$9,Lists!$D$9,IF(RepP!$J$3=$E244,RepP!$J$3,"")))</f>
        <v>Все проекты</v>
      </c>
    </row>
    <row r="245" spans="2:29" x14ac:dyDescent="0.3">
      <c r="B245" s="26">
        <f>IF(AND(O245=0,P245=0,Q245=0,Y245=0),0,IF(OR(COUNTIFS(Items!$E:$E,O245,Items!$F:$F,P245,Items!$G:$G,Q245)=1,COUNTIFS(Items!$M:$M,O245,Items!$N:$N,P245,Items!$O:$O,Q245)=1,COUNTIFS(Items!$U:$U,O245,Items!$V:$V,P245,Items!$W:$W,Q245)=1),0,1))</f>
        <v>0</v>
      </c>
      <c r="D245" s="24">
        <f t="shared" si="119"/>
        <v>45458</v>
      </c>
      <c r="E245" s="1" t="s">
        <v>202</v>
      </c>
      <c r="O245" s="1" t="s">
        <v>94</v>
      </c>
      <c r="P245" s="1" t="s">
        <v>65</v>
      </c>
      <c r="Q245" s="1" t="s">
        <v>79</v>
      </c>
      <c r="AA245" s="1">
        <f t="shared" si="118"/>
        <v>479140.65</v>
      </c>
      <c r="AC245" s="31" t="str">
        <f>IF(OR(RepP!$J$3="",RepP!$J$3=0,COUNTIF(Lists!$D:$D,RepP!$J$3)=0),Lists!$D$9,IF(RepP!$J$3=Lists!$D$9,Lists!$D$9,IF(RepP!$J$3=$E245,RepP!$J$3,"")))</f>
        <v>Все проекты</v>
      </c>
    </row>
    <row r="246" spans="2:29" x14ac:dyDescent="0.3">
      <c r="B246" s="26">
        <f>IF(AND(O246=0,P246=0,Q246=0,Y246=0),0,IF(OR(COUNTIFS(Items!$E:$E,O246,Items!$F:$F,P246,Items!$G:$G,Q246)=1,COUNTIFS(Items!$M:$M,O246,Items!$N:$N,P246,Items!$O:$O,Q246)=1,COUNTIFS(Items!$U:$U,O246,Items!$V:$V,P246,Items!$W:$W,Q246)=1),0,1))</f>
        <v>0</v>
      </c>
      <c r="D246" s="24">
        <f t="shared" si="119"/>
        <v>45458</v>
      </c>
      <c r="E246" s="1" t="s">
        <v>203</v>
      </c>
      <c r="O246" s="1" t="s">
        <v>94</v>
      </c>
      <c r="P246" s="1" t="s">
        <v>65</v>
      </c>
      <c r="Q246" s="1" t="s">
        <v>80</v>
      </c>
      <c r="AA246" s="1">
        <f t="shared" si="118"/>
        <v>551269.35</v>
      </c>
      <c r="AC246" s="31" t="str">
        <f>IF(OR(RepP!$J$3="",RepP!$J$3=0,COUNTIF(Lists!$D:$D,RepP!$J$3)=0),Lists!$D$9,IF(RepP!$J$3=Lists!$D$9,Lists!$D$9,IF(RepP!$J$3=$E246,RepP!$J$3,"")))</f>
        <v>Все проекты</v>
      </c>
    </row>
    <row r="247" spans="2:29" x14ac:dyDescent="0.3">
      <c r="B247" s="26">
        <f>IF(AND(O247=0,P247=0,Q247=0,Y247=0),0,IF(OR(COUNTIFS(Items!$E:$E,O247,Items!$F:$F,P247,Items!$G:$G,Q247)=1,COUNTIFS(Items!$M:$M,O247,Items!$N:$N,P247,Items!$O:$O,Q247)=1,COUNTIFS(Items!$U:$U,O247,Items!$V:$V,P247,Items!$W:$W,Q247)=1),0,1))</f>
        <v>0</v>
      </c>
      <c r="D247" s="24">
        <f t="shared" si="119"/>
        <v>45458</v>
      </c>
      <c r="E247" s="1" t="s">
        <v>200</v>
      </c>
      <c r="O247" s="1" t="s">
        <v>94</v>
      </c>
      <c r="P247" s="1" t="s">
        <v>65</v>
      </c>
      <c r="Q247" s="1" t="s">
        <v>165</v>
      </c>
      <c r="AA247" s="1">
        <f t="shared" si="118"/>
        <v>512680.49550000002</v>
      </c>
      <c r="AC247" s="31" t="str">
        <f>IF(OR(RepP!$J$3="",RepP!$J$3=0,COUNTIF(Lists!$D:$D,RepP!$J$3)=0),Lists!$D$9,IF(RepP!$J$3=Lists!$D$9,Lists!$D$9,IF(RepP!$J$3=$E247,RepP!$J$3,"")))</f>
        <v>Все проекты</v>
      </c>
    </row>
    <row r="248" spans="2:29" x14ac:dyDescent="0.3">
      <c r="B248" s="26">
        <f>IF(AND(O248=0,P248=0,Q248=0,Y248=0),0,IF(OR(COUNTIFS(Items!$E:$E,O248,Items!$F:$F,P248,Items!$G:$G,Q248)=1,COUNTIFS(Items!$M:$M,O248,Items!$N:$N,P248,Items!$O:$O,Q248)=1,COUNTIFS(Items!$U:$U,O248,Items!$V:$V,P248,Items!$W:$W,Q248)=1),0,1))</f>
        <v>0</v>
      </c>
      <c r="D248" s="24">
        <f t="shared" si="119"/>
        <v>45458</v>
      </c>
      <c r="E248" s="1" t="s">
        <v>201</v>
      </c>
      <c r="O248" s="1" t="s">
        <v>94</v>
      </c>
      <c r="P248" s="1" t="s">
        <v>65</v>
      </c>
      <c r="Q248" s="1" t="s">
        <v>166</v>
      </c>
      <c r="AA248" s="1">
        <f t="shared" si="118"/>
        <v>589858.20449999999</v>
      </c>
      <c r="AC248" s="31" t="str">
        <f>IF(OR(RepP!$J$3="",RepP!$J$3=0,COUNTIF(Lists!$D:$D,RepP!$J$3)=0),Lists!$D$9,IF(RepP!$J$3=Lists!$D$9,Lists!$D$9,IF(RepP!$J$3=$E248,RepP!$J$3,"")))</f>
        <v>Все проекты</v>
      </c>
    </row>
    <row r="249" spans="2:29" x14ac:dyDescent="0.3">
      <c r="B249" s="26">
        <f>IF(AND(O249=0,P249=0,Q249=0,Y249=0),0,IF(OR(COUNTIFS(Items!$E:$E,O249,Items!$F:$F,P249,Items!$G:$G,Q249)=1,COUNTIFS(Items!$M:$M,O249,Items!$N:$N,P249,Items!$O:$O,Q249)=1,COUNTIFS(Items!$U:$U,O249,Items!$V:$V,P249,Items!$W:$W,Q249)=1),0,1))</f>
        <v>0</v>
      </c>
      <c r="D249" s="24">
        <f t="shared" si="119"/>
        <v>45458</v>
      </c>
      <c r="E249" s="1" t="s">
        <v>202</v>
      </c>
      <c r="O249" s="1" t="s">
        <v>94</v>
      </c>
      <c r="P249" s="1" t="s">
        <v>65</v>
      </c>
      <c r="Q249" s="1" t="s">
        <v>167</v>
      </c>
      <c r="AA249" s="1">
        <f t="shared" si="118"/>
        <v>548568.13018500002</v>
      </c>
      <c r="AC249" s="31" t="str">
        <f>IF(OR(RepP!$J$3="",RepP!$J$3=0,COUNTIF(Lists!$D:$D,RepP!$J$3)=0),Lists!$D$9,IF(RepP!$J$3=Lists!$D$9,Lists!$D$9,IF(RepP!$J$3=$E249,RepP!$J$3,"")))</f>
        <v>Все проекты</v>
      </c>
    </row>
    <row r="250" spans="2:29" x14ac:dyDescent="0.3">
      <c r="B250" s="26">
        <f>IF(AND(O250=0,P250=0,Q250=0,Y250=0),0,IF(OR(COUNTIFS(Items!$E:$E,O250,Items!$F:$F,P250,Items!$G:$G,Q250)=1,COUNTIFS(Items!$M:$M,O250,Items!$N:$N,P250,Items!$O:$O,Q250)=1,COUNTIFS(Items!$U:$U,O250,Items!$V:$V,P250,Items!$W:$W,Q250)=1),0,1))</f>
        <v>0</v>
      </c>
      <c r="D250" s="24">
        <f t="shared" si="119"/>
        <v>45458</v>
      </c>
      <c r="E250" s="1" t="s">
        <v>203</v>
      </c>
      <c r="O250" s="1" t="s">
        <v>94</v>
      </c>
      <c r="P250" s="1" t="s">
        <v>65</v>
      </c>
      <c r="Q250" s="1" t="s">
        <v>168</v>
      </c>
      <c r="AA250" s="1">
        <f t="shared" si="118"/>
        <v>631148.27881500009</v>
      </c>
      <c r="AC250" s="31" t="str">
        <f>IF(OR(RepP!$J$3="",RepP!$J$3=0,COUNTIF(Lists!$D:$D,RepP!$J$3)=0),Lists!$D$9,IF(RepP!$J$3=Lists!$D$9,Lists!$D$9,IF(RepP!$J$3=$E250,RepP!$J$3,"")))</f>
        <v>Все проекты</v>
      </c>
    </row>
    <row r="251" spans="2:29" x14ac:dyDescent="0.3">
      <c r="B251" s="26">
        <f>IF(AND(O251=0,P251=0,Q251=0,Y251=0),0,IF(OR(COUNTIFS(Items!$E:$E,O251,Items!$F:$F,P251,Items!$G:$G,Q251)=1,COUNTIFS(Items!$M:$M,O251,Items!$N:$N,P251,Items!$O:$O,Q251)=1,COUNTIFS(Items!$U:$U,O251,Items!$V:$V,P251,Items!$W:$W,Q251)=1),0,1))</f>
        <v>0</v>
      </c>
      <c r="D251" s="24">
        <f t="shared" si="119"/>
        <v>45458</v>
      </c>
      <c r="E251" s="1" t="s">
        <v>200</v>
      </c>
      <c r="O251" s="1" t="s">
        <v>94</v>
      </c>
      <c r="P251" s="1" t="s">
        <v>69</v>
      </c>
      <c r="Q251" s="1" t="s">
        <v>70</v>
      </c>
      <c r="AA251" s="1">
        <f t="shared" si="118"/>
        <v>405000</v>
      </c>
      <c r="AC251" s="31" t="str">
        <f>IF(OR(RepP!$J$3="",RepP!$J$3=0,COUNTIF(Lists!$D:$D,RepP!$J$3)=0),Lists!$D$9,IF(RepP!$J$3=Lists!$D$9,Lists!$D$9,IF(RepP!$J$3=$E251,RepP!$J$3,"")))</f>
        <v>Все проекты</v>
      </c>
    </row>
    <row r="252" spans="2:29" x14ac:dyDescent="0.3">
      <c r="B252" s="26">
        <f>IF(AND(O252=0,P252=0,Q252=0,Y252=0),0,IF(OR(COUNTIFS(Items!$E:$E,O252,Items!$F:$F,P252,Items!$G:$G,Q252)=1,COUNTIFS(Items!$M:$M,O252,Items!$N:$N,P252,Items!$O:$O,Q252)=1,COUNTIFS(Items!$U:$U,O252,Items!$V:$V,P252,Items!$W:$W,Q252)=1),0,1))</f>
        <v>0</v>
      </c>
      <c r="D252" s="24">
        <f t="shared" si="119"/>
        <v>45458</v>
      </c>
      <c r="E252" s="1" t="s">
        <v>201</v>
      </c>
      <c r="O252" s="1" t="s">
        <v>94</v>
      </c>
      <c r="P252" s="1" t="s">
        <v>69</v>
      </c>
      <c r="Q252" s="1" t="s">
        <v>71</v>
      </c>
      <c r="AA252" s="1">
        <f t="shared" si="118"/>
        <v>396000</v>
      </c>
      <c r="AC252" s="31" t="str">
        <f>IF(OR(RepP!$J$3="",RepP!$J$3=0,COUNTIF(Lists!$D:$D,RepP!$J$3)=0),Lists!$D$9,IF(RepP!$J$3=Lists!$D$9,Lists!$D$9,IF(RepP!$J$3=$E252,RepP!$J$3,"")))</f>
        <v>Все проекты</v>
      </c>
    </row>
    <row r="253" spans="2:29" x14ac:dyDescent="0.3">
      <c r="B253" s="26">
        <f>IF(AND(O253=0,P253=0,Q253=0,Y253=0),0,IF(OR(COUNTIFS(Items!$E:$E,O253,Items!$F:$F,P253,Items!$G:$G,Q253)=1,COUNTIFS(Items!$M:$M,O253,Items!$N:$N,P253,Items!$O:$O,Q253)=1,COUNTIFS(Items!$U:$U,O253,Items!$V:$V,P253,Items!$W:$W,Q253)=1),0,1))</f>
        <v>0</v>
      </c>
      <c r="D253" s="24">
        <f t="shared" si="119"/>
        <v>45458</v>
      </c>
      <c r="E253" s="1" t="s">
        <v>202</v>
      </c>
      <c r="O253" s="1" t="s">
        <v>94</v>
      </c>
      <c r="P253" s="1" t="s">
        <v>69</v>
      </c>
      <c r="Q253" s="1" t="s">
        <v>72</v>
      </c>
      <c r="AA253" s="1">
        <f t="shared" si="118"/>
        <v>375570</v>
      </c>
      <c r="AC253" s="31" t="str">
        <f>IF(OR(RepP!$J$3="",RepP!$J$3=0,COUNTIF(Lists!$D:$D,RepP!$J$3)=0),Lists!$D$9,IF(RepP!$J$3=Lists!$D$9,Lists!$D$9,IF(RepP!$J$3=$E253,RepP!$J$3,"")))</f>
        <v>Все проекты</v>
      </c>
    </row>
    <row r="254" spans="2:29" x14ac:dyDescent="0.3">
      <c r="B254" s="26">
        <f>IF(AND(O254=0,P254=0,Q254=0,Y254=0),0,IF(OR(COUNTIFS(Items!$E:$E,O254,Items!$F:$F,P254,Items!$G:$G,Q254)=1,COUNTIFS(Items!$M:$M,O254,Items!$N:$N,P254,Items!$O:$O,Q254)=1,COUNTIFS(Items!$U:$U,O254,Items!$V:$V,P254,Items!$W:$W,Q254)=1),0,1))</f>
        <v>0</v>
      </c>
      <c r="D254" s="24">
        <f t="shared" si="119"/>
        <v>45458</v>
      </c>
      <c r="E254" s="1" t="s">
        <v>203</v>
      </c>
      <c r="O254" s="1" t="s">
        <v>94</v>
      </c>
      <c r="P254" s="1" t="s">
        <v>69</v>
      </c>
      <c r="Q254" s="1" t="s">
        <v>73</v>
      </c>
      <c r="AA254" s="1">
        <f t="shared" si="118"/>
        <v>550787.85</v>
      </c>
      <c r="AC254" s="31" t="str">
        <f>IF(OR(RepP!$J$3="",RepP!$J$3=0,COUNTIF(Lists!$D:$D,RepP!$J$3)=0),Lists!$D$9,IF(RepP!$J$3=Lists!$D$9,Lists!$D$9,IF(RepP!$J$3=$E254,RepP!$J$3,"")))</f>
        <v>Все проекты</v>
      </c>
    </row>
    <row r="255" spans="2:29" x14ac:dyDescent="0.3">
      <c r="B255" s="26">
        <f>IF(AND(O255=0,P255=0,Q255=0,Y255=0),0,IF(OR(COUNTIFS(Items!$E:$E,O255,Items!$F:$F,P255,Items!$G:$G,Q255)=1,COUNTIFS(Items!$M:$M,O255,Items!$N:$N,P255,Items!$O:$O,Q255)=1,COUNTIFS(Items!$U:$U,O255,Items!$V:$V,P255,Items!$W:$W,Q255)=1),0,1))</f>
        <v>0</v>
      </c>
      <c r="D255" s="24">
        <f t="shared" si="119"/>
        <v>45458</v>
      </c>
      <c r="E255" s="1" t="s">
        <v>200</v>
      </c>
      <c r="O255" s="1" t="s">
        <v>94</v>
      </c>
      <c r="P255" s="1" t="s">
        <v>69</v>
      </c>
      <c r="Q255" s="1" t="s">
        <v>74</v>
      </c>
      <c r="AA255" s="1">
        <f t="shared" si="118"/>
        <v>470205</v>
      </c>
      <c r="AC255" s="31" t="str">
        <f>IF(OR(RepP!$J$3="",RepP!$J$3=0,COUNTIF(Lists!$D:$D,RepP!$J$3)=0),Lists!$D$9,IF(RepP!$J$3=Lists!$D$9,Lists!$D$9,IF(RepP!$J$3=$E255,RepP!$J$3,"")))</f>
        <v>Все проекты</v>
      </c>
    </row>
    <row r="256" spans="2:29" x14ac:dyDescent="0.3">
      <c r="B256" s="26">
        <f>IF(AND(O256=0,P256=0,Q256=0,Y256=0),0,IF(OR(COUNTIFS(Items!$E:$E,O256,Items!$F:$F,P256,Items!$G:$G,Q256)=1,COUNTIFS(Items!$M:$M,O256,Items!$N:$N,P256,Items!$O:$O,Q256)=1,COUNTIFS(Items!$U:$U,O256,Items!$V:$V,P256,Items!$W:$W,Q256)=1),0,1))</f>
        <v>0</v>
      </c>
      <c r="D256" s="24">
        <f t="shared" si="119"/>
        <v>45458</v>
      </c>
      <c r="E256" s="1" t="s">
        <v>201</v>
      </c>
      <c r="O256" s="1" t="s">
        <v>94</v>
      </c>
      <c r="P256" s="1" t="s">
        <v>69</v>
      </c>
      <c r="Q256" s="1" t="s">
        <v>75</v>
      </c>
      <c r="AA256" s="1">
        <f t="shared" si="118"/>
        <v>456640.65</v>
      </c>
      <c r="AC256" s="31" t="str">
        <f>IF(OR(RepP!$J$3="",RepP!$J$3=0,COUNTIF(Lists!$D:$D,RepP!$J$3)=0),Lists!$D$9,IF(RepP!$J$3=Lists!$D$9,Lists!$D$9,IF(RepP!$J$3=$E256,RepP!$J$3,"")))</f>
        <v>Все проекты</v>
      </c>
    </row>
    <row r="257" spans="2:29" x14ac:dyDescent="0.3">
      <c r="B257" s="26">
        <f>IF(AND(O257=0,P257=0,Q257=0,Y257=0),0,IF(OR(COUNTIFS(Items!$E:$E,O257,Items!$F:$F,P257,Items!$G:$G,Q257)=1,COUNTIFS(Items!$M:$M,O257,Items!$N:$N,P257,Items!$O:$O,Q257)=1,COUNTIFS(Items!$U:$U,O257,Items!$V:$V,P257,Items!$W:$W,Q257)=1),0,1))</f>
        <v>0</v>
      </c>
      <c r="D257" s="24">
        <f t="shared" si="119"/>
        <v>45458</v>
      </c>
      <c r="E257" s="1" t="s">
        <v>202</v>
      </c>
      <c r="O257" s="1" t="s">
        <v>94</v>
      </c>
      <c r="P257" s="1" t="s">
        <v>69</v>
      </c>
      <c r="Q257" s="1" t="s">
        <v>76</v>
      </c>
      <c r="AA257" s="1">
        <f t="shared" si="118"/>
        <v>429990.09300000005</v>
      </c>
      <c r="AC257" s="31" t="str">
        <f>IF(OR(RepP!$J$3="",RepP!$J$3=0,COUNTIF(Lists!$D:$D,RepP!$J$3)=0),Lists!$D$9,IF(RepP!$J$3=Lists!$D$9,Lists!$D$9,IF(RepP!$J$3=$E257,RepP!$J$3,"")))</f>
        <v>Все проекты</v>
      </c>
    </row>
    <row r="258" spans="2:29" x14ac:dyDescent="0.3">
      <c r="B258" s="26">
        <f>IF(AND(O258=0,P258=0,Q258=0,Y258=0),0,IF(OR(COUNTIFS(Items!$E:$E,O258,Items!$F:$F,P258,Items!$G:$G,Q258)=1,COUNTIFS(Items!$M:$M,O258,Items!$N:$N,P258,Items!$O:$O,Q258)=1,COUNTIFS(Items!$U:$U,O258,Items!$V:$V,P258,Items!$W:$W,Q258)=1),0,1))</f>
        <v>0</v>
      </c>
      <c r="D258" s="24">
        <f t="shared" si="119"/>
        <v>45458</v>
      </c>
      <c r="E258" s="1" t="s">
        <v>203</v>
      </c>
      <c r="O258" s="1" t="s">
        <v>94</v>
      </c>
      <c r="P258" s="1" t="s">
        <v>69</v>
      </c>
      <c r="Q258" s="1" t="s">
        <v>81</v>
      </c>
      <c r="AA258" s="1">
        <f t="shared" si="118"/>
        <v>630597.00946500001</v>
      </c>
      <c r="AC258" s="31" t="str">
        <f>IF(OR(RepP!$J$3="",RepP!$J$3=0,COUNTIF(Lists!$D:$D,RepP!$J$3)=0),Lists!$D$9,IF(RepP!$J$3=Lists!$D$9,Lists!$D$9,IF(RepP!$J$3=$E258,RepP!$J$3,"")))</f>
        <v>Все проекты</v>
      </c>
    </row>
    <row r="259" spans="2:29" x14ac:dyDescent="0.3">
      <c r="B259" s="26">
        <f>IF(AND(O259=0,P259=0,Q259=0,Y259=0),0,IF(OR(COUNTIFS(Items!$E:$E,O259,Items!$F:$F,P259,Items!$G:$G,Q259)=1,COUNTIFS(Items!$M:$M,O259,Items!$N:$N,P259,Items!$O:$O,Q259)=1,COUNTIFS(Items!$U:$U,O259,Items!$V:$V,P259,Items!$W:$W,Q259)=1),0,1))</f>
        <v>0</v>
      </c>
      <c r="D259" s="24">
        <f t="shared" si="119"/>
        <v>45458</v>
      </c>
      <c r="E259" s="1" t="s">
        <v>200</v>
      </c>
      <c r="O259" s="1" t="s">
        <v>94</v>
      </c>
      <c r="P259" s="1" t="s">
        <v>69</v>
      </c>
      <c r="Q259" s="1" t="s">
        <v>82</v>
      </c>
      <c r="AA259" s="1">
        <f t="shared" si="118"/>
        <v>544858.20449999999</v>
      </c>
      <c r="AC259" s="31" t="str">
        <f>IF(OR(RepP!$J$3="",RepP!$J$3=0,COUNTIF(Lists!$D:$D,RepP!$J$3)=0),Lists!$D$9,IF(RepP!$J$3=Lists!$D$9,Lists!$D$9,IF(RepP!$J$3=$E259,RepP!$J$3,"")))</f>
        <v>Все проекты</v>
      </c>
    </row>
    <row r="260" spans="2:29" x14ac:dyDescent="0.3">
      <c r="B260" s="26">
        <f>IF(AND(O260=0,P260=0,Q260=0,Y260=0),0,IF(OR(COUNTIFS(Items!$E:$E,O260,Items!$F:$F,P260,Items!$G:$G,Q260)=1,COUNTIFS(Items!$M:$M,O260,Items!$N:$N,P260,Items!$O:$O,Q260)=1,COUNTIFS(Items!$U:$U,O260,Items!$V:$V,P260,Items!$W:$W,Q260)=1),0,1))</f>
        <v>0</v>
      </c>
      <c r="D260" s="24">
        <f t="shared" si="119"/>
        <v>45458</v>
      </c>
      <c r="E260" s="1" t="s">
        <v>201</v>
      </c>
      <c r="O260" s="1" t="s">
        <v>94</v>
      </c>
      <c r="P260" s="1" t="s">
        <v>69</v>
      </c>
      <c r="Q260" s="1" t="s">
        <v>83</v>
      </c>
      <c r="AA260" s="1">
        <f t="shared" si="118"/>
        <v>526068.13018500002</v>
      </c>
      <c r="AC260" s="31" t="str">
        <f>IF(OR(RepP!$J$3="",RepP!$J$3=0,COUNTIF(Lists!$D:$D,RepP!$J$3)=0),Lists!$D$9,IF(RepP!$J$3=Lists!$D$9,Lists!$D$9,IF(RepP!$J$3=$E260,RepP!$J$3,"")))</f>
        <v>Все проекты</v>
      </c>
    </row>
    <row r="261" spans="2:29" x14ac:dyDescent="0.3">
      <c r="B261" s="26">
        <f>IF(AND(O261=0,P261=0,Q261=0,Y261=0),0,IF(OR(COUNTIFS(Items!$E:$E,O261,Items!$F:$F,P261,Items!$G:$G,Q261)=1,COUNTIFS(Items!$M:$M,O261,Items!$N:$N,P261,Items!$O:$O,Q261)=1,COUNTIFS(Items!$U:$U,O261,Items!$V:$V,P261,Items!$W:$W,Q261)=1),0,1))</f>
        <v>0</v>
      </c>
      <c r="D261" s="24">
        <f t="shared" si="119"/>
        <v>45458</v>
      </c>
      <c r="E261" s="1" t="s">
        <v>202</v>
      </c>
      <c r="O261" s="1" t="s">
        <v>94</v>
      </c>
      <c r="P261" s="1" t="s">
        <v>109</v>
      </c>
      <c r="Q261" s="1" t="s">
        <v>110</v>
      </c>
      <c r="AA261" s="1">
        <f t="shared" si="118"/>
        <v>492295.65747570008</v>
      </c>
      <c r="AC261" s="31" t="str">
        <f>IF(OR(RepP!$J$3="",RepP!$J$3=0,COUNTIF(Lists!$D:$D,RepP!$J$3)=0),Lists!$D$9,IF(RepP!$J$3=Lists!$D$9,Lists!$D$9,IF(RepP!$J$3=$E261,RepP!$J$3,"")))</f>
        <v>Все проекты</v>
      </c>
    </row>
    <row r="262" spans="2:29" x14ac:dyDescent="0.3">
      <c r="B262" s="26">
        <f>IF(AND(O262=0,P262=0,Q262=0,Y262=0),0,IF(OR(COUNTIFS(Items!$E:$E,O262,Items!$F:$F,P262,Items!$G:$G,Q262)=1,COUNTIFS(Items!$M:$M,O262,Items!$N:$N,P262,Items!$O:$O,Q262)=1,COUNTIFS(Items!$U:$U,O262,Items!$V:$V,P262,Items!$W:$W,Q262)=1),0,1))</f>
        <v>0</v>
      </c>
      <c r="D262" s="24">
        <f t="shared" si="119"/>
        <v>45458</v>
      </c>
      <c r="E262" s="1" t="s">
        <v>203</v>
      </c>
      <c r="O262" s="1" t="s">
        <v>94</v>
      </c>
      <c r="P262" s="1" t="s">
        <v>109</v>
      </c>
      <c r="Q262" s="1" t="s">
        <v>111</v>
      </c>
      <c r="AA262" s="1">
        <f t="shared" si="118"/>
        <v>498150</v>
      </c>
      <c r="AC262" s="31" t="str">
        <f>IF(OR(RepP!$J$3="",RepP!$J$3=0,COUNTIF(Lists!$D:$D,RepP!$J$3)=0),Lists!$D$9,IF(RepP!$J$3=Lists!$D$9,Lists!$D$9,IF(RepP!$J$3=$E262,RepP!$J$3,"")))</f>
        <v>Все проекты</v>
      </c>
    </row>
    <row r="263" spans="2:29" x14ac:dyDescent="0.3">
      <c r="B263" s="26">
        <f>IF(AND(O263=0,P263=0,Q263=0,Y263=0),0,IF(OR(COUNTIFS(Items!$E:$E,O263,Items!$F:$F,P263,Items!$G:$G,Q263)=1,COUNTIFS(Items!$M:$M,O263,Items!$N:$N,P263,Items!$O:$O,Q263)=1,COUNTIFS(Items!$U:$U,O263,Items!$V:$V,P263,Items!$W:$W,Q263)=1),0,1))</f>
        <v>0</v>
      </c>
      <c r="D263" s="24">
        <f t="shared" si="119"/>
        <v>45458</v>
      </c>
      <c r="E263" s="1" t="s">
        <v>200</v>
      </c>
      <c r="O263" s="1" t="s">
        <v>94</v>
      </c>
      <c r="P263" s="1" t="s">
        <v>109</v>
      </c>
      <c r="Q263" s="1" t="s">
        <v>112</v>
      </c>
      <c r="AA263" s="1">
        <f t="shared" si="118"/>
        <v>351000</v>
      </c>
      <c r="AC263" s="31" t="str">
        <f>IF(OR(RepP!$J$3="",RepP!$J$3=0,COUNTIF(Lists!$D:$D,RepP!$J$3)=0),Lists!$D$9,IF(RepP!$J$3=Lists!$D$9,Lists!$D$9,IF(RepP!$J$3=$E263,RepP!$J$3,"")))</f>
        <v>Все проекты</v>
      </c>
    </row>
    <row r="264" spans="2:29" x14ac:dyDescent="0.3">
      <c r="B264" s="26">
        <f>IF(AND(O264=0,P264=0,Q264=0,Y264=0),0,IF(OR(COUNTIFS(Items!$E:$E,O264,Items!$F:$F,P264,Items!$G:$G,Q264)=1,COUNTIFS(Items!$M:$M,O264,Items!$N:$N,P264,Items!$O:$O,Q264)=1,COUNTIFS(Items!$U:$U,O264,Items!$V:$V,P264,Items!$W:$W,Q264)=1),0,1))</f>
        <v>0</v>
      </c>
      <c r="D264" s="24">
        <f t="shared" si="119"/>
        <v>45458</v>
      </c>
      <c r="E264" s="1" t="s">
        <v>201</v>
      </c>
      <c r="O264" s="1" t="s">
        <v>94</v>
      </c>
      <c r="P264" s="1" t="s">
        <v>109</v>
      </c>
      <c r="Q264" s="1" t="s">
        <v>113</v>
      </c>
      <c r="AA264" s="1">
        <f t="shared" si="118"/>
        <v>353070</v>
      </c>
      <c r="AC264" s="31" t="str">
        <f>IF(OR(RepP!$J$3="",RepP!$J$3=0,COUNTIF(Lists!$D:$D,RepP!$J$3)=0),Lists!$D$9,IF(RepP!$J$3=Lists!$D$9,Lists!$D$9,IF(RepP!$J$3=$E264,RepP!$J$3,"")))</f>
        <v>Все проекты</v>
      </c>
    </row>
    <row r="265" spans="2:29" x14ac:dyDescent="0.3">
      <c r="B265" s="26">
        <f>IF(AND(O265=0,P265=0,Q265=0,Y265=0),0,IF(OR(COUNTIFS(Items!$E:$E,O265,Items!$F:$F,P265,Items!$G:$G,Q265)=1,COUNTIFS(Items!$M:$M,O265,Items!$N:$N,P265,Items!$O:$O,Q265)=1,COUNTIFS(Items!$U:$U,O265,Items!$V:$V,P265,Items!$W:$W,Q265)=1),0,1))</f>
        <v>0</v>
      </c>
      <c r="D265" s="24">
        <f t="shared" si="119"/>
        <v>45458</v>
      </c>
      <c r="E265" s="1" t="s">
        <v>202</v>
      </c>
      <c r="O265" s="1" t="s">
        <v>94</v>
      </c>
      <c r="P265" s="1" t="s">
        <v>109</v>
      </c>
      <c r="Q265" s="1" t="s">
        <v>114</v>
      </c>
      <c r="AA265" s="1">
        <f t="shared" si="118"/>
        <v>429614.52300000004</v>
      </c>
      <c r="AC265" s="31" t="str">
        <f>IF(OR(RepP!$J$3="",RepP!$J$3=0,COUNTIF(Lists!$D:$D,RepP!$J$3)=0),Lists!$D$9,IF(RepP!$J$3=Lists!$D$9,Lists!$D$9,IF(RepP!$J$3=$E265,RepP!$J$3,"")))</f>
        <v>Все проекты</v>
      </c>
    </row>
    <row r="266" spans="2:29" x14ac:dyDescent="0.3">
      <c r="B266" s="26">
        <f>IF(AND(O266=0,P266=0,Q266=0,Y266=0),0,IF(OR(COUNTIFS(Items!$E:$E,O266,Items!$F:$F,P266,Items!$G:$G,Q266)=1,COUNTIFS(Items!$M:$M,O266,Items!$N:$N,P266,Items!$O:$O,Q266)=1,COUNTIFS(Items!$U:$U,O266,Items!$V:$V,P266,Items!$W:$W,Q266)=1),0,1))</f>
        <v>0</v>
      </c>
      <c r="D266" s="24">
        <f t="shared" si="119"/>
        <v>45458</v>
      </c>
      <c r="E266" s="1" t="s">
        <v>203</v>
      </c>
      <c r="O266" s="1" t="s">
        <v>94</v>
      </c>
      <c r="P266" s="1" t="s">
        <v>109</v>
      </c>
      <c r="Q266" s="1" t="s">
        <v>115</v>
      </c>
      <c r="AA266" s="1">
        <f t="shared" si="118"/>
        <v>578352.15</v>
      </c>
      <c r="AC266" s="31" t="str">
        <f>IF(OR(RepP!$J$3="",RepP!$J$3=0,COUNTIF(Lists!$D:$D,RepP!$J$3)=0),Lists!$D$9,IF(RepP!$J$3=Lists!$D$9,Lists!$D$9,IF(RepP!$J$3=$E266,RepP!$J$3,"")))</f>
        <v>Все проекты</v>
      </c>
    </row>
    <row r="267" spans="2:29" x14ac:dyDescent="0.3">
      <c r="B267" s="26">
        <f>IF(AND(O267=0,P267=0,Q267=0,Y267=0),0,IF(OR(COUNTIFS(Items!$E:$E,O267,Items!$F:$F,P267,Items!$G:$G,Q267)=1,COUNTIFS(Items!$M:$M,O267,Items!$N:$N,P267,Items!$O:$O,Q267)=1,COUNTIFS(Items!$U:$U,O267,Items!$V:$V,P267,Items!$W:$W,Q267)=1),0,1))</f>
        <v>0</v>
      </c>
      <c r="D267" s="24">
        <f t="shared" si="119"/>
        <v>45458</v>
      </c>
      <c r="E267" s="1" t="s">
        <v>200</v>
      </c>
      <c r="O267" s="1" t="s">
        <v>94</v>
      </c>
      <c r="P267" s="1" t="s">
        <v>109</v>
      </c>
      <c r="Q267" s="1" t="s">
        <v>116</v>
      </c>
      <c r="AA267" s="1">
        <f t="shared" si="118"/>
        <v>411640.65</v>
      </c>
      <c r="AC267" s="31" t="str">
        <f>IF(OR(RepP!$J$3="",RepP!$J$3=0,COUNTIF(Lists!$D:$D,RepP!$J$3)=0),Lists!$D$9,IF(RepP!$J$3=Lists!$D$9,Lists!$D$9,IF(RepP!$J$3=$E267,RepP!$J$3,"")))</f>
        <v>Все проекты</v>
      </c>
    </row>
    <row r="268" spans="2:29" x14ac:dyDescent="0.3">
      <c r="B268" s="26">
        <f>IF(AND(O268=0,P268=0,Q268=0,Y268=0),0,IF(OR(COUNTIFS(Items!$E:$E,O268,Items!$F:$F,P268,Items!$G:$G,Q268)=1,COUNTIFS(Items!$M:$M,O268,Items!$N:$N,P268,Items!$O:$O,Q268)=1,COUNTIFS(Items!$U:$U,O268,Items!$V:$V,P268,Items!$W:$W,Q268)=1),0,1))</f>
        <v>0</v>
      </c>
      <c r="D268" s="24">
        <f t="shared" si="119"/>
        <v>45458</v>
      </c>
      <c r="E268" s="1" t="s">
        <v>201</v>
      </c>
      <c r="O268" s="1" t="s">
        <v>94</v>
      </c>
      <c r="P268" s="1" t="s">
        <v>109</v>
      </c>
      <c r="Q268" s="1" t="s">
        <v>117</v>
      </c>
      <c r="AA268" s="1">
        <f t="shared" si="118"/>
        <v>407490.09300000005</v>
      </c>
      <c r="AC268" s="31" t="str">
        <f>IF(OR(RepP!$J$3="",RepP!$J$3=0,COUNTIF(Lists!$D:$D,RepP!$J$3)=0),Lists!$D$9,IF(RepP!$J$3=Lists!$D$9,Lists!$D$9,IF(RepP!$J$3=$E268,RepP!$J$3,"")))</f>
        <v>Все проекты</v>
      </c>
    </row>
    <row r="269" spans="2:29" x14ac:dyDescent="0.3">
      <c r="B269" s="26">
        <f>IF(AND(O269=0,P269=0,Q269=0,Y269=0),0,IF(OR(COUNTIFS(Items!$E:$E,O269,Items!$F:$F,P269,Items!$G:$G,Q269)=1,COUNTIFS(Items!$M:$M,O269,Items!$N:$N,P269,Items!$O:$O,Q269)=1,COUNTIFS(Items!$U:$U,O269,Items!$V:$V,P269,Items!$W:$W,Q269)=1),0,1))</f>
        <v>0</v>
      </c>
      <c r="D269" s="24">
        <f t="shared" si="119"/>
        <v>45458</v>
      </c>
      <c r="E269" s="1" t="s">
        <v>202</v>
      </c>
      <c r="O269" s="1" t="s">
        <v>94</v>
      </c>
      <c r="P269" s="1" t="s">
        <v>109</v>
      </c>
      <c r="Q269" s="1" t="s">
        <v>118</v>
      </c>
      <c r="AA269" s="1">
        <f t="shared" si="118"/>
        <v>491865.66738269996</v>
      </c>
      <c r="AC269" s="31" t="str">
        <f>IF(OR(RepP!$J$3="",RepP!$J$3=0,COUNTIF(Lists!$D:$D,RepP!$J$3)=0),Lists!$D$9,IF(RepP!$J$3=Lists!$D$9,Lists!$D$9,IF(RepP!$J$3=$E269,RepP!$J$3,"")))</f>
        <v>Все проекты</v>
      </c>
    </row>
    <row r="270" spans="2:29" x14ac:dyDescent="0.3">
      <c r="B270" s="26">
        <f>IF(AND(O270=0,P270=0,Q270=0,Y270=0),0,IF(OR(COUNTIFS(Items!$E:$E,O270,Items!$F:$F,P270,Items!$G:$G,Q270)=1,COUNTIFS(Items!$M:$M,O270,Items!$N:$N,P270,Items!$O:$O,Q270)=1,COUNTIFS(Items!$U:$U,O270,Items!$V:$V,P270,Items!$W:$W,Q270)=1),0,1))</f>
        <v>0</v>
      </c>
      <c r="D270" s="24">
        <f t="shared" si="119"/>
        <v>45458</v>
      </c>
      <c r="E270" s="1" t="s">
        <v>203</v>
      </c>
      <c r="O270" s="1" t="s">
        <v>94</v>
      </c>
      <c r="P270" s="1" t="s">
        <v>109</v>
      </c>
      <c r="Q270" s="1" t="s">
        <v>119</v>
      </c>
      <c r="AA270" s="1">
        <f t="shared" si="118"/>
        <v>670175.59153500001</v>
      </c>
      <c r="AC270" s="31" t="str">
        <f>IF(OR(RepP!$J$3="",RepP!$J$3=0,COUNTIF(Lists!$D:$D,RepP!$J$3)=0),Lists!$D$9,IF(RepP!$J$3=Lists!$D$9,Lists!$D$9,IF(RepP!$J$3=$E270,RepP!$J$3,"")))</f>
        <v>Все проекты</v>
      </c>
    </row>
    <row r="271" spans="2:29" x14ac:dyDescent="0.3">
      <c r="B271" s="26">
        <f>IF(AND(O271=0,P271=0,Q271=0,Y271=0),0,IF(OR(COUNTIFS(Items!$E:$E,O271,Items!$F:$F,P271,Items!$G:$G,Q271)=1,COUNTIFS(Items!$M:$M,O271,Items!$N:$N,P271,Items!$O:$O,Q271)=1,COUNTIFS(Items!$U:$U,O271,Items!$V:$V,P271,Items!$W:$W,Q271)=1),0,1))</f>
        <v>0</v>
      </c>
      <c r="D271" s="24">
        <f t="shared" si="119"/>
        <v>45458</v>
      </c>
      <c r="E271" s="1" t="s">
        <v>200</v>
      </c>
      <c r="O271" s="1" t="s">
        <v>94</v>
      </c>
      <c r="P271" s="1" t="s">
        <v>109</v>
      </c>
      <c r="Q271" s="1" t="s">
        <v>121</v>
      </c>
      <c r="AA271" s="1">
        <f t="shared" si="118"/>
        <v>481068.13018500002</v>
      </c>
      <c r="AC271" s="31" t="str">
        <f>IF(OR(RepP!$J$3="",RepP!$J$3=0,COUNTIF(Lists!$D:$D,RepP!$J$3)=0),Lists!$D$9,IF(RepP!$J$3=Lists!$D$9,Lists!$D$9,IF(RepP!$J$3=$E271,RepP!$J$3,"")))</f>
        <v>Все проекты</v>
      </c>
    </row>
    <row r="272" spans="2:29" x14ac:dyDescent="0.3">
      <c r="B272" s="26">
        <f>IF(AND(O272=0,P272=0,Q272=0,Y272=0),0,IF(OR(COUNTIFS(Items!$E:$E,O272,Items!$F:$F,P272,Items!$G:$G,Q272)=1,COUNTIFS(Items!$M:$M,O272,Items!$N:$N,P272,Items!$O:$O,Q272)=1,COUNTIFS(Items!$U:$U,O272,Items!$V:$V,P272,Items!$W:$W,Q272)=1),0,1))</f>
        <v>0</v>
      </c>
      <c r="D272" s="24">
        <f t="shared" si="119"/>
        <v>45458</v>
      </c>
      <c r="E272" s="1" t="s">
        <v>201</v>
      </c>
      <c r="O272" s="1" t="s">
        <v>94</v>
      </c>
      <c r="P272" s="1" t="s">
        <v>109</v>
      </c>
      <c r="Q272" s="1" t="s">
        <v>122</v>
      </c>
      <c r="AA272" s="1">
        <f t="shared" si="118"/>
        <v>469795.65747570008</v>
      </c>
      <c r="AC272" s="31" t="str">
        <f>IF(OR(RepP!$J$3="",RepP!$J$3=0,COUNTIF(Lists!$D:$D,RepP!$J$3)=0),Lists!$D$9,IF(RepP!$J$3=Lists!$D$9,Lists!$D$9,IF(RepP!$J$3=$E272,RepP!$J$3,"")))</f>
        <v>Все проекты</v>
      </c>
    </row>
    <row r="273" spans="2:29" x14ac:dyDescent="0.3">
      <c r="B273" s="26">
        <f>IF(AND(O273=0,P273=0,Q273=0,Y273=0),0,IF(OR(COUNTIFS(Items!$E:$E,O273,Items!$F:$F,P273,Items!$G:$G,Q273)=1,COUNTIFS(Items!$M:$M,O273,Items!$N:$N,P273,Items!$O:$O,Q273)=1,COUNTIFS(Items!$U:$U,O273,Items!$V:$V,P273,Items!$W:$W,Q273)=1),0,1))</f>
        <v>0</v>
      </c>
      <c r="D273" s="24">
        <f t="shared" si="119"/>
        <v>45458</v>
      </c>
      <c r="E273" s="1" t="s">
        <v>202</v>
      </c>
      <c r="O273" s="1" t="s">
        <v>94</v>
      </c>
      <c r="P273" s="1" t="s">
        <v>109</v>
      </c>
      <c r="Q273" s="1" t="s">
        <v>123</v>
      </c>
      <c r="AA273" s="1">
        <f t="shared" si="118"/>
        <v>388557</v>
      </c>
      <c r="AC273" s="31" t="str">
        <f>IF(OR(RepP!$J$3="",RepP!$J$3=0,COUNTIF(Lists!$D:$D,RepP!$J$3)=0),Lists!$D$9,IF(RepP!$J$3=Lists!$D$9,Lists!$D$9,IF(RepP!$J$3=$E273,RepP!$J$3,"")))</f>
        <v>Все проекты</v>
      </c>
    </row>
    <row r="274" spans="2:29" x14ac:dyDescent="0.3">
      <c r="B274" s="26">
        <f>IF(AND(O274=0,P274=0,Q274=0,Y274=0),0,IF(OR(COUNTIFS(Items!$E:$E,O274,Items!$F:$F,P274,Items!$G:$G,Q274)=1,COUNTIFS(Items!$M:$M,O274,Items!$N:$N,P274,Items!$O:$O,Q274)=1,COUNTIFS(Items!$U:$U,O274,Items!$V:$V,P274,Items!$W:$W,Q274)=1),0,1))</f>
        <v>0</v>
      </c>
      <c r="D274" s="24">
        <f t="shared" si="119"/>
        <v>45458</v>
      </c>
      <c r="E274" s="1" t="s">
        <v>203</v>
      </c>
      <c r="O274" s="1" t="s">
        <v>94</v>
      </c>
      <c r="P274" s="1" t="s">
        <v>109</v>
      </c>
      <c r="Q274" s="1" t="s">
        <v>124</v>
      </c>
      <c r="AA274" s="1">
        <f t="shared" si="118"/>
        <v>431730</v>
      </c>
      <c r="AC274" s="31" t="str">
        <f>IF(OR(RepP!$J$3="",RepP!$J$3=0,COUNTIF(Lists!$D:$D,RepP!$J$3)=0),Lists!$D$9,IF(RepP!$J$3=Lists!$D$9,Lists!$D$9,IF(RepP!$J$3=$E274,RepP!$J$3,"")))</f>
        <v>Все проекты</v>
      </c>
    </row>
    <row r="275" spans="2:29" x14ac:dyDescent="0.3">
      <c r="B275" s="26">
        <f>IF(AND(O275=0,P275=0,Q275=0,Y275=0),0,IF(OR(COUNTIFS(Items!$E:$E,O275,Items!$F:$F,P275,Items!$G:$G,Q275)=1,COUNTIFS(Items!$M:$M,O275,Items!$N:$N,P275,Items!$O:$O,Q275)=1,COUNTIFS(Items!$U:$U,O275,Items!$V:$V,P275,Items!$W:$W,Q275)=1),0,1))</f>
        <v>0</v>
      </c>
      <c r="D275" s="24">
        <f t="shared" si="119"/>
        <v>45458</v>
      </c>
      <c r="E275" s="1" t="s">
        <v>200</v>
      </c>
      <c r="O275" s="1" t="s">
        <v>94</v>
      </c>
      <c r="P275" s="1" t="s">
        <v>109</v>
      </c>
      <c r="Q275" s="1" t="s">
        <v>125</v>
      </c>
      <c r="AA275" s="1">
        <f t="shared" si="118"/>
        <v>308070</v>
      </c>
      <c r="AC275" s="31" t="str">
        <f>IF(OR(RepP!$J$3="",RepP!$J$3=0,COUNTIF(Lists!$D:$D,RepP!$J$3)=0),Lists!$D$9,IF(RepP!$J$3=Lists!$D$9,Lists!$D$9,IF(RepP!$J$3=$E275,RepP!$J$3,"")))</f>
        <v>Все проекты</v>
      </c>
    </row>
    <row r="276" spans="2:29" x14ac:dyDescent="0.3">
      <c r="B276" s="26">
        <f>IF(AND(O276=0,P276=0,Q276=0,Y276=0),0,IF(OR(COUNTIFS(Items!$E:$E,O276,Items!$F:$F,P276,Items!$G:$G,Q276)=1,COUNTIFS(Items!$M:$M,O276,Items!$N:$N,P276,Items!$O:$O,Q276)=1,COUNTIFS(Items!$U:$U,O276,Items!$V:$V,P276,Items!$W:$W,Q276)=1),0,1))</f>
        <v>0</v>
      </c>
      <c r="D276" s="24">
        <f t="shared" si="119"/>
        <v>45458</v>
      </c>
      <c r="E276" s="1" t="s">
        <v>201</v>
      </c>
      <c r="O276" s="1" t="s">
        <v>94</v>
      </c>
      <c r="P276" s="1" t="s">
        <v>109</v>
      </c>
      <c r="Q276" s="1" t="s">
        <v>126</v>
      </c>
      <c r="AA276" s="1">
        <f t="shared" si="118"/>
        <v>407114.52300000004</v>
      </c>
      <c r="AC276" s="31" t="str">
        <f>IF(OR(RepP!$J$3="",RepP!$J$3=0,COUNTIF(Lists!$D:$D,RepP!$J$3)=0),Lists!$D$9,IF(RepP!$J$3=Lists!$D$9,Lists!$D$9,IF(RepP!$J$3=$E276,RepP!$J$3,"")))</f>
        <v>Все проекты</v>
      </c>
    </row>
    <row r="277" spans="2:29" x14ac:dyDescent="0.3">
      <c r="B277" s="26">
        <f>IF(AND(O277=0,P277=0,Q277=0,Y277=0),0,IF(OR(COUNTIFS(Items!$E:$E,O277,Items!$F:$F,P277,Items!$G:$G,Q277)=1,COUNTIFS(Items!$M:$M,O277,Items!$N:$N,P277,Items!$O:$O,Q277)=1,COUNTIFS(Items!$U:$U,O277,Items!$V:$V,P277,Items!$W:$W,Q277)=1),0,1))</f>
        <v>0</v>
      </c>
      <c r="D277" s="24">
        <f t="shared" si="119"/>
        <v>45458</v>
      </c>
      <c r="E277" s="1" t="s">
        <v>202</v>
      </c>
      <c r="O277" s="1" t="s">
        <v>94</v>
      </c>
      <c r="P277" s="1" t="s">
        <v>109</v>
      </c>
      <c r="Q277" s="1" t="s">
        <v>127</v>
      </c>
      <c r="AA277" s="1">
        <f t="shared" si="118"/>
        <v>451114.67700000003</v>
      </c>
      <c r="AC277" s="31" t="str">
        <f>IF(OR(RepP!$J$3="",RepP!$J$3=0,COUNTIF(Lists!$D:$D,RepP!$J$3)=0),Lists!$D$9,IF(RepP!$J$3=Lists!$D$9,Lists!$D$9,IF(RepP!$J$3=$E277,RepP!$J$3,"")))</f>
        <v>Все проекты</v>
      </c>
    </row>
    <row r="278" spans="2:29" x14ac:dyDescent="0.3">
      <c r="B278" s="26">
        <f>IF(AND(O278=0,P278=0,Q278=0,Y278=0),0,IF(OR(COUNTIFS(Items!$E:$E,O278,Items!$F:$F,P278,Items!$G:$G,Q278)=1,COUNTIFS(Items!$M:$M,O278,Items!$N:$N,P278,Items!$O:$O,Q278)=1,COUNTIFS(Items!$U:$U,O278,Items!$V:$V,P278,Items!$W:$W,Q278)=1),0,1))</f>
        <v>0</v>
      </c>
      <c r="D278" s="24">
        <f t="shared" si="119"/>
        <v>45458</v>
      </c>
      <c r="E278" s="1" t="s">
        <v>203</v>
      </c>
      <c r="O278" s="1" t="s">
        <v>94</v>
      </c>
      <c r="P278" s="1" t="s">
        <v>120</v>
      </c>
      <c r="Q278" s="1" t="s">
        <v>128</v>
      </c>
      <c r="AA278" s="1">
        <f t="shared" si="118"/>
        <v>506317.99949999998</v>
      </c>
      <c r="AC278" s="31" t="str">
        <f>IF(OR(RepP!$J$3="",RepP!$J$3=0,COUNTIF(Lists!$D:$D,RepP!$J$3)=0),Lists!$D$9,IF(RepP!$J$3=Lists!$D$9,Lists!$D$9,IF(RepP!$J$3=$E278,RepP!$J$3,"")))</f>
        <v>Все проекты</v>
      </c>
    </row>
    <row r="279" spans="2:29" x14ac:dyDescent="0.3">
      <c r="B279" s="26">
        <f>IF(AND(O279=0,P279=0,Q279=0,Y279=0),0,IF(OR(COUNTIFS(Items!$E:$E,O279,Items!$F:$F,P279,Items!$G:$G,Q279)=1,COUNTIFS(Items!$M:$M,O279,Items!$N:$N,P279,Items!$O:$O,Q279)=1,COUNTIFS(Items!$U:$U,O279,Items!$V:$V,P279,Items!$W:$W,Q279)=1),0,1))</f>
        <v>0</v>
      </c>
      <c r="D279" s="24">
        <f t="shared" si="119"/>
        <v>45458</v>
      </c>
      <c r="E279" s="1" t="s">
        <v>200</v>
      </c>
      <c r="O279" s="1" t="s">
        <v>94</v>
      </c>
      <c r="P279" s="1" t="s">
        <v>120</v>
      </c>
      <c r="Q279" s="1" t="s">
        <v>129</v>
      </c>
      <c r="AA279" s="1">
        <f t="shared" si="118"/>
        <v>362490.09300000005</v>
      </c>
      <c r="AC279" s="31" t="str">
        <f>IF(OR(RepP!$J$3="",RepP!$J$3=0,COUNTIF(Lists!$D:$D,RepP!$J$3)=0),Lists!$D$9,IF(RepP!$J$3=Lists!$D$9,Lists!$D$9,IF(RepP!$J$3=$E279,RepP!$J$3,"")))</f>
        <v>Все проекты</v>
      </c>
    </row>
    <row r="280" spans="2:29" x14ac:dyDescent="0.3">
      <c r="B280" s="26">
        <f>IF(AND(O280=0,P280=0,Q280=0,Y280=0),0,IF(OR(COUNTIFS(Items!$E:$E,O280,Items!$F:$F,P280,Items!$G:$G,Q280)=1,COUNTIFS(Items!$M:$M,O280,Items!$N:$N,P280,Items!$O:$O,Q280)=1,COUNTIFS(Items!$U:$U,O280,Items!$V:$V,P280,Items!$W:$W,Q280)=1),0,1))</f>
        <v>0</v>
      </c>
      <c r="D280" s="24">
        <f t="shared" si="119"/>
        <v>45458</v>
      </c>
      <c r="E280" s="1" t="s">
        <v>201</v>
      </c>
      <c r="O280" s="1" t="s">
        <v>94</v>
      </c>
      <c r="P280" s="1" t="s">
        <v>120</v>
      </c>
      <c r="Q280" s="1" t="s">
        <v>130</v>
      </c>
      <c r="AA280" s="1">
        <f t="shared" si="118"/>
        <v>469365.66738269996</v>
      </c>
      <c r="AC280" s="31" t="str">
        <f>IF(OR(RepP!$J$3="",RepP!$J$3=0,COUNTIF(Lists!$D:$D,RepP!$J$3)=0),Lists!$D$9,IF(RepP!$J$3=Lists!$D$9,Lists!$D$9,IF(RepP!$J$3=$E280,RepP!$J$3,"")))</f>
        <v>Все проекты</v>
      </c>
    </row>
    <row r="281" spans="2:29" x14ac:dyDescent="0.3">
      <c r="B281" s="26">
        <f>IF(AND(O281=0,P281=0,Q281=0,Y281=0),0,IF(OR(COUNTIFS(Items!$E:$E,O281,Items!$F:$F,P281,Items!$G:$G,Q281)=1,COUNTIFS(Items!$M:$M,O281,Items!$N:$N,P281,Items!$O:$O,Q281)=1,COUNTIFS(Items!$U:$U,O281,Items!$V:$V,P281,Items!$W:$W,Q281)=1),0,1))</f>
        <v>0</v>
      </c>
      <c r="D281" s="24">
        <f t="shared" si="119"/>
        <v>45458</v>
      </c>
      <c r="E281" s="1" t="s">
        <v>202</v>
      </c>
      <c r="O281" s="1" t="s">
        <v>94</v>
      </c>
      <c r="P281" s="1" t="s">
        <v>120</v>
      </c>
      <c r="Q281" s="1" t="s">
        <v>169</v>
      </c>
      <c r="AA281" s="1">
        <f t="shared" si="118"/>
        <v>522736.96139730001</v>
      </c>
      <c r="AC281" s="31" t="str">
        <f>IF(OR(RepP!$J$3="",RepP!$J$3=0,COUNTIF(Lists!$D:$D,RepP!$J$3)=0),Lists!$D$9,IF(RepP!$J$3=Lists!$D$9,Lists!$D$9,IF(RepP!$J$3=$E281,RepP!$J$3,"")))</f>
        <v>Все проекты</v>
      </c>
    </row>
    <row r="282" spans="2:29" x14ac:dyDescent="0.3">
      <c r="B282" s="26">
        <f>IF(AND(O282=0,P282=0,Q282=0,Y282=0),0,IF(OR(COUNTIFS(Items!$E:$E,O282,Items!$F:$F,P282,Items!$G:$G,Q282)=1,COUNTIFS(Items!$M:$M,O282,Items!$N:$N,P282,Items!$O:$O,Q282)=1,COUNTIFS(Items!$U:$U,O282,Items!$V:$V,P282,Items!$W:$W,Q282)=1),0,1))</f>
        <v>0</v>
      </c>
      <c r="D282" s="24">
        <f t="shared" si="119"/>
        <v>45458</v>
      </c>
      <c r="E282" s="1" t="s">
        <v>203</v>
      </c>
      <c r="O282" s="1" t="s">
        <v>94</v>
      </c>
      <c r="P282" s="1" t="s">
        <v>120</v>
      </c>
      <c r="Q282" s="1" t="s">
        <v>170</v>
      </c>
      <c r="AA282" s="1">
        <f t="shared" si="118"/>
        <v>591713.80012755003</v>
      </c>
      <c r="AC282" s="31" t="str">
        <f>IF(OR(RepP!$J$3="",RepP!$J$3=0,COUNTIF(Lists!$D:$D,RepP!$J$3)=0),Lists!$D$9,IF(RepP!$J$3=Lists!$D$9,Lists!$D$9,IF(RepP!$J$3=$E282,RepP!$J$3,"")))</f>
        <v>Все проекты</v>
      </c>
    </row>
    <row r="283" spans="2:29" x14ac:dyDescent="0.3">
      <c r="B283" s="26">
        <f>IF(AND(O283=0,P283=0,Q283=0,Y283=0),0,IF(OR(COUNTIFS(Items!$E:$E,O283,Items!$F:$F,P283,Items!$G:$G,Q283)=1,COUNTIFS(Items!$M:$M,O283,Items!$N:$N,P283,Items!$O:$O,Q283)=1,COUNTIFS(Items!$U:$U,O283,Items!$V:$V,P283,Items!$W:$W,Q283)=1),0,1))</f>
        <v>0</v>
      </c>
      <c r="D283" s="24">
        <f t="shared" si="119"/>
        <v>45458</v>
      </c>
      <c r="E283" s="1" t="s">
        <v>200</v>
      </c>
      <c r="O283" s="1" t="s">
        <v>94</v>
      </c>
      <c r="P283" s="1" t="s">
        <v>120</v>
      </c>
      <c r="Q283" s="1" t="s">
        <v>171</v>
      </c>
      <c r="AA283" s="1">
        <f t="shared" si="118"/>
        <v>424795.65747570008</v>
      </c>
      <c r="AC283" s="31" t="str">
        <f>IF(OR(RepP!$J$3="",RepP!$J$3=0,COUNTIF(Lists!$D:$D,RepP!$J$3)=0),Lists!$D$9,IF(RepP!$J$3=Lists!$D$9,Lists!$D$9,IF(RepP!$J$3=$E283,RepP!$J$3,"")))</f>
        <v>Все проекты</v>
      </c>
    </row>
    <row r="284" spans="2:29" x14ac:dyDescent="0.3">
      <c r="B284" s="26">
        <f>IF(AND(O284=0,P284=0,Q284=0,Y284=0),0,IF(OR(COUNTIFS(Items!$E:$E,O284,Items!$F:$F,P284,Items!$G:$G,Q284)=1,COUNTIFS(Items!$M:$M,O284,Items!$N:$N,P284,Items!$O:$O,Q284)=1,COUNTIFS(Items!$U:$U,O284,Items!$V:$V,P284,Items!$W:$W,Q284)=1),0,1))</f>
        <v>0</v>
      </c>
      <c r="D284" s="24">
        <f t="shared" si="119"/>
        <v>45458</v>
      </c>
      <c r="E284" s="1" t="s">
        <v>201</v>
      </c>
      <c r="O284" s="1" t="s">
        <v>94</v>
      </c>
      <c r="P284" s="1" t="s">
        <v>120</v>
      </c>
      <c r="Q284" s="1" t="s">
        <v>172</v>
      </c>
      <c r="AA284" s="1">
        <f t="shared" si="118"/>
        <v>366057</v>
      </c>
      <c r="AC284" s="31" t="str">
        <f>IF(OR(RepP!$J$3="",RepP!$J$3=0,COUNTIF(Lists!$D:$D,RepP!$J$3)=0),Lists!$D$9,IF(RepP!$J$3=Lists!$D$9,Lists!$D$9,IF(RepP!$J$3=$E284,RepP!$J$3,"")))</f>
        <v>Все проекты</v>
      </c>
    </row>
    <row r="285" spans="2:29" x14ac:dyDescent="0.3">
      <c r="B285" s="26">
        <f>IF(AND(O285=0,P285=0,Q285=0,Y285=0),0,IF(OR(COUNTIFS(Items!$E:$E,O285,Items!$F:$F,P285,Items!$G:$G,Q285)=1,COUNTIFS(Items!$M:$M,O285,Items!$N:$N,P285,Items!$O:$O,Q285)=1,COUNTIFS(Items!$U:$U,O285,Items!$V:$V,P285,Items!$W:$W,Q285)=1),0,1))</f>
        <v>0</v>
      </c>
      <c r="D285" s="24">
        <f t="shared" si="119"/>
        <v>45458</v>
      </c>
      <c r="E285" s="1" t="s">
        <v>202</v>
      </c>
      <c r="O285" s="1" t="s">
        <v>94</v>
      </c>
      <c r="P285" s="1" t="s">
        <v>120</v>
      </c>
      <c r="Q285" s="1" t="s">
        <v>173</v>
      </c>
      <c r="AA285" s="1">
        <f t="shared" si="118"/>
        <v>336749.4</v>
      </c>
      <c r="AC285" s="31" t="str">
        <f>IF(OR(RepP!$J$3="",RepP!$J$3=0,COUNTIF(Lists!$D:$D,RepP!$J$3)=0),Lists!$D$9,IF(RepP!$J$3=Lists!$D$9,Lists!$D$9,IF(RepP!$J$3=$E285,RepP!$J$3,"")))</f>
        <v>Все проекты</v>
      </c>
    </row>
    <row r="286" spans="2:29" x14ac:dyDescent="0.3">
      <c r="B286" s="26">
        <f>IF(AND(O286=0,P286=0,Q286=0,Y286=0),0,IF(OR(COUNTIFS(Items!$E:$E,O286,Items!$F:$F,P286,Items!$G:$G,Q286)=1,COUNTIFS(Items!$M:$M,O286,Items!$N:$N,P286,Items!$O:$O,Q286)=1,COUNTIFS(Items!$U:$U,O286,Items!$V:$V,P286,Items!$W:$W,Q286)=1),0,1))</f>
        <v>0</v>
      </c>
      <c r="D286" s="24">
        <f t="shared" si="119"/>
        <v>45458</v>
      </c>
      <c r="E286" s="1" t="s">
        <v>203</v>
      </c>
      <c r="O286" s="1" t="s">
        <v>94</v>
      </c>
      <c r="P286" s="1" t="s">
        <v>120</v>
      </c>
      <c r="Q286" s="1" t="s">
        <v>174</v>
      </c>
      <c r="AA286" s="1">
        <f t="shared" si="118"/>
        <v>378926.10000000003</v>
      </c>
      <c r="AC286" s="31" t="str">
        <f>IF(OR(RepP!$J$3="",RepP!$J$3=0,COUNTIF(Lists!$D:$D,RepP!$J$3)=0),Lists!$D$9,IF(RepP!$J$3=Lists!$D$9,Lists!$D$9,IF(RepP!$J$3=$E286,RepP!$J$3,"")))</f>
        <v>Все проекты</v>
      </c>
    </row>
    <row r="287" spans="2:29" x14ac:dyDescent="0.3">
      <c r="B287" s="26">
        <f>IF(AND(O287=0,P287=0,Q287=0,Y287=0),0,IF(OR(COUNTIFS(Items!$E:$E,O287,Items!$F:$F,P287,Items!$G:$G,Q287)=1,COUNTIFS(Items!$M:$M,O287,Items!$N:$N,P287,Items!$O:$O,Q287)=1,COUNTIFS(Items!$U:$U,O287,Items!$V:$V,P287,Items!$W:$W,Q287)=1),0,1))</f>
        <v>0</v>
      </c>
      <c r="D287" s="24">
        <f t="shared" si="119"/>
        <v>45458</v>
      </c>
      <c r="E287" s="1" t="s">
        <v>200</v>
      </c>
      <c r="O287" s="1" t="s">
        <v>94</v>
      </c>
      <c r="P287" s="1" t="s">
        <v>120</v>
      </c>
      <c r="Q287" s="1" t="s">
        <v>175</v>
      </c>
      <c r="AA287" s="1">
        <f t="shared" si="118"/>
        <v>362114.52300000004</v>
      </c>
      <c r="AC287" s="31" t="str">
        <f>IF(OR(RepP!$J$3="",RepP!$J$3=0,COUNTIF(Lists!$D:$D,RepP!$J$3)=0),Lists!$D$9,IF(RepP!$J$3=Lists!$D$9,Lists!$D$9,IF(RepP!$J$3=$E287,RepP!$J$3,"")))</f>
        <v>Все проекты</v>
      </c>
    </row>
    <row r="288" spans="2:29" x14ac:dyDescent="0.3">
      <c r="B288" s="26">
        <f>IF(AND(O288=0,P288=0,Q288=0,Y288=0),0,IF(OR(COUNTIFS(Items!$E:$E,O288,Items!$F:$F,P288,Items!$G:$G,Q288)=1,COUNTIFS(Items!$M:$M,O288,Items!$N:$N,P288,Items!$O:$O,Q288)=1,COUNTIFS(Items!$U:$U,O288,Items!$V:$V,P288,Items!$W:$W,Q288)=1),0,1))</f>
        <v>0</v>
      </c>
      <c r="D288" s="24">
        <f t="shared" si="119"/>
        <v>45458</v>
      </c>
      <c r="E288" s="1" t="s">
        <v>201</v>
      </c>
      <c r="O288" s="1" t="s">
        <v>94</v>
      </c>
      <c r="P288" s="1" t="s">
        <v>131</v>
      </c>
      <c r="Q288" s="1" t="s">
        <v>132</v>
      </c>
      <c r="AA288" s="1">
        <f t="shared" si="118"/>
        <v>428614.67700000003</v>
      </c>
      <c r="AC288" s="31" t="str">
        <f>IF(OR(RepP!$J$3="",RepP!$J$3=0,COUNTIF(Lists!$D:$D,RepP!$J$3)=0),Lists!$D$9,IF(RepP!$J$3=Lists!$D$9,Lists!$D$9,IF(RepP!$J$3=$E288,RepP!$J$3,"")))</f>
        <v>Все проекты</v>
      </c>
    </row>
    <row r="289" spans="2:29" x14ac:dyDescent="0.3">
      <c r="B289" s="26">
        <f>IF(AND(O289=0,P289=0,Q289=0,Y289=0),0,IF(OR(COUNTIFS(Items!$E:$E,O289,Items!$F:$F,P289,Items!$G:$G,Q289)=1,COUNTIFS(Items!$M:$M,O289,Items!$N:$N,P289,Items!$O:$O,Q289)=1,COUNTIFS(Items!$U:$U,O289,Items!$V:$V,P289,Items!$W:$W,Q289)=1),0,1))</f>
        <v>0</v>
      </c>
      <c r="D289" s="24">
        <f t="shared" si="119"/>
        <v>45458</v>
      </c>
      <c r="E289" s="1" t="s">
        <v>202</v>
      </c>
      <c r="O289" s="1" t="s">
        <v>94</v>
      </c>
      <c r="P289" s="1" t="s">
        <v>131</v>
      </c>
      <c r="Q289" s="1" t="s">
        <v>133</v>
      </c>
      <c r="AA289" s="1">
        <f t="shared" si="118"/>
        <v>394928.03960999998</v>
      </c>
      <c r="AC289" s="31" t="str">
        <f>IF(OR(RepP!$J$3="",RepP!$J$3=0,COUNTIF(Lists!$D:$D,RepP!$J$3)=0),Lists!$D$9,IF(RepP!$J$3=Lists!$D$9,Lists!$D$9,IF(RepP!$J$3=$E289,RepP!$J$3,"")))</f>
        <v>Все проекты</v>
      </c>
    </row>
    <row r="290" spans="2:29" x14ac:dyDescent="0.3">
      <c r="B290" s="26">
        <f>IF(AND(O290=0,P290=0,Q290=0,Y290=0),0,IF(OR(COUNTIFS(Items!$E:$E,O290,Items!$F:$F,P290,Items!$G:$G,Q290)=1,COUNTIFS(Items!$M:$M,O290,Items!$N:$N,P290,Items!$O:$O,Q290)=1,COUNTIFS(Items!$U:$U,O290,Items!$V:$V,P290,Items!$W:$W,Q290)=1),0,1))</f>
        <v>0</v>
      </c>
      <c r="D290" s="24">
        <f t="shared" si="119"/>
        <v>45458</v>
      </c>
      <c r="E290" s="1" t="s">
        <v>203</v>
      </c>
      <c r="O290" s="1" t="s">
        <v>94</v>
      </c>
      <c r="P290" s="1" t="s">
        <v>131</v>
      </c>
      <c r="Q290" s="1" t="s">
        <v>134</v>
      </c>
      <c r="AA290" s="1">
        <f t="shared" si="118"/>
        <v>445862.81439000007</v>
      </c>
      <c r="AC290" s="31" t="str">
        <f>IF(OR(RepP!$J$3="",RepP!$J$3=0,COUNTIF(Lists!$D:$D,RepP!$J$3)=0),Lists!$D$9,IF(RepP!$J$3=Lists!$D$9,Lists!$D$9,IF(RepP!$J$3=$E290,RepP!$J$3,"")))</f>
        <v>Все проекты</v>
      </c>
    </row>
    <row r="291" spans="2:29" x14ac:dyDescent="0.3">
      <c r="B291" s="26">
        <f>IF(AND(O291=0,P291=0,Q291=0,Y291=0),0,IF(OR(COUNTIFS(Items!$E:$E,O291,Items!$F:$F,P291,Items!$G:$G,Q291)=1,COUNTIFS(Items!$M:$M,O291,Items!$N:$N,P291,Items!$O:$O,Q291)=1,COUNTIFS(Items!$U:$U,O291,Items!$V:$V,P291,Items!$W:$W,Q291)=1),0,1))</f>
        <v>0</v>
      </c>
      <c r="D291" s="24">
        <f t="shared" si="119"/>
        <v>45458</v>
      </c>
      <c r="E291" s="1" t="s">
        <v>200</v>
      </c>
      <c r="O291" s="1" t="s">
        <v>94</v>
      </c>
      <c r="P291" s="1" t="s">
        <v>131</v>
      </c>
      <c r="Q291" s="1" t="s">
        <v>135</v>
      </c>
      <c r="AA291" s="1">
        <f t="shared" si="118"/>
        <v>424365.66738269996</v>
      </c>
      <c r="AC291" s="31" t="str">
        <f>IF(OR(RepP!$J$3="",RepP!$J$3=0,COUNTIF(Lists!$D:$D,RepP!$J$3)=0),Lists!$D$9,IF(RepP!$J$3=Lists!$D$9,Lists!$D$9,IF(RepP!$J$3=$E291,RepP!$J$3,"")))</f>
        <v>Все проекты</v>
      </c>
    </row>
    <row r="292" spans="2:29" x14ac:dyDescent="0.3">
      <c r="B292" s="26">
        <f>IF(AND(O292=0,P292=0,Q292=0,Y292=0),0,IF(OR(COUNTIFS(Items!$E:$E,O292,Items!$F:$F,P292,Items!$G:$G,Q292)=1,COUNTIFS(Items!$M:$M,O292,Items!$N:$N,P292,Items!$O:$O,Q292)=1,COUNTIFS(Items!$U:$U,O292,Items!$V:$V,P292,Items!$W:$W,Q292)=1),0,1))</f>
        <v>0</v>
      </c>
      <c r="D292" s="24">
        <f t="shared" si="119"/>
        <v>45458</v>
      </c>
      <c r="E292" s="1" t="s">
        <v>201</v>
      </c>
      <c r="O292" s="1" t="s">
        <v>94</v>
      </c>
      <c r="P292" s="1" t="s">
        <v>131</v>
      </c>
      <c r="Q292" s="1" t="s">
        <v>136</v>
      </c>
      <c r="AA292" s="1">
        <f t="shared" si="118"/>
        <v>500236.96139730001</v>
      </c>
      <c r="AC292" s="31" t="str">
        <f>IF(OR(RepP!$J$3="",RepP!$J$3=0,COUNTIF(Lists!$D:$D,RepP!$J$3)=0),Lists!$D$9,IF(RepP!$J$3=Lists!$D$9,Lists!$D$9,IF(RepP!$J$3=$E292,RepP!$J$3,"")))</f>
        <v>Все проекты</v>
      </c>
    </row>
    <row r="293" spans="2:29" x14ac:dyDescent="0.3">
      <c r="B293" s="26">
        <f>IF(AND(O293=0,P293=0,Q293=0,Y293=0),0,IF(OR(COUNTIFS(Items!$E:$E,O293,Items!$F:$F,P293,Items!$G:$G,Q293)=1,COUNTIFS(Items!$M:$M,O293,Items!$N:$N,P293,Items!$O:$O,Q293)=1,COUNTIFS(Items!$U:$U,O293,Items!$V:$V,P293,Items!$W:$W,Q293)=1),0,1))</f>
        <v>0</v>
      </c>
      <c r="D293" s="24">
        <f t="shared" si="119"/>
        <v>45458</v>
      </c>
      <c r="E293" s="1" t="s">
        <v>202</v>
      </c>
      <c r="O293" s="1" t="s">
        <v>94</v>
      </c>
      <c r="P293" s="1" t="s">
        <v>131</v>
      </c>
      <c r="Q293" s="1" t="s">
        <v>137</v>
      </c>
      <c r="AA293" s="1">
        <f t="shared" si="118"/>
        <v>461536.76409948902</v>
      </c>
      <c r="AC293" s="31" t="str">
        <f>IF(OR(RepP!$J$3="",RepP!$J$3=0,COUNTIF(Lists!$D:$D,RepP!$J$3)=0),Lists!$D$9,IF(RepP!$J$3=Lists!$D$9,Lists!$D$9,IF(RepP!$J$3=$E293,RepP!$J$3,"")))</f>
        <v>Все проекты</v>
      </c>
    </row>
    <row r="294" spans="2:29" x14ac:dyDescent="0.3">
      <c r="B294" s="26">
        <f>IF(AND(O294=0,P294=0,Q294=0,Y294=0),0,IF(OR(COUNTIFS(Items!$E:$E,O294,Items!$F:$F,P294,Items!$G:$G,Q294)=1,COUNTIFS(Items!$M:$M,O294,Items!$N:$N,P294,Items!$O:$O,Q294)=1,COUNTIFS(Items!$U:$U,O294,Items!$V:$V,P294,Items!$W:$W,Q294)=1),0,1))</f>
        <v>0</v>
      </c>
      <c r="D294" s="24">
        <f t="shared" si="119"/>
        <v>45458</v>
      </c>
      <c r="E294" s="1" t="s">
        <v>203</v>
      </c>
      <c r="O294" s="1" t="s">
        <v>94</v>
      </c>
      <c r="P294" s="1" t="s">
        <v>131</v>
      </c>
      <c r="Q294" s="1" t="s">
        <v>138</v>
      </c>
      <c r="AA294" s="1">
        <f t="shared" si="118"/>
        <v>522498.65869511105</v>
      </c>
      <c r="AC294" s="31" t="str">
        <f>IF(OR(RepP!$J$3="",RepP!$J$3=0,COUNTIF(Lists!$D:$D,RepP!$J$3)=0),Lists!$D$9,IF(RepP!$J$3=Lists!$D$9,Lists!$D$9,IF(RepP!$J$3=$E294,RepP!$J$3,"")))</f>
        <v>Все проекты</v>
      </c>
    </row>
    <row r="295" spans="2:29" x14ac:dyDescent="0.3">
      <c r="B295" s="26">
        <f>IF(AND(O295=0,P295=0,Q295=0,Y295=0),0,IF(OR(COUNTIFS(Items!$E:$E,O295,Items!$F:$F,P295,Items!$G:$G,Q295)=1,COUNTIFS(Items!$M:$M,O295,Items!$N:$N,P295,Items!$O:$O,Q295)=1,COUNTIFS(Items!$U:$U,O295,Items!$V:$V,P295,Items!$W:$W,Q295)=1),0,1))</f>
        <v>0</v>
      </c>
      <c r="D295" s="24">
        <f t="shared" si="119"/>
        <v>45458</v>
      </c>
      <c r="E295" s="1" t="s">
        <v>200</v>
      </c>
      <c r="O295" s="1" t="s">
        <v>94</v>
      </c>
      <c r="P295" s="1" t="s">
        <v>131</v>
      </c>
      <c r="Q295" s="1" t="s">
        <v>139</v>
      </c>
      <c r="AA295" s="1">
        <f t="shared" si="118"/>
        <v>321057</v>
      </c>
      <c r="AC295" s="31" t="str">
        <f>IF(OR(RepP!$J$3="",RepP!$J$3=0,COUNTIF(Lists!$D:$D,RepP!$J$3)=0),Lists!$D$9,IF(RepP!$J$3=Lists!$D$9,Lists!$D$9,IF(RepP!$J$3=$E295,RepP!$J$3,"")))</f>
        <v>Все проекты</v>
      </c>
    </row>
    <row r="296" spans="2:29" x14ac:dyDescent="0.3">
      <c r="B296" s="26">
        <f>IF(AND(O296=0,P296=0,Q296=0,Y296=0),0,IF(OR(COUNTIFS(Items!$E:$E,O296,Items!$F:$F,P296,Items!$G:$G,Q296)=1,COUNTIFS(Items!$M:$M,O296,Items!$N:$N,P296,Items!$O:$O,Q296)=1,COUNTIFS(Items!$U:$U,O296,Items!$V:$V,P296,Items!$W:$W,Q296)=1),0,1))</f>
        <v>0</v>
      </c>
      <c r="D296" s="24">
        <f t="shared" si="119"/>
        <v>45458</v>
      </c>
      <c r="E296" s="1" t="s">
        <v>201</v>
      </c>
      <c r="O296" s="1" t="s">
        <v>94</v>
      </c>
      <c r="P296" s="1" t="s">
        <v>131</v>
      </c>
      <c r="Q296" s="1" t="s">
        <v>140</v>
      </c>
      <c r="AA296" s="1">
        <f t="shared" si="118"/>
        <v>314249.40000000002</v>
      </c>
      <c r="AC296" s="31" t="str">
        <f>IF(OR(RepP!$J$3="",RepP!$J$3=0,COUNTIF(Lists!$D:$D,RepP!$J$3)=0),Lists!$D$9,IF(RepP!$J$3=Lists!$D$9,Lists!$D$9,IF(RepP!$J$3=$E296,RepP!$J$3,"")))</f>
        <v>Все проекты</v>
      </c>
    </row>
    <row r="297" spans="2:29" x14ac:dyDescent="0.3">
      <c r="B297" s="26">
        <f>IF(AND(O297=0,P297=0,Q297=0,Y297=0),0,IF(OR(COUNTIFS(Items!$E:$E,O297,Items!$F:$F,P297,Items!$G:$G,Q297)=1,COUNTIFS(Items!$M:$M,O297,Items!$N:$N,P297,Items!$O:$O,Q297)=1,COUNTIFS(Items!$U:$U,O297,Items!$V:$V,P297,Items!$W:$W,Q297)=1),0,1))</f>
        <v>0</v>
      </c>
      <c r="D297" s="24">
        <f t="shared" si="119"/>
        <v>45458</v>
      </c>
      <c r="E297" s="1" t="s">
        <v>202</v>
      </c>
      <c r="O297" s="1" t="s">
        <v>94</v>
      </c>
      <c r="P297" s="1" t="s">
        <v>131</v>
      </c>
      <c r="Q297" s="1" t="s">
        <v>141</v>
      </c>
      <c r="AA297" s="1">
        <f t="shared" si="118"/>
        <v>295562.35800000001</v>
      </c>
      <c r="AC297" s="31" t="str">
        <f>IF(OR(RepP!$J$3="",RepP!$J$3=0,COUNTIF(Lists!$D:$D,RepP!$J$3)=0),Lists!$D$9,IF(RepP!$J$3=Lists!$D$9,Lists!$D$9,IF(RepP!$J$3=$E297,RepP!$J$3,"")))</f>
        <v>Все проекты</v>
      </c>
    </row>
    <row r="298" spans="2:29" x14ac:dyDescent="0.3">
      <c r="B298" s="26">
        <f>IF(AND(O298=0,P298=0,Q298=0,Y298=0),0,IF(OR(COUNTIFS(Items!$E:$E,O298,Items!$F:$F,P298,Items!$G:$G,Q298)=1,COUNTIFS(Items!$M:$M,O298,Items!$N:$N,P298,Items!$O:$O,Q298)=1,COUNTIFS(Items!$U:$U,O298,Items!$V:$V,P298,Items!$W:$W,Q298)=1),0,1))</f>
        <v>0</v>
      </c>
      <c r="D298" s="24">
        <f t="shared" si="119"/>
        <v>45458</v>
      </c>
      <c r="E298" s="1" t="s">
        <v>203</v>
      </c>
      <c r="O298" s="1" t="s">
        <v>59</v>
      </c>
      <c r="P298" s="1" t="s">
        <v>60</v>
      </c>
      <c r="Q298" s="1" t="s">
        <v>62</v>
      </c>
      <c r="AA298" s="1">
        <f>182%*SUM(AA240:AA297)</f>
        <v>48162051.953764752</v>
      </c>
      <c r="AC298" s="31" t="str">
        <f>IF(OR(RepP!$J$3="",RepP!$J$3=0,COUNTIF(Lists!$D:$D,RepP!$J$3)=0),Lists!$D$9,IF(RepP!$J$3=Lists!$D$9,Lists!$D$9,IF(RepP!$J$3=$E298,RepP!$J$3,"")))</f>
        <v>Все проекты</v>
      </c>
    </row>
    <row r="299" spans="2:29" x14ac:dyDescent="0.3">
      <c r="B299" s="26">
        <f>IF(AND(O299=0,P299=0,Q299=0,Y299=0),0,IF(OR(COUNTIFS(Items!$E:$E,O299,Items!$F:$F,P299,Items!$G:$G,Q299)=1,COUNTIFS(Items!$M:$M,O299,Items!$N:$N,P299,Items!$O:$O,Q299)=1,COUNTIFS(Items!$U:$U,O299,Items!$V:$V,P299,Items!$W:$W,Q299)=1),0,1))</f>
        <v>0</v>
      </c>
      <c r="D299" s="24">
        <f>D298-45</f>
        <v>45413</v>
      </c>
      <c r="E299" s="1" t="s">
        <v>200</v>
      </c>
      <c r="O299" s="1" t="s">
        <v>84</v>
      </c>
      <c r="P299" s="1" t="s">
        <v>86</v>
      </c>
      <c r="Q299" s="1" t="s">
        <v>62</v>
      </c>
      <c r="Y299" s="1">
        <f>20%*AA298</f>
        <v>9632410.3907529507</v>
      </c>
      <c r="AC299" s="31" t="str">
        <f>IF(OR(RepP!$J$3="",RepP!$J$3=0,COUNTIF(Lists!$D:$D,RepP!$J$3)=0),Lists!$D$9,IF(RepP!$J$3=Lists!$D$9,Lists!$D$9,IF(RepP!$J$3=$E299,RepP!$J$3,"")))</f>
        <v>Все проекты</v>
      </c>
    </row>
    <row r="300" spans="2:29" x14ac:dyDescent="0.3">
      <c r="B300" s="26">
        <f>IF(AND(O300=0,P300=0,Q300=0,Y300=0),0,IF(OR(COUNTIFS(Items!$E:$E,O300,Items!$F:$F,P300,Items!$G:$G,Q300)=1,COUNTIFS(Items!$M:$M,O300,Items!$N:$N,P300,Items!$O:$O,Q300)=1,COUNTIFS(Items!$U:$U,O300,Items!$V:$V,P300,Items!$W:$W,Q300)=1),0,1))</f>
        <v>0</v>
      </c>
      <c r="D300" s="24">
        <f>D298-21</f>
        <v>45437</v>
      </c>
      <c r="E300" s="1" t="s">
        <v>201</v>
      </c>
      <c r="O300" s="1" t="s">
        <v>84</v>
      </c>
      <c r="P300" s="1" t="s">
        <v>86</v>
      </c>
      <c r="Q300" s="1" t="s">
        <v>62</v>
      </c>
      <c r="Y300" s="1">
        <f>20%*AA298</f>
        <v>9632410.3907529507</v>
      </c>
      <c r="AC300" s="31" t="str">
        <f>IF(OR(RepP!$J$3="",RepP!$J$3=0,COUNTIF(Lists!$D:$D,RepP!$J$3)=0),Lists!$D$9,IF(RepP!$J$3=Lists!$D$9,Lists!$D$9,IF(RepP!$J$3=$E300,RepP!$J$3,"")))</f>
        <v>Все проекты</v>
      </c>
    </row>
    <row r="301" spans="2:29" x14ac:dyDescent="0.3">
      <c r="B301" s="26">
        <f>IF(AND(O301=0,P301=0,Q301=0,Y301=0),0,IF(OR(COUNTIFS(Items!$E:$E,O301,Items!$F:$F,P301,Items!$G:$G,Q301)=1,COUNTIFS(Items!$M:$M,O301,Items!$N:$N,P301,Items!$O:$O,Q301)=1,COUNTIFS(Items!$U:$U,O301,Items!$V:$V,P301,Items!$W:$W,Q301)=1),0,1))</f>
        <v>0</v>
      </c>
      <c r="D301" s="24">
        <f>D298</f>
        <v>45458</v>
      </c>
      <c r="E301" s="1" t="s">
        <v>202</v>
      </c>
      <c r="O301" s="1" t="s">
        <v>84</v>
      </c>
      <c r="P301" s="1" t="s">
        <v>86</v>
      </c>
      <c r="Q301" s="1" t="s">
        <v>62</v>
      </c>
      <c r="Y301" s="1">
        <f>30%*AA298</f>
        <v>14448615.586129425</v>
      </c>
      <c r="AC301" s="31" t="str">
        <f>IF(OR(RepP!$J$3="",RepP!$J$3=0,COUNTIF(Lists!$D:$D,RepP!$J$3)=0),Lists!$D$9,IF(RepP!$J$3=Lists!$D$9,Lists!$D$9,IF(RepP!$J$3=$E301,RepP!$J$3,"")))</f>
        <v>Все проекты</v>
      </c>
    </row>
    <row r="302" spans="2:29" x14ac:dyDescent="0.3">
      <c r="B302" s="26">
        <f>IF(AND(O302=0,P302=0,Q302=0,Y302=0),0,IF(OR(COUNTIFS(Items!$E:$E,O302,Items!$F:$F,P302,Items!$G:$G,Q302)=1,COUNTIFS(Items!$M:$M,O302,Items!$N:$N,P302,Items!$O:$O,Q302)=1,COUNTIFS(Items!$U:$U,O302,Items!$V:$V,P302,Items!$W:$W,Q302)=1),0,1))</f>
        <v>0</v>
      </c>
      <c r="D302" s="24">
        <f>D298+45</f>
        <v>45503</v>
      </c>
      <c r="E302" s="1" t="s">
        <v>203</v>
      </c>
      <c r="O302" s="1" t="s">
        <v>84</v>
      </c>
      <c r="P302" s="1" t="s">
        <v>86</v>
      </c>
      <c r="Q302" s="1" t="s">
        <v>62</v>
      </c>
      <c r="Y302" s="1">
        <f>30%*AA298</f>
        <v>14448615.586129425</v>
      </c>
      <c r="AC302" s="31" t="str">
        <f>IF(OR(RepP!$J$3="",RepP!$J$3=0,COUNTIF(Lists!$D:$D,RepP!$J$3)=0),Lists!$D$9,IF(RepP!$J$3=Lists!$D$9,Lists!$D$9,IF(RepP!$J$3=$E302,RepP!$J$3,"")))</f>
        <v>Все проекты</v>
      </c>
    </row>
    <row r="303" spans="2:29" x14ac:dyDescent="0.3">
      <c r="B303" s="26">
        <f>IF(AND(O303=0,P303=0,Q303=0,Y303=0),0,IF(OR(COUNTIFS(Items!$E:$E,O303,Items!$F:$F,P303,Items!$G:$G,Q303)=1,COUNTIFS(Items!$M:$M,O303,Items!$N:$N,P303,Items!$O:$O,Q303)=1,COUNTIFS(Items!$U:$U,O303,Items!$V:$V,P303,Items!$W:$W,Q303)=1),0,1))</f>
        <v>0</v>
      </c>
      <c r="D303" s="24">
        <f>D3+12</f>
        <v>45304</v>
      </c>
      <c r="E303" s="1" t="s">
        <v>200</v>
      </c>
      <c r="O303" s="1" t="s">
        <v>207</v>
      </c>
      <c r="P303" s="1" t="s">
        <v>208</v>
      </c>
      <c r="Q303" s="1" t="s">
        <v>209</v>
      </c>
      <c r="AA303" s="1">
        <f>10%*Y3</f>
        <v>100000</v>
      </c>
      <c r="AC303" s="31" t="str">
        <f>IF(OR(RepP!$J$3="",RepP!$J$3=0,COUNTIF(Lists!$D:$D,RepP!$J$3)=0),Lists!$D$9,IF(RepP!$J$3=Lists!$D$9,Lists!$D$9,IF(RepP!$J$3=$E303,RepP!$J$3,"")))</f>
        <v>Все проекты</v>
      </c>
    </row>
    <row r="304" spans="2:29" x14ac:dyDescent="0.3">
      <c r="B304" s="26">
        <f>IF(AND(O304=0,P304=0,Q304=0,Y304=0),0,IF(OR(COUNTIFS(Items!$E:$E,O304,Items!$F:$F,P304,Items!$G:$G,Q304)=1,COUNTIFS(Items!$M:$M,O304,Items!$N:$N,P304,Items!$O:$O,Q304)=1,COUNTIFS(Items!$U:$U,O304,Items!$V:$V,P304,Items!$W:$W,Q304)=1),0,1))</f>
        <v>0</v>
      </c>
      <c r="D304" s="24">
        <f t="shared" ref="D304:D360" si="120">D4+12</f>
        <v>45314</v>
      </c>
      <c r="E304" s="1" t="s">
        <v>201</v>
      </c>
      <c r="O304" s="1" t="s">
        <v>207</v>
      </c>
      <c r="P304" s="1" t="s">
        <v>208</v>
      </c>
      <c r="Q304" s="1" t="s">
        <v>210</v>
      </c>
      <c r="AA304" s="1">
        <f>5%*Y4</f>
        <v>46500</v>
      </c>
      <c r="AC304" s="31" t="str">
        <f>IF(OR(RepP!$J$3="",RepP!$J$3=0,COUNTIF(Lists!$D:$D,RepP!$J$3)=0),Lists!$D$9,IF(RepP!$J$3=Lists!$D$9,Lists!$D$9,IF(RepP!$J$3=$E304,RepP!$J$3,"")))</f>
        <v>Все проекты</v>
      </c>
    </row>
    <row r="305" spans="2:29" x14ac:dyDescent="0.3">
      <c r="B305" s="26">
        <f>IF(AND(O305=0,P305=0,Q305=0,Y305=0),0,IF(OR(COUNTIFS(Items!$E:$E,O305,Items!$F:$F,P305,Items!$G:$G,Q305)=1,COUNTIFS(Items!$M:$M,O305,Items!$N:$N,P305,Items!$O:$O,Q305)=1,COUNTIFS(Items!$U:$U,O305,Items!$V:$V,P305,Items!$W:$W,Q305)=1),0,1))</f>
        <v>0</v>
      </c>
      <c r="D305" s="24">
        <f t="shared" si="120"/>
        <v>45324</v>
      </c>
      <c r="E305" s="1" t="s">
        <v>202</v>
      </c>
      <c r="O305" s="1" t="s">
        <v>207</v>
      </c>
      <c r="P305" s="1" t="s">
        <v>208</v>
      </c>
      <c r="Q305" s="1" t="s">
        <v>211</v>
      </c>
      <c r="AA305" s="1">
        <f>23%*Y5</f>
        <v>246100</v>
      </c>
      <c r="AC305" s="31" t="str">
        <f>IF(OR(RepP!$J$3="",RepP!$J$3=0,COUNTIF(Lists!$D:$D,RepP!$J$3)=0),Lists!$D$9,IF(RepP!$J$3=Lists!$D$9,Lists!$D$9,IF(RepP!$J$3=$E305,RepP!$J$3,"")))</f>
        <v>Все проекты</v>
      </c>
    </row>
    <row r="306" spans="2:29" x14ac:dyDescent="0.3">
      <c r="B306" s="26">
        <f>IF(AND(O306=0,P306=0,Q306=0,Y306=0),0,IF(OR(COUNTIFS(Items!$E:$E,O306,Items!$F:$F,P306,Items!$G:$G,Q306)=1,COUNTIFS(Items!$M:$M,O306,Items!$N:$N,P306,Items!$O:$O,Q306)=1,COUNTIFS(Items!$U:$U,O306,Items!$V:$V,P306,Items!$W:$W,Q306)=1),0,1))</f>
        <v>0</v>
      </c>
      <c r="D306" s="24">
        <f t="shared" si="120"/>
        <v>45334</v>
      </c>
      <c r="E306" s="1" t="s">
        <v>203</v>
      </c>
      <c r="O306" s="1" t="s">
        <v>207</v>
      </c>
      <c r="P306" s="1" t="s">
        <v>208</v>
      </c>
      <c r="Q306" s="1" t="s">
        <v>212</v>
      </c>
      <c r="AA306" s="1">
        <f>17%*Y6</f>
        <v>169167</v>
      </c>
      <c r="AC306" s="31" t="str">
        <f>IF(OR(RepP!$J$3="",RepP!$J$3=0,COUNTIF(Lists!$D:$D,RepP!$J$3)=0),Lists!$D$9,IF(RepP!$J$3=Lists!$D$9,Lists!$D$9,IF(RepP!$J$3=$E306,RepP!$J$3,"")))</f>
        <v>Все проекты</v>
      </c>
    </row>
    <row r="307" spans="2:29" x14ac:dyDescent="0.3">
      <c r="B307" s="26">
        <f>IF(AND(O307=0,P307=0,Q307=0,Y307=0),0,IF(OR(COUNTIFS(Items!$E:$E,O307,Items!$F:$F,P307,Items!$G:$G,Q307)=1,COUNTIFS(Items!$M:$M,O307,Items!$N:$N,P307,Items!$O:$O,Q307)=1,COUNTIFS(Items!$U:$U,O307,Items!$V:$V,P307,Items!$W:$W,Q307)=1),0,1))</f>
        <v>0</v>
      </c>
      <c r="D307" s="24">
        <f t="shared" si="120"/>
        <v>45344</v>
      </c>
      <c r="E307" s="1" t="s">
        <v>200</v>
      </c>
      <c r="O307" s="1" t="s">
        <v>207</v>
      </c>
      <c r="P307" s="1" t="s">
        <v>208</v>
      </c>
      <c r="Q307" s="1" t="s">
        <v>213</v>
      </c>
      <c r="AA307" s="1">
        <f t="shared" ref="AA307" si="121">10%*Y7</f>
        <v>114490</v>
      </c>
      <c r="AC307" s="31" t="str">
        <f>IF(OR(RepP!$J$3="",RepP!$J$3=0,COUNTIF(Lists!$D:$D,RepP!$J$3)=0),Lists!$D$9,IF(RepP!$J$3=Lists!$D$9,Lists!$D$9,IF(RepP!$J$3=$E307,RepP!$J$3,"")))</f>
        <v>Все проекты</v>
      </c>
    </row>
    <row r="308" spans="2:29" x14ac:dyDescent="0.3">
      <c r="B308" s="26">
        <f>IF(AND(O308=0,P308=0,Q308=0,Y308=0),0,IF(OR(COUNTIFS(Items!$E:$E,O308,Items!$F:$F,P308,Items!$G:$G,Q308)=1,COUNTIFS(Items!$M:$M,O308,Items!$N:$N,P308,Items!$O:$O,Q308)=1,COUNTIFS(Items!$U:$U,O308,Items!$V:$V,P308,Items!$W:$W,Q308)=1),0,1))</f>
        <v>0</v>
      </c>
      <c r="D308" s="24">
        <f t="shared" si="120"/>
        <v>45354</v>
      </c>
      <c r="E308" s="1" t="s">
        <v>201</v>
      </c>
      <c r="O308" s="1" t="s">
        <v>207</v>
      </c>
      <c r="P308" s="1" t="s">
        <v>208</v>
      </c>
      <c r="Q308" s="1" t="s">
        <v>214</v>
      </c>
      <c r="AA308" s="1">
        <f t="shared" ref="AA308" si="122">5%*Y8</f>
        <v>53237.850000000006</v>
      </c>
      <c r="AC308" s="31" t="str">
        <f>IF(OR(RepP!$J$3="",RepP!$J$3=0,COUNTIF(Lists!$D:$D,RepP!$J$3)=0),Lists!$D$9,IF(RepP!$J$3=Lists!$D$9,Lists!$D$9,IF(RepP!$J$3=$E308,RepP!$J$3,"")))</f>
        <v>Все проекты</v>
      </c>
    </row>
    <row r="309" spans="2:29" x14ac:dyDescent="0.3">
      <c r="B309" s="26">
        <f>IF(AND(O309=0,P309=0,Q309=0,Y309=0),0,IF(OR(COUNTIFS(Items!$E:$E,O309,Items!$F:$F,P309,Items!$G:$G,Q309)=1,COUNTIFS(Items!$M:$M,O309,Items!$N:$N,P309,Items!$O:$O,Q309)=1,COUNTIFS(Items!$U:$U,O309,Items!$V:$V,P309,Items!$W:$W,Q309)=1),0,1))</f>
        <v>0</v>
      </c>
      <c r="D309" s="24">
        <f t="shared" si="120"/>
        <v>45364</v>
      </c>
      <c r="E309" s="1" t="s">
        <v>202</v>
      </c>
      <c r="O309" s="1" t="s">
        <v>207</v>
      </c>
      <c r="P309" s="1" t="s">
        <v>208</v>
      </c>
      <c r="Q309" s="1" t="s">
        <v>215</v>
      </c>
      <c r="AA309" s="1">
        <f t="shared" ref="AA309" si="123">23%*Y9</f>
        <v>281759.89</v>
      </c>
      <c r="AC309" s="31" t="str">
        <f>IF(OR(RepP!$J$3="",RepP!$J$3=0,COUNTIF(Lists!$D:$D,RepP!$J$3)=0),Lists!$D$9,IF(RepP!$J$3=Lists!$D$9,Lists!$D$9,IF(RepP!$J$3=$E309,RepP!$J$3,"")))</f>
        <v>Все проекты</v>
      </c>
    </row>
    <row r="310" spans="2:29" x14ac:dyDescent="0.3">
      <c r="B310" s="26">
        <f>IF(AND(O310=0,P310=0,Q310=0,Y310=0),0,IF(OR(COUNTIFS(Items!$E:$E,O310,Items!$F:$F,P310,Items!$G:$G,Q310)=1,COUNTIFS(Items!$M:$M,O310,Items!$N:$N,P310,Items!$O:$O,Q310)=1,COUNTIFS(Items!$U:$U,O310,Items!$V:$V,P310,Items!$W:$W,Q310)=1),0,1))</f>
        <v>0</v>
      </c>
      <c r="D310" s="24">
        <f t="shared" si="120"/>
        <v>45374</v>
      </c>
      <c r="E310" s="1" t="s">
        <v>203</v>
      </c>
      <c r="O310" s="1" t="s">
        <v>207</v>
      </c>
      <c r="P310" s="1" t="s">
        <v>208</v>
      </c>
      <c r="Q310" s="1" t="s">
        <v>216</v>
      </c>
      <c r="AA310" s="1">
        <f t="shared" ref="AA310" si="124">17%*Y10</f>
        <v>193679.29830000002</v>
      </c>
      <c r="AC310" s="31" t="str">
        <f>IF(OR(RepP!$J$3="",RepP!$J$3=0,COUNTIF(Lists!$D:$D,RepP!$J$3)=0),Lists!$D$9,IF(RepP!$J$3=Lists!$D$9,Lists!$D$9,IF(RepP!$J$3=$E310,RepP!$J$3,"")))</f>
        <v>Все проекты</v>
      </c>
    </row>
    <row r="311" spans="2:29" x14ac:dyDescent="0.3">
      <c r="B311" s="26">
        <f>IF(AND(O311=0,P311=0,Q311=0,Y311=0),0,IF(OR(COUNTIFS(Items!$E:$E,O311,Items!$F:$F,P311,Items!$G:$G,Q311)=1,COUNTIFS(Items!$M:$M,O311,Items!$N:$N,P311,Items!$O:$O,Q311)=1,COUNTIFS(Items!$U:$U,O311,Items!$V:$V,P311,Items!$W:$W,Q311)=1),0,1))</f>
        <v>0</v>
      </c>
      <c r="D311" s="24">
        <f t="shared" si="120"/>
        <v>45384</v>
      </c>
      <c r="E311" s="1" t="s">
        <v>200</v>
      </c>
      <c r="O311" s="1" t="s">
        <v>207</v>
      </c>
      <c r="P311" s="1" t="s">
        <v>208</v>
      </c>
      <c r="Q311" s="1" t="s">
        <v>217</v>
      </c>
      <c r="AA311" s="1">
        <f t="shared" ref="AA311" si="125">10%*Y11</f>
        <v>131079.601</v>
      </c>
      <c r="AC311" s="31" t="str">
        <f>IF(OR(RepP!$J$3="",RepP!$J$3=0,COUNTIF(Lists!$D:$D,RepP!$J$3)=0),Lists!$D$9,IF(RepP!$J$3=Lists!$D$9,Lists!$D$9,IF(RepP!$J$3=$E311,RepP!$J$3,"")))</f>
        <v>Все проекты</v>
      </c>
    </row>
    <row r="312" spans="2:29" x14ac:dyDescent="0.3">
      <c r="B312" s="26">
        <f>IF(AND(O312=0,P312=0,Q312=0,Y312=0),0,IF(OR(COUNTIFS(Items!$E:$E,O312,Items!$F:$F,P312,Items!$G:$G,Q312)=1,COUNTIFS(Items!$M:$M,O312,Items!$N:$N,P312,Items!$O:$O,Q312)=1,COUNTIFS(Items!$U:$U,O312,Items!$V:$V,P312,Items!$W:$W,Q312)=1),0,1))</f>
        <v>0</v>
      </c>
      <c r="D312" s="24">
        <f t="shared" si="120"/>
        <v>45394</v>
      </c>
      <c r="E312" s="1" t="s">
        <v>201</v>
      </c>
      <c r="O312" s="1" t="s">
        <v>207</v>
      </c>
      <c r="P312" s="1" t="s">
        <v>208</v>
      </c>
      <c r="Q312" s="1" t="s">
        <v>218</v>
      </c>
      <c r="AA312" s="1">
        <f t="shared" ref="AA312" si="126">5%*Y12</f>
        <v>60952.014465000007</v>
      </c>
      <c r="AC312" s="31" t="str">
        <f>IF(OR(RepP!$J$3="",RepP!$J$3=0,COUNTIF(Lists!$D:$D,RepP!$J$3)=0),Lists!$D$9,IF(RepP!$J$3=Lists!$D$9,Lists!$D$9,IF(RepP!$J$3=$E312,RepP!$J$3,"")))</f>
        <v>Все проекты</v>
      </c>
    </row>
    <row r="313" spans="2:29" x14ac:dyDescent="0.3">
      <c r="B313" s="26">
        <f>IF(AND(O313=0,P313=0,Q313=0,Y313=0),0,IF(OR(COUNTIFS(Items!$E:$E,O313,Items!$F:$F,P313,Items!$G:$G,Q313)=1,COUNTIFS(Items!$M:$M,O313,Items!$N:$N,P313,Items!$O:$O,Q313)=1,COUNTIFS(Items!$U:$U,O313,Items!$V:$V,P313,Items!$W:$W,Q313)=1),0,1))</f>
        <v>0</v>
      </c>
      <c r="D313" s="24">
        <f t="shared" si="120"/>
        <v>45404</v>
      </c>
      <c r="E313" s="1" t="s">
        <v>202</v>
      </c>
      <c r="O313" s="1" t="s">
        <v>207</v>
      </c>
      <c r="P313" s="1" t="s">
        <v>208</v>
      </c>
      <c r="Q313" s="1" t="s">
        <v>219</v>
      </c>
      <c r="AA313" s="1">
        <f t="shared" ref="AA313" si="127">23%*Y13</f>
        <v>322586.89806100004</v>
      </c>
      <c r="AC313" s="31" t="str">
        <f>IF(OR(RepP!$J$3="",RepP!$J$3=0,COUNTIF(Lists!$D:$D,RepP!$J$3)=0),Lists!$D$9,IF(RepP!$J$3=Lists!$D$9,Lists!$D$9,IF(RepP!$J$3=$E313,RepP!$J$3,"")))</f>
        <v>Все проекты</v>
      </c>
    </row>
    <row r="314" spans="2:29" x14ac:dyDescent="0.3">
      <c r="B314" s="26">
        <f>IF(AND(O314=0,P314=0,Q314=0,Y314=0),0,IF(OR(COUNTIFS(Items!$E:$E,O314,Items!$F:$F,P314,Items!$G:$G,Q314)=1,COUNTIFS(Items!$M:$M,O314,Items!$N:$N,P314,Items!$O:$O,Q314)=1,COUNTIFS(Items!$U:$U,O314,Items!$V:$V,P314,Items!$W:$W,Q314)=1),0,1))</f>
        <v>0</v>
      </c>
      <c r="D314" s="24">
        <f t="shared" si="120"/>
        <v>45414</v>
      </c>
      <c r="E314" s="1" t="s">
        <v>203</v>
      </c>
      <c r="O314" s="1" t="s">
        <v>207</v>
      </c>
      <c r="P314" s="1" t="s">
        <v>220</v>
      </c>
      <c r="Q314" s="1" t="s">
        <v>221</v>
      </c>
      <c r="AA314" s="1">
        <f t="shared" ref="AA314" si="128">17%*Y14</f>
        <v>153000</v>
      </c>
      <c r="AC314" s="31" t="str">
        <f>IF(OR(RepP!$J$3="",RepP!$J$3=0,COUNTIF(Lists!$D:$D,RepP!$J$3)=0),Lists!$D$9,IF(RepP!$J$3=Lists!$D$9,Lists!$D$9,IF(RepP!$J$3=$E314,RepP!$J$3,"")))</f>
        <v>Все проекты</v>
      </c>
    </row>
    <row r="315" spans="2:29" x14ac:dyDescent="0.3">
      <c r="B315" s="26">
        <f>IF(AND(O315=0,P315=0,Q315=0,Y315=0),0,IF(OR(COUNTIFS(Items!$E:$E,O315,Items!$F:$F,P315,Items!$G:$G,Q315)=1,COUNTIFS(Items!$M:$M,O315,Items!$N:$N,P315,Items!$O:$O,Q315)=1,COUNTIFS(Items!$U:$U,O315,Items!$V:$V,P315,Items!$W:$W,Q315)=1),0,1))</f>
        <v>0</v>
      </c>
      <c r="D315" s="24">
        <f t="shared" si="120"/>
        <v>45424</v>
      </c>
      <c r="E315" s="1" t="s">
        <v>200</v>
      </c>
      <c r="O315" s="1" t="s">
        <v>207</v>
      </c>
      <c r="P315" s="1" t="s">
        <v>220</v>
      </c>
      <c r="Q315" s="1" t="s">
        <v>222</v>
      </c>
      <c r="AA315" s="1">
        <f t="shared" ref="AA315" si="129">10%*Y15</f>
        <v>88000</v>
      </c>
      <c r="AC315" s="31" t="str">
        <f>IF(OR(RepP!$J$3="",RepP!$J$3=0,COUNTIF(Lists!$D:$D,RepP!$J$3)=0),Lists!$D$9,IF(RepP!$J$3=Lists!$D$9,Lists!$D$9,IF(RepP!$J$3=$E315,RepP!$J$3,"")))</f>
        <v>Все проекты</v>
      </c>
    </row>
    <row r="316" spans="2:29" x14ac:dyDescent="0.3">
      <c r="B316" s="26">
        <f>IF(AND(O316=0,P316=0,Q316=0,Y316=0),0,IF(OR(COUNTIFS(Items!$E:$E,O316,Items!$F:$F,P316,Items!$G:$G,Q316)=1,COUNTIFS(Items!$M:$M,O316,Items!$N:$N,P316,Items!$O:$O,Q316)=1,COUNTIFS(Items!$U:$U,O316,Items!$V:$V,P316,Items!$W:$W,Q316)=1),0,1))</f>
        <v>0</v>
      </c>
      <c r="D316" s="24">
        <f t="shared" si="120"/>
        <v>45434</v>
      </c>
      <c r="E316" s="1" t="s">
        <v>201</v>
      </c>
      <c r="O316" s="1" t="s">
        <v>207</v>
      </c>
      <c r="P316" s="1" t="s">
        <v>220</v>
      </c>
      <c r="Q316" s="1" t="s">
        <v>223</v>
      </c>
      <c r="AA316" s="1">
        <f t="shared" ref="AA316" si="130">5%*Y16</f>
        <v>41730</v>
      </c>
      <c r="AC316" s="31" t="str">
        <f>IF(OR(RepP!$J$3="",RepP!$J$3=0,COUNTIF(Lists!$D:$D,RepP!$J$3)=0),Lists!$D$9,IF(RepP!$J$3=Lists!$D$9,Lists!$D$9,IF(RepP!$J$3=$E316,RepP!$J$3,"")))</f>
        <v>Все проекты</v>
      </c>
    </row>
    <row r="317" spans="2:29" x14ac:dyDescent="0.3">
      <c r="B317" s="26">
        <f>IF(AND(O317=0,P317=0,Q317=0,Y317=0),0,IF(OR(COUNTIFS(Items!$E:$E,O317,Items!$F:$F,P317,Items!$G:$G,Q317)=1,COUNTIFS(Items!$M:$M,O317,Items!$N:$N,P317,Items!$O:$O,Q317)=1,COUNTIFS(Items!$U:$U,O317,Items!$V:$V,P317,Items!$W:$W,Q317)=1),0,1))</f>
        <v>0</v>
      </c>
      <c r="D317" s="24">
        <f t="shared" si="120"/>
        <v>45444</v>
      </c>
      <c r="E317" s="1" t="s">
        <v>202</v>
      </c>
      <c r="O317" s="1" t="s">
        <v>207</v>
      </c>
      <c r="P317" s="1" t="s">
        <v>220</v>
      </c>
      <c r="Q317" s="1" t="s">
        <v>224</v>
      </c>
      <c r="AA317" s="1">
        <f t="shared" ref="AA317" si="131">23%*Y17</f>
        <v>281513.79000000004</v>
      </c>
      <c r="AC317" s="31" t="str">
        <f>IF(OR(RepP!$J$3="",RepP!$J$3=0,COUNTIF(Lists!$D:$D,RepP!$J$3)=0),Lists!$D$9,IF(RepP!$J$3=Lists!$D$9,Lists!$D$9,IF(RepP!$J$3=$E317,RepP!$J$3,"")))</f>
        <v>Все проекты</v>
      </c>
    </row>
    <row r="318" spans="2:29" x14ac:dyDescent="0.3">
      <c r="B318" s="26">
        <f>IF(AND(O318=0,P318=0,Q318=0,Y318=0),0,IF(OR(COUNTIFS(Items!$E:$E,O318,Items!$F:$F,P318,Items!$G:$G,Q318)=1,COUNTIFS(Items!$M:$M,O318,Items!$N:$N,P318,Items!$O:$O,Q318)=1,COUNTIFS(Items!$U:$U,O318,Items!$V:$V,P318,Items!$W:$W,Q318)=1),0,1))</f>
        <v>0</v>
      </c>
      <c r="D318" s="24">
        <f t="shared" si="120"/>
        <v>45454</v>
      </c>
      <c r="E318" s="1" t="s">
        <v>203</v>
      </c>
      <c r="O318" s="1" t="s">
        <v>207</v>
      </c>
      <c r="P318" s="1" t="s">
        <v>220</v>
      </c>
      <c r="Q318" s="1" t="s">
        <v>225</v>
      </c>
      <c r="AA318" s="1">
        <f t="shared" ref="AA318" si="132">17%*Y18</f>
        <v>177633</v>
      </c>
      <c r="AC318" s="31" t="str">
        <f>IF(OR(RepP!$J$3="",RepP!$J$3=0,COUNTIF(Lists!$D:$D,RepP!$J$3)=0),Lists!$D$9,IF(RepP!$J$3=Lists!$D$9,Lists!$D$9,IF(RepP!$J$3=$E318,RepP!$J$3,"")))</f>
        <v>Все проекты</v>
      </c>
    </row>
    <row r="319" spans="2:29" x14ac:dyDescent="0.3">
      <c r="B319" s="26">
        <f>IF(AND(O319=0,P319=0,Q319=0,Y319=0),0,IF(OR(COUNTIFS(Items!$E:$E,O319,Items!$F:$F,P319,Items!$G:$G,Q319)=1,COUNTIFS(Items!$M:$M,O319,Items!$N:$N,P319,Items!$O:$O,Q319)=1,COUNTIFS(Items!$U:$U,O319,Items!$V:$V,P319,Items!$W:$W,Q319)=1),0,1))</f>
        <v>0</v>
      </c>
      <c r="D319" s="24">
        <f t="shared" si="120"/>
        <v>45464</v>
      </c>
      <c r="E319" s="1" t="s">
        <v>200</v>
      </c>
      <c r="O319" s="1" t="s">
        <v>207</v>
      </c>
      <c r="P319" s="1" t="s">
        <v>220</v>
      </c>
      <c r="Q319" s="1" t="s">
        <v>226</v>
      </c>
      <c r="AA319" s="1">
        <f t="shared" ref="AA319" si="133">10%*Y19</f>
        <v>101475.70000000001</v>
      </c>
      <c r="AC319" s="31" t="str">
        <f>IF(OR(RepP!$J$3="",RepP!$J$3=0,COUNTIF(Lists!$D:$D,RepP!$J$3)=0),Lists!$D$9,IF(RepP!$J$3=Lists!$D$9,Lists!$D$9,IF(RepP!$J$3=$E319,RepP!$J$3,"")))</f>
        <v>Все проекты</v>
      </c>
    </row>
    <row r="320" spans="2:29" x14ac:dyDescent="0.3">
      <c r="B320" s="26">
        <f>IF(AND(O320=0,P320=0,Q320=0,Y320=0),0,IF(OR(COUNTIFS(Items!$E:$E,O320,Items!$F:$F,P320,Items!$G:$G,Q320)=1,COUNTIFS(Items!$M:$M,O320,Items!$N:$N,P320,Items!$O:$O,Q320)=1,COUNTIFS(Items!$U:$U,O320,Items!$V:$V,P320,Items!$W:$W,Q320)=1),0,1))</f>
        <v>0</v>
      </c>
      <c r="D320" s="24">
        <f t="shared" si="120"/>
        <v>45309</v>
      </c>
      <c r="E320" s="1" t="s">
        <v>201</v>
      </c>
      <c r="O320" s="1" t="s">
        <v>207</v>
      </c>
      <c r="P320" s="1" t="s">
        <v>220</v>
      </c>
      <c r="Q320" s="1" t="s">
        <v>227</v>
      </c>
      <c r="AA320" s="1">
        <f t="shared" ref="AA320" si="134">5%*Y20</f>
        <v>47776.677000000003</v>
      </c>
      <c r="AC320" s="31" t="str">
        <f>IF(OR(RepP!$J$3="",RepP!$J$3=0,COUNTIF(Lists!$D:$D,RepP!$J$3)=0),Lists!$D$9,IF(RepP!$J$3=Lists!$D$9,Lists!$D$9,IF(RepP!$J$3=$E320,RepP!$J$3,"")))</f>
        <v>Все проекты</v>
      </c>
    </row>
    <row r="321" spans="2:29" x14ac:dyDescent="0.3">
      <c r="B321" s="26">
        <f>IF(AND(O321=0,P321=0,Q321=0,Y321=0),0,IF(OR(COUNTIFS(Items!$E:$E,O321,Items!$F:$F,P321,Items!$G:$G,Q321)=1,COUNTIFS(Items!$M:$M,O321,Items!$N:$N,P321,Items!$O:$O,Q321)=1,COUNTIFS(Items!$U:$U,O321,Items!$V:$V,P321,Items!$W:$W,Q321)=1),0,1))</f>
        <v>0</v>
      </c>
      <c r="D321" s="24">
        <f t="shared" si="120"/>
        <v>45319</v>
      </c>
      <c r="E321" s="1" t="s">
        <v>202</v>
      </c>
      <c r="O321" s="1" t="s">
        <v>207</v>
      </c>
      <c r="P321" s="1" t="s">
        <v>220</v>
      </c>
      <c r="Q321" s="1" t="s">
        <v>228</v>
      </c>
      <c r="AA321" s="1">
        <f t="shared" ref="AA321" si="135">23%*Y21</f>
        <v>322305.138171</v>
      </c>
      <c r="AC321" s="31" t="str">
        <f>IF(OR(RepP!$J$3="",RepP!$J$3=0,COUNTIF(Lists!$D:$D,RepP!$J$3)=0),Lists!$D$9,IF(RepP!$J$3=Lists!$D$9,Lists!$D$9,IF(RepP!$J$3=$E321,RepP!$J$3,"")))</f>
        <v>Все проекты</v>
      </c>
    </row>
    <row r="322" spans="2:29" x14ac:dyDescent="0.3">
      <c r="B322" s="26">
        <f>IF(AND(O322=0,P322=0,Q322=0,Y322=0),0,IF(OR(COUNTIFS(Items!$E:$E,O322,Items!$F:$F,P322,Items!$G:$G,Q322)=1,COUNTIFS(Items!$M:$M,O322,Items!$N:$N,P322,Items!$O:$O,Q322)=1,COUNTIFS(Items!$U:$U,O322,Items!$V:$V,P322,Items!$W:$W,Q322)=1),0,1))</f>
        <v>0</v>
      </c>
      <c r="D322" s="24">
        <f t="shared" si="120"/>
        <v>45329</v>
      </c>
      <c r="E322" s="1" t="s">
        <v>203</v>
      </c>
      <c r="O322" s="1" t="s">
        <v>207</v>
      </c>
      <c r="P322" s="1" t="s">
        <v>220</v>
      </c>
      <c r="Q322" s="1" t="s">
        <v>229</v>
      </c>
      <c r="AA322" s="1">
        <f t="shared" ref="AA322" si="136">17%*Y22</f>
        <v>205835.32170000003</v>
      </c>
      <c r="AC322" s="31" t="str">
        <f>IF(OR(RepP!$J$3="",RepP!$J$3=0,COUNTIF(Lists!$D:$D,RepP!$J$3)=0),Lists!$D$9,IF(RepP!$J$3=Lists!$D$9,Lists!$D$9,IF(RepP!$J$3=$E322,RepP!$J$3,"")))</f>
        <v>Все проекты</v>
      </c>
    </row>
    <row r="323" spans="2:29" x14ac:dyDescent="0.3">
      <c r="B323" s="26">
        <f>IF(AND(O323=0,P323=0,Q323=0,Y323=0),0,IF(OR(COUNTIFS(Items!$E:$E,O323,Items!$F:$F,P323,Items!$G:$G,Q323)=1,COUNTIFS(Items!$M:$M,O323,Items!$N:$N,P323,Items!$O:$O,Q323)=1,COUNTIFS(Items!$U:$U,O323,Items!$V:$V,P323,Items!$W:$W,Q323)=1),0,1))</f>
        <v>0</v>
      </c>
      <c r="D323" s="24">
        <f t="shared" si="120"/>
        <v>45339</v>
      </c>
      <c r="E323" s="1" t="s">
        <v>200</v>
      </c>
      <c r="O323" s="1" t="s">
        <v>207</v>
      </c>
      <c r="P323" s="1" t="s">
        <v>220</v>
      </c>
      <c r="Q323" s="1" t="s">
        <v>230</v>
      </c>
      <c r="AA323" s="1">
        <f t="shared" ref="AA323" si="137">10%*Y23</f>
        <v>116904.02893000001</v>
      </c>
      <c r="AC323" s="31" t="str">
        <f>IF(OR(RepP!$J$3="",RepP!$J$3=0,COUNTIF(Lists!$D:$D,RepP!$J$3)=0),Lists!$D$9,IF(RepP!$J$3=Lists!$D$9,Lists!$D$9,IF(RepP!$J$3=$E323,RepP!$J$3,"")))</f>
        <v>Все проекты</v>
      </c>
    </row>
    <row r="324" spans="2:29" x14ac:dyDescent="0.3">
      <c r="B324" s="26">
        <f>IF(AND(O324=0,P324=0,Q324=0,Y324=0),0,IF(OR(COUNTIFS(Items!$E:$E,O324,Items!$F:$F,P324,Items!$G:$G,Q324)=1,COUNTIFS(Items!$M:$M,O324,Items!$N:$N,P324,Items!$O:$O,Q324)=1,COUNTIFS(Items!$U:$U,O324,Items!$V:$V,P324,Items!$W:$W,Q324)=1),0,1))</f>
        <v>0</v>
      </c>
      <c r="D324" s="24">
        <f t="shared" si="120"/>
        <v>45349</v>
      </c>
      <c r="E324" s="1" t="s">
        <v>201</v>
      </c>
      <c r="O324" s="1" t="s">
        <v>207</v>
      </c>
      <c r="P324" s="1" t="s">
        <v>231</v>
      </c>
      <c r="Q324" s="1" t="s">
        <v>232</v>
      </c>
      <c r="AA324" s="1">
        <f t="shared" ref="AA324" si="138">5%*Y24</f>
        <v>54699.51749730001</v>
      </c>
      <c r="AC324" s="31" t="str">
        <f>IF(OR(RepP!$J$3="",RepP!$J$3=0,COUNTIF(Lists!$D:$D,RepP!$J$3)=0),Lists!$D$9,IF(RepP!$J$3=Lists!$D$9,Lists!$D$9,IF(RepP!$J$3=$E324,RepP!$J$3,"")))</f>
        <v>Все проекты</v>
      </c>
    </row>
    <row r="325" spans="2:29" x14ac:dyDescent="0.3">
      <c r="B325" s="26">
        <f>IF(AND(O325=0,P325=0,Q325=0,Y325=0),0,IF(OR(COUNTIFS(Items!$E:$E,O325,Items!$F:$F,P325,Items!$G:$G,Q325)=1,COUNTIFS(Items!$M:$M,O325,Items!$N:$N,P325,Items!$O:$O,Q325)=1,COUNTIFS(Items!$U:$U,O325,Items!$V:$V,P325,Items!$W:$W,Q325)=1),0,1))</f>
        <v>0</v>
      </c>
      <c r="D325" s="24">
        <f t="shared" si="120"/>
        <v>45359</v>
      </c>
      <c r="E325" s="1" t="s">
        <v>202</v>
      </c>
      <c r="O325" s="1" t="s">
        <v>207</v>
      </c>
      <c r="P325" s="1" t="s">
        <v>231</v>
      </c>
      <c r="Q325" s="1" t="s">
        <v>233</v>
      </c>
      <c r="AA325" s="1">
        <f t="shared" ref="AA325" si="139">23%*Y25</f>
        <v>254610</v>
      </c>
      <c r="AC325" s="31" t="str">
        <f>IF(OR(RepP!$J$3="",RepP!$J$3=0,COUNTIF(Lists!$D:$D,RepP!$J$3)=0),Lists!$D$9,IF(RepP!$J$3=Lists!$D$9,Lists!$D$9,IF(RepP!$J$3=$E325,RepP!$J$3,"")))</f>
        <v>Все проекты</v>
      </c>
    </row>
    <row r="326" spans="2:29" x14ac:dyDescent="0.3">
      <c r="B326" s="26">
        <f>IF(AND(O326=0,P326=0,Q326=0,Y326=0),0,IF(OR(COUNTIFS(Items!$E:$E,O326,Items!$F:$F,P326,Items!$G:$G,Q326)=1,COUNTIFS(Items!$M:$M,O326,Items!$N:$N,P326,Items!$O:$O,Q326)=1,COUNTIFS(Items!$U:$U,O326,Items!$V:$V,P326,Items!$W:$W,Q326)=1),0,1))</f>
        <v>0</v>
      </c>
      <c r="D326" s="24">
        <f t="shared" si="120"/>
        <v>45369</v>
      </c>
      <c r="E326" s="1" t="s">
        <v>203</v>
      </c>
      <c r="O326" s="1" t="s">
        <v>207</v>
      </c>
      <c r="P326" s="1" t="s">
        <v>231</v>
      </c>
      <c r="Q326" s="1" t="s">
        <v>234</v>
      </c>
      <c r="AA326" s="1">
        <f t="shared" ref="AA326" si="140">17%*Y26</f>
        <v>132600</v>
      </c>
      <c r="AC326" s="31" t="str">
        <f>IF(OR(RepP!$J$3="",RepP!$J$3=0,COUNTIF(Lists!$D:$D,RepP!$J$3)=0),Lists!$D$9,IF(RepP!$J$3=Lists!$D$9,Lists!$D$9,IF(RepP!$J$3=$E326,RepP!$J$3,"")))</f>
        <v>Все проекты</v>
      </c>
    </row>
    <row r="327" spans="2:29" x14ac:dyDescent="0.3">
      <c r="B327" s="26">
        <f>IF(AND(O327=0,P327=0,Q327=0,Y327=0),0,IF(OR(COUNTIFS(Items!$E:$E,O327,Items!$F:$F,P327,Items!$G:$G,Q327)=1,COUNTIFS(Items!$M:$M,O327,Items!$N:$N,P327,Items!$O:$O,Q327)=1,COUNTIFS(Items!$U:$U,O327,Items!$V:$V,P327,Items!$W:$W,Q327)=1),0,1))</f>
        <v>0</v>
      </c>
      <c r="D327" s="24">
        <f t="shared" si="120"/>
        <v>45379</v>
      </c>
      <c r="E327" s="1" t="s">
        <v>200</v>
      </c>
      <c r="O327" s="1" t="s">
        <v>207</v>
      </c>
      <c r="P327" s="1" t="s">
        <v>231</v>
      </c>
      <c r="Q327" s="1" t="s">
        <v>235</v>
      </c>
      <c r="AA327" s="1">
        <f t="shared" ref="AA327" si="141">10%*Y27</f>
        <v>78460</v>
      </c>
      <c r="AC327" s="31" t="str">
        <f>IF(OR(RepP!$J$3="",RepP!$J$3=0,COUNTIF(Lists!$D:$D,RepP!$J$3)=0),Lists!$D$9,IF(RepP!$J$3=Lists!$D$9,Lists!$D$9,IF(RepP!$J$3=$E327,RepP!$J$3,"")))</f>
        <v>Все проекты</v>
      </c>
    </row>
    <row r="328" spans="2:29" x14ac:dyDescent="0.3">
      <c r="B328" s="26">
        <f>IF(AND(O328=0,P328=0,Q328=0,Y328=0),0,IF(OR(COUNTIFS(Items!$E:$E,O328,Items!$F:$F,P328,Items!$G:$G,Q328)=1,COUNTIFS(Items!$M:$M,O328,Items!$N:$N,P328,Items!$O:$O,Q328)=1,COUNTIFS(Items!$U:$U,O328,Items!$V:$V,P328,Items!$W:$W,Q328)=1),0,1))</f>
        <v>0</v>
      </c>
      <c r="D328" s="24">
        <f t="shared" si="120"/>
        <v>45389</v>
      </c>
      <c r="E328" s="1" t="s">
        <v>201</v>
      </c>
      <c r="O328" s="1" t="s">
        <v>207</v>
      </c>
      <c r="P328" s="1" t="s">
        <v>231</v>
      </c>
      <c r="Q328" s="1" t="s">
        <v>236</v>
      </c>
      <c r="AA328" s="1">
        <f t="shared" ref="AA328" si="142">5%*Y28</f>
        <v>47734.947000000007</v>
      </c>
      <c r="AC328" s="31" t="str">
        <f>IF(OR(RepP!$J$3="",RepP!$J$3=0,COUNTIF(Lists!$D:$D,RepP!$J$3)=0),Lists!$D$9,IF(RepP!$J$3=Lists!$D$9,Lists!$D$9,IF(RepP!$J$3=$E328,RepP!$J$3,"")))</f>
        <v>Все проекты</v>
      </c>
    </row>
    <row r="329" spans="2:29" x14ac:dyDescent="0.3">
      <c r="B329" s="26">
        <f>IF(AND(O329=0,P329=0,Q329=0,Y329=0),0,IF(OR(COUNTIFS(Items!$E:$E,O329,Items!$F:$F,P329,Items!$G:$G,Q329)=1,COUNTIFS(Items!$M:$M,O329,Items!$N:$N,P329,Items!$O:$O,Q329)=1,COUNTIFS(Items!$U:$U,O329,Items!$V:$V,P329,Items!$W:$W,Q329)=1),0,1))</f>
        <v>0</v>
      </c>
      <c r="D329" s="24">
        <f t="shared" si="120"/>
        <v>45399</v>
      </c>
      <c r="E329" s="1" t="s">
        <v>202</v>
      </c>
      <c r="O329" s="1" t="s">
        <v>207</v>
      </c>
      <c r="P329" s="1" t="s">
        <v>231</v>
      </c>
      <c r="Q329" s="1" t="s">
        <v>237</v>
      </c>
      <c r="AA329" s="1">
        <f t="shared" ref="AA329" si="143">23%*Y29</f>
        <v>295602.21000000002</v>
      </c>
      <c r="AC329" s="31" t="str">
        <f>IF(OR(RepP!$J$3="",RepP!$J$3=0,COUNTIF(Lists!$D:$D,RepP!$J$3)=0),Lists!$D$9,IF(RepP!$J$3=Lists!$D$9,Lists!$D$9,IF(RepP!$J$3=$E329,RepP!$J$3,"")))</f>
        <v>Все проекты</v>
      </c>
    </row>
    <row r="330" spans="2:29" x14ac:dyDescent="0.3">
      <c r="B330" s="26">
        <f>IF(AND(O330=0,P330=0,Q330=0,Y330=0),0,IF(OR(COUNTIFS(Items!$E:$E,O330,Items!$F:$F,P330,Items!$G:$G,Q330)=1,COUNTIFS(Items!$M:$M,O330,Items!$N:$N,P330,Items!$O:$O,Q330)=1,COUNTIFS(Items!$U:$U,O330,Items!$V:$V,P330,Items!$W:$W,Q330)=1),0,1))</f>
        <v>0</v>
      </c>
      <c r="D330" s="24">
        <f t="shared" si="120"/>
        <v>45409</v>
      </c>
      <c r="E330" s="1" t="s">
        <v>203</v>
      </c>
      <c r="O330" s="1" t="s">
        <v>207</v>
      </c>
      <c r="P330" s="1" t="s">
        <v>231</v>
      </c>
      <c r="Q330" s="1" t="s">
        <v>238</v>
      </c>
      <c r="AA330" s="1">
        <f t="shared" ref="AA330" si="144">17%*Y30</f>
        <v>155508.69</v>
      </c>
      <c r="AC330" s="31" t="str">
        <f>IF(OR(RepP!$J$3="",RepP!$J$3=0,COUNTIF(Lists!$D:$D,RepP!$J$3)=0),Lists!$D$9,IF(RepP!$J$3=Lists!$D$9,Lists!$D$9,IF(RepP!$J$3=$E330,RepP!$J$3,"")))</f>
        <v>Все проекты</v>
      </c>
    </row>
    <row r="331" spans="2:29" x14ac:dyDescent="0.3">
      <c r="B331" s="26">
        <f>IF(AND(O331=0,P331=0,Q331=0,Y331=0),0,IF(OR(COUNTIFS(Items!$E:$E,O331,Items!$F:$F,P331,Items!$G:$G,Q331)=1,COUNTIFS(Items!$M:$M,O331,Items!$N:$N,P331,Items!$O:$O,Q331)=1,COUNTIFS(Items!$U:$U,O331,Items!$V:$V,P331,Items!$W:$W,Q331)=1),0,1))</f>
        <v>0</v>
      </c>
      <c r="D331" s="24">
        <f t="shared" si="120"/>
        <v>45419</v>
      </c>
      <c r="E331" s="1" t="s">
        <v>200</v>
      </c>
      <c r="O331" s="1" t="s">
        <v>207</v>
      </c>
      <c r="P331" s="1" t="s">
        <v>231</v>
      </c>
      <c r="Q331" s="1" t="s">
        <v>239</v>
      </c>
      <c r="AA331" s="1">
        <f t="shared" ref="AA331" si="145">10%*Y31</f>
        <v>90553.354000000007</v>
      </c>
      <c r="AC331" s="31" t="str">
        <f>IF(OR(RepP!$J$3="",RepP!$J$3=0,COUNTIF(Lists!$D:$D,RepP!$J$3)=0),Lists!$D$9,IF(RepP!$J$3=Lists!$D$9,Lists!$D$9,IF(RepP!$J$3=$E331,RepP!$J$3,"")))</f>
        <v>Все проекты</v>
      </c>
    </row>
    <row r="332" spans="2:29" x14ac:dyDescent="0.3">
      <c r="B332" s="26">
        <f>IF(AND(O332=0,P332=0,Q332=0,Y332=0),0,IF(OR(COUNTIFS(Items!$E:$E,O332,Items!$F:$F,P332,Items!$G:$G,Q332)=1,COUNTIFS(Items!$M:$M,O332,Items!$N:$N,P332,Items!$O:$O,Q332)=1,COUNTIFS(Items!$U:$U,O332,Items!$V:$V,P332,Items!$W:$W,Q332)=1),0,1))</f>
        <v>0</v>
      </c>
      <c r="D332" s="24">
        <f t="shared" si="120"/>
        <v>45429</v>
      </c>
      <c r="E332" s="1" t="s">
        <v>201</v>
      </c>
      <c r="O332" s="1" t="s">
        <v>207</v>
      </c>
      <c r="P332" s="1" t="s">
        <v>231</v>
      </c>
      <c r="Q332" s="1" t="s">
        <v>240</v>
      </c>
      <c r="AA332" s="1">
        <f t="shared" ref="AA332" si="146">5%*Y32</f>
        <v>54651.740820300001</v>
      </c>
      <c r="AC332" s="31" t="str">
        <f>IF(OR(RepP!$J$3="",RepP!$J$3=0,COUNTIF(Lists!$D:$D,RepP!$J$3)=0),Lists!$D$9,IF(RepP!$J$3=Lists!$D$9,Lists!$D$9,IF(RepP!$J$3=$E332,RepP!$J$3,"")))</f>
        <v>Все проекты</v>
      </c>
    </row>
    <row r="333" spans="2:29" x14ac:dyDescent="0.3">
      <c r="B333" s="26">
        <f>IF(AND(O333=0,P333=0,Q333=0,Y333=0),0,IF(OR(COUNTIFS(Items!$E:$E,O333,Items!$F:$F,P333,Items!$G:$G,Q333)=1,COUNTIFS(Items!$M:$M,O333,Items!$N:$N,P333,Items!$O:$O,Q333)=1,COUNTIFS(Items!$U:$U,O333,Items!$V:$V,P333,Items!$W:$W,Q333)=1),0,1))</f>
        <v>0</v>
      </c>
      <c r="D333" s="24">
        <f t="shared" si="120"/>
        <v>45439</v>
      </c>
      <c r="E333" s="1" t="s">
        <v>202</v>
      </c>
      <c r="O333" s="1" t="s">
        <v>207</v>
      </c>
      <c r="P333" s="1" t="s">
        <v>231</v>
      </c>
      <c r="Q333" s="1" t="s">
        <v>241</v>
      </c>
      <c r="AA333" s="1">
        <f t="shared" ref="AA333" si="147">23%*Y33</f>
        <v>342534.19122899999</v>
      </c>
      <c r="AC333" s="31" t="str">
        <f>IF(OR(RepP!$J$3="",RepP!$J$3=0,COUNTIF(Lists!$D:$D,RepP!$J$3)=0),Lists!$D$9,IF(RepP!$J$3=Lists!$D$9,Lists!$D$9,IF(RepP!$J$3=$E333,RepP!$J$3,"")))</f>
        <v>Все проекты</v>
      </c>
    </row>
    <row r="334" spans="2:29" x14ac:dyDescent="0.3">
      <c r="B334" s="26">
        <f>IF(AND(O334=0,P334=0,Q334=0,Y334=0),0,IF(OR(COUNTIFS(Items!$E:$E,O334,Items!$F:$F,P334,Items!$G:$G,Q334)=1,COUNTIFS(Items!$M:$M,O334,Items!$N:$N,P334,Items!$O:$O,Q334)=1,COUNTIFS(Items!$U:$U,O334,Items!$V:$V,P334,Items!$W:$W,Q334)=1),0,1))</f>
        <v>0</v>
      </c>
      <c r="D334" s="24">
        <f t="shared" si="120"/>
        <v>45449</v>
      </c>
      <c r="E334" s="1" t="s">
        <v>203</v>
      </c>
      <c r="O334" s="1" t="s">
        <v>207</v>
      </c>
      <c r="P334" s="1" t="s">
        <v>231</v>
      </c>
      <c r="Q334" s="1" t="s">
        <v>242</v>
      </c>
      <c r="AA334" s="1">
        <f t="shared" ref="AA334" si="148">17%*Y34</f>
        <v>181736.84918100003</v>
      </c>
      <c r="AC334" s="31" t="str">
        <f>IF(OR(RepP!$J$3="",RepP!$J$3=0,COUNTIF(Lists!$D:$D,RepP!$J$3)=0),Lists!$D$9,IF(RepP!$J$3=Lists!$D$9,Lists!$D$9,IF(RepP!$J$3=$E334,RepP!$J$3,"")))</f>
        <v>Все проекты</v>
      </c>
    </row>
    <row r="335" spans="2:29" x14ac:dyDescent="0.3">
      <c r="B335" s="26">
        <f>IF(AND(O335=0,P335=0,Q335=0,Y335=0),0,IF(OR(COUNTIFS(Items!$E:$E,O335,Items!$F:$F,P335,Items!$G:$G,Q335)=1,COUNTIFS(Items!$M:$M,O335,Items!$N:$N,P335,Items!$O:$O,Q335)=1,COUNTIFS(Items!$U:$U,O335,Items!$V:$V,P335,Items!$W:$W,Q335)=1),0,1))</f>
        <v>0</v>
      </c>
      <c r="D335" s="24">
        <f t="shared" si="120"/>
        <v>45459</v>
      </c>
      <c r="E335" s="1" t="s">
        <v>200</v>
      </c>
      <c r="O335" s="1" t="s">
        <v>207</v>
      </c>
      <c r="P335" s="1" t="s">
        <v>231</v>
      </c>
      <c r="Q335" s="1" t="s">
        <v>243</v>
      </c>
      <c r="AA335" s="1">
        <f t="shared" ref="AA335" si="149">10%*Y35</f>
        <v>104399.03499460002</v>
      </c>
      <c r="AC335" s="31" t="str">
        <f>IF(OR(RepP!$J$3="",RepP!$J$3=0,COUNTIF(Lists!$D:$D,RepP!$J$3)=0),Lists!$D$9,IF(RepP!$J$3=Lists!$D$9,Lists!$D$9,IF(RepP!$J$3=$E335,RepP!$J$3,"")))</f>
        <v>Все проекты</v>
      </c>
    </row>
    <row r="336" spans="2:29" x14ac:dyDescent="0.3">
      <c r="B336" s="26">
        <f>IF(AND(O336=0,P336=0,Q336=0,Y336=0),0,IF(OR(COUNTIFS(Items!$E:$E,O336,Items!$F:$F,P336,Items!$G:$G,Q336)=1,COUNTIFS(Items!$M:$M,O336,Items!$N:$N,P336,Items!$O:$O,Q336)=1,COUNTIFS(Items!$U:$U,O336,Items!$V:$V,P336,Items!$W:$W,Q336)=1),0,1))</f>
        <v>0</v>
      </c>
      <c r="D336" s="24">
        <f t="shared" si="120"/>
        <v>45469</v>
      </c>
      <c r="E336" s="1" t="s">
        <v>201</v>
      </c>
      <c r="O336" s="1" t="s">
        <v>207</v>
      </c>
      <c r="P336" s="1" t="s">
        <v>231</v>
      </c>
      <c r="Q336" s="1" t="s">
        <v>244</v>
      </c>
      <c r="AA336" s="1">
        <f t="shared" ref="AA336" si="150">5%*Y36</f>
        <v>43173</v>
      </c>
      <c r="AC336" s="31" t="str">
        <f>IF(OR(RepP!$J$3="",RepP!$J$3=0,COUNTIF(Lists!$D:$D,RepP!$J$3)=0),Lists!$D$9,IF(RepP!$J$3=Lists!$D$9,Lists!$D$9,IF(RepP!$J$3=$E336,RepP!$J$3,"")))</f>
        <v>Все проекты</v>
      </c>
    </row>
    <row r="337" spans="2:29" x14ac:dyDescent="0.3">
      <c r="B337" s="26">
        <f>IF(AND(O337=0,P337=0,Q337=0,Y337=0),0,IF(OR(COUNTIFS(Items!$E:$E,O337,Items!$F:$F,P337,Items!$G:$G,Q337)=1,COUNTIFS(Items!$M:$M,O337,Items!$N:$N,P337,Items!$O:$O,Q337)=1,COUNTIFS(Items!$U:$U,O337,Items!$V:$V,P337,Items!$W:$W,Q337)=1),0,1))</f>
        <v>0</v>
      </c>
      <c r="D337" s="24">
        <f t="shared" si="120"/>
        <v>45314</v>
      </c>
      <c r="E337" s="1" t="s">
        <v>202</v>
      </c>
      <c r="O337" s="1" t="s">
        <v>207</v>
      </c>
      <c r="P337" s="1" t="s">
        <v>231</v>
      </c>
      <c r="Q337" s="1" t="s">
        <v>245</v>
      </c>
      <c r="AA337" s="1">
        <f t="shared" ref="AA337" si="151">23%*Y37</f>
        <v>220662</v>
      </c>
      <c r="AC337" s="31" t="str">
        <f>IF(OR(RepP!$J$3="",RepP!$J$3=0,COUNTIF(Lists!$D:$D,RepP!$J$3)=0),Lists!$D$9,IF(RepP!$J$3=Lists!$D$9,Lists!$D$9,IF(RepP!$J$3=$E337,RepP!$J$3,"")))</f>
        <v>Все проекты</v>
      </c>
    </row>
    <row r="338" spans="2:29" x14ac:dyDescent="0.3">
      <c r="B338" s="26">
        <f>IF(AND(O338=0,P338=0,Q338=0,Y338=0),0,IF(OR(COUNTIFS(Items!$E:$E,O338,Items!$F:$F,P338,Items!$G:$G,Q338)=1,COUNTIFS(Items!$M:$M,O338,Items!$N:$N,P338,Items!$O:$O,Q338)=1,COUNTIFS(Items!$U:$U,O338,Items!$V:$V,P338,Items!$W:$W,Q338)=1),0,1))</f>
        <v>0</v>
      </c>
      <c r="D338" s="24">
        <f t="shared" si="120"/>
        <v>45324</v>
      </c>
      <c r="E338" s="1" t="s">
        <v>203</v>
      </c>
      <c r="O338" s="1" t="s">
        <v>207</v>
      </c>
      <c r="P338" s="1" t="s">
        <v>231</v>
      </c>
      <c r="Q338" s="1" t="s">
        <v>246</v>
      </c>
      <c r="AA338" s="1">
        <f t="shared" ref="AA338" si="152">17%*Y38</f>
        <v>116382.00000000001</v>
      </c>
      <c r="AC338" s="31" t="str">
        <f>IF(OR(RepP!$J$3="",RepP!$J$3=0,COUNTIF(Lists!$D:$D,RepP!$J$3)=0),Lists!$D$9,IF(RepP!$J$3=Lists!$D$9,Lists!$D$9,IF(RepP!$J$3=$E338,RepP!$J$3,"")))</f>
        <v>Все проекты</v>
      </c>
    </row>
    <row r="339" spans="2:29" x14ac:dyDescent="0.3">
      <c r="B339" s="26">
        <f>IF(AND(O339=0,P339=0,Q339=0,Y339=0),0,IF(OR(COUNTIFS(Items!$E:$E,O339,Items!$F:$F,P339,Items!$G:$G,Q339)=1,COUNTIFS(Items!$M:$M,O339,Items!$N:$N,P339,Items!$O:$O,Q339)=1,COUNTIFS(Items!$U:$U,O339,Items!$V:$V,P339,Items!$W:$W,Q339)=1),0,1))</f>
        <v>0</v>
      </c>
      <c r="D339" s="24">
        <f t="shared" si="120"/>
        <v>45334</v>
      </c>
      <c r="E339" s="1" t="s">
        <v>200</v>
      </c>
      <c r="O339" s="1" t="s">
        <v>207</v>
      </c>
      <c r="P339" s="1" t="s">
        <v>231</v>
      </c>
      <c r="Q339" s="1" t="s">
        <v>247</v>
      </c>
      <c r="AA339" s="1">
        <f t="shared" ref="AA339" si="153">10%*Y39</f>
        <v>90469.894000000015</v>
      </c>
      <c r="AC339" s="31" t="str">
        <f>IF(OR(RepP!$J$3="",RepP!$J$3=0,COUNTIF(Lists!$D:$D,RepP!$J$3)=0),Lists!$D$9,IF(RepP!$J$3=Lists!$D$9,Lists!$D$9,IF(RepP!$J$3=$E339,RepP!$J$3,"")))</f>
        <v>Все проекты</v>
      </c>
    </row>
    <row r="340" spans="2:29" x14ac:dyDescent="0.3">
      <c r="B340" s="26">
        <f>IF(AND(O340=0,P340=0,Q340=0,Y340=0),0,IF(OR(COUNTIFS(Items!$E:$E,O340,Items!$F:$F,P340,Items!$G:$G,Q340)=1,COUNTIFS(Items!$M:$M,O340,Items!$N:$N,P340,Items!$O:$O,Q340)=1,COUNTIFS(Items!$U:$U,O340,Items!$V:$V,P340,Items!$W:$W,Q340)=1),0,1))</f>
        <v>0</v>
      </c>
      <c r="D340" s="24">
        <f t="shared" si="120"/>
        <v>45344</v>
      </c>
      <c r="E340" s="1" t="s">
        <v>201</v>
      </c>
      <c r="O340" s="1" t="s">
        <v>207</v>
      </c>
      <c r="P340" s="1" t="s">
        <v>231</v>
      </c>
      <c r="Q340" s="1" t="s">
        <v>248</v>
      </c>
      <c r="AA340" s="1">
        <f t="shared" ref="AA340" si="154">5%*Y40</f>
        <v>50123.853000000003</v>
      </c>
      <c r="AC340" s="31" t="str">
        <f>IF(OR(RepP!$J$3="",RepP!$J$3=0,COUNTIF(Lists!$D:$D,RepP!$J$3)=0),Lists!$D$9,IF(RepP!$J$3=Lists!$D$9,Lists!$D$9,IF(RepP!$J$3=$E340,RepP!$J$3,"")))</f>
        <v>Все проекты</v>
      </c>
    </row>
    <row r="341" spans="2:29" x14ac:dyDescent="0.3">
      <c r="B341" s="26">
        <f>IF(AND(O341=0,P341=0,Q341=0,Y341=0),0,IF(OR(COUNTIFS(Items!$E:$E,O341,Items!$F:$F,P341,Items!$G:$G,Q341)=1,COUNTIFS(Items!$M:$M,O341,Items!$N:$N,P341,Items!$O:$O,Q341)=1,COUNTIFS(Items!$U:$U,O341,Items!$V:$V,P341,Items!$W:$W,Q341)=1),0,1))</f>
        <v>0</v>
      </c>
      <c r="D341" s="24">
        <f t="shared" si="120"/>
        <v>45354</v>
      </c>
      <c r="E341" s="1" t="s">
        <v>202</v>
      </c>
      <c r="O341" s="1" t="s">
        <v>207</v>
      </c>
      <c r="P341" s="1" t="s">
        <v>249</v>
      </c>
      <c r="Q341" s="1" t="s">
        <v>250</v>
      </c>
      <c r="AA341" s="1">
        <f t="shared" ref="AA341" si="155">23%*Y41</f>
        <v>258784.75529999999</v>
      </c>
      <c r="AC341" s="31" t="str">
        <f>IF(OR(RepP!$J$3="",RepP!$J$3=0,COUNTIF(Lists!$D:$D,RepP!$J$3)=0),Lists!$D$9,IF(RepP!$J$3=Lists!$D$9,Lists!$D$9,IF(RepP!$J$3=$E341,RepP!$J$3,"")))</f>
        <v>Все проекты</v>
      </c>
    </row>
    <row r="342" spans="2:29" x14ac:dyDescent="0.3">
      <c r="B342" s="26">
        <f>IF(AND(O342=0,P342=0,Q342=0,Y342=0),0,IF(OR(COUNTIFS(Items!$E:$E,O342,Items!$F:$F,P342,Items!$G:$G,Q342)=1,COUNTIFS(Items!$M:$M,O342,Items!$N:$N,P342,Items!$O:$O,Q342)=1,COUNTIFS(Items!$U:$U,O342,Items!$V:$V,P342,Items!$W:$W,Q342)=1),0,1))</f>
        <v>0</v>
      </c>
      <c r="D342" s="24">
        <f t="shared" si="120"/>
        <v>45364</v>
      </c>
      <c r="E342" s="1" t="s">
        <v>203</v>
      </c>
      <c r="O342" s="1" t="s">
        <v>207</v>
      </c>
      <c r="P342" s="1" t="s">
        <v>249</v>
      </c>
      <c r="Q342" s="1" t="s">
        <v>251</v>
      </c>
      <c r="AA342" s="1">
        <f t="shared" ref="AA342" si="156">17%*Y42</f>
        <v>136940.70180000001</v>
      </c>
      <c r="AC342" s="31" t="str">
        <f>IF(OR(RepP!$J$3="",RepP!$J$3=0,COUNTIF(Lists!$D:$D,RepP!$J$3)=0),Lists!$D$9,IF(RepP!$J$3=Lists!$D$9,Lists!$D$9,IF(RepP!$J$3=$E342,RepP!$J$3,"")))</f>
        <v>Все проекты</v>
      </c>
    </row>
    <row r="343" spans="2:29" x14ac:dyDescent="0.3">
      <c r="B343" s="26">
        <f>IF(AND(O343=0,P343=0,Q343=0,Y343=0),0,IF(OR(COUNTIFS(Items!$E:$E,O343,Items!$F:$F,P343,Items!$G:$G,Q343)=1,COUNTIFS(Items!$M:$M,O343,Items!$N:$N,P343,Items!$O:$O,Q343)=1,COUNTIFS(Items!$U:$U,O343,Items!$V:$V,P343,Items!$W:$W,Q343)=1),0,1))</f>
        <v>0</v>
      </c>
      <c r="D343" s="24">
        <f t="shared" si="120"/>
        <v>45374</v>
      </c>
      <c r="E343" s="1" t="s">
        <v>200</v>
      </c>
      <c r="O343" s="1" t="s">
        <v>207</v>
      </c>
      <c r="P343" s="1" t="s">
        <v>249</v>
      </c>
      <c r="Q343" s="1" t="s">
        <v>252</v>
      </c>
      <c r="AA343" s="1">
        <f t="shared" ref="AA343" si="157">10%*Y43</f>
        <v>104303.4816406</v>
      </c>
      <c r="AC343" s="31" t="str">
        <f>IF(OR(RepP!$J$3="",RepP!$J$3=0,COUNTIF(Lists!$D:$D,RepP!$J$3)=0),Lists!$D$9,IF(RepP!$J$3=Lists!$D$9,Lists!$D$9,IF(RepP!$J$3=$E343,RepP!$J$3,"")))</f>
        <v>Все проекты</v>
      </c>
    </row>
    <row r="344" spans="2:29" x14ac:dyDescent="0.3">
      <c r="B344" s="26">
        <f>IF(AND(O344=0,P344=0,Q344=0,Y344=0),0,IF(OR(COUNTIFS(Items!$E:$E,O344,Items!$F:$F,P344,Items!$G:$G,Q344)=1,COUNTIFS(Items!$M:$M,O344,Items!$N:$N,P344,Items!$O:$O,Q344)=1,COUNTIFS(Items!$U:$U,O344,Items!$V:$V,P344,Items!$W:$W,Q344)=1),0,1))</f>
        <v>0</v>
      </c>
      <c r="D344" s="24">
        <f t="shared" si="120"/>
        <v>45384</v>
      </c>
      <c r="E344" s="1" t="s">
        <v>201</v>
      </c>
      <c r="O344" s="1" t="s">
        <v>207</v>
      </c>
      <c r="P344" s="1" t="s">
        <v>249</v>
      </c>
      <c r="Q344" s="1" t="s">
        <v>253</v>
      </c>
      <c r="AA344" s="1">
        <f t="shared" ref="AA344" si="158">5%*Y44</f>
        <v>58081.884599700003</v>
      </c>
      <c r="AC344" s="31" t="str">
        <f>IF(OR(RepP!$J$3="",RepP!$J$3=0,COUNTIF(Lists!$D:$D,RepP!$J$3)=0),Lists!$D$9,IF(RepP!$J$3=Lists!$D$9,Lists!$D$9,IF(RepP!$J$3=$E344,RepP!$J$3,"")))</f>
        <v>Все проекты</v>
      </c>
    </row>
    <row r="345" spans="2:29" x14ac:dyDescent="0.3">
      <c r="B345" s="26">
        <f>IF(AND(O345=0,P345=0,Q345=0,Y345=0),0,IF(OR(COUNTIFS(Items!$E:$E,O345,Items!$F:$F,P345,Items!$G:$G,Q345)=1,COUNTIFS(Items!$M:$M,O345,Items!$N:$N,P345,Items!$O:$O,Q345)=1,COUNTIFS(Items!$U:$U,O345,Items!$V:$V,P345,Items!$W:$W,Q345)=1),0,1))</f>
        <v>0</v>
      </c>
      <c r="D345" s="24">
        <f t="shared" si="120"/>
        <v>45394</v>
      </c>
      <c r="E345" s="1" t="s">
        <v>202</v>
      </c>
      <c r="O345" s="1" t="s">
        <v>207</v>
      </c>
      <c r="P345" s="1" t="s">
        <v>249</v>
      </c>
      <c r="Q345" s="1" t="s">
        <v>254</v>
      </c>
      <c r="AA345" s="1">
        <f t="shared" ref="AA345" si="159">23%*Y45</f>
        <v>302431.49784297001</v>
      </c>
      <c r="AC345" s="31" t="str">
        <f>IF(OR(RepP!$J$3="",RepP!$J$3=0,COUNTIF(Lists!$D:$D,RepP!$J$3)=0),Lists!$D$9,IF(RepP!$J$3=Lists!$D$9,Lists!$D$9,IF(RepP!$J$3=$E345,RepP!$J$3,"")))</f>
        <v>Все проекты</v>
      </c>
    </row>
    <row r="346" spans="2:29" x14ac:dyDescent="0.3">
      <c r="B346" s="26">
        <f>IF(AND(O346=0,P346=0,Q346=0,Y346=0),0,IF(OR(COUNTIFS(Items!$E:$E,O346,Items!$F:$F,P346,Items!$G:$G,Q346)=1,COUNTIFS(Items!$M:$M,O346,Items!$N:$N,P346,Items!$O:$O,Q346)=1,COUNTIFS(Items!$U:$U,O346,Items!$V:$V,P346,Items!$W:$W,Q346)=1),0,1))</f>
        <v>0</v>
      </c>
      <c r="D346" s="24">
        <f t="shared" si="120"/>
        <v>45404</v>
      </c>
      <c r="E346" s="1" t="s">
        <v>203</v>
      </c>
      <c r="O346" s="1" t="s">
        <v>207</v>
      </c>
      <c r="P346" s="1" t="s">
        <v>249</v>
      </c>
      <c r="Q346" s="1" t="s">
        <v>255</v>
      </c>
      <c r="AA346" s="1">
        <f t="shared" ref="AA346" si="160">17%*Y46</f>
        <v>160478.35949082003</v>
      </c>
      <c r="AC346" s="31" t="str">
        <f>IF(OR(RepP!$J$3="",RepP!$J$3=0,COUNTIF(Lists!$D:$D,RepP!$J$3)=0),Lists!$D$9,IF(RepP!$J$3=Lists!$D$9,Lists!$D$9,IF(RepP!$J$3=$E346,RepP!$J$3,"")))</f>
        <v>Все проекты</v>
      </c>
    </row>
    <row r="347" spans="2:29" x14ac:dyDescent="0.3">
      <c r="B347" s="26">
        <f>IF(AND(O347=0,P347=0,Q347=0,Y347=0),0,IF(OR(COUNTIFS(Items!$E:$E,O347,Items!$F:$F,P347,Items!$G:$G,Q347)=1,COUNTIFS(Items!$M:$M,O347,Items!$N:$N,P347,Items!$O:$O,Q347)=1,COUNTIFS(Items!$U:$U,O347,Items!$V:$V,P347,Items!$W:$W,Q347)=1),0,1))</f>
        <v>0</v>
      </c>
      <c r="D347" s="24">
        <f t="shared" si="120"/>
        <v>45414</v>
      </c>
      <c r="E347" s="1" t="s">
        <v>200</v>
      </c>
      <c r="O347" s="1" t="s">
        <v>207</v>
      </c>
      <c r="P347" s="1" t="s">
        <v>249</v>
      </c>
      <c r="Q347" s="1" t="s">
        <v>256</v>
      </c>
      <c r="AA347" s="1">
        <f t="shared" ref="AA347" si="161">10%*Y47</f>
        <v>81346</v>
      </c>
      <c r="AC347" s="31" t="str">
        <f>IF(OR(RepP!$J$3="",RepP!$J$3=0,COUNTIF(Lists!$D:$D,RepP!$J$3)=0),Lists!$D$9,IF(RepP!$J$3=Lists!$D$9,Lists!$D$9,IF(RepP!$J$3=$E347,RepP!$J$3,"")))</f>
        <v>Все проекты</v>
      </c>
    </row>
    <row r="348" spans="2:29" x14ac:dyDescent="0.3">
      <c r="B348" s="26">
        <f>IF(AND(O348=0,P348=0,Q348=0,Y348=0),0,IF(OR(COUNTIFS(Items!$E:$E,O348,Items!$F:$F,P348,Items!$G:$G,Q348)=1,COUNTIFS(Items!$M:$M,O348,Items!$N:$N,P348,Items!$O:$O,Q348)=1,COUNTIFS(Items!$U:$U,O348,Items!$V:$V,P348,Items!$W:$W,Q348)=1),0,1))</f>
        <v>0</v>
      </c>
      <c r="D348" s="24">
        <f t="shared" si="120"/>
        <v>45424</v>
      </c>
      <c r="E348" s="1" t="s">
        <v>201</v>
      </c>
      <c r="O348" s="1" t="s">
        <v>207</v>
      </c>
      <c r="P348" s="1" t="s">
        <v>249</v>
      </c>
      <c r="Q348" s="1" t="s">
        <v>257</v>
      </c>
      <c r="AA348" s="1">
        <f t="shared" ref="AA348" si="162">5%*Y48</f>
        <v>37416.6</v>
      </c>
      <c r="AC348" s="31" t="str">
        <f>IF(OR(RepP!$J$3="",RepP!$J$3=0,COUNTIF(Lists!$D:$D,RepP!$J$3)=0),Lists!$D$9,IF(RepP!$J$3=Lists!$D$9,Lists!$D$9,IF(RepP!$J$3=$E348,RepP!$J$3,"")))</f>
        <v>Все проекты</v>
      </c>
    </row>
    <row r="349" spans="2:29" x14ac:dyDescent="0.3">
      <c r="B349" s="26">
        <f>IF(AND(O349=0,P349=0,Q349=0,Y349=0),0,IF(OR(COUNTIFS(Items!$E:$E,O349,Items!$F:$F,P349,Items!$G:$G,Q349)=1,COUNTIFS(Items!$M:$M,O349,Items!$N:$N,P349,Items!$O:$O,Q349)=1,COUNTIFS(Items!$U:$U,O349,Items!$V:$V,P349,Items!$W:$W,Q349)=1),0,1))</f>
        <v>0</v>
      </c>
      <c r="D349" s="24">
        <f t="shared" si="120"/>
        <v>45434</v>
      </c>
      <c r="E349" s="1" t="s">
        <v>202</v>
      </c>
      <c r="O349" s="1" t="s">
        <v>207</v>
      </c>
      <c r="P349" s="1" t="s">
        <v>249</v>
      </c>
      <c r="Q349" s="1" t="s">
        <v>258</v>
      </c>
      <c r="AA349" s="1">
        <f t="shared" ref="AA349" si="163">23%*Y49</f>
        <v>193673.34</v>
      </c>
      <c r="AC349" s="31" t="str">
        <f>IF(OR(RepP!$J$3="",RepP!$J$3=0,COUNTIF(Lists!$D:$D,RepP!$J$3)=0),Lists!$D$9,IF(RepP!$J$3=Lists!$D$9,Lists!$D$9,IF(RepP!$J$3=$E349,RepP!$J$3,"")))</f>
        <v>Все проекты</v>
      </c>
    </row>
    <row r="350" spans="2:29" x14ac:dyDescent="0.3">
      <c r="B350" s="26">
        <f>IF(AND(O350=0,P350=0,Q350=0,Y350=0),0,IF(OR(COUNTIFS(Items!$E:$E,O350,Items!$F:$F,P350,Items!$G:$G,Q350)=1,COUNTIFS(Items!$M:$M,O350,Items!$N:$N,P350,Items!$O:$O,Q350)=1,COUNTIFS(Items!$U:$U,O350,Items!$V:$V,P350,Items!$W:$W,Q350)=1),0,1))</f>
        <v>0</v>
      </c>
      <c r="D350" s="24">
        <f t="shared" si="120"/>
        <v>45444</v>
      </c>
      <c r="E350" s="1" t="s">
        <v>203</v>
      </c>
      <c r="O350" s="1" t="s">
        <v>207</v>
      </c>
      <c r="P350" s="1" t="s">
        <v>249</v>
      </c>
      <c r="Q350" s="1" t="s">
        <v>259</v>
      </c>
      <c r="AA350" s="1">
        <f t="shared" ref="AA350" si="164">17%*Y50</f>
        <v>136798.81980000003</v>
      </c>
      <c r="AC350" s="31" t="str">
        <f>IF(OR(RepP!$J$3="",RepP!$J$3=0,COUNTIF(Lists!$D:$D,RepP!$J$3)=0),Lists!$D$9,IF(RepP!$J$3=Lists!$D$9,Lists!$D$9,IF(RepP!$J$3=$E350,RepP!$J$3,"")))</f>
        <v>Все проекты</v>
      </c>
    </row>
    <row r="351" spans="2:29" x14ac:dyDescent="0.3">
      <c r="B351" s="26">
        <f>IF(AND(O351=0,P351=0,Q351=0,Y351=0),0,IF(OR(COUNTIFS(Items!$E:$E,O351,Items!$F:$F,P351,Items!$G:$G,Q351)=1,COUNTIFS(Items!$M:$M,O351,Items!$N:$N,P351,Items!$O:$O,Q351)=1,COUNTIFS(Items!$U:$U,O351,Items!$V:$V,P351,Items!$W:$W,Q351)=1),0,1))</f>
        <v>0</v>
      </c>
      <c r="D351" s="24">
        <f t="shared" si="120"/>
        <v>45454</v>
      </c>
      <c r="E351" s="1" t="s">
        <v>200</v>
      </c>
      <c r="O351" s="1" t="s">
        <v>207</v>
      </c>
      <c r="P351" s="1" t="s">
        <v>260</v>
      </c>
      <c r="Q351" s="1" t="s">
        <v>261</v>
      </c>
      <c r="AA351" s="1">
        <f t="shared" ref="AA351" si="165">10%*Y51</f>
        <v>95247.706000000006</v>
      </c>
      <c r="AC351" s="31" t="str">
        <f>IF(OR(RepP!$J$3="",RepP!$J$3=0,COUNTIF(Lists!$D:$D,RepP!$J$3)=0),Lists!$D$9,IF(RepP!$J$3=Lists!$D$9,Lists!$D$9,IF(RepP!$J$3=$E351,RepP!$J$3,"")))</f>
        <v>Все проекты</v>
      </c>
    </row>
    <row r="352" spans="2:29" x14ac:dyDescent="0.3">
      <c r="B352" s="26">
        <f>IF(AND(O352=0,P352=0,Q352=0,Y352=0),0,IF(OR(COUNTIFS(Items!$E:$E,O352,Items!$F:$F,P352,Items!$G:$G,Q352)=1,COUNTIFS(Items!$M:$M,O352,Items!$N:$N,P352,Items!$O:$O,Q352)=1,COUNTIFS(Items!$U:$U,O352,Items!$V:$V,P352,Items!$W:$W,Q352)=1),0,1))</f>
        <v>0</v>
      </c>
      <c r="D352" s="24">
        <f t="shared" si="120"/>
        <v>45464</v>
      </c>
      <c r="E352" s="1" t="s">
        <v>201</v>
      </c>
      <c r="O352" s="1" t="s">
        <v>207</v>
      </c>
      <c r="P352" s="1" t="s">
        <v>260</v>
      </c>
      <c r="Q352" s="1" t="s">
        <v>262</v>
      </c>
      <c r="AA352" s="1">
        <f t="shared" ref="AA352" si="166">5%*Y52</f>
        <v>43880.89329</v>
      </c>
      <c r="AC352" s="31" t="str">
        <f>IF(OR(RepP!$J$3="",RepP!$J$3=0,COUNTIF(Lists!$D:$D,RepP!$J$3)=0),Lists!$D$9,IF(RepP!$J$3=Lists!$D$9,Lists!$D$9,IF(RepP!$J$3=$E352,RepP!$J$3,"")))</f>
        <v>Все проекты</v>
      </c>
    </row>
    <row r="353" spans="2:29" x14ac:dyDescent="0.3">
      <c r="B353" s="26">
        <f>IF(AND(O353=0,P353=0,Q353=0,Y353=0),0,IF(OR(COUNTIFS(Items!$E:$E,O353,Items!$F:$F,P353,Items!$G:$G,Q353)=1,COUNTIFS(Items!$M:$M,O353,Items!$N:$N,P353,Items!$O:$O,Q353)=1,COUNTIFS(Items!$U:$U,O353,Items!$V:$V,P353,Items!$W:$W,Q353)=1),0,1))</f>
        <v>0</v>
      </c>
      <c r="D353" s="24">
        <f t="shared" si="120"/>
        <v>45474</v>
      </c>
      <c r="E353" s="1" t="s">
        <v>202</v>
      </c>
      <c r="O353" s="1" t="s">
        <v>207</v>
      </c>
      <c r="P353" s="1" t="s">
        <v>260</v>
      </c>
      <c r="Q353" s="1" t="s">
        <v>263</v>
      </c>
      <c r="AA353" s="1">
        <f t="shared" ref="AA353" si="167">23%*Y53</f>
        <v>227885.43846600002</v>
      </c>
      <c r="AC353" s="31" t="str">
        <f>IF(OR(RepP!$J$3="",RepP!$J$3=0,COUNTIF(Lists!$D:$D,RepP!$J$3)=0),Lists!$D$9,IF(RepP!$J$3=Lists!$D$9,Lists!$D$9,IF(RepP!$J$3=$E353,RepP!$J$3,"")))</f>
        <v>Все проекты</v>
      </c>
    </row>
    <row r="354" spans="2:29" x14ac:dyDescent="0.3">
      <c r="B354" s="26">
        <f>IF(AND(O354=0,P354=0,Q354=0,Y354=0),0,IF(OR(COUNTIFS(Items!$E:$E,O354,Items!$F:$F,P354,Items!$G:$G,Q354)=1,COUNTIFS(Items!$M:$M,O354,Items!$N:$N,P354,Items!$O:$O,Q354)=1,COUNTIFS(Items!$U:$U,O354,Items!$V:$V,P354,Items!$W:$W,Q354)=1),0,1))</f>
        <v>0</v>
      </c>
      <c r="D354" s="24">
        <f t="shared" si="120"/>
        <v>45319</v>
      </c>
      <c r="E354" s="1" t="s">
        <v>203</v>
      </c>
      <c r="O354" s="1" t="s">
        <v>207</v>
      </c>
      <c r="P354" s="1" t="s">
        <v>260</v>
      </c>
      <c r="Q354" s="1" t="s">
        <v>264</v>
      </c>
      <c r="AA354" s="1">
        <f t="shared" ref="AA354" si="168">17%*Y54</f>
        <v>160315.91878902001</v>
      </c>
      <c r="AC354" s="31" t="str">
        <f>IF(OR(RepP!$J$3="",RepP!$J$3=0,COUNTIF(Lists!$D:$D,RepP!$J$3)=0),Lists!$D$9,IF(RepP!$J$3=Lists!$D$9,Lists!$D$9,IF(RepP!$J$3=$E354,RepP!$J$3,"")))</f>
        <v>Все проекты</v>
      </c>
    </row>
    <row r="355" spans="2:29" x14ac:dyDescent="0.3">
      <c r="B355" s="26">
        <f>IF(AND(O355=0,P355=0,Q355=0,Y355=0),0,IF(OR(COUNTIFS(Items!$E:$E,O355,Items!$F:$F,P355,Items!$G:$G,Q355)=1,COUNTIFS(Items!$M:$M,O355,Items!$N:$N,P355,Items!$O:$O,Q355)=1,COUNTIFS(Items!$U:$U,O355,Items!$V:$V,P355,Items!$W:$W,Q355)=1),0,1))</f>
        <v>0</v>
      </c>
      <c r="D355" s="24">
        <f t="shared" si="120"/>
        <v>45329</v>
      </c>
      <c r="E355" s="1" t="s">
        <v>200</v>
      </c>
      <c r="O355" s="1" t="s">
        <v>207</v>
      </c>
      <c r="P355" s="1" t="s">
        <v>260</v>
      </c>
      <c r="Q355" s="1" t="s">
        <v>265</v>
      </c>
      <c r="AA355" s="1">
        <f t="shared" ref="AA355" si="169">10%*Y55</f>
        <v>111163.76919940001</v>
      </c>
      <c r="AC355" s="31" t="str">
        <f>IF(OR(RepP!$J$3="",RepP!$J$3=0,COUNTIF(Lists!$D:$D,RepP!$J$3)=0),Lists!$D$9,IF(RepP!$J$3=Lists!$D$9,Lists!$D$9,IF(RepP!$J$3=$E355,RepP!$J$3,"")))</f>
        <v>Все проекты</v>
      </c>
    </row>
    <row r="356" spans="2:29" x14ac:dyDescent="0.3">
      <c r="B356" s="26">
        <f>IF(AND(O356=0,P356=0,Q356=0,Y356=0),0,IF(OR(COUNTIFS(Items!$E:$E,O356,Items!$F:$F,P356,Items!$G:$G,Q356)=1,COUNTIFS(Items!$M:$M,O356,Items!$N:$N,P356,Items!$O:$O,Q356)=1,COUNTIFS(Items!$U:$U,O356,Items!$V:$V,P356,Items!$W:$W,Q356)=1),0,1))</f>
        <v>0</v>
      </c>
      <c r="D356" s="24">
        <f t="shared" si="120"/>
        <v>45339</v>
      </c>
      <c r="E356" s="1" t="s">
        <v>201</v>
      </c>
      <c r="O356" s="1" t="s">
        <v>207</v>
      </c>
      <c r="P356" s="1" t="s">
        <v>260</v>
      </c>
      <c r="Q356" s="1" t="s">
        <v>266</v>
      </c>
      <c r="AA356" s="1">
        <f t="shared" ref="AA356" si="170">5%*Y56</f>
        <v>51281.862677721008</v>
      </c>
      <c r="AC356" s="31" t="str">
        <f>IF(OR(RepP!$J$3="",RepP!$J$3=0,COUNTIF(Lists!$D:$D,RepP!$J$3)=0),Lists!$D$9,IF(RepP!$J$3=Lists!$D$9,Lists!$D$9,IF(RepP!$J$3=$E356,RepP!$J$3,"")))</f>
        <v>Все проекты</v>
      </c>
    </row>
    <row r="357" spans="2:29" x14ac:dyDescent="0.3">
      <c r="B357" s="26">
        <f>IF(AND(O357=0,P357=0,Q357=0,Y357=0),0,IF(OR(COUNTIFS(Items!$E:$E,O357,Items!$F:$F,P357,Items!$G:$G,Q357)=1,COUNTIFS(Items!$M:$M,O357,Items!$N:$N,P357,Items!$O:$O,Q357)=1,COUNTIFS(Items!$U:$U,O357,Items!$V:$V,P357,Items!$W:$W,Q357)=1),0,1))</f>
        <v>0</v>
      </c>
      <c r="D357" s="24">
        <f t="shared" si="120"/>
        <v>45349</v>
      </c>
      <c r="E357" s="1" t="s">
        <v>202</v>
      </c>
      <c r="O357" s="1" t="s">
        <v>207</v>
      </c>
      <c r="P357" s="1" t="s">
        <v>260</v>
      </c>
      <c r="Q357" s="1" t="s">
        <v>267</v>
      </c>
      <c r="AA357" s="1">
        <f t="shared" ref="AA357" si="171">23%*Y57</f>
        <v>267054.86999972345</v>
      </c>
      <c r="AC357" s="31" t="str">
        <f>IF(OR(RepP!$J$3="",RepP!$J$3=0,COUNTIF(Lists!$D:$D,RepP!$J$3)=0),Lists!$D$9,IF(RepP!$J$3=Lists!$D$9,Lists!$D$9,IF(RepP!$J$3=$E357,RepP!$J$3,"")))</f>
        <v>Все проекты</v>
      </c>
    </row>
    <row r="358" spans="2:29" x14ac:dyDescent="0.3">
      <c r="B358" s="26">
        <f>IF(AND(O358=0,P358=0,Q358=0,Y358=0),0,IF(OR(COUNTIFS(Items!$E:$E,O358,Items!$F:$F,P358,Items!$G:$G,Q358)=1,COUNTIFS(Items!$M:$M,O358,Items!$N:$N,P358,Items!$O:$O,Q358)=1,COUNTIFS(Items!$U:$U,O358,Items!$V:$V,P358,Items!$W:$W,Q358)=1),0,1))</f>
        <v>0</v>
      </c>
      <c r="D358" s="24">
        <f t="shared" si="120"/>
        <v>45359</v>
      </c>
      <c r="E358" s="1" t="s">
        <v>203</v>
      </c>
      <c r="O358" s="1" t="s">
        <v>207</v>
      </c>
      <c r="P358" s="1" t="s">
        <v>260</v>
      </c>
      <c r="Q358" s="1" t="s">
        <v>268</v>
      </c>
      <c r="AA358" s="1">
        <f t="shared" ref="AA358" si="172">17%*Y58</f>
        <v>121288.20000000001</v>
      </c>
      <c r="AC358" s="31" t="str">
        <f>IF(OR(RepP!$J$3="",RepP!$J$3=0,COUNTIF(Lists!$D:$D,RepP!$J$3)=0),Lists!$D$9,IF(RepP!$J$3=Lists!$D$9,Lists!$D$9,IF(RepP!$J$3=$E358,RepP!$J$3,"")))</f>
        <v>Все проекты</v>
      </c>
    </row>
    <row r="359" spans="2:29" x14ac:dyDescent="0.3">
      <c r="B359" s="26">
        <f>IF(AND(O359=0,P359=0,Q359=0,Y359=0),0,IF(OR(COUNTIFS(Items!$E:$E,O359,Items!$F:$F,P359,Items!$G:$G,Q359)=1,COUNTIFS(Items!$M:$M,O359,Items!$N:$N,P359,Items!$O:$O,Q359)=1,COUNTIFS(Items!$U:$U,O359,Items!$V:$V,P359,Items!$W:$W,Q359)=1),0,1))</f>
        <v>0</v>
      </c>
      <c r="D359" s="24">
        <f t="shared" si="120"/>
        <v>45369</v>
      </c>
      <c r="E359" s="1" t="s">
        <v>200</v>
      </c>
      <c r="O359" s="1" t="s">
        <v>207</v>
      </c>
      <c r="P359" s="1" t="s">
        <v>260</v>
      </c>
      <c r="Q359" s="1" t="s">
        <v>269</v>
      </c>
      <c r="AA359" s="1">
        <f t="shared" ref="AA359" si="173">10%*Y59</f>
        <v>69833.2</v>
      </c>
      <c r="AC359" s="31" t="str">
        <f>IF(OR(RepP!$J$3="",RepP!$J$3=0,COUNTIF(Lists!$D:$D,RepP!$J$3)=0),Lists!$D$9,IF(RepP!$J$3=Lists!$D$9,Lists!$D$9,IF(RepP!$J$3=$E359,RepP!$J$3,"")))</f>
        <v>Все проекты</v>
      </c>
    </row>
    <row r="360" spans="2:29" x14ac:dyDescent="0.3">
      <c r="B360" s="26">
        <f>IF(AND(O360=0,P360=0,Q360=0,Y360=0),0,IF(OR(COUNTIFS(Items!$E:$E,O360,Items!$F:$F,P360,Items!$G:$G,Q360)=1,COUNTIFS(Items!$M:$M,O360,Items!$N:$N,P360,Items!$O:$O,Q360)=1,COUNTIFS(Items!$U:$U,O360,Items!$V:$V,P360,Items!$W:$W,Q360)=1),0,1))</f>
        <v>0</v>
      </c>
      <c r="D360" s="24">
        <f t="shared" si="120"/>
        <v>45379</v>
      </c>
      <c r="E360" s="1" t="s">
        <v>201</v>
      </c>
      <c r="O360" s="1" t="s">
        <v>207</v>
      </c>
      <c r="P360" s="1" t="s">
        <v>260</v>
      </c>
      <c r="Q360" s="1" t="s">
        <v>270</v>
      </c>
      <c r="AA360" s="1">
        <f t="shared" ref="AA360" si="174">5%*Y60</f>
        <v>32840.262000000002</v>
      </c>
      <c r="AC360" s="31" t="str">
        <f>IF(OR(RepP!$J$3="",RepP!$J$3=0,COUNTIF(Lists!$D:$D,RepP!$J$3)=0),Lists!$D$9,IF(RepP!$J$3=Lists!$D$9,Lists!$D$9,IF(RepP!$J$3=$E360,RepP!$J$3,"")))</f>
        <v>Все проекты</v>
      </c>
    </row>
    <row r="361" spans="2:29" x14ac:dyDescent="0.3">
      <c r="B361" s="26">
        <f>IF(AND(O361=0,P361=0,Q361=0,Y361=0),0,IF(OR(COUNTIFS(Items!$E:$E,O361,Items!$F:$F,P361,Items!$G:$G,Q361)=1,COUNTIFS(Items!$M:$M,O361,Items!$N:$N,P361,Items!$O:$O,Q361)=1,COUNTIFS(Items!$U:$U,O361,Items!$V:$V,P361,Items!$W:$W,Q361)=1),0,1))</f>
        <v>0</v>
      </c>
      <c r="D361" s="24">
        <f>D303+15</f>
        <v>45319</v>
      </c>
      <c r="E361" s="1" t="s">
        <v>200</v>
      </c>
      <c r="O361" s="1" t="s">
        <v>272</v>
      </c>
      <c r="P361" s="1" t="s">
        <v>273</v>
      </c>
      <c r="Q361" s="1" t="s">
        <v>209</v>
      </c>
      <c r="AA361" s="1">
        <f>AA303</f>
        <v>100000</v>
      </c>
      <c r="AC361" s="31" t="str">
        <f>IF(OR(RepP!$J$3="",RepP!$J$3=0,COUNTIF(Lists!$D:$D,RepP!$J$3)=0),Lists!$D$9,IF(RepP!$J$3=Lists!$D$9,Lists!$D$9,IF(RepP!$J$3=$E361,RepP!$J$3,"")))</f>
        <v>Все проекты</v>
      </c>
    </row>
    <row r="362" spans="2:29" x14ac:dyDescent="0.3">
      <c r="B362" s="26">
        <f>IF(AND(O362=0,P362=0,Q362=0,Y362=0),0,IF(OR(COUNTIFS(Items!$E:$E,O362,Items!$F:$F,P362,Items!$G:$G,Q362)=1,COUNTIFS(Items!$M:$M,O362,Items!$N:$N,P362,Items!$O:$O,Q362)=1,COUNTIFS(Items!$U:$U,O362,Items!$V:$V,P362,Items!$W:$W,Q362)=1),0,1))</f>
        <v>0</v>
      </c>
      <c r="D362" s="24">
        <f>D304</f>
        <v>45314</v>
      </c>
      <c r="E362" s="1" t="s">
        <v>201</v>
      </c>
      <c r="O362" s="1" t="s">
        <v>272</v>
      </c>
      <c r="P362" s="1" t="s">
        <v>273</v>
      </c>
      <c r="Q362" s="1" t="s">
        <v>210</v>
      </c>
      <c r="AA362" s="1">
        <f t="shared" ref="AA362:AA418" si="175">AA304</f>
        <v>46500</v>
      </c>
      <c r="AC362" s="31" t="str">
        <f>IF(OR(RepP!$J$3="",RepP!$J$3=0,COUNTIF(Lists!$D:$D,RepP!$J$3)=0),Lists!$D$9,IF(RepP!$J$3=Lists!$D$9,Lists!$D$9,IF(RepP!$J$3=$E362,RepP!$J$3,"")))</f>
        <v>Все проекты</v>
      </c>
    </row>
    <row r="363" spans="2:29" x14ac:dyDescent="0.3">
      <c r="B363" s="26">
        <f>IF(AND(O363=0,P363=0,Q363=0,Y363=0),0,IF(OR(COUNTIFS(Items!$E:$E,O363,Items!$F:$F,P363,Items!$G:$G,Q363)=1,COUNTIFS(Items!$M:$M,O363,Items!$N:$N,P363,Items!$O:$O,Q363)=1,COUNTIFS(Items!$U:$U,O363,Items!$V:$V,P363,Items!$W:$W,Q363)=1),0,1))</f>
        <v>0</v>
      </c>
      <c r="D363" s="24">
        <f>D305+30</f>
        <v>45354</v>
      </c>
      <c r="E363" s="1" t="s">
        <v>202</v>
      </c>
      <c r="O363" s="1" t="s">
        <v>272</v>
      </c>
      <c r="P363" s="1" t="s">
        <v>273</v>
      </c>
      <c r="Q363" s="1" t="s">
        <v>211</v>
      </c>
      <c r="AA363" s="1">
        <f t="shared" si="175"/>
        <v>246100</v>
      </c>
      <c r="AC363" s="31" t="str">
        <f>IF(OR(RepP!$J$3="",RepP!$J$3=0,COUNTIF(Lists!$D:$D,RepP!$J$3)=0),Lists!$D$9,IF(RepP!$J$3=Lists!$D$9,Lists!$D$9,IF(RepP!$J$3=$E363,RepP!$J$3,"")))</f>
        <v>Все проекты</v>
      </c>
    </row>
    <row r="364" spans="2:29" x14ac:dyDescent="0.3">
      <c r="B364" s="26">
        <f>IF(AND(O364=0,P364=0,Q364=0,Y364=0),0,IF(OR(COUNTIFS(Items!$E:$E,O364,Items!$F:$F,P364,Items!$G:$G,Q364)=1,COUNTIFS(Items!$M:$M,O364,Items!$N:$N,P364,Items!$O:$O,Q364)=1,COUNTIFS(Items!$U:$U,O364,Items!$V:$V,P364,Items!$W:$W,Q364)=1),0,1))</f>
        <v>0</v>
      </c>
      <c r="D364" s="24">
        <f>D306+45</f>
        <v>45379</v>
      </c>
      <c r="E364" s="1" t="s">
        <v>203</v>
      </c>
      <c r="O364" s="1" t="s">
        <v>272</v>
      </c>
      <c r="P364" s="1" t="s">
        <v>273</v>
      </c>
      <c r="Q364" s="1" t="s">
        <v>212</v>
      </c>
      <c r="AA364" s="1">
        <f t="shared" si="175"/>
        <v>169167</v>
      </c>
      <c r="AC364" s="31" t="str">
        <f>IF(OR(RepP!$J$3="",RepP!$J$3=0,COUNTIF(Lists!$D:$D,RepP!$J$3)=0),Lists!$D$9,IF(RepP!$J$3=Lists!$D$9,Lists!$D$9,IF(RepP!$J$3=$E364,RepP!$J$3,"")))</f>
        <v>Все проекты</v>
      </c>
    </row>
    <row r="365" spans="2:29" x14ac:dyDescent="0.3">
      <c r="B365" s="26">
        <f>IF(AND(O365=0,P365=0,Q365=0,Y365=0),0,IF(OR(COUNTIFS(Items!$E:$E,O365,Items!$F:$F,P365,Items!$G:$G,Q365)=1,COUNTIFS(Items!$M:$M,O365,Items!$N:$N,P365,Items!$O:$O,Q365)=1,COUNTIFS(Items!$U:$U,O365,Items!$V:$V,P365,Items!$W:$W,Q365)=1),0,1))</f>
        <v>0</v>
      </c>
      <c r="D365" s="24">
        <f t="shared" ref="D365" si="176">D307+15</f>
        <v>45359</v>
      </c>
      <c r="E365" s="1" t="s">
        <v>200</v>
      </c>
      <c r="O365" s="1" t="s">
        <v>272</v>
      </c>
      <c r="P365" s="1" t="s">
        <v>273</v>
      </c>
      <c r="Q365" s="1" t="s">
        <v>213</v>
      </c>
      <c r="AA365" s="1">
        <f t="shared" si="175"/>
        <v>114490</v>
      </c>
      <c r="AC365" s="31" t="str">
        <f>IF(OR(RepP!$J$3="",RepP!$J$3=0,COUNTIF(Lists!$D:$D,RepP!$J$3)=0),Lists!$D$9,IF(RepP!$J$3=Lists!$D$9,Lists!$D$9,IF(RepP!$J$3=$E365,RepP!$J$3,"")))</f>
        <v>Все проекты</v>
      </c>
    </row>
    <row r="366" spans="2:29" x14ac:dyDescent="0.3">
      <c r="B366" s="26">
        <f>IF(AND(O366=0,P366=0,Q366=0,Y366=0),0,IF(OR(COUNTIFS(Items!$E:$E,O366,Items!$F:$F,P366,Items!$G:$G,Q366)=1,COUNTIFS(Items!$M:$M,O366,Items!$N:$N,P366,Items!$O:$O,Q366)=1,COUNTIFS(Items!$U:$U,O366,Items!$V:$V,P366,Items!$W:$W,Q366)=1),0,1))</f>
        <v>0</v>
      </c>
      <c r="D366" s="24">
        <f t="shared" ref="D366" si="177">D308</f>
        <v>45354</v>
      </c>
      <c r="E366" s="1" t="s">
        <v>201</v>
      </c>
      <c r="O366" s="1" t="s">
        <v>272</v>
      </c>
      <c r="P366" s="1" t="s">
        <v>273</v>
      </c>
      <c r="Q366" s="1" t="s">
        <v>214</v>
      </c>
      <c r="AA366" s="1">
        <f t="shared" si="175"/>
        <v>53237.850000000006</v>
      </c>
      <c r="AC366" s="31" t="str">
        <f>IF(OR(RepP!$J$3="",RepP!$J$3=0,COUNTIF(Lists!$D:$D,RepP!$J$3)=0),Lists!$D$9,IF(RepP!$J$3=Lists!$D$9,Lists!$D$9,IF(RepP!$J$3=$E366,RepP!$J$3,"")))</f>
        <v>Все проекты</v>
      </c>
    </row>
    <row r="367" spans="2:29" x14ac:dyDescent="0.3">
      <c r="B367" s="26">
        <f>IF(AND(O367=0,P367=0,Q367=0,Y367=0),0,IF(OR(COUNTIFS(Items!$E:$E,O367,Items!$F:$F,P367,Items!$G:$G,Q367)=1,COUNTIFS(Items!$M:$M,O367,Items!$N:$N,P367,Items!$O:$O,Q367)=1,COUNTIFS(Items!$U:$U,O367,Items!$V:$V,P367,Items!$W:$W,Q367)=1),0,1))</f>
        <v>0</v>
      </c>
      <c r="D367" s="24">
        <f t="shared" ref="D367" si="178">D309+30</f>
        <v>45394</v>
      </c>
      <c r="E367" s="1" t="s">
        <v>202</v>
      </c>
      <c r="O367" s="1" t="s">
        <v>272</v>
      </c>
      <c r="P367" s="1" t="s">
        <v>273</v>
      </c>
      <c r="Q367" s="1" t="s">
        <v>215</v>
      </c>
      <c r="AA367" s="1">
        <f t="shared" si="175"/>
        <v>281759.89</v>
      </c>
      <c r="AC367" s="31" t="str">
        <f>IF(OR(RepP!$J$3="",RepP!$J$3=0,COUNTIF(Lists!$D:$D,RepP!$J$3)=0),Lists!$D$9,IF(RepP!$J$3=Lists!$D$9,Lists!$D$9,IF(RepP!$J$3=$E367,RepP!$J$3,"")))</f>
        <v>Все проекты</v>
      </c>
    </row>
    <row r="368" spans="2:29" x14ac:dyDescent="0.3">
      <c r="B368" s="26">
        <f>IF(AND(O368=0,P368=0,Q368=0,Y368=0),0,IF(OR(COUNTIFS(Items!$E:$E,O368,Items!$F:$F,P368,Items!$G:$G,Q368)=1,COUNTIFS(Items!$M:$M,O368,Items!$N:$N,P368,Items!$O:$O,Q368)=1,COUNTIFS(Items!$U:$U,O368,Items!$V:$V,P368,Items!$W:$W,Q368)=1),0,1))</f>
        <v>0</v>
      </c>
      <c r="D368" s="24">
        <f t="shared" ref="D368" si="179">D310+45</f>
        <v>45419</v>
      </c>
      <c r="E368" s="1" t="s">
        <v>203</v>
      </c>
      <c r="O368" s="1" t="s">
        <v>272</v>
      </c>
      <c r="P368" s="1" t="s">
        <v>273</v>
      </c>
      <c r="Q368" s="1" t="s">
        <v>216</v>
      </c>
      <c r="AA368" s="1">
        <f t="shared" si="175"/>
        <v>193679.29830000002</v>
      </c>
      <c r="AC368" s="31" t="str">
        <f>IF(OR(RepP!$J$3="",RepP!$J$3=0,COUNTIF(Lists!$D:$D,RepP!$J$3)=0),Lists!$D$9,IF(RepP!$J$3=Lists!$D$9,Lists!$D$9,IF(RepP!$J$3=$E368,RepP!$J$3,"")))</f>
        <v>Все проекты</v>
      </c>
    </row>
    <row r="369" spans="2:29" x14ac:dyDescent="0.3">
      <c r="B369" s="26">
        <f>IF(AND(O369=0,P369=0,Q369=0,Y369=0),0,IF(OR(COUNTIFS(Items!$E:$E,O369,Items!$F:$F,P369,Items!$G:$G,Q369)=1,COUNTIFS(Items!$M:$M,O369,Items!$N:$N,P369,Items!$O:$O,Q369)=1,COUNTIFS(Items!$U:$U,O369,Items!$V:$V,P369,Items!$W:$W,Q369)=1),0,1))</f>
        <v>0</v>
      </c>
      <c r="D369" s="24">
        <f t="shared" ref="D369" si="180">D311+15</f>
        <v>45399</v>
      </c>
      <c r="E369" s="1" t="s">
        <v>200</v>
      </c>
      <c r="O369" s="1" t="s">
        <v>272</v>
      </c>
      <c r="P369" s="1" t="s">
        <v>273</v>
      </c>
      <c r="Q369" s="1" t="s">
        <v>217</v>
      </c>
      <c r="AA369" s="1">
        <f t="shared" si="175"/>
        <v>131079.601</v>
      </c>
      <c r="AC369" s="31" t="str">
        <f>IF(OR(RepP!$J$3="",RepP!$J$3=0,COUNTIF(Lists!$D:$D,RepP!$J$3)=0),Lists!$D$9,IF(RepP!$J$3=Lists!$D$9,Lists!$D$9,IF(RepP!$J$3=$E369,RepP!$J$3,"")))</f>
        <v>Все проекты</v>
      </c>
    </row>
    <row r="370" spans="2:29" x14ac:dyDescent="0.3">
      <c r="B370" s="26">
        <f>IF(AND(O370=0,P370=0,Q370=0,Y370=0),0,IF(OR(COUNTIFS(Items!$E:$E,O370,Items!$F:$F,P370,Items!$G:$G,Q370)=1,COUNTIFS(Items!$M:$M,O370,Items!$N:$N,P370,Items!$O:$O,Q370)=1,COUNTIFS(Items!$U:$U,O370,Items!$V:$V,P370,Items!$W:$W,Q370)=1),0,1))</f>
        <v>0</v>
      </c>
      <c r="D370" s="24">
        <f t="shared" ref="D370" si="181">D312</f>
        <v>45394</v>
      </c>
      <c r="E370" s="1" t="s">
        <v>201</v>
      </c>
      <c r="O370" s="1" t="s">
        <v>272</v>
      </c>
      <c r="P370" s="1" t="s">
        <v>273</v>
      </c>
      <c r="Q370" s="1" t="s">
        <v>218</v>
      </c>
      <c r="AA370" s="1">
        <f t="shared" si="175"/>
        <v>60952.014465000007</v>
      </c>
      <c r="AC370" s="31" t="str">
        <f>IF(OR(RepP!$J$3="",RepP!$J$3=0,COUNTIF(Lists!$D:$D,RepP!$J$3)=0),Lists!$D$9,IF(RepP!$J$3=Lists!$D$9,Lists!$D$9,IF(RepP!$J$3=$E370,RepP!$J$3,"")))</f>
        <v>Все проекты</v>
      </c>
    </row>
    <row r="371" spans="2:29" x14ac:dyDescent="0.3">
      <c r="B371" s="26">
        <f>IF(AND(O371=0,P371=0,Q371=0,Y371=0),0,IF(OR(COUNTIFS(Items!$E:$E,O371,Items!$F:$F,P371,Items!$G:$G,Q371)=1,COUNTIFS(Items!$M:$M,O371,Items!$N:$N,P371,Items!$O:$O,Q371)=1,COUNTIFS(Items!$U:$U,O371,Items!$V:$V,P371,Items!$W:$W,Q371)=1),0,1))</f>
        <v>0</v>
      </c>
      <c r="D371" s="24">
        <f t="shared" ref="D371" si="182">D313+30</f>
        <v>45434</v>
      </c>
      <c r="E371" s="1" t="s">
        <v>202</v>
      </c>
      <c r="O371" s="1" t="s">
        <v>272</v>
      </c>
      <c r="P371" s="1" t="s">
        <v>273</v>
      </c>
      <c r="Q371" s="1" t="s">
        <v>219</v>
      </c>
      <c r="AA371" s="1">
        <f t="shared" si="175"/>
        <v>322586.89806100004</v>
      </c>
      <c r="AC371" s="31" t="str">
        <f>IF(OR(RepP!$J$3="",RepP!$J$3=0,COUNTIF(Lists!$D:$D,RepP!$J$3)=0),Lists!$D$9,IF(RepP!$J$3=Lists!$D$9,Lists!$D$9,IF(RepP!$J$3=$E371,RepP!$J$3,"")))</f>
        <v>Все проекты</v>
      </c>
    </row>
    <row r="372" spans="2:29" x14ac:dyDescent="0.3">
      <c r="B372" s="26">
        <f>IF(AND(O372=0,P372=0,Q372=0,Y372=0),0,IF(OR(COUNTIFS(Items!$E:$E,O372,Items!$F:$F,P372,Items!$G:$G,Q372)=1,COUNTIFS(Items!$M:$M,O372,Items!$N:$N,P372,Items!$O:$O,Q372)=1,COUNTIFS(Items!$U:$U,O372,Items!$V:$V,P372,Items!$W:$W,Q372)=1),0,1))</f>
        <v>0</v>
      </c>
      <c r="D372" s="24">
        <f t="shared" ref="D372" si="183">D314+45</f>
        <v>45459</v>
      </c>
      <c r="E372" s="1" t="s">
        <v>203</v>
      </c>
      <c r="O372" s="1" t="s">
        <v>272</v>
      </c>
      <c r="P372" s="1" t="s">
        <v>274</v>
      </c>
      <c r="Q372" s="1" t="s">
        <v>221</v>
      </c>
      <c r="AA372" s="1">
        <f t="shared" si="175"/>
        <v>153000</v>
      </c>
      <c r="AC372" s="31" t="str">
        <f>IF(OR(RepP!$J$3="",RepP!$J$3=0,COUNTIF(Lists!$D:$D,RepP!$J$3)=0),Lists!$D$9,IF(RepP!$J$3=Lists!$D$9,Lists!$D$9,IF(RepP!$J$3=$E372,RepP!$J$3,"")))</f>
        <v>Все проекты</v>
      </c>
    </row>
    <row r="373" spans="2:29" x14ac:dyDescent="0.3">
      <c r="B373" s="26">
        <f>IF(AND(O373=0,P373=0,Q373=0,Y373=0),0,IF(OR(COUNTIFS(Items!$E:$E,O373,Items!$F:$F,P373,Items!$G:$G,Q373)=1,COUNTIFS(Items!$M:$M,O373,Items!$N:$N,P373,Items!$O:$O,Q373)=1,COUNTIFS(Items!$U:$U,O373,Items!$V:$V,P373,Items!$W:$W,Q373)=1),0,1))</f>
        <v>0</v>
      </c>
      <c r="D373" s="24">
        <f t="shared" ref="D373" si="184">D315+15</f>
        <v>45439</v>
      </c>
      <c r="E373" s="1" t="s">
        <v>200</v>
      </c>
      <c r="O373" s="1" t="s">
        <v>272</v>
      </c>
      <c r="P373" s="1" t="s">
        <v>274</v>
      </c>
      <c r="Q373" s="1" t="s">
        <v>222</v>
      </c>
      <c r="AA373" s="1">
        <f t="shared" si="175"/>
        <v>88000</v>
      </c>
      <c r="AC373" s="31" t="str">
        <f>IF(OR(RepP!$J$3="",RepP!$J$3=0,COUNTIF(Lists!$D:$D,RepP!$J$3)=0),Lists!$D$9,IF(RepP!$J$3=Lists!$D$9,Lists!$D$9,IF(RepP!$J$3=$E373,RepP!$J$3,"")))</f>
        <v>Все проекты</v>
      </c>
    </row>
    <row r="374" spans="2:29" x14ac:dyDescent="0.3">
      <c r="B374" s="26">
        <f>IF(AND(O374=0,P374=0,Q374=0,Y374=0),0,IF(OR(COUNTIFS(Items!$E:$E,O374,Items!$F:$F,P374,Items!$G:$G,Q374)=1,COUNTIFS(Items!$M:$M,O374,Items!$N:$N,P374,Items!$O:$O,Q374)=1,COUNTIFS(Items!$U:$U,O374,Items!$V:$V,P374,Items!$W:$W,Q374)=1),0,1))</f>
        <v>0</v>
      </c>
      <c r="D374" s="24">
        <f t="shared" ref="D374" si="185">D316</f>
        <v>45434</v>
      </c>
      <c r="E374" s="1" t="s">
        <v>201</v>
      </c>
      <c r="O374" s="1" t="s">
        <v>272</v>
      </c>
      <c r="P374" s="1" t="s">
        <v>274</v>
      </c>
      <c r="Q374" s="1" t="s">
        <v>223</v>
      </c>
      <c r="AA374" s="1">
        <f t="shared" si="175"/>
        <v>41730</v>
      </c>
      <c r="AC374" s="31" t="str">
        <f>IF(OR(RepP!$J$3="",RepP!$J$3=0,COUNTIF(Lists!$D:$D,RepP!$J$3)=0),Lists!$D$9,IF(RepP!$J$3=Lists!$D$9,Lists!$D$9,IF(RepP!$J$3=$E374,RepP!$J$3,"")))</f>
        <v>Все проекты</v>
      </c>
    </row>
    <row r="375" spans="2:29" x14ac:dyDescent="0.3">
      <c r="B375" s="26">
        <f>IF(AND(O375=0,P375=0,Q375=0,Y375=0),0,IF(OR(COUNTIFS(Items!$E:$E,O375,Items!$F:$F,P375,Items!$G:$G,Q375)=1,COUNTIFS(Items!$M:$M,O375,Items!$N:$N,P375,Items!$O:$O,Q375)=1,COUNTIFS(Items!$U:$U,O375,Items!$V:$V,P375,Items!$W:$W,Q375)=1),0,1))</f>
        <v>0</v>
      </c>
      <c r="D375" s="24">
        <f t="shared" ref="D375" si="186">D317+30</f>
        <v>45474</v>
      </c>
      <c r="E375" s="1" t="s">
        <v>202</v>
      </c>
      <c r="O375" s="1" t="s">
        <v>272</v>
      </c>
      <c r="P375" s="1" t="s">
        <v>274</v>
      </c>
      <c r="Q375" s="1" t="s">
        <v>224</v>
      </c>
      <c r="AA375" s="1">
        <f t="shared" si="175"/>
        <v>281513.79000000004</v>
      </c>
      <c r="AC375" s="31" t="str">
        <f>IF(OR(RepP!$J$3="",RepP!$J$3=0,COUNTIF(Lists!$D:$D,RepP!$J$3)=0),Lists!$D$9,IF(RepP!$J$3=Lists!$D$9,Lists!$D$9,IF(RepP!$J$3=$E375,RepP!$J$3,"")))</f>
        <v>Все проекты</v>
      </c>
    </row>
    <row r="376" spans="2:29" x14ac:dyDescent="0.3">
      <c r="B376" s="26">
        <f>IF(AND(O376=0,P376=0,Q376=0,Y376=0),0,IF(OR(COUNTIFS(Items!$E:$E,O376,Items!$F:$F,P376,Items!$G:$G,Q376)=1,COUNTIFS(Items!$M:$M,O376,Items!$N:$N,P376,Items!$O:$O,Q376)=1,COUNTIFS(Items!$U:$U,O376,Items!$V:$V,P376,Items!$W:$W,Q376)=1),0,1))</f>
        <v>0</v>
      </c>
      <c r="D376" s="24">
        <f t="shared" ref="D376" si="187">D318+45</f>
        <v>45499</v>
      </c>
      <c r="E376" s="1" t="s">
        <v>203</v>
      </c>
      <c r="O376" s="1" t="s">
        <v>272</v>
      </c>
      <c r="P376" s="1" t="s">
        <v>274</v>
      </c>
      <c r="Q376" s="1" t="s">
        <v>225</v>
      </c>
      <c r="AA376" s="1">
        <f t="shared" si="175"/>
        <v>177633</v>
      </c>
      <c r="AC376" s="31" t="str">
        <f>IF(OR(RepP!$J$3="",RepP!$J$3=0,COUNTIF(Lists!$D:$D,RepP!$J$3)=0),Lists!$D$9,IF(RepP!$J$3=Lists!$D$9,Lists!$D$9,IF(RepP!$J$3=$E376,RepP!$J$3,"")))</f>
        <v>Все проекты</v>
      </c>
    </row>
    <row r="377" spans="2:29" x14ac:dyDescent="0.3">
      <c r="B377" s="26">
        <f>IF(AND(O377=0,P377=0,Q377=0,Y377=0),0,IF(OR(COUNTIFS(Items!$E:$E,O377,Items!$F:$F,P377,Items!$G:$G,Q377)=1,COUNTIFS(Items!$M:$M,O377,Items!$N:$N,P377,Items!$O:$O,Q377)=1,COUNTIFS(Items!$U:$U,O377,Items!$V:$V,P377,Items!$W:$W,Q377)=1),0,1))</f>
        <v>0</v>
      </c>
      <c r="D377" s="24">
        <f t="shared" ref="D377" si="188">D319+15</f>
        <v>45479</v>
      </c>
      <c r="E377" s="1" t="s">
        <v>200</v>
      </c>
      <c r="O377" s="1" t="s">
        <v>272</v>
      </c>
      <c r="P377" s="1" t="s">
        <v>274</v>
      </c>
      <c r="Q377" s="1" t="s">
        <v>226</v>
      </c>
      <c r="AA377" s="1">
        <f t="shared" si="175"/>
        <v>101475.70000000001</v>
      </c>
      <c r="AC377" s="31" t="str">
        <f>IF(OR(RepP!$J$3="",RepP!$J$3=0,COUNTIF(Lists!$D:$D,RepP!$J$3)=0),Lists!$D$9,IF(RepP!$J$3=Lists!$D$9,Lists!$D$9,IF(RepP!$J$3=$E377,RepP!$J$3,"")))</f>
        <v>Все проекты</v>
      </c>
    </row>
    <row r="378" spans="2:29" x14ac:dyDescent="0.3">
      <c r="B378" s="26">
        <f>IF(AND(O378=0,P378=0,Q378=0,Y378=0),0,IF(OR(COUNTIFS(Items!$E:$E,O378,Items!$F:$F,P378,Items!$G:$G,Q378)=1,COUNTIFS(Items!$M:$M,O378,Items!$N:$N,P378,Items!$O:$O,Q378)=1,COUNTIFS(Items!$U:$U,O378,Items!$V:$V,P378,Items!$W:$W,Q378)=1),0,1))</f>
        <v>0</v>
      </c>
      <c r="D378" s="24">
        <f t="shared" ref="D378" si="189">D320</f>
        <v>45309</v>
      </c>
      <c r="E378" s="1" t="s">
        <v>201</v>
      </c>
      <c r="O378" s="1" t="s">
        <v>272</v>
      </c>
      <c r="P378" s="1" t="s">
        <v>274</v>
      </c>
      <c r="Q378" s="1" t="s">
        <v>227</v>
      </c>
      <c r="AA378" s="1">
        <f t="shared" si="175"/>
        <v>47776.677000000003</v>
      </c>
      <c r="AC378" s="31" t="str">
        <f>IF(OR(RepP!$J$3="",RepP!$J$3=0,COUNTIF(Lists!$D:$D,RepP!$J$3)=0),Lists!$D$9,IF(RepP!$J$3=Lists!$D$9,Lists!$D$9,IF(RepP!$J$3=$E378,RepP!$J$3,"")))</f>
        <v>Все проекты</v>
      </c>
    </row>
    <row r="379" spans="2:29" x14ac:dyDescent="0.3">
      <c r="B379" s="26">
        <f>IF(AND(O379=0,P379=0,Q379=0,Y379=0),0,IF(OR(COUNTIFS(Items!$E:$E,O379,Items!$F:$F,P379,Items!$G:$G,Q379)=1,COUNTIFS(Items!$M:$M,O379,Items!$N:$N,P379,Items!$O:$O,Q379)=1,COUNTIFS(Items!$U:$U,O379,Items!$V:$V,P379,Items!$W:$W,Q379)=1),0,1))</f>
        <v>0</v>
      </c>
      <c r="D379" s="24">
        <f t="shared" ref="D379" si="190">D321+30</f>
        <v>45349</v>
      </c>
      <c r="E379" s="1" t="s">
        <v>202</v>
      </c>
      <c r="O379" s="1" t="s">
        <v>272</v>
      </c>
      <c r="P379" s="1" t="s">
        <v>274</v>
      </c>
      <c r="Q379" s="1" t="s">
        <v>228</v>
      </c>
      <c r="AA379" s="1">
        <f t="shared" si="175"/>
        <v>322305.138171</v>
      </c>
      <c r="AC379" s="31" t="str">
        <f>IF(OR(RepP!$J$3="",RepP!$J$3=0,COUNTIF(Lists!$D:$D,RepP!$J$3)=0),Lists!$D$9,IF(RepP!$J$3=Lists!$D$9,Lists!$D$9,IF(RepP!$J$3=$E379,RepP!$J$3,"")))</f>
        <v>Все проекты</v>
      </c>
    </row>
    <row r="380" spans="2:29" x14ac:dyDescent="0.3">
      <c r="B380" s="26">
        <f>IF(AND(O380=0,P380=0,Q380=0,Y380=0),0,IF(OR(COUNTIFS(Items!$E:$E,O380,Items!$F:$F,P380,Items!$G:$G,Q380)=1,COUNTIFS(Items!$M:$M,O380,Items!$N:$N,P380,Items!$O:$O,Q380)=1,COUNTIFS(Items!$U:$U,O380,Items!$V:$V,P380,Items!$W:$W,Q380)=1),0,1))</f>
        <v>0</v>
      </c>
      <c r="D380" s="24">
        <f t="shared" ref="D380" si="191">D322+45</f>
        <v>45374</v>
      </c>
      <c r="E380" s="1" t="s">
        <v>203</v>
      </c>
      <c r="O380" s="1" t="s">
        <v>272</v>
      </c>
      <c r="P380" s="1" t="s">
        <v>274</v>
      </c>
      <c r="Q380" s="1" t="s">
        <v>229</v>
      </c>
      <c r="AA380" s="1">
        <f t="shared" si="175"/>
        <v>205835.32170000003</v>
      </c>
      <c r="AC380" s="31" t="str">
        <f>IF(OR(RepP!$J$3="",RepP!$J$3=0,COUNTIF(Lists!$D:$D,RepP!$J$3)=0),Lists!$D$9,IF(RepP!$J$3=Lists!$D$9,Lists!$D$9,IF(RepP!$J$3=$E380,RepP!$J$3,"")))</f>
        <v>Все проекты</v>
      </c>
    </row>
    <row r="381" spans="2:29" x14ac:dyDescent="0.3">
      <c r="B381" s="26">
        <f>IF(AND(O381=0,P381=0,Q381=0,Y381=0),0,IF(OR(COUNTIFS(Items!$E:$E,O381,Items!$F:$F,P381,Items!$G:$G,Q381)=1,COUNTIFS(Items!$M:$M,O381,Items!$N:$N,P381,Items!$O:$O,Q381)=1,COUNTIFS(Items!$U:$U,O381,Items!$V:$V,P381,Items!$W:$W,Q381)=1),0,1))</f>
        <v>0</v>
      </c>
      <c r="D381" s="24">
        <f t="shared" ref="D381" si="192">D323+15</f>
        <v>45354</v>
      </c>
      <c r="E381" s="1" t="s">
        <v>200</v>
      </c>
      <c r="O381" s="1" t="s">
        <v>272</v>
      </c>
      <c r="P381" s="1" t="s">
        <v>274</v>
      </c>
      <c r="Q381" s="1" t="s">
        <v>230</v>
      </c>
      <c r="AA381" s="1">
        <f t="shared" si="175"/>
        <v>116904.02893000001</v>
      </c>
      <c r="AC381" s="31" t="str">
        <f>IF(OR(RepP!$J$3="",RepP!$J$3=0,COUNTIF(Lists!$D:$D,RepP!$J$3)=0),Lists!$D$9,IF(RepP!$J$3=Lists!$D$9,Lists!$D$9,IF(RepP!$J$3=$E381,RepP!$J$3,"")))</f>
        <v>Все проекты</v>
      </c>
    </row>
    <row r="382" spans="2:29" x14ac:dyDescent="0.3">
      <c r="B382" s="26">
        <f>IF(AND(O382=0,P382=0,Q382=0,Y382=0),0,IF(OR(COUNTIFS(Items!$E:$E,O382,Items!$F:$F,P382,Items!$G:$G,Q382)=1,COUNTIFS(Items!$M:$M,O382,Items!$N:$N,P382,Items!$O:$O,Q382)=1,COUNTIFS(Items!$U:$U,O382,Items!$V:$V,P382,Items!$W:$W,Q382)=1),0,1))</f>
        <v>0</v>
      </c>
      <c r="D382" s="24">
        <f t="shared" ref="D382" si="193">D324</f>
        <v>45349</v>
      </c>
      <c r="E382" s="1" t="s">
        <v>201</v>
      </c>
      <c r="O382" s="1" t="s">
        <v>272</v>
      </c>
      <c r="P382" s="1" t="s">
        <v>275</v>
      </c>
      <c r="Q382" s="1" t="s">
        <v>232</v>
      </c>
      <c r="AA382" s="1">
        <f t="shared" si="175"/>
        <v>54699.51749730001</v>
      </c>
      <c r="AC382" s="31" t="str">
        <f>IF(OR(RepP!$J$3="",RepP!$J$3=0,COUNTIF(Lists!$D:$D,RepP!$J$3)=0),Lists!$D$9,IF(RepP!$J$3=Lists!$D$9,Lists!$D$9,IF(RepP!$J$3=$E382,RepP!$J$3,"")))</f>
        <v>Все проекты</v>
      </c>
    </row>
    <row r="383" spans="2:29" x14ac:dyDescent="0.3">
      <c r="B383" s="26">
        <f>IF(AND(O383=0,P383=0,Q383=0,Y383=0),0,IF(OR(COUNTIFS(Items!$E:$E,O383,Items!$F:$F,P383,Items!$G:$G,Q383)=1,COUNTIFS(Items!$M:$M,O383,Items!$N:$N,P383,Items!$O:$O,Q383)=1,COUNTIFS(Items!$U:$U,O383,Items!$V:$V,P383,Items!$W:$W,Q383)=1),0,1))</f>
        <v>0</v>
      </c>
      <c r="D383" s="24">
        <f t="shared" ref="D383" si="194">D325+30</f>
        <v>45389</v>
      </c>
      <c r="E383" s="1" t="s">
        <v>202</v>
      </c>
      <c r="O383" s="1" t="s">
        <v>272</v>
      </c>
      <c r="P383" s="1" t="s">
        <v>275</v>
      </c>
      <c r="Q383" s="1" t="s">
        <v>233</v>
      </c>
      <c r="AA383" s="1">
        <f t="shared" si="175"/>
        <v>254610</v>
      </c>
      <c r="AC383" s="31" t="str">
        <f>IF(OR(RepP!$J$3="",RepP!$J$3=0,COUNTIF(Lists!$D:$D,RepP!$J$3)=0),Lists!$D$9,IF(RepP!$J$3=Lists!$D$9,Lists!$D$9,IF(RepP!$J$3=$E383,RepP!$J$3,"")))</f>
        <v>Все проекты</v>
      </c>
    </row>
    <row r="384" spans="2:29" x14ac:dyDescent="0.3">
      <c r="B384" s="26">
        <f>IF(AND(O384=0,P384=0,Q384=0,Y384=0),0,IF(OR(COUNTIFS(Items!$E:$E,O384,Items!$F:$F,P384,Items!$G:$G,Q384)=1,COUNTIFS(Items!$M:$M,O384,Items!$N:$N,P384,Items!$O:$O,Q384)=1,COUNTIFS(Items!$U:$U,O384,Items!$V:$V,P384,Items!$W:$W,Q384)=1),0,1))</f>
        <v>0</v>
      </c>
      <c r="D384" s="24">
        <f t="shared" ref="D384" si="195">D326+45</f>
        <v>45414</v>
      </c>
      <c r="E384" s="1" t="s">
        <v>203</v>
      </c>
      <c r="O384" s="1" t="s">
        <v>272</v>
      </c>
      <c r="P384" s="1" t="s">
        <v>275</v>
      </c>
      <c r="Q384" s="1" t="s">
        <v>234</v>
      </c>
      <c r="AA384" s="1">
        <f t="shared" si="175"/>
        <v>132600</v>
      </c>
      <c r="AC384" s="31" t="str">
        <f>IF(OR(RepP!$J$3="",RepP!$J$3=0,COUNTIF(Lists!$D:$D,RepP!$J$3)=0),Lists!$D$9,IF(RepP!$J$3=Lists!$D$9,Lists!$D$9,IF(RepP!$J$3=$E384,RepP!$J$3,"")))</f>
        <v>Все проекты</v>
      </c>
    </row>
    <row r="385" spans="2:29" x14ac:dyDescent="0.3">
      <c r="B385" s="26">
        <f>IF(AND(O385=0,P385=0,Q385=0,Y385=0),0,IF(OR(COUNTIFS(Items!$E:$E,O385,Items!$F:$F,P385,Items!$G:$G,Q385)=1,COUNTIFS(Items!$M:$M,O385,Items!$N:$N,P385,Items!$O:$O,Q385)=1,COUNTIFS(Items!$U:$U,O385,Items!$V:$V,P385,Items!$W:$W,Q385)=1),0,1))</f>
        <v>0</v>
      </c>
      <c r="D385" s="24">
        <f t="shared" ref="D385" si="196">D327+15</f>
        <v>45394</v>
      </c>
      <c r="E385" s="1" t="s">
        <v>200</v>
      </c>
      <c r="O385" s="1" t="s">
        <v>272</v>
      </c>
      <c r="P385" s="1" t="s">
        <v>275</v>
      </c>
      <c r="Q385" s="1" t="s">
        <v>235</v>
      </c>
      <c r="AA385" s="1">
        <f t="shared" si="175"/>
        <v>78460</v>
      </c>
      <c r="AC385" s="31" t="str">
        <f>IF(OR(RepP!$J$3="",RepP!$J$3=0,COUNTIF(Lists!$D:$D,RepP!$J$3)=0),Lists!$D$9,IF(RepP!$J$3=Lists!$D$9,Lists!$D$9,IF(RepP!$J$3=$E385,RepP!$J$3,"")))</f>
        <v>Все проекты</v>
      </c>
    </row>
    <row r="386" spans="2:29" x14ac:dyDescent="0.3">
      <c r="B386" s="26">
        <f>IF(AND(O386=0,P386=0,Q386=0,Y386=0),0,IF(OR(COUNTIFS(Items!$E:$E,O386,Items!$F:$F,P386,Items!$G:$G,Q386)=1,COUNTIFS(Items!$M:$M,O386,Items!$N:$N,P386,Items!$O:$O,Q386)=1,COUNTIFS(Items!$U:$U,O386,Items!$V:$V,P386,Items!$W:$W,Q386)=1),0,1))</f>
        <v>0</v>
      </c>
      <c r="D386" s="24">
        <f t="shared" ref="D386" si="197">D328</f>
        <v>45389</v>
      </c>
      <c r="E386" s="1" t="s">
        <v>201</v>
      </c>
      <c r="O386" s="1" t="s">
        <v>272</v>
      </c>
      <c r="P386" s="1" t="s">
        <v>275</v>
      </c>
      <c r="Q386" s="1" t="s">
        <v>236</v>
      </c>
      <c r="AA386" s="1">
        <f t="shared" si="175"/>
        <v>47734.947000000007</v>
      </c>
      <c r="AC386" s="31" t="str">
        <f>IF(OR(RepP!$J$3="",RepP!$J$3=0,COUNTIF(Lists!$D:$D,RepP!$J$3)=0),Lists!$D$9,IF(RepP!$J$3=Lists!$D$9,Lists!$D$9,IF(RepP!$J$3=$E386,RepP!$J$3,"")))</f>
        <v>Все проекты</v>
      </c>
    </row>
    <row r="387" spans="2:29" x14ac:dyDescent="0.3">
      <c r="B387" s="26">
        <f>IF(AND(O387=0,P387=0,Q387=0,Y387=0),0,IF(OR(COUNTIFS(Items!$E:$E,O387,Items!$F:$F,P387,Items!$G:$G,Q387)=1,COUNTIFS(Items!$M:$M,O387,Items!$N:$N,P387,Items!$O:$O,Q387)=1,COUNTIFS(Items!$U:$U,O387,Items!$V:$V,P387,Items!$W:$W,Q387)=1),0,1))</f>
        <v>0</v>
      </c>
      <c r="D387" s="24">
        <f t="shared" ref="D387" si="198">D329+30</f>
        <v>45429</v>
      </c>
      <c r="E387" s="1" t="s">
        <v>202</v>
      </c>
      <c r="O387" s="1" t="s">
        <v>272</v>
      </c>
      <c r="P387" s="1" t="s">
        <v>275</v>
      </c>
      <c r="Q387" s="1" t="s">
        <v>237</v>
      </c>
      <c r="AA387" s="1">
        <f t="shared" si="175"/>
        <v>295602.21000000002</v>
      </c>
      <c r="AC387" s="31" t="str">
        <f>IF(OR(RepP!$J$3="",RepP!$J$3=0,COUNTIF(Lists!$D:$D,RepP!$J$3)=0),Lists!$D$9,IF(RepP!$J$3=Lists!$D$9,Lists!$D$9,IF(RepP!$J$3=$E387,RepP!$J$3,"")))</f>
        <v>Все проекты</v>
      </c>
    </row>
    <row r="388" spans="2:29" x14ac:dyDescent="0.3">
      <c r="B388" s="26">
        <f>IF(AND(O388=0,P388=0,Q388=0,Y388=0),0,IF(OR(COUNTIFS(Items!$E:$E,O388,Items!$F:$F,P388,Items!$G:$G,Q388)=1,COUNTIFS(Items!$M:$M,O388,Items!$N:$N,P388,Items!$O:$O,Q388)=1,COUNTIFS(Items!$U:$U,O388,Items!$V:$V,P388,Items!$W:$W,Q388)=1),0,1))</f>
        <v>0</v>
      </c>
      <c r="D388" s="24">
        <f t="shared" ref="D388" si="199">D330+45</f>
        <v>45454</v>
      </c>
      <c r="E388" s="1" t="s">
        <v>203</v>
      </c>
      <c r="O388" s="1" t="s">
        <v>272</v>
      </c>
      <c r="P388" s="1" t="s">
        <v>275</v>
      </c>
      <c r="Q388" s="1" t="s">
        <v>238</v>
      </c>
      <c r="AA388" s="1">
        <f t="shared" si="175"/>
        <v>155508.69</v>
      </c>
      <c r="AC388" s="31" t="str">
        <f>IF(OR(RepP!$J$3="",RepP!$J$3=0,COUNTIF(Lists!$D:$D,RepP!$J$3)=0),Lists!$D$9,IF(RepP!$J$3=Lists!$D$9,Lists!$D$9,IF(RepP!$J$3=$E388,RepP!$J$3,"")))</f>
        <v>Все проекты</v>
      </c>
    </row>
    <row r="389" spans="2:29" x14ac:dyDescent="0.3">
      <c r="B389" s="26">
        <f>IF(AND(O389=0,P389=0,Q389=0,Y389=0),0,IF(OR(COUNTIFS(Items!$E:$E,O389,Items!$F:$F,P389,Items!$G:$G,Q389)=1,COUNTIFS(Items!$M:$M,O389,Items!$N:$N,P389,Items!$O:$O,Q389)=1,COUNTIFS(Items!$U:$U,O389,Items!$V:$V,P389,Items!$W:$W,Q389)=1),0,1))</f>
        <v>0</v>
      </c>
      <c r="D389" s="24">
        <f t="shared" ref="D389" si="200">D331+15</f>
        <v>45434</v>
      </c>
      <c r="E389" s="1" t="s">
        <v>200</v>
      </c>
      <c r="O389" s="1" t="s">
        <v>272</v>
      </c>
      <c r="P389" s="1" t="s">
        <v>275</v>
      </c>
      <c r="Q389" s="1" t="s">
        <v>239</v>
      </c>
      <c r="AA389" s="1">
        <f t="shared" si="175"/>
        <v>90553.354000000007</v>
      </c>
      <c r="AC389" s="31" t="str">
        <f>IF(OR(RepP!$J$3="",RepP!$J$3=0,COUNTIF(Lists!$D:$D,RepP!$J$3)=0),Lists!$D$9,IF(RepP!$J$3=Lists!$D$9,Lists!$D$9,IF(RepP!$J$3=$E389,RepP!$J$3,"")))</f>
        <v>Все проекты</v>
      </c>
    </row>
    <row r="390" spans="2:29" x14ac:dyDescent="0.3">
      <c r="B390" s="26">
        <f>IF(AND(O390=0,P390=0,Q390=0,Y390=0),0,IF(OR(COUNTIFS(Items!$E:$E,O390,Items!$F:$F,P390,Items!$G:$G,Q390)=1,COUNTIFS(Items!$M:$M,O390,Items!$N:$N,P390,Items!$O:$O,Q390)=1,COUNTIFS(Items!$U:$U,O390,Items!$V:$V,P390,Items!$W:$W,Q390)=1),0,1))</f>
        <v>0</v>
      </c>
      <c r="D390" s="24">
        <f t="shared" ref="D390" si="201">D332</f>
        <v>45429</v>
      </c>
      <c r="E390" s="1" t="s">
        <v>201</v>
      </c>
      <c r="O390" s="1" t="s">
        <v>272</v>
      </c>
      <c r="P390" s="1" t="s">
        <v>275</v>
      </c>
      <c r="Q390" s="1" t="s">
        <v>240</v>
      </c>
      <c r="AA390" s="1">
        <f t="shared" si="175"/>
        <v>54651.740820300001</v>
      </c>
      <c r="AC390" s="31" t="str">
        <f>IF(OR(RepP!$J$3="",RepP!$J$3=0,COUNTIF(Lists!$D:$D,RepP!$J$3)=0),Lists!$D$9,IF(RepP!$J$3=Lists!$D$9,Lists!$D$9,IF(RepP!$J$3=$E390,RepP!$J$3,"")))</f>
        <v>Все проекты</v>
      </c>
    </row>
    <row r="391" spans="2:29" x14ac:dyDescent="0.3">
      <c r="B391" s="26">
        <f>IF(AND(O391=0,P391=0,Q391=0,Y391=0),0,IF(OR(COUNTIFS(Items!$E:$E,O391,Items!$F:$F,P391,Items!$G:$G,Q391)=1,COUNTIFS(Items!$M:$M,O391,Items!$N:$N,P391,Items!$O:$O,Q391)=1,COUNTIFS(Items!$U:$U,O391,Items!$V:$V,P391,Items!$W:$W,Q391)=1),0,1))</f>
        <v>0</v>
      </c>
      <c r="D391" s="24">
        <f t="shared" ref="D391" si="202">D333+30</f>
        <v>45469</v>
      </c>
      <c r="E391" s="1" t="s">
        <v>202</v>
      </c>
      <c r="O391" s="1" t="s">
        <v>272</v>
      </c>
      <c r="P391" s="1" t="s">
        <v>275</v>
      </c>
      <c r="Q391" s="1" t="s">
        <v>241</v>
      </c>
      <c r="AA391" s="1">
        <f t="shared" si="175"/>
        <v>342534.19122899999</v>
      </c>
      <c r="AC391" s="31" t="str">
        <f>IF(OR(RepP!$J$3="",RepP!$J$3=0,COUNTIF(Lists!$D:$D,RepP!$J$3)=0),Lists!$D$9,IF(RepP!$J$3=Lists!$D$9,Lists!$D$9,IF(RepP!$J$3=$E391,RepP!$J$3,"")))</f>
        <v>Все проекты</v>
      </c>
    </row>
    <row r="392" spans="2:29" x14ac:dyDescent="0.3">
      <c r="B392" s="26">
        <f>IF(AND(O392=0,P392=0,Q392=0,Y392=0),0,IF(OR(COUNTIFS(Items!$E:$E,O392,Items!$F:$F,P392,Items!$G:$G,Q392)=1,COUNTIFS(Items!$M:$M,O392,Items!$N:$N,P392,Items!$O:$O,Q392)=1,COUNTIFS(Items!$U:$U,O392,Items!$V:$V,P392,Items!$W:$W,Q392)=1),0,1))</f>
        <v>0</v>
      </c>
      <c r="D392" s="24">
        <f t="shared" ref="D392" si="203">D334+45</f>
        <v>45494</v>
      </c>
      <c r="E392" s="1" t="s">
        <v>203</v>
      </c>
      <c r="O392" s="1" t="s">
        <v>272</v>
      </c>
      <c r="P392" s="1" t="s">
        <v>275</v>
      </c>
      <c r="Q392" s="1" t="s">
        <v>242</v>
      </c>
      <c r="AA392" s="1">
        <f t="shared" si="175"/>
        <v>181736.84918100003</v>
      </c>
      <c r="AC392" s="31" t="str">
        <f>IF(OR(RepP!$J$3="",RepP!$J$3=0,COUNTIF(Lists!$D:$D,RepP!$J$3)=0),Lists!$D$9,IF(RepP!$J$3=Lists!$D$9,Lists!$D$9,IF(RepP!$J$3=$E392,RepP!$J$3,"")))</f>
        <v>Все проекты</v>
      </c>
    </row>
    <row r="393" spans="2:29" x14ac:dyDescent="0.3">
      <c r="B393" s="26">
        <f>IF(AND(O393=0,P393=0,Q393=0,Y393=0),0,IF(OR(COUNTIFS(Items!$E:$E,O393,Items!$F:$F,P393,Items!$G:$G,Q393)=1,COUNTIFS(Items!$M:$M,O393,Items!$N:$N,P393,Items!$O:$O,Q393)=1,COUNTIFS(Items!$U:$U,O393,Items!$V:$V,P393,Items!$W:$W,Q393)=1),0,1))</f>
        <v>0</v>
      </c>
      <c r="D393" s="24">
        <f t="shared" ref="D393" si="204">D335+15</f>
        <v>45474</v>
      </c>
      <c r="E393" s="1" t="s">
        <v>200</v>
      </c>
      <c r="O393" s="1" t="s">
        <v>272</v>
      </c>
      <c r="P393" s="1" t="s">
        <v>275</v>
      </c>
      <c r="Q393" s="1" t="s">
        <v>243</v>
      </c>
      <c r="AA393" s="1">
        <f t="shared" si="175"/>
        <v>104399.03499460002</v>
      </c>
      <c r="AC393" s="31" t="str">
        <f>IF(OR(RepP!$J$3="",RepP!$J$3=0,COUNTIF(Lists!$D:$D,RepP!$J$3)=0),Lists!$D$9,IF(RepP!$J$3=Lists!$D$9,Lists!$D$9,IF(RepP!$J$3=$E393,RepP!$J$3,"")))</f>
        <v>Все проекты</v>
      </c>
    </row>
    <row r="394" spans="2:29" x14ac:dyDescent="0.3">
      <c r="B394" s="26">
        <f>IF(AND(O394=0,P394=0,Q394=0,Y394=0),0,IF(OR(COUNTIFS(Items!$E:$E,O394,Items!$F:$F,P394,Items!$G:$G,Q394)=1,COUNTIFS(Items!$M:$M,O394,Items!$N:$N,P394,Items!$O:$O,Q394)=1,COUNTIFS(Items!$U:$U,O394,Items!$V:$V,P394,Items!$W:$W,Q394)=1),0,1))</f>
        <v>0</v>
      </c>
      <c r="D394" s="24">
        <f t="shared" ref="D394" si="205">D336</f>
        <v>45469</v>
      </c>
      <c r="E394" s="1" t="s">
        <v>201</v>
      </c>
      <c r="O394" s="1" t="s">
        <v>272</v>
      </c>
      <c r="P394" s="1" t="s">
        <v>275</v>
      </c>
      <c r="Q394" s="1" t="s">
        <v>244</v>
      </c>
      <c r="AA394" s="1">
        <f t="shared" si="175"/>
        <v>43173</v>
      </c>
      <c r="AC394" s="31" t="str">
        <f>IF(OR(RepP!$J$3="",RepP!$J$3=0,COUNTIF(Lists!$D:$D,RepP!$J$3)=0),Lists!$D$9,IF(RepP!$J$3=Lists!$D$9,Lists!$D$9,IF(RepP!$J$3=$E394,RepP!$J$3,"")))</f>
        <v>Все проекты</v>
      </c>
    </row>
    <row r="395" spans="2:29" x14ac:dyDescent="0.3">
      <c r="B395" s="26">
        <f>IF(AND(O395=0,P395=0,Q395=0,Y395=0),0,IF(OR(COUNTIFS(Items!$E:$E,O395,Items!$F:$F,P395,Items!$G:$G,Q395)=1,COUNTIFS(Items!$M:$M,O395,Items!$N:$N,P395,Items!$O:$O,Q395)=1,COUNTIFS(Items!$U:$U,O395,Items!$V:$V,P395,Items!$W:$W,Q395)=1),0,1))</f>
        <v>0</v>
      </c>
      <c r="D395" s="24">
        <f t="shared" ref="D395" si="206">D337+30</f>
        <v>45344</v>
      </c>
      <c r="E395" s="1" t="s">
        <v>202</v>
      </c>
      <c r="O395" s="1" t="s">
        <v>272</v>
      </c>
      <c r="P395" s="1" t="s">
        <v>275</v>
      </c>
      <c r="Q395" s="1" t="s">
        <v>245</v>
      </c>
      <c r="AA395" s="1">
        <f t="shared" si="175"/>
        <v>220662</v>
      </c>
      <c r="AC395" s="31" t="str">
        <f>IF(OR(RepP!$J$3="",RepP!$J$3=0,COUNTIF(Lists!$D:$D,RepP!$J$3)=0),Lists!$D$9,IF(RepP!$J$3=Lists!$D$9,Lists!$D$9,IF(RepP!$J$3=$E395,RepP!$J$3,"")))</f>
        <v>Все проекты</v>
      </c>
    </row>
    <row r="396" spans="2:29" x14ac:dyDescent="0.3">
      <c r="B396" s="26">
        <f>IF(AND(O396=0,P396=0,Q396=0,Y396=0),0,IF(OR(COUNTIFS(Items!$E:$E,O396,Items!$F:$F,P396,Items!$G:$G,Q396)=1,COUNTIFS(Items!$M:$M,O396,Items!$N:$N,P396,Items!$O:$O,Q396)=1,COUNTIFS(Items!$U:$U,O396,Items!$V:$V,P396,Items!$W:$W,Q396)=1),0,1))</f>
        <v>0</v>
      </c>
      <c r="D396" s="24">
        <f t="shared" ref="D396" si="207">D338+45</f>
        <v>45369</v>
      </c>
      <c r="E396" s="1" t="s">
        <v>203</v>
      </c>
      <c r="O396" s="1" t="s">
        <v>272</v>
      </c>
      <c r="P396" s="1" t="s">
        <v>275</v>
      </c>
      <c r="Q396" s="1" t="s">
        <v>246</v>
      </c>
      <c r="AA396" s="1">
        <f t="shared" si="175"/>
        <v>116382.00000000001</v>
      </c>
      <c r="AC396" s="31" t="str">
        <f>IF(OR(RepP!$J$3="",RepP!$J$3=0,COUNTIF(Lists!$D:$D,RepP!$J$3)=0),Lists!$D$9,IF(RepP!$J$3=Lists!$D$9,Lists!$D$9,IF(RepP!$J$3=$E396,RepP!$J$3,"")))</f>
        <v>Все проекты</v>
      </c>
    </row>
    <row r="397" spans="2:29" x14ac:dyDescent="0.3">
      <c r="B397" s="26">
        <f>IF(AND(O397=0,P397=0,Q397=0,Y397=0),0,IF(OR(COUNTIFS(Items!$E:$E,O397,Items!$F:$F,P397,Items!$G:$G,Q397)=1,COUNTIFS(Items!$M:$M,O397,Items!$N:$N,P397,Items!$O:$O,Q397)=1,COUNTIFS(Items!$U:$U,O397,Items!$V:$V,P397,Items!$W:$W,Q397)=1),0,1))</f>
        <v>0</v>
      </c>
      <c r="D397" s="24">
        <f t="shared" ref="D397" si="208">D339+15</f>
        <v>45349</v>
      </c>
      <c r="E397" s="1" t="s">
        <v>200</v>
      </c>
      <c r="O397" s="1" t="s">
        <v>272</v>
      </c>
      <c r="P397" s="1" t="s">
        <v>275</v>
      </c>
      <c r="Q397" s="1" t="s">
        <v>247</v>
      </c>
      <c r="AA397" s="1">
        <f t="shared" si="175"/>
        <v>90469.894000000015</v>
      </c>
      <c r="AC397" s="31" t="str">
        <f>IF(OR(RepP!$J$3="",RepP!$J$3=0,COUNTIF(Lists!$D:$D,RepP!$J$3)=0),Lists!$D$9,IF(RepP!$J$3=Lists!$D$9,Lists!$D$9,IF(RepP!$J$3=$E397,RepP!$J$3,"")))</f>
        <v>Все проекты</v>
      </c>
    </row>
    <row r="398" spans="2:29" x14ac:dyDescent="0.3">
      <c r="B398" s="26">
        <f>IF(AND(O398=0,P398=0,Q398=0,Y398=0),0,IF(OR(COUNTIFS(Items!$E:$E,O398,Items!$F:$F,P398,Items!$G:$G,Q398)=1,COUNTIFS(Items!$M:$M,O398,Items!$N:$N,P398,Items!$O:$O,Q398)=1,COUNTIFS(Items!$U:$U,O398,Items!$V:$V,P398,Items!$W:$W,Q398)=1),0,1))</f>
        <v>0</v>
      </c>
      <c r="D398" s="24">
        <f t="shared" ref="D398" si="209">D340</f>
        <v>45344</v>
      </c>
      <c r="E398" s="1" t="s">
        <v>201</v>
      </c>
      <c r="O398" s="1" t="s">
        <v>272</v>
      </c>
      <c r="P398" s="1" t="s">
        <v>275</v>
      </c>
      <c r="Q398" s="1" t="s">
        <v>248</v>
      </c>
      <c r="AA398" s="1">
        <f t="shared" si="175"/>
        <v>50123.853000000003</v>
      </c>
      <c r="AC398" s="31" t="str">
        <f>IF(OR(RepP!$J$3="",RepP!$J$3=0,COUNTIF(Lists!$D:$D,RepP!$J$3)=0),Lists!$D$9,IF(RepP!$J$3=Lists!$D$9,Lists!$D$9,IF(RepP!$J$3=$E398,RepP!$J$3,"")))</f>
        <v>Все проекты</v>
      </c>
    </row>
    <row r="399" spans="2:29" x14ac:dyDescent="0.3">
      <c r="B399" s="26">
        <f>IF(AND(O399=0,P399=0,Q399=0,Y399=0),0,IF(OR(COUNTIFS(Items!$E:$E,O399,Items!$F:$F,P399,Items!$G:$G,Q399)=1,COUNTIFS(Items!$M:$M,O399,Items!$N:$N,P399,Items!$O:$O,Q399)=1,COUNTIFS(Items!$U:$U,O399,Items!$V:$V,P399,Items!$W:$W,Q399)=1),0,1))</f>
        <v>0</v>
      </c>
      <c r="D399" s="24">
        <f t="shared" ref="D399" si="210">D341+30</f>
        <v>45384</v>
      </c>
      <c r="E399" s="1" t="s">
        <v>202</v>
      </c>
      <c r="O399" s="1" t="s">
        <v>272</v>
      </c>
      <c r="P399" s="1" t="s">
        <v>276</v>
      </c>
      <c r="Q399" s="1" t="s">
        <v>250</v>
      </c>
      <c r="AA399" s="1">
        <f t="shared" si="175"/>
        <v>258784.75529999999</v>
      </c>
      <c r="AC399" s="31" t="str">
        <f>IF(OR(RepP!$J$3="",RepP!$J$3=0,COUNTIF(Lists!$D:$D,RepP!$J$3)=0),Lists!$D$9,IF(RepP!$J$3=Lists!$D$9,Lists!$D$9,IF(RepP!$J$3=$E399,RepP!$J$3,"")))</f>
        <v>Все проекты</v>
      </c>
    </row>
    <row r="400" spans="2:29" x14ac:dyDescent="0.3">
      <c r="B400" s="26">
        <f>IF(AND(O400=0,P400=0,Q400=0,Y400=0),0,IF(OR(COUNTIFS(Items!$E:$E,O400,Items!$F:$F,P400,Items!$G:$G,Q400)=1,COUNTIFS(Items!$M:$M,O400,Items!$N:$N,P400,Items!$O:$O,Q400)=1,COUNTIFS(Items!$U:$U,O400,Items!$V:$V,P400,Items!$W:$W,Q400)=1),0,1))</f>
        <v>0</v>
      </c>
      <c r="D400" s="24">
        <f t="shared" ref="D400" si="211">D342+45</f>
        <v>45409</v>
      </c>
      <c r="E400" s="1" t="s">
        <v>203</v>
      </c>
      <c r="O400" s="1" t="s">
        <v>272</v>
      </c>
      <c r="P400" s="1" t="s">
        <v>276</v>
      </c>
      <c r="Q400" s="1" t="s">
        <v>251</v>
      </c>
      <c r="AA400" s="1">
        <f t="shared" si="175"/>
        <v>136940.70180000001</v>
      </c>
      <c r="AC400" s="31" t="str">
        <f>IF(OR(RepP!$J$3="",RepP!$J$3=0,COUNTIF(Lists!$D:$D,RepP!$J$3)=0),Lists!$D$9,IF(RepP!$J$3=Lists!$D$9,Lists!$D$9,IF(RepP!$J$3=$E400,RepP!$J$3,"")))</f>
        <v>Все проекты</v>
      </c>
    </row>
    <row r="401" spans="2:29" x14ac:dyDescent="0.3">
      <c r="B401" s="26">
        <f>IF(AND(O401=0,P401=0,Q401=0,Y401=0),0,IF(OR(COUNTIFS(Items!$E:$E,O401,Items!$F:$F,P401,Items!$G:$G,Q401)=1,COUNTIFS(Items!$M:$M,O401,Items!$N:$N,P401,Items!$O:$O,Q401)=1,COUNTIFS(Items!$U:$U,O401,Items!$V:$V,P401,Items!$W:$W,Q401)=1),0,1))</f>
        <v>0</v>
      </c>
      <c r="D401" s="24">
        <f t="shared" ref="D401" si="212">D343+15</f>
        <v>45389</v>
      </c>
      <c r="E401" s="1" t="s">
        <v>200</v>
      </c>
      <c r="O401" s="1" t="s">
        <v>272</v>
      </c>
      <c r="P401" s="1" t="s">
        <v>276</v>
      </c>
      <c r="Q401" s="1" t="s">
        <v>252</v>
      </c>
      <c r="AA401" s="1">
        <f t="shared" si="175"/>
        <v>104303.4816406</v>
      </c>
      <c r="AC401" s="31" t="str">
        <f>IF(OR(RepP!$J$3="",RepP!$J$3=0,COUNTIF(Lists!$D:$D,RepP!$J$3)=0),Lists!$D$9,IF(RepP!$J$3=Lists!$D$9,Lists!$D$9,IF(RepP!$J$3=$E401,RepP!$J$3,"")))</f>
        <v>Все проекты</v>
      </c>
    </row>
    <row r="402" spans="2:29" x14ac:dyDescent="0.3">
      <c r="B402" s="26">
        <f>IF(AND(O402=0,P402=0,Q402=0,Y402=0),0,IF(OR(COUNTIFS(Items!$E:$E,O402,Items!$F:$F,P402,Items!$G:$G,Q402)=1,COUNTIFS(Items!$M:$M,O402,Items!$N:$N,P402,Items!$O:$O,Q402)=1,COUNTIFS(Items!$U:$U,O402,Items!$V:$V,P402,Items!$W:$W,Q402)=1),0,1))</f>
        <v>0</v>
      </c>
      <c r="D402" s="24">
        <f t="shared" ref="D402" si="213">D344</f>
        <v>45384</v>
      </c>
      <c r="E402" s="1" t="s">
        <v>201</v>
      </c>
      <c r="O402" s="1" t="s">
        <v>272</v>
      </c>
      <c r="P402" s="1" t="s">
        <v>276</v>
      </c>
      <c r="Q402" s="1" t="s">
        <v>253</v>
      </c>
      <c r="AA402" s="1">
        <f t="shared" si="175"/>
        <v>58081.884599700003</v>
      </c>
      <c r="AC402" s="31" t="str">
        <f>IF(OR(RepP!$J$3="",RepP!$J$3=0,COUNTIF(Lists!$D:$D,RepP!$J$3)=0),Lists!$D$9,IF(RepP!$J$3=Lists!$D$9,Lists!$D$9,IF(RepP!$J$3=$E402,RepP!$J$3,"")))</f>
        <v>Все проекты</v>
      </c>
    </row>
    <row r="403" spans="2:29" x14ac:dyDescent="0.3">
      <c r="B403" s="26">
        <f>IF(AND(O403=0,P403=0,Q403=0,Y403=0),0,IF(OR(COUNTIFS(Items!$E:$E,O403,Items!$F:$F,P403,Items!$G:$G,Q403)=1,COUNTIFS(Items!$M:$M,O403,Items!$N:$N,P403,Items!$O:$O,Q403)=1,COUNTIFS(Items!$U:$U,O403,Items!$V:$V,P403,Items!$W:$W,Q403)=1),0,1))</f>
        <v>0</v>
      </c>
      <c r="D403" s="24">
        <f t="shared" ref="D403" si="214">D345+30</f>
        <v>45424</v>
      </c>
      <c r="E403" s="1" t="s">
        <v>202</v>
      </c>
      <c r="O403" s="1" t="s">
        <v>272</v>
      </c>
      <c r="P403" s="1" t="s">
        <v>276</v>
      </c>
      <c r="Q403" s="1" t="s">
        <v>254</v>
      </c>
      <c r="AA403" s="1">
        <f t="shared" si="175"/>
        <v>302431.49784297001</v>
      </c>
      <c r="AC403" s="31" t="str">
        <f>IF(OR(RepP!$J$3="",RepP!$J$3=0,COUNTIF(Lists!$D:$D,RepP!$J$3)=0),Lists!$D$9,IF(RepP!$J$3=Lists!$D$9,Lists!$D$9,IF(RepP!$J$3=$E403,RepP!$J$3,"")))</f>
        <v>Все проекты</v>
      </c>
    </row>
    <row r="404" spans="2:29" x14ac:dyDescent="0.3">
      <c r="B404" s="26">
        <f>IF(AND(O404=0,P404=0,Q404=0,Y404=0),0,IF(OR(COUNTIFS(Items!$E:$E,O404,Items!$F:$F,P404,Items!$G:$G,Q404)=1,COUNTIFS(Items!$M:$M,O404,Items!$N:$N,P404,Items!$O:$O,Q404)=1,COUNTIFS(Items!$U:$U,O404,Items!$V:$V,P404,Items!$W:$W,Q404)=1),0,1))</f>
        <v>0</v>
      </c>
      <c r="D404" s="24">
        <f t="shared" ref="D404" si="215">D346+45</f>
        <v>45449</v>
      </c>
      <c r="E404" s="1" t="s">
        <v>203</v>
      </c>
      <c r="O404" s="1" t="s">
        <v>272</v>
      </c>
      <c r="P404" s="1" t="s">
        <v>276</v>
      </c>
      <c r="Q404" s="1" t="s">
        <v>255</v>
      </c>
      <c r="AA404" s="1">
        <f t="shared" si="175"/>
        <v>160478.35949082003</v>
      </c>
      <c r="AC404" s="31" t="str">
        <f>IF(OR(RepP!$J$3="",RepP!$J$3=0,COUNTIF(Lists!$D:$D,RepP!$J$3)=0),Lists!$D$9,IF(RepP!$J$3=Lists!$D$9,Lists!$D$9,IF(RepP!$J$3=$E404,RepP!$J$3,"")))</f>
        <v>Все проекты</v>
      </c>
    </row>
    <row r="405" spans="2:29" x14ac:dyDescent="0.3">
      <c r="B405" s="26">
        <f>IF(AND(O405=0,P405=0,Q405=0,Y405=0),0,IF(OR(COUNTIFS(Items!$E:$E,O405,Items!$F:$F,P405,Items!$G:$G,Q405)=1,COUNTIFS(Items!$M:$M,O405,Items!$N:$N,P405,Items!$O:$O,Q405)=1,COUNTIFS(Items!$U:$U,O405,Items!$V:$V,P405,Items!$W:$W,Q405)=1),0,1))</f>
        <v>0</v>
      </c>
      <c r="D405" s="24">
        <f t="shared" ref="D405" si="216">D347+15</f>
        <v>45429</v>
      </c>
      <c r="E405" s="1" t="s">
        <v>200</v>
      </c>
      <c r="O405" s="1" t="s">
        <v>272</v>
      </c>
      <c r="P405" s="1" t="s">
        <v>276</v>
      </c>
      <c r="Q405" s="1" t="s">
        <v>256</v>
      </c>
      <c r="AA405" s="1">
        <f t="shared" si="175"/>
        <v>81346</v>
      </c>
      <c r="AC405" s="31" t="str">
        <f>IF(OR(RepP!$J$3="",RepP!$J$3=0,COUNTIF(Lists!$D:$D,RepP!$J$3)=0),Lists!$D$9,IF(RepP!$J$3=Lists!$D$9,Lists!$D$9,IF(RepP!$J$3=$E405,RepP!$J$3,"")))</f>
        <v>Все проекты</v>
      </c>
    </row>
    <row r="406" spans="2:29" x14ac:dyDescent="0.3">
      <c r="B406" s="26">
        <f>IF(AND(O406=0,P406=0,Q406=0,Y406=0),0,IF(OR(COUNTIFS(Items!$E:$E,O406,Items!$F:$F,P406,Items!$G:$G,Q406)=1,COUNTIFS(Items!$M:$M,O406,Items!$N:$N,P406,Items!$O:$O,Q406)=1,COUNTIFS(Items!$U:$U,O406,Items!$V:$V,P406,Items!$W:$W,Q406)=1),0,1))</f>
        <v>0</v>
      </c>
      <c r="D406" s="24">
        <f t="shared" ref="D406" si="217">D348</f>
        <v>45424</v>
      </c>
      <c r="E406" s="1" t="s">
        <v>201</v>
      </c>
      <c r="O406" s="1" t="s">
        <v>272</v>
      </c>
      <c r="P406" s="1" t="s">
        <v>276</v>
      </c>
      <c r="Q406" s="1" t="s">
        <v>257</v>
      </c>
      <c r="AA406" s="1">
        <f t="shared" si="175"/>
        <v>37416.6</v>
      </c>
      <c r="AC406" s="31" t="str">
        <f>IF(OR(RepP!$J$3="",RepP!$J$3=0,COUNTIF(Lists!$D:$D,RepP!$J$3)=0),Lists!$D$9,IF(RepP!$J$3=Lists!$D$9,Lists!$D$9,IF(RepP!$J$3=$E406,RepP!$J$3,"")))</f>
        <v>Все проекты</v>
      </c>
    </row>
    <row r="407" spans="2:29" x14ac:dyDescent="0.3">
      <c r="B407" s="26">
        <f>IF(AND(O407=0,P407=0,Q407=0,Y407=0),0,IF(OR(COUNTIFS(Items!$E:$E,O407,Items!$F:$F,P407,Items!$G:$G,Q407)=1,COUNTIFS(Items!$M:$M,O407,Items!$N:$N,P407,Items!$O:$O,Q407)=1,COUNTIFS(Items!$U:$U,O407,Items!$V:$V,P407,Items!$W:$W,Q407)=1),0,1))</f>
        <v>0</v>
      </c>
      <c r="D407" s="24">
        <f t="shared" ref="D407" si="218">D349+30</f>
        <v>45464</v>
      </c>
      <c r="E407" s="1" t="s">
        <v>202</v>
      </c>
      <c r="O407" s="1" t="s">
        <v>272</v>
      </c>
      <c r="P407" s="1" t="s">
        <v>276</v>
      </c>
      <c r="Q407" s="1" t="s">
        <v>258</v>
      </c>
      <c r="AA407" s="1">
        <f t="shared" si="175"/>
        <v>193673.34</v>
      </c>
      <c r="AC407" s="31" t="str">
        <f>IF(OR(RepP!$J$3="",RepP!$J$3=0,COUNTIF(Lists!$D:$D,RepP!$J$3)=0),Lists!$D$9,IF(RepP!$J$3=Lists!$D$9,Lists!$D$9,IF(RepP!$J$3=$E407,RepP!$J$3,"")))</f>
        <v>Все проекты</v>
      </c>
    </row>
    <row r="408" spans="2:29" x14ac:dyDescent="0.3">
      <c r="B408" s="26">
        <f>IF(AND(O408=0,P408=0,Q408=0,Y408=0),0,IF(OR(COUNTIFS(Items!$E:$E,O408,Items!$F:$F,P408,Items!$G:$G,Q408)=1,COUNTIFS(Items!$M:$M,O408,Items!$N:$N,P408,Items!$O:$O,Q408)=1,COUNTIFS(Items!$U:$U,O408,Items!$V:$V,P408,Items!$W:$W,Q408)=1),0,1))</f>
        <v>0</v>
      </c>
      <c r="D408" s="24">
        <f t="shared" ref="D408" si="219">D350+45</f>
        <v>45489</v>
      </c>
      <c r="E408" s="1" t="s">
        <v>203</v>
      </c>
      <c r="O408" s="1" t="s">
        <v>272</v>
      </c>
      <c r="P408" s="1" t="s">
        <v>276</v>
      </c>
      <c r="Q408" s="1" t="s">
        <v>259</v>
      </c>
      <c r="AA408" s="1">
        <f t="shared" si="175"/>
        <v>136798.81980000003</v>
      </c>
      <c r="AC408" s="31" t="str">
        <f>IF(OR(RepP!$J$3="",RepP!$J$3=0,COUNTIF(Lists!$D:$D,RepP!$J$3)=0),Lists!$D$9,IF(RepP!$J$3=Lists!$D$9,Lists!$D$9,IF(RepP!$J$3=$E408,RepP!$J$3,"")))</f>
        <v>Все проекты</v>
      </c>
    </row>
    <row r="409" spans="2:29" x14ac:dyDescent="0.3">
      <c r="B409" s="26">
        <f>IF(AND(O409=0,P409=0,Q409=0,Y409=0),0,IF(OR(COUNTIFS(Items!$E:$E,O409,Items!$F:$F,P409,Items!$G:$G,Q409)=1,COUNTIFS(Items!$M:$M,O409,Items!$N:$N,P409,Items!$O:$O,Q409)=1,COUNTIFS(Items!$U:$U,O409,Items!$V:$V,P409,Items!$W:$W,Q409)=1),0,1))</f>
        <v>0</v>
      </c>
      <c r="D409" s="24">
        <f t="shared" ref="D409" si="220">D351+15</f>
        <v>45469</v>
      </c>
      <c r="E409" s="1" t="s">
        <v>200</v>
      </c>
      <c r="O409" s="1" t="s">
        <v>272</v>
      </c>
      <c r="P409" s="1" t="s">
        <v>277</v>
      </c>
      <c r="Q409" s="1" t="s">
        <v>261</v>
      </c>
      <c r="AA409" s="1">
        <f t="shared" si="175"/>
        <v>95247.706000000006</v>
      </c>
      <c r="AC409" s="31" t="str">
        <f>IF(OR(RepP!$J$3="",RepP!$J$3=0,COUNTIF(Lists!$D:$D,RepP!$J$3)=0),Lists!$D$9,IF(RepP!$J$3=Lists!$D$9,Lists!$D$9,IF(RepP!$J$3=$E409,RepP!$J$3,"")))</f>
        <v>Все проекты</v>
      </c>
    </row>
    <row r="410" spans="2:29" x14ac:dyDescent="0.3">
      <c r="B410" s="26">
        <f>IF(AND(O410=0,P410=0,Q410=0,Y410=0),0,IF(OR(COUNTIFS(Items!$E:$E,O410,Items!$F:$F,P410,Items!$G:$G,Q410)=1,COUNTIFS(Items!$M:$M,O410,Items!$N:$N,P410,Items!$O:$O,Q410)=1,COUNTIFS(Items!$U:$U,O410,Items!$V:$V,P410,Items!$W:$W,Q410)=1),0,1))</f>
        <v>0</v>
      </c>
      <c r="D410" s="24">
        <f t="shared" ref="D410" si="221">D352</f>
        <v>45464</v>
      </c>
      <c r="E410" s="1" t="s">
        <v>201</v>
      </c>
      <c r="O410" s="1" t="s">
        <v>272</v>
      </c>
      <c r="P410" s="1" t="s">
        <v>277</v>
      </c>
      <c r="Q410" s="1" t="s">
        <v>262</v>
      </c>
      <c r="AA410" s="1">
        <f t="shared" si="175"/>
        <v>43880.89329</v>
      </c>
      <c r="AC410" s="31" t="str">
        <f>IF(OR(RepP!$J$3="",RepP!$J$3=0,COUNTIF(Lists!$D:$D,RepP!$J$3)=0),Lists!$D$9,IF(RepP!$J$3=Lists!$D$9,Lists!$D$9,IF(RepP!$J$3=$E410,RepP!$J$3,"")))</f>
        <v>Все проекты</v>
      </c>
    </row>
    <row r="411" spans="2:29" x14ac:dyDescent="0.3">
      <c r="B411" s="26">
        <f>IF(AND(O411=0,P411=0,Q411=0,Y411=0),0,IF(OR(COUNTIFS(Items!$E:$E,O411,Items!$F:$F,P411,Items!$G:$G,Q411)=1,COUNTIFS(Items!$M:$M,O411,Items!$N:$N,P411,Items!$O:$O,Q411)=1,COUNTIFS(Items!$U:$U,O411,Items!$V:$V,P411,Items!$W:$W,Q411)=1),0,1))</f>
        <v>0</v>
      </c>
      <c r="D411" s="24">
        <f t="shared" ref="D411" si="222">D353+30</f>
        <v>45504</v>
      </c>
      <c r="E411" s="1" t="s">
        <v>202</v>
      </c>
      <c r="O411" s="1" t="s">
        <v>272</v>
      </c>
      <c r="P411" s="1" t="s">
        <v>277</v>
      </c>
      <c r="Q411" s="1" t="s">
        <v>263</v>
      </c>
      <c r="AA411" s="1">
        <f t="shared" si="175"/>
        <v>227885.43846600002</v>
      </c>
      <c r="AC411" s="31" t="str">
        <f>IF(OR(RepP!$J$3="",RepP!$J$3=0,COUNTIF(Lists!$D:$D,RepP!$J$3)=0),Lists!$D$9,IF(RepP!$J$3=Lists!$D$9,Lists!$D$9,IF(RepP!$J$3=$E411,RepP!$J$3,"")))</f>
        <v>Все проекты</v>
      </c>
    </row>
    <row r="412" spans="2:29" x14ac:dyDescent="0.3">
      <c r="B412" s="26">
        <f>IF(AND(O412=0,P412=0,Q412=0,Y412=0),0,IF(OR(COUNTIFS(Items!$E:$E,O412,Items!$F:$F,P412,Items!$G:$G,Q412)=1,COUNTIFS(Items!$M:$M,O412,Items!$N:$N,P412,Items!$O:$O,Q412)=1,COUNTIFS(Items!$U:$U,O412,Items!$V:$V,P412,Items!$W:$W,Q412)=1),0,1))</f>
        <v>0</v>
      </c>
      <c r="D412" s="24">
        <f t="shared" ref="D412" si="223">D354+45</f>
        <v>45364</v>
      </c>
      <c r="E412" s="1" t="s">
        <v>203</v>
      </c>
      <c r="O412" s="1" t="s">
        <v>272</v>
      </c>
      <c r="P412" s="1" t="s">
        <v>277</v>
      </c>
      <c r="Q412" s="1" t="s">
        <v>264</v>
      </c>
      <c r="AA412" s="1">
        <f t="shared" si="175"/>
        <v>160315.91878902001</v>
      </c>
      <c r="AC412" s="31" t="str">
        <f>IF(OR(RepP!$J$3="",RepP!$J$3=0,COUNTIF(Lists!$D:$D,RepP!$J$3)=0),Lists!$D$9,IF(RepP!$J$3=Lists!$D$9,Lists!$D$9,IF(RepP!$J$3=$E412,RepP!$J$3,"")))</f>
        <v>Все проекты</v>
      </c>
    </row>
    <row r="413" spans="2:29" x14ac:dyDescent="0.3">
      <c r="B413" s="26">
        <f>IF(AND(O413=0,P413=0,Q413=0,Y413=0),0,IF(OR(COUNTIFS(Items!$E:$E,O413,Items!$F:$F,P413,Items!$G:$G,Q413)=1,COUNTIFS(Items!$M:$M,O413,Items!$N:$N,P413,Items!$O:$O,Q413)=1,COUNTIFS(Items!$U:$U,O413,Items!$V:$V,P413,Items!$W:$W,Q413)=1),0,1))</f>
        <v>0</v>
      </c>
      <c r="D413" s="24">
        <f t="shared" ref="D413" si="224">D355+15</f>
        <v>45344</v>
      </c>
      <c r="E413" s="1" t="s">
        <v>200</v>
      </c>
      <c r="O413" s="1" t="s">
        <v>272</v>
      </c>
      <c r="P413" s="1" t="s">
        <v>277</v>
      </c>
      <c r="Q413" s="1" t="s">
        <v>265</v>
      </c>
      <c r="AA413" s="1">
        <f t="shared" si="175"/>
        <v>111163.76919940001</v>
      </c>
      <c r="AC413" s="31" t="str">
        <f>IF(OR(RepP!$J$3="",RepP!$J$3=0,COUNTIF(Lists!$D:$D,RepP!$J$3)=0),Lists!$D$9,IF(RepP!$J$3=Lists!$D$9,Lists!$D$9,IF(RepP!$J$3=$E413,RepP!$J$3,"")))</f>
        <v>Все проекты</v>
      </c>
    </row>
    <row r="414" spans="2:29" x14ac:dyDescent="0.3">
      <c r="B414" s="26">
        <f>IF(AND(O414=0,P414=0,Q414=0,Y414=0),0,IF(OR(COUNTIFS(Items!$E:$E,O414,Items!$F:$F,P414,Items!$G:$G,Q414)=1,COUNTIFS(Items!$M:$M,O414,Items!$N:$N,P414,Items!$O:$O,Q414)=1,COUNTIFS(Items!$U:$U,O414,Items!$V:$V,P414,Items!$W:$W,Q414)=1),0,1))</f>
        <v>0</v>
      </c>
      <c r="D414" s="24">
        <f t="shared" ref="D414" si="225">D356</f>
        <v>45339</v>
      </c>
      <c r="E414" s="1" t="s">
        <v>201</v>
      </c>
      <c r="O414" s="1" t="s">
        <v>272</v>
      </c>
      <c r="P414" s="1" t="s">
        <v>277</v>
      </c>
      <c r="Q414" s="1" t="s">
        <v>266</v>
      </c>
      <c r="AA414" s="1">
        <f t="shared" si="175"/>
        <v>51281.862677721008</v>
      </c>
      <c r="AC414" s="31" t="str">
        <f>IF(OR(RepP!$J$3="",RepP!$J$3=0,COUNTIF(Lists!$D:$D,RepP!$J$3)=0),Lists!$D$9,IF(RepP!$J$3=Lists!$D$9,Lists!$D$9,IF(RepP!$J$3=$E414,RepP!$J$3,"")))</f>
        <v>Все проекты</v>
      </c>
    </row>
    <row r="415" spans="2:29" x14ac:dyDescent="0.3">
      <c r="B415" s="26">
        <f>IF(AND(O415=0,P415=0,Q415=0,Y415=0),0,IF(OR(COUNTIFS(Items!$E:$E,O415,Items!$F:$F,P415,Items!$G:$G,Q415)=1,COUNTIFS(Items!$M:$M,O415,Items!$N:$N,P415,Items!$O:$O,Q415)=1,COUNTIFS(Items!$U:$U,O415,Items!$V:$V,P415,Items!$W:$W,Q415)=1),0,1))</f>
        <v>0</v>
      </c>
      <c r="D415" s="24">
        <f t="shared" ref="D415" si="226">D357+30</f>
        <v>45379</v>
      </c>
      <c r="E415" s="1" t="s">
        <v>202</v>
      </c>
      <c r="O415" s="1" t="s">
        <v>272</v>
      </c>
      <c r="P415" s="1" t="s">
        <v>277</v>
      </c>
      <c r="Q415" s="1" t="s">
        <v>267</v>
      </c>
      <c r="AA415" s="1">
        <f t="shared" si="175"/>
        <v>267054.86999972345</v>
      </c>
      <c r="AC415" s="31" t="str">
        <f>IF(OR(RepP!$J$3="",RepP!$J$3=0,COUNTIF(Lists!$D:$D,RepP!$J$3)=0),Lists!$D$9,IF(RepP!$J$3=Lists!$D$9,Lists!$D$9,IF(RepP!$J$3=$E415,RepP!$J$3,"")))</f>
        <v>Все проекты</v>
      </c>
    </row>
    <row r="416" spans="2:29" x14ac:dyDescent="0.3">
      <c r="B416" s="26">
        <f>IF(AND(O416=0,P416=0,Q416=0,Y416=0),0,IF(OR(COUNTIFS(Items!$E:$E,O416,Items!$F:$F,P416,Items!$G:$G,Q416)=1,COUNTIFS(Items!$M:$M,O416,Items!$N:$N,P416,Items!$O:$O,Q416)=1,COUNTIFS(Items!$U:$U,O416,Items!$V:$V,P416,Items!$W:$W,Q416)=1),0,1))</f>
        <v>0</v>
      </c>
      <c r="D416" s="24">
        <f t="shared" ref="D416" si="227">D358+45</f>
        <v>45404</v>
      </c>
      <c r="E416" s="1" t="s">
        <v>203</v>
      </c>
      <c r="O416" s="1" t="s">
        <v>272</v>
      </c>
      <c r="P416" s="1" t="s">
        <v>277</v>
      </c>
      <c r="Q416" s="1" t="s">
        <v>268</v>
      </c>
      <c r="AA416" s="1">
        <f t="shared" si="175"/>
        <v>121288.20000000001</v>
      </c>
      <c r="AC416" s="31" t="str">
        <f>IF(OR(RepP!$J$3="",RepP!$J$3=0,COUNTIF(Lists!$D:$D,RepP!$J$3)=0),Lists!$D$9,IF(RepP!$J$3=Lists!$D$9,Lists!$D$9,IF(RepP!$J$3=$E416,RepP!$J$3,"")))</f>
        <v>Все проекты</v>
      </c>
    </row>
    <row r="417" spans="2:29" x14ac:dyDescent="0.3">
      <c r="B417" s="26">
        <f>IF(AND(O417=0,P417=0,Q417=0,Y417=0),0,IF(OR(COUNTIFS(Items!$E:$E,O417,Items!$F:$F,P417,Items!$G:$G,Q417)=1,COUNTIFS(Items!$M:$M,O417,Items!$N:$N,P417,Items!$O:$O,Q417)=1,COUNTIFS(Items!$U:$U,O417,Items!$V:$V,P417,Items!$W:$W,Q417)=1),0,1))</f>
        <v>0</v>
      </c>
      <c r="D417" s="24">
        <f t="shared" ref="D417" si="228">D359+15</f>
        <v>45384</v>
      </c>
      <c r="E417" s="1" t="s">
        <v>200</v>
      </c>
      <c r="O417" s="1" t="s">
        <v>272</v>
      </c>
      <c r="P417" s="1" t="s">
        <v>277</v>
      </c>
      <c r="Q417" s="1" t="s">
        <v>269</v>
      </c>
      <c r="AA417" s="1">
        <f t="shared" si="175"/>
        <v>69833.2</v>
      </c>
      <c r="AC417" s="31" t="str">
        <f>IF(OR(RepP!$J$3="",RepP!$J$3=0,COUNTIF(Lists!$D:$D,RepP!$J$3)=0),Lists!$D$9,IF(RepP!$J$3=Lists!$D$9,Lists!$D$9,IF(RepP!$J$3=$E417,RepP!$J$3,"")))</f>
        <v>Все проекты</v>
      </c>
    </row>
    <row r="418" spans="2:29" x14ac:dyDescent="0.3">
      <c r="B418" s="26">
        <f>IF(AND(O418=0,P418=0,Q418=0,Y418=0),0,IF(OR(COUNTIFS(Items!$E:$E,O418,Items!$F:$F,P418,Items!$G:$G,Q418)=1,COUNTIFS(Items!$M:$M,O418,Items!$N:$N,P418,Items!$O:$O,Q418)=1,COUNTIFS(Items!$U:$U,O418,Items!$V:$V,P418,Items!$W:$W,Q418)=1),0,1))</f>
        <v>0</v>
      </c>
      <c r="D418" s="24">
        <f t="shared" ref="D418" si="229">D360</f>
        <v>45379</v>
      </c>
      <c r="E418" s="1" t="s">
        <v>201</v>
      </c>
      <c r="O418" s="1" t="s">
        <v>272</v>
      </c>
      <c r="P418" s="1" t="s">
        <v>277</v>
      </c>
      <c r="Q418" s="1" t="s">
        <v>270</v>
      </c>
      <c r="AA418" s="1">
        <f t="shared" si="175"/>
        <v>32840.262000000002</v>
      </c>
      <c r="AC418" s="31" t="str">
        <f>IF(OR(RepP!$J$3="",RepP!$J$3=0,COUNTIF(Lists!$D:$D,RepP!$J$3)=0),Lists!$D$9,IF(RepP!$J$3=Lists!$D$9,Lists!$D$9,IF(RepP!$J$3=$E418,RepP!$J$3,"")))</f>
        <v>Все проекты</v>
      </c>
    </row>
    <row r="419" spans="2:29" x14ac:dyDescent="0.3">
      <c r="B419" s="26">
        <f>IF(AND(O419=0,P419=0,Q419=0,Y419=0),0,IF(OR(COUNTIFS(Items!$E:$E,O419,Items!$F:$F,P419,Items!$G:$G,Q419)=1,COUNTIFS(Items!$M:$M,O419,Items!$N:$N,P419,Items!$O:$O,Q419)=1,COUNTIFS(Items!$U:$U,O419,Items!$V:$V,P419,Items!$W:$W,Q419)=1),0,1))</f>
        <v>0</v>
      </c>
      <c r="D419" s="24">
        <v>45292</v>
      </c>
      <c r="E419" s="1" t="s">
        <v>202</v>
      </c>
      <c r="O419" s="1" t="s">
        <v>279</v>
      </c>
      <c r="P419" s="1" t="s">
        <v>280</v>
      </c>
      <c r="Q419" s="1" t="s">
        <v>283</v>
      </c>
      <c r="Y419" s="1">
        <v>1672000</v>
      </c>
      <c r="AC419" s="31" t="str">
        <f>IF(OR(RepP!$J$3="",RepP!$J$3=0,COUNTIF(Lists!$D:$D,RepP!$J$3)=0),Lists!$D$9,IF(RepP!$J$3=Lists!$D$9,Lists!$D$9,IF(RepP!$J$3=$E419,RepP!$J$3,"")))</f>
        <v>Все проекты</v>
      </c>
    </row>
    <row r="420" spans="2:29" x14ac:dyDescent="0.3">
      <c r="B420" s="26">
        <f>IF(AND(O420=0,P420=0,Q420=0,Y420=0),0,IF(OR(COUNTIFS(Items!$E:$E,O420,Items!$F:$F,P420,Items!$G:$G,Q420)=1,COUNTIFS(Items!$M:$M,O420,Items!$N:$N,P420,Items!$O:$O,Q420)=1,COUNTIFS(Items!$U:$U,O420,Items!$V:$V,P420,Items!$W:$W,Q420)=1),0,1))</f>
        <v>0</v>
      </c>
      <c r="D420" s="24">
        <f>D419+1</f>
        <v>45293</v>
      </c>
      <c r="E420" s="1" t="s">
        <v>203</v>
      </c>
      <c r="O420" s="1" t="s">
        <v>279</v>
      </c>
      <c r="P420" s="1" t="s">
        <v>280</v>
      </c>
      <c r="Q420" s="1" t="s">
        <v>285</v>
      </c>
      <c r="Y420" s="1">
        <v>5218000</v>
      </c>
      <c r="AC420" s="31" t="str">
        <f>IF(OR(RepP!$J$3="",RepP!$J$3=0,COUNTIF(Lists!$D:$D,RepP!$J$3)=0),Lists!$D$9,IF(RepP!$J$3=Lists!$D$9,Lists!$D$9,IF(RepP!$J$3=$E420,RepP!$J$3,"")))</f>
        <v>Все проекты</v>
      </c>
    </row>
    <row r="421" spans="2:29" x14ac:dyDescent="0.3">
      <c r="B421" s="26">
        <f>IF(AND(O421=0,P421=0,Q421=0,Y421=0),0,IF(OR(COUNTIFS(Items!$E:$E,O421,Items!$F:$F,P421,Items!$G:$G,Q421)=1,COUNTIFS(Items!$M:$M,O421,Items!$N:$N,P421,Items!$O:$O,Q421)=1,COUNTIFS(Items!$U:$U,O421,Items!$V:$V,P421,Items!$W:$W,Q421)=1),0,1))</f>
        <v>0</v>
      </c>
      <c r="D421" s="24">
        <f t="shared" ref="D421:D457" si="230">D420+1</f>
        <v>45294</v>
      </c>
      <c r="E421" s="1" t="s">
        <v>200</v>
      </c>
      <c r="O421" s="1" t="s">
        <v>279</v>
      </c>
      <c r="P421" s="1" t="s">
        <v>280</v>
      </c>
      <c r="Q421" s="1" t="s">
        <v>286</v>
      </c>
      <c r="Y421" s="1">
        <v>578325</v>
      </c>
      <c r="AC421" s="31" t="str">
        <f>IF(OR(RepP!$J$3="",RepP!$J$3=0,COUNTIF(Lists!$D:$D,RepP!$J$3)=0),Lists!$D$9,IF(RepP!$J$3=Lists!$D$9,Lists!$D$9,IF(RepP!$J$3=$E421,RepP!$J$3,"")))</f>
        <v>Все проекты</v>
      </c>
    </row>
    <row r="422" spans="2:29" x14ac:dyDescent="0.3">
      <c r="B422" s="26">
        <f>IF(AND(O422=0,P422=0,Q422=0,Y422=0),0,IF(OR(COUNTIFS(Items!$E:$E,O422,Items!$F:$F,P422,Items!$G:$G,Q422)=1,COUNTIFS(Items!$M:$M,O422,Items!$N:$N,P422,Items!$O:$O,Q422)=1,COUNTIFS(Items!$U:$U,O422,Items!$V:$V,P422,Items!$W:$W,Q422)=1),0,1))</f>
        <v>0</v>
      </c>
      <c r="D422" s="24">
        <f t="shared" si="230"/>
        <v>45295</v>
      </c>
      <c r="E422" s="1" t="s">
        <v>201</v>
      </c>
      <c r="O422" s="1" t="s">
        <v>279</v>
      </c>
      <c r="P422" s="1" t="s">
        <v>280</v>
      </c>
      <c r="Q422" s="1" t="s">
        <v>287</v>
      </c>
      <c r="Y422" s="1">
        <v>872100</v>
      </c>
      <c r="AC422" s="31" t="str">
        <f>IF(OR(RepP!$J$3="",RepP!$J$3=0,COUNTIF(Lists!$D:$D,RepP!$J$3)=0),Lists!$D$9,IF(RepP!$J$3=Lists!$D$9,Lists!$D$9,IF(RepP!$J$3=$E422,RepP!$J$3,"")))</f>
        <v>Все проекты</v>
      </c>
    </row>
    <row r="423" spans="2:29" x14ac:dyDescent="0.3">
      <c r="B423" s="26">
        <f>IF(AND(O423=0,P423=0,Q423=0,Y423=0),0,IF(OR(COUNTIFS(Items!$E:$E,O423,Items!$F:$F,P423,Items!$G:$G,Q423)=1,COUNTIFS(Items!$M:$M,O423,Items!$N:$N,P423,Items!$O:$O,Q423)=1,COUNTIFS(Items!$U:$U,O423,Items!$V:$V,P423,Items!$W:$W,Q423)=1),0,1))</f>
        <v>0</v>
      </c>
      <c r="D423" s="24">
        <f t="shared" si="230"/>
        <v>45296</v>
      </c>
      <c r="E423" s="1" t="s">
        <v>202</v>
      </c>
      <c r="O423" s="1" t="s">
        <v>279</v>
      </c>
      <c r="P423" s="1" t="s">
        <v>280</v>
      </c>
      <c r="Q423" s="1" t="s">
        <v>288</v>
      </c>
      <c r="Y423" s="1">
        <f>Y419*90%</f>
        <v>1504800</v>
      </c>
      <c r="AC423" s="31" t="str">
        <f>IF(OR(RepP!$J$3="",RepP!$J$3=0,COUNTIF(Lists!$D:$D,RepP!$J$3)=0),Lists!$D$9,IF(RepP!$J$3=Lists!$D$9,Lists!$D$9,IF(RepP!$J$3=$E423,RepP!$J$3,"")))</f>
        <v>Все проекты</v>
      </c>
    </row>
    <row r="424" spans="2:29" x14ac:dyDescent="0.3">
      <c r="B424" s="26">
        <f>IF(AND(O424=0,P424=0,Q424=0,Y424=0),0,IF(OR(COUNTIFS(Items!$E:$E,O424,Items!$F:$F,P424,Items!$G:$G,Q424)=1,COUNTIFS(Items!$M:$M,O424,Items!$N:$N,P424,Items!$O:$O,Q424)=1,COUNTIFS(Items!$U:$U,O424,Items!$V:$V,P424,Items!$W:$W,Q424)=1),0,1))</f>
        <v>0</v>
      </c>
      <c r="D424" s="24">
        <f t="shared" si="230"/>
        <v>45297</v>
      </c>
      <c r="E424" s="1" t="s">
        <v>203</v>
      </c>
      <c r="O424" s="1" t="s">
        <v>279</v>
      </c>
      <c r="P424" s="1" t="s">
        <v>280</v>
      </c>
      <c r="Q424" s="1" t="s">
        <v>289</v>
      </c>
      <c r="Y424" s="1">
        <f>Y420*67%</f>
        <v>3496060</v>
      </c>
      <c r="AC424" s="31" t="str">
        <f>IF(OR(RepP!$J$3="",RepP!$J$3=0,COUNTIF(Lists!$D:$D,RepP!$J$3)=0),Lists!$D$9,IF(RepP!$J$3=Lists!$D$9,Lists!$D$9,IF(RepP!$J$3=$E424,RepP!$J$3,"")))</f>
        <v>Все проекты</v>
      </c>
    </row>
    <row r="425" spans="2:29" x14ac:dyDescent="0.3">
      <c r="B425" s="26">
        <f>IF(AND(O425=0,P425=0,Q425=0,Y425=0),0,IF(OR(COUNTIFS(Items!$E:$E,O425,Items!$F:$F,P425,Items!$G:$G,Q425)=1,COUNTIFS(Items!$M:$M,O425,Items!$N:$N,P425,Items!$O:$O,Q425)=1,COUNTIFS(Items!$U:$U,O425,Items!$V:$V,P425,Items!$W:$W,Q425)=1),0,1))</f>
        <v>0</v>
      </c>
      <c r="D425" s="24">
        <f t="shared" si="230"/>
        <v>45298</v>
      </c>
      <c r="E425" s="1" t="s">
        <v>200</v>
      </c>
      <c r="O425" s="1" t="s">
        <v>279</v>
      </c>
      <c r="P425" s="1" t="s">
        <v>280</v>
      </c>
      <c r="Q425" s="1" t="s">
        <v>290</v>
      </c>
      <c r="Y425" s="1">
        <f>Y421*125%</f>
        <v>722906.25</v>
      </c>
      <c r="AC425" s="31" t="str">
        <f>IF(OR(RepP!$J$3="",RepP!$J$3=0,COUNTIF(Lists!$D:$D,RepP!$J$3)=0),Lists!$D$9,IF(RepP!$J$3=Lists!$D$9,Lists!$D$9,IF(RepP!$J$3=$E425,RepP!$J$3,"")))</f>
        <v>Все проекты</v>
      </c>
    </row>
    <row r="426" spans="2:29" x14ac:dyDescent="0.3">
      <c r="B426" s="26">
        <f>IF(AND(O426=0,P426=0,Q426=0,Y426=0),0,IF(OR(COUNTIFS(Items!$E:$E,O426,Items!$F:$F,P426,Items!$G:$G,Q426)=1,COUNTIFS(Items!$M:$M,O426,Items!$N:$N,P426,Items!$O:$O,Q426)=1,COUNTIFS(Items!$U:$U,O426,Items!$V:$V,P426,Items!$W:$W,Q426)=1),0,1))</f>
        <v>0</v>
      </c>
      <c r="D426" s="24">
        <f t="shared" si="230"/>
        <v>45299</v>
      </c>
      <c r="E426" s="1" t="s">
        <v>201</v>
      </c>
      <c r="O426" s="1" t="s">
        <v>279</v>
      </c>
      <c r="P426" s="1" t="s">
        <v>280</v>
      </c>
      <c r="Q426" s="1" t="s">
        <v>291</v>
      </c>
      <c r="Y426" s="1">
        <f>Y422*112%</f>
        <v>976752.00000000012</v>
      </c>
      <c r="AC426" s="31" t="str">
        <f>IF(OR(RepP!$J$3="",RepP!$J$3=0,COUNTIF(Lists!$D:$D,RepP!$J$3)=0),Lists!$D$9,IF(RepP!$J$3=Lists!$D$9,Lists!$D$9,IF(RepP!$J$3=$E426,RepP!$J$3,"")))</f>
        <v>Все проекты</v>
      </c>
    </row>
    <row r="427" spans="2:29" x14ac:dyDescent="0.3">
      <c r="B427" s="26">
        <f>IF(AND(O427=0,P427=0,Q427=0,Y427=0),0,IF(OR(COUNTIFS(Items!$E:$E,O427,Items!$F:$F,P427,Items!$G:$G,Q427)=1,COUNTIFS(Items!$M:$M,O427,Items!$N:$N,P427,Items!$O:$O,Q427)=1,COUNTIFS(Items!$U:$U,O427,Items!$V:$V,P427,Items!$W:$W,Q427)=1),0,1))</f>
        <v>0</v>
      </c>
      <c r="D427" s="24">
        <f t="shared" si="230"/>
        <v>45300</v>
      </c>
      <c r="E427" s="1" t="s">
        <v>202</v>
      </c>
      <c r="O427" s="1" t="s">
        <v>279</v>
      </c>
      <c r="P427" s="1" t="s">
        <v>280</v>
      </c>
      <c r="Q427" s="1" t="s">
        <v>292</v>
      </c>
      <c r="Y427" s="1">
        <f t="shared" ref="Y427" si="231">Y423*90%</f>
        <v>1354320</v>
      </c>
      <c r="AC427" s="31" t="str">
        <f>IF(OR(RepP!$J$3="",RepP!$J$3=0,COUNTIF(Lists!$D:$D,RepP!$J$3)=0),Lists!$D$9,IF(RepP!$J$3=Lists!$D$9,Lists!$D$9,IF(RepP!$J$3=$E427,RepP!$J$3,"")))</f>
        <v>Все проекты</v>
      </c>
    </row>
    <row r="428" spans="2:29" x14ac:dyDescent="0.3">
      <c r="B428" s="26">
        <f>IF(AND(O428=0,P428=0,Q428=0,Y428=0),0,IF(OR(COUNTIFS(Items!$E:$E,O428,Items!$F:$F,P428,Items!$G:$G,Q428)=1,COUNTIFS(Items!$M:$M,O428,Items!$N:$N,P428,Items!$O:$O,Q428)=1,COUNTIFS(Items!$U:$U,O428,Items!$V:$V,P428,Items!$W:$W,Q428)=1),0,1))</f>
        <v>0</v>
      </c>
      <c r="D428" s="24">
        <f t="shared" si="230"/>
        <v>45301</v>
      </c>
      <c r="E428" s="1" t="s">
        <v>203</v>
      </c>
      <c r="O428" s="1" t="s">
        <v>279</v>
      </c>
      <c r="P428" s="1" t="s">
        <v>280</v>
      </c>
      <c r="Q428" s="1" t="s">
        <v>293</v>
      </c>
      <c r="Y428" s="1">
        <f t="shared" ref="Y428" si="232">Y424*67%</f>
        <v>2342360.2000000002</v>
      </c>
      <c r="AC428" s="31" t="str">
        <f>IF(OR(RepP!$J$3="",RepP!$J$3=0,COUNTIF(Lists!$D:$D,RepP!$J$3)=0),Lists!$D$9,IF(RepP!$J$3=Lists!$D$9,Lists!$D$9,IF(RepP!$J$3=$E428,RepP!$J$3,"")))</f>
        <v>Все проекты</v>
      </c>
    </row>
    <row r="429" spans="2:29" x14ac:dyDescent="0.3">
      <c r="B429" s="26">
        <f>IF(AND(O429=0,P429=0,Q429=0,Y429=0),0,IF(OR(COUNTIFS(Items!$E:$E,O429,Items!$F:$F,P429,Items!$G:$G,Q429)=1,COUNTIFS(Items!$M:$M,O429,Items!$N:$N,P429,Items!$O:$O,Q429)=1,COUNTIFS(Items!$U:$U,O429,Items!$V:$V,P429,Items!$W:$W,Q429)=1),0,1))</f>
        <v>0</v>
      </c>
      <c r="D429" s="24">
        <f t="shared" si="230"/>
        <v>45302</v>
      </c>
      <c r="E429" s="1" t="s">
        <v>200</v>
      </c>
      <c r="O429" s="1" t="s">
        <v>279</v>
      </c>
      <c r="P429" s="1" t="s">
        <v>280</v>
      </c>
      <c r="Q429" s="1" t="s">
        <v>294</v>
      </c>
      <c r="Y429" s="1">
        <f t="shared" ref="Y429" si="233">Y425*125%</f>
        <v>903632.8125</v>
      </c>
      <c r="AC429" s="31" t="str">
        <f>IF(OR(RepP!$J$3="",RepP!$J$3=0,COUNTIF(Lists!$D:$D,RepP!$J$3)=0),Lists!$D$9,IF(RepP!$J$3=Lists!$D$9,Lists!$D$9,IF(RepP!$J$3=$E429,RepP!$J$3,"")))</f>
        <v>Все проекты</v>
      </c>
    </row>
    <row r="430" spans="2:29" x14ac:dyDescent="0.3">
      <c r="B430" s="26">
        <f>IF(AND(O430=0,P430=0,Q430=0,Y430=0),0,IF(OR(COUNTIFS(Items!$E:$E,O430,Items!$F:$F,P430,Items!$G:$G,Q430)=1,COUNTIFS(Items!$M:$M,O430,Items!$N:$N,P430,Items!$O:$O,Q430)=1,COUNTIFS(Items!$U:$U,O430,Items!$V:$V,P430,Items!$W:$W,Q430)=1),0,1))</f>
        <v>0</v>
      </c>
      <c r="D430" s="24">
        <f t="shared" si="230"/>
        <v>45303</v>
      </c>
      <c r="E430" s="1" t="s">
        <v>201</v>
      </c>
      <c r="O430" s="1" t="s">
        <v>279</v>
      </c>
      <c r="P430" s="1" t="s">
        <v>281</v>
      </c>
      <c r="Q430" s="1" t="s">
        <v>295</v>
      </c>
      <c r="Y430" s="1">
        <f t="shared" ref="Y430" si="234">Y426*112%</f>
        <v>1093962.2400000002</v>
      </c>
      <c r="AC430" s="31" t="str">
        <f>IF(OR(RepP!$J$3="",RepP!$J$3=0,COUNTIF(Lists!$D:$D,RepP!$J$3)=0),Lists!$D$9,IF(RepP!$J$3=Lists!$D$9,Lists!$D$9,IF(RepP!$J$3=$E430,RepP!$J$3,"")))</f>
        <v>Все проекты</v>
      </c>
    </row>
    <row r="431" spans="2:29" x14ac:dyDescent="0.3">
      <c r="B431" s="26">
        <f>IF(AND(O431=0,P431=0,Q431=0,Y431=0),0,IF(OR(COUNTIFS(Items!$E:$E,O431,Items!$F:$F,P431,Items!$G:$G,Q431)=1,COUNTIFS(Items!$M:$M,O431,Items!$N:$N,P431,Items!$O:$O,Q431)=1,COUNTIFS(Items!$U:$U,O431,Items!$V:$V,P431,Items!$W:$W,Q431)=1),0,1))</f>
        <v>0</v>
      </c>
      <c r="D431" s="24">
        <f t="shared" si="230"/>
        <v>45304</v>
      </c>
      <c r="E431" s="1" t="s">
        <v>202</v>
      </c>
      <c r="O431" s="1" t="s">
        <v>279</v>
      </c>
      <c r="P431" s="1" t="s">
        <v>281</v>
      </c>
      <c r="Q431" s="1" t="s">
        <v>284</v>
      </c>
      <c r="Y431" s="1">
        <f t="shared" ref="Y431" si="235">Y427*90%</f>
        <v>1218888</v>
      </c>
      <c r="AC431" s="31" t="str">
        <f>IF(OR(RepP!$J$3="",RepP!$J$3=0,COUNTIF(Lists!$D:$D,RepP!$J$3)=0),Lists!$D$9,IF(RepP!$J$3=Lists!$D$9,Lists!$D$9,IF(RepP!$J$3=$E431,RepP!$J$3,"")))</f>
        <v>Все проекты</v>
      </c>
    </row>
    <row r="432" spans="2:29" x14ac:dyDescent="0.3">
      <c r="B432" s="26">
        <f>IF(AND(O432=0,P432=0,Q432=0,Y432=0),0,IF(OR(COUNTIFS(Items!$E:$E,O432,Items!$F:$F,P432,Items!$G:$G,Q432)=1,COUNTIFS(Items!$M:$M,O432,Items!$N:$N,P432,Items!$O:$O,Q432)=1,COUNTIFS(Items!$U:$U,O432,Items!$V:$V,P432,Items!$W:$W,Q432)=1),0,1))</f>
        <v>0</v>
      </c>
      <c r="D432" s="24">
        <f t="shared" si="230"/>
        <v>45305</v>
      </c>
      <c r="E432" s="1" t="s">
        <v>203</v>
      </c>
      <c r="O432" s="1" t="s">
        <v>279</v>
      </c>
      <c r="P432" s="1" t="s">
        <v>281</v>
      </c>
      <c r="Q432" s="1" t="s">
        <v>297</v>
      </c>
      <c r="Y432" s="1">
        <f t="shared" ref="Y432" si="236">Y428*67%</f>
        <v>1569381.3340000003</v>
      </c>
      <c r="AC432" s="31" t="str">
        <f>IF(OR(RepP!$J$3="",RepP!$J$3=0,COUNTIF(Lists!$D:$D,RepP!$J$3)=0),Lists!$D$9,IF(RepP!$J$3=Lists!$D$9,Lists!$D$9,IF(RepP!$J$3=$E432,RepP!$J$3,"")))</f>
        <v>Все проекты</v>
      </c>
    </row>
    <row r="433" spans="2:29" x14ac:dyDescent="0.3">
      <c r="B433" s="26">
        <f>IF(AND(O433=0,P433=0,Q433=0,Y433=0),0,IF(OR(COUNTIFS(Items!$E:$E,O433,Items!$F:$F,P433,Items!$G:$G,Q433)=1,COUNTIFS(Items!$M:$M,O433,Items!$N:$N,P433,Items!$O:$O,Q433)=1,COUNTIFS(Items!$U:$U,O433,Items!$V:$V,P433,Items!$W:$W,Q433)=1),0,1))</f>
        <v>0</v>
      </c>
      <c r="D433" s="24">
        <f t="shared" si="230"/>
        <v>45306</v>
      </c>
      <c r="E433" s="1" t="s">
        <v>200</v>
      </c>
      <c r="O433" s="1" t="s">
        <v>279</v>
      </c>
      <c r="P433" s="1" t="s">
        <v>281</v>
      </c>
      <c r="Q433" s="1" t="s">
        <v>298</v>
      </c>
      <c r="Y433" s="1">
        <f t="shared" ref="Y433" si="237">Y429*125%</f>
        <v>1129541.015625</v>
      </c>
      <c r="AC433" s="31" t="str">
        <f>IF(OR(RepP!$J$3="",RepP!$J$3=0,COUNTIF(Lists!$D:$D,RepP!$J$3)=0),Lists!$D$9,IF(RepP!$J$3=Lists!$D$9,Lists!$D$9,IF(RepP!$J$3=$E433,RepP!$J$3,"")))</f>
        <v>Все проекты</v>
      </c>
    </row>
    <row r="434" spans="2:29" x14ac:dyDescent="0.3">
      <c r="B434" s="26">
        <f>IF(AND(O434=0,P434=0,Q434=0,Y434=0),0,IF(OR(COUNTIFS(Items!$E:$E,O434,Items!$F:$F,P434,Items!$G:$G,Q434)=1,COUNTIFS(Items!$M:$M,O434,Items!$N:$N,P434,Items!$O:$O,Q434)=1,COUNTIFS(Items!$U:$U,O434,Items!$V:$V,P434,Items!$W:$W,Q434)=1),0,1))</f>
        <v>0</v>
      </c>
      <c r="D434" s="24">
        <f t="shared" si="230"/>
        <v>45307</v>
      </c>
      <c r="E434" s="1" t="s">
        <v>201</v>
      </c>
      <c r="O434" s="1" t="s">
        <v>279</v>
      </c>
      <c r="P434" s="1" t="s">
        <v>281</v>
      </c>
      <c r="Q434" s="1" t="s">
        <v>299</v>
      </c>
      <c r="Y434" s="1">
        <f t="shared" ref="Y434" si="238">Y430*112%</f>
        <v>1225237.7088000004</v>
      </c>
      <c r="AC434" s="31" t="str">
        <f>IF(OR(RepP!$J$3="",RepP!$J$3=0,COUNTIF(Lists!$D:$D,RepP!$J$3)=0),Lists!$D$9,IF(RepP!$J$3=Lists!$D$9,Lists!$D$9,IF(RepP!$J$3=$E434,RepP!$J$3,"")))</f>
        <v>Все проекты</v>
      </c>
    </row>
    <row r="435" spans="2:29" x14ac:dyDescent="0.3">
      <c r="B435" s="26">
        <f>IF(AND(O435=0,P435=0,Q435=0,Y435=0),0,IF(OR(COUNTIFS(Items!$E:$E,O435,Items!$F:$F,P435,Items!$G:$G,Q435)=1,COUNTIFS(Items!$M:$M,O435,Items!$N:$N,P435,Items!$O:$O,Q435)=1,COUNTIFS(Items!$U:$U,O435,Items!$V:$V,P435,Items!$W:$W,Q435)=1),0,1))</f>
        <v>0</v>
      </c>
      <c r="D435" s="24">
        <f t="shared" si="230"/>
        <v>45308</v>
      </c>
      <c r="E435" s="1" t="s">
        <v>202</v>
      </c>
      <c r="O435" s="1" t="s">
        <v>279</v>
      </c>
      <c r="P435" s="1" t="s">
        <v>281</v>
      </c>
      <c r="Q435" s="1" t="s">
        <v>300</v>
      </c>
      <c r="Y435" s="1">
        <f t="shared" ref="Y435" si="239">Y431*90%</f>
        <v>1096999.2</v>
      </c>
      <c r="AC435" s="31" t="str">
        <f>IF(OR(RepP!$J$3="",RepP!$J$3=0,COUNTIF(Lists!$D:$D,RepP!$J$3)=0),Lists!$D$9,IF(RepP!$J$3=Lists!$D$9,Lists!$D$9,IF(RepP!$J$3=$E435,RepP!$J$3,"")))</f>
        <v>Все проекты</v>
      </c>
    </row>
    <row r="436" spans="2:29" x14ac:dyDescent="0.3">
      <c r="B436" s="26">
        <f>IF(AND(O436=0,P436=0,Q436=0,Y436=0),0,IF(OR(COUNTIFS(Items!$E:$E,O436,Items!$F:$F,P436,Items!$G:$G,Q436)=1,COUNTIFS(Items!$M:$M,O436,Items!$N:$N,P436,Items!$O:$O,Q436)=1,COUNTIFS(Items!$U:$U,O436,Items!$V:$V,P436,Items!$W:$W,Q436)=1),0,1))</f>
        <v>0</v>
      </c>
      <c r="D436" s="24">
        <f t="shared" si="230"/>
        <v>45309</v>
      </c>
      <c r="E436" s="1" t="s">
        <v>203</v>
      </c>
      <c r="O436" s="1" t="s">
        <v>279</v>
      </c>
      <c r="P436" s="1" t="s">
        <v>281</v>
      </c>
      <c r="Q436" s="1" t="s">
        <v>301</v>
      </c>
      <c r="Y436" s="1">
        <f t="shared" ref="Y436" si="240">Y432*67%</f>
        <v>1051485.4937800001</v>
      </c>
      <c r="AC436" s="31" t="str">
        <f>IF(OR(RepP!$J$3="",RepP!$J$3=0,COUNTIF(Lists!$D:$D,RepP!$J$3)=0),Lists!$D$9,IF(RepP!$J$3=Lists!$D$9,Lists!$D$9,IF(RepP!$J$3=$E436,RepP!$J$3,"")))</f>
        <v>Все проекты</v>
      </c>
    </row>
    <row r="437" spans="2:29" x14ac:dyDescent="0.3">
      <c r="B437" s="26">
        <f>IF(AND(O437=0,P437=0,Q437=0,Y437=0),0,IF(OR(COUNTIFS(Items!$E:$E,O437,Items!$F:$F,P437,Items!$G:$G,Q437)=1,COUNTIFS(Items!$M:$M,O437,Items!$N:$N,P437,Items!$O:$O,Q437)=1,COUNTIFS(Items!$U:$U,O437,Items!$V:$V,P437,Items!$W:$W,Q437)=1),0,1))</f>
        <v>0</v>
      </c>
      <c r="D437" s="24">
        <f t="shared" si="230"/>
        <v>45310</v>
      </c>
      <c r="E437" s="1" t="s">
        <v>200</v>
      </c>
      <c r="O437" s="1" t="s">
        <v>279</v>
      </c>
      <c r="P437" s="1" t="s">
        <v>281</v>
      </c>
      <c r="Q437" s="1" t="s">
        <v>302</v>
      </c>
      <c r="Y437" s="1">
        <f t="shared" ref="Y437" si="241">Y433*125%</f>
        <v>1411926.26953125</v>
      </c>
      <c r="AC437" s="31" t="str">
        <f>IF(OR(RepP!$J$3="",RepP!$J$3=0,COUNTIF(Lists!$D:$D,RepP!$J$3)=0),Lists!$D$9,IF(RepP!$J$3=Lists!$D$9,Lists!$D$9,IF(RepP!$J$3=$E437,RepP!$J$3,"")))</f>
        <v>Все проекты</v>
      </c>
    </row>
    <row r="438" spans="2:29" x14ac:dyDescent="0.3">
      <c r="B438" s="26">
        <f>IF(AND(O438=0,P438=0,Q438=0,Y438=0),0,IF(OR(COUNTIFS(Items!$E:$E,O438,Items!$F:$F,P438,Items!$G:$G,Q438)=1,COUNTIFS(Items!$M:$M,O438,Items!$N:$N,P438,Items!$O:$O,Q438)=1,COUNTIFS(Items!$U:$U,O438,Items!$V:$V,P438,Items!$W:$W,Q438)=1),0,1))</f>
        <v>0</v>
      </c>
      <c r="D438" s="24">
        <f t="shared" si="230"/>
        <v>45311</v>
      </c>
      <c r="E438" s="1" t="s">
        <v>201</v>
      </c>
      <c r="O438" s="1" t="s">
        <v>279</v>
      </c>
      <c r="P438" s="1" t="s">
        <v>281</v>
      </c>
      <c r="Q438" s="1" t="s">
        <v>303</v>
      </c>
      <c r="Y438" s="1">
        <f t="shared" ref="Y438" si="242">Y434*112%</f>
        <v>1372266.2338560005</v>
      </c>
      <c r="AC438" s="31" t="str">
        <f>IF(OR(RepP!$J$3="",RepP!$J$3=0,COUNTIF(Lists!$D:$D,RepP!$J$3)=0),Lists!$D$9,IF(RepP!$J$3=Lists!$D$9,Lists!$D$9,IF(RepP!$J$3=$E438,RepP!$J$3,"")))</f>
        <v>Все проекты</v>
      </c>
    </row>
    <row r="439" spans="2:29" x14ac:dyDescent="0.3">
      <c r="B439" s="26">
        <f>IF(AND(O439=0,P439=0,Q439=0,Y439=0),0,IF(OR(COUNTIFS(Items!$E:$E,O439,Items!$F:$F,P439,Items!$G:$G,Q439)=1,COUNTIFS(Items!$M:$M,O439,Items!$N:$N,P439,Items!$O:$O,Q439)=1,COUNTIFS(Items!$U:$U,O439,Items!$V:$V,P439,Items!$W:$W,Q439)=1),0,1))</f>
        <v>0</v>
      </c>
      <c r="D439" s="24">
        <f t="shared" si="230"/>
        <v>45312</v>
      </c>
      <c r="E439" s="1" t="s">
        <v>202</v>
      </c>
      <c r="O439" s="1" t="s">
        <v>279</v>
      </c>
      <c r="P439" s="1" t="s">
        <v>281</v>
      </c>
      <c r="Q439" s="1" t="s">
        <v>304</v>
      </c>
      <c r="Y439" s="1">
        <f t="shared" ref="Y439" si="243">Y435*90%</f>
        <v>987299.28</v>
      </c>
      <c r="AC439" s="31" t="str">
        <f>IF(OR(RepP!$J$3="",RepP!$J$3=0,COUNTIF(Lists!$D:$D,RepP!$J$3)=0),Lists!$D$9,IF(RepP!$J$3=Lists!$D$9,Lists!$D$9,IF(RepP!$J$3=$E439,RepP!$J$3,"")))</f>
        <v>Все проекты</v>
      </c>
    </row>
    <row r="440" spans="2:29" x14ac:dyDescent="0.3">
      <c r="B440" s="26">
        <f>IF(AND(O440=0,P440=0,Q440=0,Y440=0),0,IF(OR(COUNTIFS(Items!$E:$E,O440,Items!$F:$F,P440,Items!$G:$G,Q440)=1,COUNTIFS(Items!$M:$M,O440,Items!$N:$N,P440,Items!$O:$O,Q440)=1,COUNTIFS(Items!$U:$U,O440,Items!$V:$V,P440,Items!$W:$W,Q440)=1),0,1))</f>
        <v>0</v>
      </c>
      <c r="D440" s="24">
        <f t="shared" si="230"/>
        <v>45313</v>
      </c>
      <c r="E440" s="1" t="s">
        <v>203</v>
      </c>
      <c r="O440" s="1" t="s">
        <v>279</v>
      </c>
      <c r="P440" s="1" t="s">
        <v>282</v>
      </c>
      <c r="Q440" s="1" t="s">
        <v>296</v>
      </c>
      <c r="Y440" s="1">
        <f t="shared" ref="Y440" si="244">Y436*67%</f>
        <v>704495.28083260008</v>
      </c>
      <c r="AC440" s="31" t="str">
        <f>IF(OR(RepP!$J$3="",RepP!$J$3=0,COUNTIF(Lists!$D:$D,RepP!$J$3)=0),Lists!$D$9,IF(RepP!$J$3=Lists!$D$9,Lists!$D$9,IF(RepP!$J$3=$E440,RepP!$J$3,"")))</f>
        <v>Все проекты</v>
      </c>
    </row>
    <row r="441" spans="2:29" x14ac:dyDescent="0.3">
      <c r="B441" s="26">
        <f>IF(AND(O441=0,P441=0,Q441=0,Y441=0),0,IF(OR(COUNTIFS(Items!$E:$E,O441,Items!$F:$F,P441,Items!$G:$G,Q441)=1,COUNTIFS(Items!$M:$M,O441,Items!$N:$N,P441,Items!$O:$O,Q441)=1,COUNTIFS(Items!$U:$U,O441,Items!$V:$V,P441,Items!$W:$W,Q441)=1),0,1))</f>
        <v>0</v>
      </c>
      <c r="D441" s="24">
        <f t="shared" si="230"/>
        <v>45314</v>
      </c>
      <c r="E441" s="1" t="s">
        <v>200</v>
      </c>
      <c r="O441" s="1" t="s">
        <v>279</v>
      </c>
      <c r="P441" s="1" t="s">
        <v>282</v>
      </c>
      <c r="Q441" s="1" t="s">
        <v>305</v>
      </c>
      <c r="Y441" s="1">
        <f t="shared" ref="Y441" si="245">Y437*125%</f>
        <v>1764907.8369140625</v>
      </c>
      <c r="AC441" s="31" t="str">
        <f>IF(OR(RepP!$J$3="",RepP!$J$3=0,COUNTIF(Lists!$D:$D,RepP!$J$3)=0),Lists!$D$9,IF(RepP!$J$3=Lists!$D$9,Lists!$D$9,IF(RepP!$J$3=$E441,RepP!$J$3,"")))</f>
        <v>Все проекты</v>
      </c>
    </row>
    <row r="442" spans="2:29" x14ac:dyDescent="0.3">
      <c r="B442" s="26">
        <f>IF(AND(O442=0,P442=0,Q442=0,Y442=0),0,IF(OR(COUNTIFS(Items!$E:$E,O442,Items!$F:$F,P442,Items!$G:$G,Q442)=1,COUNTIFS(Items!$M:$M,O442,Items!$N:$N,P442,Items!$O:$O,Q442)=1,COUNTIFS(Items!$U:$U,O442,Items!$V:$V,P442,Items!$W:$W,Q442)=1),0,1))</f>
        <v>0</v>
      </c>
      <c r="D442" s="24">
        <f t="shared" si="230"/>
        <v>45315</v>
      </c>
      <c r="E442" s="1" t="s">
        <v>201</v>
      </c>
      <c r="O442" s="1" t="s">
        <v>279</v>
      </c>
      <c r="P442" s="1" t="s">
        <v>282</v>
      </c>
      <c r="Q442" s="1" t="s">
        <v>306</v>
      </c>
      <c r="Y442" s="1">
        <f t="shared" ref="Y442" si="246">Y438*112%</f>
        <v>1536938.1819187207</v>
      </c>
      <c r="AC442" s="31" t="str">
        <f>IF(OR(RepP!$J$3="",RepP!$J$3=0,COUNTIF(Lists!$D:$D,RepP!$J$3)=0),Lists!$D$9,IF(RepP!$J$3=Lists!$D$9,Lists!$D$9,IF(RepP!$J$3=$E442,RepP!$J$3,"")))</f>
        <v>Все проекты</v>
      </c>
    </row>
    <row r="443" spans="2:29" x14ac:dyDescent="0.3">
      <c r="B443" s="26">
        <f>IF(AND(O443=0,P443=0,Q443=0,Y443=0),0,IF(OR(COUNTIFS(Items!$E:$E,O443,Items!$F:$F,P443,Items!$G:$G,Q443)=1,COUNTIFS(Items!$M:$M,O443,Items!$N:$N,P443,Items!$O:$O,Q443)=1,COUNTIFS(Items!$U:$U,O443,Items!$V:$V,P443,Items!$W:$W,Q443)=1),0,1))</f>
        <v>0</v>
      </c>
      <c r="D443" s="24">
        <f t="shared" si="230"/>
        <v>45316</v>
      </c>
      <c r="E443" s="1" t="s">
        <v>202</v>
      </c>
      <c r="O443" s="1" t="s">
        <v>279</v>
      </c>
      <c r="P443" s="1" t="s">
        <v>282</v>
      </c>
      <c r="Q443" s="1" t="s">
        <v>307</v>
      </c>
      <c r="Y443" s="1">
        <f t="shared" ref="Y443" si="247">Y439*90%</f>
        <v>888569.35200000007</v>
      </c>
      <c r="AC443" s="31" t="str">
        <f>IF(OR(RepP!$J$3="",RepP!$J$3=0,COUNTIF(Lists!$D:$D,RepP!$J$3)=0),Lists!$D$9,IF(RepP!$J$3=Lists!$D$9,Lists!$D$9,IF(RepP!$J$3=$E443,RepP!$J$3,"")))</f>
        <v>Все проекты</v>
      </c>
    </row>
    <row r="444" spans="2:29" x14ac:dyDescent="0.3">
      <c r="B444" s="26">
        <f>IF(AND(O444=0,P444=0,Q444=0,Y444=0),0,IF(OR(COUNTIFS(Items!$E:$E,O444,Items!$F:$F,P444,Items!$G:$G,Q444)=1,COUNTIFS(Items!$M:$M,O444,Items!$N:$N,P444,Items!$O:$O,Q444)=1,COUNTIFS(Items!$U:$U,O444,Items!$V:$V,P444,Items!$W:$W,Q444)=1),0,1))</f>
        <v>0</v>
      </c>
      <c r="D444" s="24">
        <f t="shared" si="230"/>
        <v>45317</v>
      </c>
      <c r="E444" s="1" t="s">
        <v>203</v>
      </c>
      <c r="O444" s="1" t="s">
        <v>279</v>
      </c>
      <c r="P444" s="1" t="s">
        <v>282</v>
      </c>
      <c r="Q444" s="1" t="s">
        <v>308</v>
      </c>
      <c r="Y444" s="1">
        <f t="shared" ref="Y444" si="248">Y440*67%</f>
        <v>472011.83815784211</v>
      </c>
      <c r="AC444" s="31" t="str">
        <f>IF(OR(RepP!$J$3="",RepP!$J$3=0,COUNTIF(Lists!$D:$D,RepP!$J$3)=0),Lists!$D$9,IF(RepP!$J$3=Lists!$D$9,Lists!$D$9,IF(RepP!$J$3=$E444,RepP!$J$3,"")))</f>
        <v>Все проекты</v>
      </c>
    </row>
    <row r="445" spans="2:29" x14ac:dyDescent="0.3">
      <c r="B445" s="26">
        <f>IF(AND(O445=0,P445=0,Q445=0,Y445=0),0,IF(OR(COUNTIFS(Items!$E:$E,O445,Items!$F:$F,P445,Items!$G:$G,Q445)=1,COUNTIFS(Items!$M:$M,O445,Items!$N:$N,P445,Items!$O:$O,Q445)=1,COUNTIFS(Items!$U:$U,O445,Items!$V:$V,P445,Items!$W:$W,Q445)=1),0,1))</f>
        <v>0</v>
      </c>
      <c r="D445" s="24">
        <f t="shared" si="230"/>
        <v>45318</v>
      </c>
      <c r="E445" s="1" t="s">
        <v>200</v>
      </c>
      <c r="O445" s="1" t="s">
        <v>279</v>
      </c>
      <c r="P445" s="1" t="s">
        <v>282</v>
      </c>
      <c r="Q445" s="1" t="s">
        <v>309</v>
      </c>
      <c r="Y445" s="1">
        <f t="shared" ref="Y445" si="249">Y441*125%</f>
        <v>2206134.7961425781</v>
      </c>
      <c r="AC445" s="31" t="str">
        <f>IF(OR(RepP!$J$3="",RepP!$J$3=0,COUNTIF(Lists!$D:$D,RepP!$J$3)=0),Lists!$D$9,IF(RepP!$J$3=Lists!$D$9,Lists!$D$9,IF(RepP!$J$3=$E445,RepP!$J$3,"")))</f>
        <v>Все проекты</v>
      </c>
    </row>
    <row r="446" spans="2:29" x14ac:dyDescent="0.3">
      <c r="B446" s="26">
        <f>IF(AND(O446=0,P446=0,Q446=0,Y446=0),0,IF(OR(COUNTIFS(Items!$E:$E,O446,Items!$F:$F,P446,Items!$G:$G,Q446)=1,COUNTIFS(Items!$M:$M,O446,Items!$N:$N,P446,Items!$O:$O,Q446)=1,COUNTIFS(Items!$U:$U,O446,Items!$V:$V,P446,Items!$W:$W,Q446)=1),0,1))</f>
        <v>0</v>
      </c>
      <c r="D446" s="24">
        <f t="shared" si="230"/>
        <v>45319</v>
      </c>
      <c r="E446" s="1" t="s">
        <v>201</v>
      </c>
      <c r="O446" s="1" t="s">
        <v>279</v>
      </c>
      <c r="P446" s="1" t="s">
        <v>282</v>
      </c>
      <c r="Q446" s="1" t="s">
        <v>310</v>
      </c>
      <c r="Y446" s="1">
        <f t="shared" ref="Y446" si="250">Y442*112%</f>
        <v>1721370.7637489673</v>
      </c>
      <c r="AC446" s="31" t="str">
        <f>IF(OR(RepP!$J$3="",RepP!$J$3=0,COUNTIF(Lists!$D:$D,RepP!$J$3)=0),Lists!$D$9,IF(RepP!$J$3=Lists!$D$9,Lists!$D$9,IF(RepP!$J$3=$E446,RepP!$J$3,"")))</f>
        <v>Все проекты</v>
      </c>
    </row>
    <row r="447" spans="2:29" x14ac:dyDescent="0.3">
      <c r="B447" s="26">
        <f>IF(AND(O447=0,P447=0,Q447=0,Y447=0),0,IF(OR(COUNTIFS(Items!$E:$E,O447,Items!$F:$F,P447,Items!$G:$G,Q447)=1,COUNTIFS(Items!$M:$M,O447,Items!$N:$N,P447,Items!$O:$O,Q447)=1,COUNTIFS(Items!$U:$U,O447,Items!$V:$V,P447,Items!$W:$W,Q447)=1),0,1))</f>
        <v>0</v>
      </c>
      <c r="D447" s="24">
        <f t="shared" si="230"/>
        <v>45320</v>
      </c>
      <c r="E447" s="1" t="s">
        <v>202</v>
      </c>
      <c r="O447" s="1" t="s">
        <v>279</v>
      </c>
      <c r="P447" s="1" t="s">
        <v>282</v>
      </c>
      <c r="Q447" s="1" t="s">
        <v>311</v>
      </c>
      <c r="Y447" s="1">
        <f t="shared" ref="Y447" si="251">Y443*90%</f>
        <v>799712.41680000012</v>
      </c>
      <c r="AC447" s="31" t="str">
        <f>IF(OR(RepP!$J$3="",RepP!$J$3=0,COUNTIF(Lists!$D:$D,RepP!$J$3)=0),Lists!$D$9,IF(RepP!$J$3=Lists!$D$9,Lists!$D$9,IF(RepP!$J$3=$E447,RepP!$J$3,"")))</f>
        <v>Все проекты</v>
      </c>
    </row>
    <row r="448" spans="2:29" x14ac:dyDescent="0.3">
      <c r="B448" s="26">
        <f>IF(AND(O448=0,P448=0,Q448=0,Y448=0),0,IF(OR(COUNTIFS(Items!$E:$E,O448,Items!$F:$F,P448,Items!$G:$G,Q448)=1,COUNTIFS(Items!$M:$M,O448,Items!$N:$N,P448,Items!$O:$O,Q448)=1,COUNTIFS(Items!$U:$U,O448,Items!$V:$V,P448,Items!$W:$W,Q448)=1),0,1))</f>
        <v>0</v>
      </c>
      <c r="D448" s="24">
        <f t="shared" si="230"/>
        <v>45321</v>
      </c>
      <c r="E448" s="1" t="s">
        <v>203</v>
      </c>
      <c r="O448" s="1" t="s">
        <v>279</v>
      </c>
      <c r="P448" s="1" t="s">
        <v>282</v>
      </c>
      <c r="Q448" s="1" t="s">
        <v>312</v>
      </c>
      <c r="Y448" s="1">
        <f t="shared" ref="Y448" si="252">Y444*67%</f>
        <v>316247.93156575423</v>
      </c>
      <c r="AC448" s="31" t="str">
        <f>IF(OR(RepP!$J$3="",RepP!$J$3=0,COUNTIF(Lists!$D:$D,RepP!$J$3)=0),Lists!$D$9,IF(RepP!$J$3=Lists!$D$9,Lists!$D$9,IF(RepP!$J$3=$E448,RepP!$J$3,"")))</f>
        <v>Все проекты</v>
      </c>
    </row>
    <row r="449" spans="2:29" x14ac:dyDescent="0.3">
      <c r="B449" s="26">
        <f>IF(AND(O449=0,P449=0,Q449=0,Y449=0),0,IF(OR(COUNTIFS(Items!$E:$E,O449,Items!$F:$F,P449,Items!$G:$G,Q449)=1,COUNTIFS(Items!$M:$M,O449,Items!$N:$N,P449,Items!$O:$O,Q449)=1,COUNTIFS(Items!$U:$U,O449,Items!$V:$V,P449,Items!$W:$W,Q449)=1),0,1))</f>
        <v>0</v>
      </c>
      <c r="D449" s="24">
        <f t="shared" si="230"/>
        <v>45322</v>
      </c>
      <c r="E449" s="1" t="s">
        <v>200</v>
      </c>
      <c r="O449" s="1" t="s">
        <v>279</v>
      </c>
      <c r="P449" s="1" t="s">
        <v>282</v>
      </c>
      <c r="Q449" s="1" t="s">
        <v>313</v>
      </c>
      <c r="Y449" s="1">
        <f t="shared" ref="Y449" si="253">Y445*125%</f>
        <v>2757668.4951782227</v>
      </c>
      <c r="AC449" s="31" t="str">
        <f>IF(OR(RepP!$J$3="",RepP!$J$3=0,COUNTIF(Lists!$D:$D,RepP!$J$3)=0),Lists!$D$9,IF(RepP!$J$3=Lists!$D$9,Lists!$D$9,IF(RepP!$J$3=$E449,RepP!$J$3,"")))</f>
        <v>Все проекты</v>
      </c>
    </row>
    <row r="450" spans="2:29" x14ac:dyDescent="0.3">
      <c r="B450" s="26">
        <f>IF(AND(O450=0,P450=0,Q450=0,Y450=0),0,IF(OR(COUNTIFS(Items!$E:$E,O450,Items!$F:$F,P450,Items!$G:$G,Q450)=1,COUNTIFS(Items!$M:$M,O450,Items!$N:$N,P450,Items!$O:$O,Q450)=1,COUNTIFS(Items!$U:$U,O450,Items!$V:$V,P450,Items!$W:$W,Q450)=1),0,1))</f>
        <v>0</v>
      </c>
      <c r="D450" s="24">
        <f t="shared" si="230"/>
        <v>45323</v>
      </c>
      <c r="E450" s="1" t="s">
        <v>201</v>
      </c>
      <c r="O450" s="1" t="s">
        <v>279</v>
      </c>
      <c r="P450" s="1" t="s">
        <v>282</v>
      </c>
      <c r="Q450" s="1" t="s">
        <v>314</v>
      </c>
      <c r="Y450" s="1">
        <f t="shared" ref="Y450" si="254">Y446*112%</f>
        <v>1927935.2553988437</v>
      </c>
      <c r="AC450" s="31" t="str">
        <f>IF(OR(RepP!$J$3="",RepP!$J$3=0,COUNTIF(Lists!$D:$D,RepP!$J$3)=0),Lists!$D$9,IF(RepP!$J$3=Lists!$D$9,Lists!$D$9,IF(RepP!$J$3=$E450,RepP!$J$3,"")))</f>
        <v>Все проекты</v>
      </c>
    </row>
    <row r="451" spans="2:29" x14ac:dyDescent="0.3">
      <c r="B451" s="26">
        <f>IF(AND(O451=0,P451=0,Q451=0,Y451=0),0,IF(OR(COUNTIFS(Items!$E:$E,O451,Items!$F:$F,P451,Items!$G:$G,Q451)=1,COUNTIFS(Items!$M:$M,O451,Items!$N:$N,P451,Items!$O:$O,Q451)=1,COUNTIFS(Items!$U:$U,O451,Items!$V:$V,P451,Items!$W:$W,Q451)=1),0,1))</f>
        <v>0</v>
      </c>
      <c r="D451" s="24">
        <f t="shared" si="230"/>
        <v>45324</v>
      </c>
      <c r="E451" s="1" t="s">
        <v>202</v>
      </c>
      <c r="O451" s="1" t="s">
        <v>279</v>
      </c>
      <c r="P451" s="1" t="s">
        <v>282</v>
      </c>
      <c r="Q451" s="1" t="s">
        <v>315</v>
      </c>
      <c r="Y451" s="1">
        <f t="shared" ref="Y451" si="255">Y447*90%</f>
        <v>719741.17512000015</v>
      </c>
      <c r="AC451" s="31" t="str">
        <f>IF(OR(RepP!$J$3="",RepP!$J$3=0,COUNTIF(Lists!$D:$D,RepP!$J$3)=0),Lists!$D$9,IF(RepP!$J$3=Lists!$D$9,Lists!$D$9,IF(RepP!$J$3=$E451,RepP!$J$3,"")))</f>
        <v>Все проекты</v>
      </c>
    </row>
    <row r="452" spans="2:29" x14ac:dyDescent="0.3">
      <c r="B452" s="26">
        <f>IF(AND(O452=0,P452=0,Q452=0,Y452=0),0,IF(OR(COUNTIFS(Items!$E:$E,O452,Items!$F:$F,P452,Items!$G:$G,Q452)=1,COUNTIFS(Items!$M:$M,O452,Items!$N:$N,P452,Items!$O:$O,Q452)=1,COUNTIFS(Items!$U:$U,O452,Items!$V:$V,P452,Items!$W:$W,Q452)=1),0,1))</f>
        <v>0</v>
      </c>
      <c r="D452" s="24">
        <f t="shared" si="230"/>
        <v>45325</v>
      </c>
      <c r="E452" s="1" t="s">
        <v>203</v>
      </c>
      <c r="O452" s="1" t="s">
        <v>279</v>
      </c>
      <c r="P452" s="1" t="s">
        <v>282</v>
      </c>
      <c r="Q452" s="1" t="s">
        <v>316</v>
      </c>
      <c r="Y452" s="1">
        <f t="shared" ref="Y452" si="256">Y448*67%</f>
        <v>211886.11414905536</v>
      </c>
      <c r="AC452" s="31" t="str">
        <f>IF(OR(RepP!$J$3="",RepP!$J$3=0,COUNTIF(Lists!$D:$D,RepP!$J$3)=0),Lists!$D$9,IF(RepP!$J$3=Lists!$D$9,Lists!$D$9,IF(RepP!$J$3=$E452,RepP!$J$3,"")))</f>
        <v>Все проекты</v>
      </c>
    </row>
    <row r="453" spans="2:29" x14ac:dyDescent="0.3">
      <c r="B453" s="26">
        <f>IF(AND(O453=0,P453=0,Q453=0,Y453=0),0,IF(OR(COUNTIFS(Items!$E:$E,O453,Items!$F:$F,P453,Items!$G:$G,Q453)=1,COUNTIFS(Items!$M:$M,O453,Items!$N:$N,P453,Items!$O:$O,Q453)=1,COUNTIFS(Items!$U:$U,O453,Items!$V:$V,P453,Items!$W:$W,Q453)=1),0,1))</f>
        <v>0</v>
      </c>
      <c r="D453" s="24">
        <f t="shared" si="230"/>
        <v>45326</v>
      </c>
      <c r="E453" s="1" t="s">
        <v>200</v>
      </c>
      <c r="O453" s="1" t="s">
        <v>279</v>
      </c>
      <c r="P453" s="1" t="s">
        <v>282</v>
      </c>
      <c r="Q453" s="1" t="s">
        <v>317</v>
      </c>
      <c r="Y453" s="1">
        <f t="shared" ref="Y453" si="257">Y449*125%</f>
        <v>3447085.6189727783</v>
      </c>
      <c r="AC453" s="31" t="str">
        <f>IF(OR(RepP!$J$3="",RepP!$J$3=0,COUNTIF(Lists!$D:$D,RepP!$J$3)=0),Lists!$D$9,IF(RepP!$J$3=Lists!$D$9,Lists!$D$9,IF(RepP!$J$3=$E453,RepP!$J$3,"")))</f>
        <v>Все проекты</v>
      </c>
    </row>
    <row r="454" spans="2:29" x14ac:dyDescent="0.3">
      <c r="B454" s="26">
        <f>IF(AND(O454=0,P454=0,Q454=0,Y454=0),0,IF(OR(COUNTIFS(Items!$E:$E,O454,Items!$F:$F,P454,Items!$G:$G,Q454)=1,COUNTIFS(Items!$M:$M,O454,Items!$N:$N,P454,Items!$O:$O,Q454)=1,COUNTIFS(Items!$U:$U,O454,Items!$V:$V,P454,Items!$W:$W,Q454)=1),0,1))</f>
        <v>0</v>
      </c>
      <c r="D454" s="24">
        <f t="shared" si="230"/>
        <v>45327</v>
      </c>
      <c r="E454" s="1" t="s">
        <v>201</v>
      </c>
      <c r="O454" s="1" t="s">
        <v>279</v>
      </c>
      <c r="P454" s="1" t="s">
        <v>282</v>
      </c>
      <c r="Q454" s="1" t="s">
        <v>318</v>
      </c>
      <c r="Y454" s="1">
        <f t="shared" ref="Y454" si="258">Y450*112%</f>
        <v>2159287.4860467049</v>
      </c>
      <c r="AC454" s="31" t="str">
        <f>IF(OR(RepP!$J$3="",RepP!$J$3=0,COUNTIF(Lists!$D:$D,RepP!$J$3)=0),Lists!$D$9,IF(RepP!$J$3=Lists!$D$9,Lists!$D$9,IF(RepP!$J$3=$E454,RepP!$J$3,"")))</f>
        <v>Все проекты</v>
      </c>
    </row>
    <row r="455" spans="2:29" x14ac:dyDescent="0.3">
      <c r="B455" s="26">
        <f>IF(AND(O455=0,P455=0,Q455=0,Y455=0),0,IF(OR(COUNTIFS(Items!$E:$E,O455,Items!$F:$F,P455,Items!$G:$G,Q455)=1,COUNTIFS(Items!$M:$M,O455,Items!$N:$N,P455,Items!$O:$O,Q455)=1,COUNTIFS(Items!$U:$U,O455,Items!$V:$V,P455,Items!$W:$W,Q455)=1),0,1))</f>
        <v>0</v>
      </c>
      <c r="D455" s="24">
        <f t="shared" si="230"/>
        <v>45328</v>
      </c>
      <c r="E455" s="1" t="s">
        <v>202</v>
      </c>
      <c r="O455" s="1" t="s">
        <v>279</v>
      </c>
      <c r="P455" s="1" t="s">
        <v>282</v>
      </c>
      <c r="Q455" s="1" t="s">
        <v>319</v>
      </c>
      <c r="Y455" s="1">
        <f t="shared" ref="Y455" si="259">Y451*90%</f>
        <v>647767.05760800012</v>
      </c>
      <c r="AC455" s="31" t="str">
        <f>IF(OR(RepP!$J$3="",RepP!$J$3=0,COUNTIF(Lists!$D:$D,RepP!$J$3)=0),Lists!$D$9,IF(RepP!$J$3=Lists!$D$9,Lists!$D$9,IF(RepP!$J$3=$E455,RepP!$J$3,"")))</f>
        <v>Все проекты</v>
      </c>
    </row>
    <row r="456" spans="2:29" x14ac:dyDescent="0.3">
      <c r="B456" s="26">
        <f>IF(AND(O456=0,P456=0,Q456=0,Y456=0),0,IF(OR(COUNTIFS(Items!$E:$E,O456,Items!$F:$F,P456,Items!$G:$G,Q456)=1,COUNTIFS(Items!$M:$M,O456,Items!$N:$N,P456,Items!$O:$O,Q456)=1,COUNTIFS(Items!$U:$U,O456,Items!$V:$V,P456,Items!$W:$W,Q456)=1),0,1))</f>
        <v>0</v>
      </c>
      <c r="D456" s="24">
        <f t="shared" si="230"/>
        <v>45329</v>
      </c>
      <c r="E456" s="1" t="s">
        <v>203</v>
      </c>
      <c r="O456" s="1" t="s">
        <v>279</v>
      </c>
      <c r="P456" s="1" t="s">
        <v>282</v>
      </c>
      <c r="Q456" s="1" t="s">
        <v>320</v>
      </c>
      <c r="Y456" s="1">
        <f t="shared" ref="Y456" si="260">Y452*67%</f>
        <v>141963.6964798671</v>
      </c>
      <c r="AC456" s="31" t="str">
        <f>IF(OR(RepP!$J$3="",RepP!$J$3=0,COUNTIF(Lists!$D:$D,RepP!$J$3)=0),Lists!$D$9,IF(RepP!$J$3=Lists!$D$9,Lists!$D$9,IF(RepP!$J$3=$E456,RepP!$J$3,"")))</f>
        <v>Все проекты</v>
      </c>
    </row>
    <row r="457" spans="2:29" x14ac:dyDescent="0.3">
      <c r="B457" s="26">
        <f>IF(AND(O457=0,P457=0,Q457=0,Y457=0),0,IF(OR(COUNTIFS(Items!$E:$E,O457,Items!$F:$F,P457,Items!$G:$G,Q457)=1,COUNTIFS(Items!$M:$M,O457,Items!$N:$N,P457,Items!$O:$O,Q457)=1,COUNTIFS(Items!$U:$U,O457,Items!$V:$V,P457,Items!$W:$W,Q457)=1),0,1))</f>
        <v>0</v>
      </c>
      <c r="D457" s="24">
        <f t="shared" si="230"/>
        <v>45330</v>
      </c>
      <c r="E457" s="1" t="s">
        <v>202</v>
      </c>
      <c r="O457" s="1" t="s">
        <v>322</v>
      </c>
      <c r="P457" s="1" t="s">
        <v>280</v>
      </c>
      <c r="Q457" s="1" t="s">
        <v>283</v>
      </c>
      <c r="Y457" s="1">
        <v>1672000</v>
      </c>
      <c r="AC457" s="31" t="str">
        <f>IF(OR(RepP!$J$3="",RepP!$J$3=0,COUNTIF(Lists!$D:$D,RepP!$J$3)=0),Lists!$D$9,IF(RepP!$J$3=Lists!$D$9,Lists!$D$9,IF(RepP!$J$3=$E457,RepP!$J$3,"")))</f>
        <v>Все проекты</v>
      </c>
    </row>
    <row r="458" spans="2:29" x14ac:dyDescent="0.3">
      <c r="B458" s="26">
        <f>IF(AND(O458=0,P458=0,Q458=0,Y458=0),0,IF(OR(COUNTIFS(Items!$E:$E,O458,Items!$F:$F,P458,Items!$G:$G,Q458)=1,COUNTIFS(Items!$M:$M,O458,Items!$N:$N,P458,Items!$O:$O,Q458)=1,COUNTIFS(Items!$U:$U,O458,Items!$V:$V,P458,Items!$W:$W,Q458)=1),0,1))</f>
        <v>0</v>
      </c>
      <c r="D458" s="24">
        <v>45330</v>
      </c>
      <c r="E458" s="1" t="s">
        <v>203</v>
      </c>
      <c r="O458" s="1" t="s">
        <v>322</v>
      </c>
      <c r="P458" s="1" t="s">
        <v>280</v>
      </c>
      <c r="Q458" s="1" t="s">
        <v>285</v>
      </c>
      <c r="Y458" s="1">
        <v>5218000</v>
      </c>
      <c r="AC458" s="31" t="str">
        <f>IF(OR(RepP!$J$3="",RepP!$J$3=0,COUNTIF(Lists!$D:$D,RepP!$J$3)=0),Lists!$D$9,IF(RepP!$J$3=Lists!$D$9,Lists!$D$9,IF(RepP!$J$3=$E458,RepP!$J$3,"")))</f>
        <v>Все проекты</v>
      </c>
    </row>
    <row r="459" spans="2:29" x14ac:dyDescent="0.3">
      <c r="B459" s="26">
        <f>IF(AND(O459=0,P459=0,Q459=0,Y459=0),0,IF(OR(COUNTIFS(Items!$E:$E,O459,Items!$F:$F,P459,Items!$G:$G,Q459)=1,COUNTIFS(Items!$M:$M,O459,Items!$N:$N,P459,Items!$O:$O,Q459)=1,COUNTIFS(Items!$U:$U,O459,Items!$V:$V,P459,Items!$W:$W,Q459)=1),0,1))</f>
        <v>0</v>
      </c>
      <c r="D459" s="24">
        <v>45330</v>
      </c>
      <c r="E459" s="1" t="s">
        <v>200</v>
      </c>
      <c r="O459" s="1" t="s">
        <v>322</v>
      </c>
      <c r="P459" s="1" t="s">
        <v>280</v>
      </c>
      <c r="Q459" s="1" t="s">
        <v>286</v>
      </c>
      <c r="Y459" s="1">
        <v>578325</v>
      </c>
      <c r="AC459" s="31" t="str">
        <f>IF(OR(RepP!$J$3="",RepP!$J$3=0,COUNTIF(Lists!$D:$D,RepP!$J$3)=0),Lists!$D$9,IF(RepP!$J$3=Lists!$D$9,Lists!$D$9,IF(RepP!$J$3=$E459,RepP!$J$3,"")))</f>
        <v>Все проекты</v>
      </c>
    </row>
    <row r="460" spans="2:29" x14ac:dyDescent="0.3">
      <c r="B460" s="26">
        <f>IF(AND(O460=0,P460=0,Q460=0,Y460=0),0,IF(OR(COUNTIFS(Items!$E:$E,O460,Items!$F:$F,P460,Items!$G:$G,Q460)=1,COUNTIFS(Items!$M:$M,O460,Items!$N:$N,P460,Items!$O:$O,Q460)=1,COUNTIFS(Items!$U:$U,O460,Items!$V:$V,P460,Items!$W:$W,Q460)=1),0,1))</f>
        <v>0</v>
      </c>
      <c r="D460" s="24">
        <v>45330</v>
      </c>
      <c r="E460" s="1" t="s">
        <v>201</v>
      </c>
      <c r="O460" s="1" t="s">
        <v>322</v>
      </c>
      <c r="P460" s="1" t="s">
        <v>280</v>
      </c>
      <c r="Q460" s="1" t="s">
        <v>287</v>
      </c>
      <c r="Y460" s="1">
        <v>872100</v>
      </c>
      <c r="AC460" s="31" t="str">
        <f>IF(OR(RepP!$J$3="",RepP!$J$3=0,COUNTIF(Lists!$D:$D,RepP!$J$3)=0),Lists!$D$9,IF(RepP!$J$3=Lists!$D$9,Lists!$D$9,IF(RepP!$J$3=$E460,RepP!$J$3,"")))</f>
        <v>Все проекты</v>
      </c>
    </row>
    <row r="461" spans="2:29" x14ac:dyDescent="0.3">
      <c r="B461" s="26">
        <f>IF(AND(O461=0,P461=0,Q461=0,Y461=0),0,IF(OR(COUNTIFS(Items!$E:$E,O461,Items!$F:$F,P461,Items!$G:$G,Q461)=1,COUNTIFS(Items!$M:$M,O461,Items!$N:$N,P461,Items!$O:$O,Q461)=1,COUNTIFS(Items!$U:$U,O461,Items!$V:$V,P461,Items!$W:$W,Q461)=1),0,1))</f>
        <v>0</v>
      </c>
      <c r="D461" s="24">
        <v>45330</v>
      </c>
      <c r="E461" s="1" t="s">
        <v>202</v>
      </c>
      <c r="O461" s="1" t="s">
        <v>322</v>
      </c>
      <c r="P461" s="1" t="s">
        <v>280</v>
      </c>
      <c r="Q461" s="1" t="s">
        <v>288</v>
      </c>
      <c r="Y461" s="1">
        <f>Y457*90%</f>
        <v>1504800</v>
      </c>
      <c r="AC461" s="31" t="str">
        <f>IF(OR(RepP!$J$3="",RepP!$J$3=0,COUNTIF(Lists!$D:$D,RepP!$J$3)=0),Lists!$D$9,IF(RepP!$J$3=Lists!$D$9,Lists!$D$9,IF(RepP!$J$3=$E461,RepP!$J$3,"")))</f>
        <v>Все проекты</v>
      </c>
    </row>
    <row r="462" spans="2:29" x14ac:dyDescent="0.3">
      <c r="B462" s="26">
        <f>IF(AND(O462=0,P462=0,Q462=0,Y462=0),0,IF(OR(COUNTIFS(Items!$E:$E,O462,Items!$F:$F,P462,Items!$G:$G,Q462)=1,COUNTIFS(Items!$M:$M,O462,Items!$N:$N,P462,Items!$O:$O,Q462)=1,COUNTIFS(Items!$U:$U,O462,Items!$V:$V,P462,Items!$W:$W,Q462)=1),0,1))</f>
        <v>0</v>
      </c>
      <c r="D462" s="24">
        <v>45330</v>
      </c>
      <c r="E462" s="1" t="s">
        <v>203</v>
      </c>
      <c r="O462" s="1" t="s">
        <v>322</v>
      </c>
      <c r="P462" s="1" t="s">
        <v>280</v>
      </c>
      <c r="Q462" s="1" t="s">
        <v>289</v>
      </c>
      <c r="Y462" s="1">
        <f>Y458*67%</f>
        <v>3496060</v>
      </c>
      <c r="AC462" s="31" t="str">
        <f>IF(OR(RepP!$J$3="",RepP!$J$3=0,COUNTIF(Lists!$D:$D,RepP!$J$3)=0),Lists!$D$9,IF(RepP!$J$3=Lists!$D$9,Lists!$D$9,IF(RepP!$J$3=$E462,RepP!$J$3,"")))</f>
        <v>Все проекты</v>
      </c>
    </row>
    <row r="463" spans="2:29" x14ac:dyDescent="0.3">
      <c r="B463" s="26">
        <f>IF(AND(O463=0,P463=0,Q463=0,Y463=0),0,IF(OR(COUNTIFS(Items!$E:$E,O463,Items!$F:$F,P463,Items!$G:$G,Q463)=1,COUNTIFS(Items!$M:$M,O463,Items!$N:$N,P463,Items!$O:$O,Q463)=1,COUNTIFS(Items!$U:$U,O463,Items!$V:$V,P463,Items!$W:$W,Q463)=1),0,1))</f>
        <v>0</v>
      </c>
      <c r="D463" s="24">
        <v>45330</v>
      </c>
      <c r="E463" s="1" t="s">
        <v>200</v>
      </c>
      <c r="O463" s="1" t="s">
        <v>322</v>
      </c>
      <c r="P463" s="1" t="s">
        <v>280</v>
      </c>
      <c r="Q463" s="1" t="s">
        <v>290</v>
      </c>
      <c r="Y463" s="1">
        <f>Y459*125%</f>
        <v>722906.25</v>
      </c>
      <c r="AC463" s="31" t="str">
        <f>IF(OR(RepP!$J$3="",RepP!$J$3=0,COUNTIF(Lists!$D:$D,RepP!$J$3)=0),Lists!$D$9,IF(RepP!$J$3=Lists!$D$9,Lists!$D$9,IF(RepP!$J$3=$E463,RepP!$J$3,"")))</f>
        <v>Все проекты</v>
      </c>
    </row>
    <row r="464" spans="2:29" x14ac:dyDescent="0.3">
      <c r="B464" s="26">
        <f>IF(AND(O464=0,P464=0,Q464=0,Y464=0),0,IF(OR(COUNTIFS(Items!$E:$E,O464,Items!$F:$F,P464,Items!$G:$G,Q464)=1,COUNTIFS(Items!$M:$M,O464,Items!$N:$N,P464,Items!$O:$O,Q464)=1,COUNTIFS(Items!$U:$U,O464,Items!$V:$V,P464,Items!$W:$W,Q464)=1),0,1))</f>
        <v>0</v>
      </c>
      <c r="D464" s="24">
        <v>45330</v>
      </c>
      <c r="E464" s="1" t="s">
        <v>201</v>
      </c>
      <c r="O464" s="1" t="s">
        <v>322</v>
      </c>
      <c r="P464" s="1" t="s">
        <v>280</v>
      </c>
      <c r="Q464" s="1" t="s">
        <v>291</v>
      </c>
      <c r="Y464" s="1">
        <f>Y460*112%</f>
        <v>976752.00000000012</v>
      </c>
      <c r="AC464" s="31" t="str">
        <f>IF(OR(RepP!$J$3="",RepP!$J$3=0,COUNTIF(Lists!$D:$D,RepP!$J$3)=0),Lists!$D$9,IF(RepP!$J$3=Lists!$D$9,Lists!$D$9,IF(RepP!$J$3=$E464,RepP!$J$3,"")))</f>
        <v>Все проекты</v>
      </c>
    </row>
    <row r="465" spans="2:29" x14ac:dyDescent="0.3">
      <c r="B465" s="26">
        <f>IF(AND(O465=0,P465=0,Q465=0,Y465=0),0,IF(OR(COUNTIFS(Items!$E:$E,O465,Items!$F:$F,P465,Items!$G:$G,Q465)=1,COUNTIFS(Items!$M:$M,O465,Items!$N:$N,P465,Items!$O:$O,Q465)=1,COUNTIFS(Items!$U:$U,O465,Items!$V:$V,P465,Items!$W:$W,Q465)=1),0,1))</f>
        <v>0</v>
      </c>
      <c r="D465" s="24">
        <v>45330</v>
      </c>
      <c r="E465" s="1" t="s">
        <v>202</v>
      </c>
      <c r="O465" s="1" t="s">
        <v>322</v>
      </c>
      <c r="P465" s="1" t="s">
        <v>280</v>
      </c>
      <c r="Q465" s="1" t="s">
        <v>292</v>
      </c>
      <c r="Y465" s="1">
        <f t="shared" ref="Y465" si="261">Y461*90%</f>
        <v>1354320</v>
      </c>
      <c r="AC465" s="31" t="str">
        <f>IF(OR(RepP!$J$3="",RepP!$J$3=0,COUNTIF(Lists!$D:$D,RepP!$J$3)=0),Lists!$D$9,IF(RepP!$J$3=Lists!$D$9,Lists!$D$9,IF(RepP!$J$3=$E465,RepP!$J$3,"")))</f>
        <v>Все проекты</v>
      </c>
    </row>
    <row r="466" spans="2:29" x14ac:dyDescent="0.3">
      <c r="B466" s="26">
        <f>IF(AND(O466=0,P466=0,Q466=0,Y466=0),0,IF(OR(COUNTIFS(Items!$E:$E,O466,Items!$F:$F,P466,Items!$G:$G,Q466)=1,COUNTIFS(Items!$M:$M,O466,Items!$N:$N,P466,Items!$O:$O,Q466)=1,COUNTIFS(Items!$U:$U,O466,Items!$V:$V,P466,Items!$W:$W,Q466)=1),0,1))</f>
        <v>0</v>
      </c>
      <c r="D466" s="24">
        <v>45330</v>
      </c>
      <c r="E466" s="1" t="s">
        <v>203</v>
      </c>
      <c r="O466" s="1" t="s">
        <v>322</v>
      </c>
      <c r="P466" s="1" t="s">
        <v>280</v>
      </c>
      <c r="Q466" s="1" t="s">
        <v>293</v>
      </c>
      <c r="Y466" s="1">
        <f t="shared" ref="Y466" si="262">Y462*67%</f>
        <v>2342360.2000000002</v>
      </c>
      <c r="AC466" s="31" t="str">
        <f>IF(OR(RepP!$J$3="",RepP!$J$3=0,COUNTIF(Lists!$D:$D,RepP!$J$3)=0),Lists!$D$9,IF(RepP!$J$3=Lists!$D$9,Lists!$D$9,IF(RepP!$J$3=$E466,RepP!$J$3,"")))</f>
        <v>Все проекты</v>
      </c>
    </row>
    <row r="467" spans="2:29" x14ac:dyDescent="0.3">
      <c r="B467" s="26">
        <f>IF(AND(O467=0,P467=0,Q467=0,Y467=0),0,IF(OR(COUNTIFS(Items!$E:$E,O467,Items!$F:$F,P467,Items!$G:$G,Q467)=1,COUNTIFS(Items!$M:$M,O467,Items!$N:$N,P467,Items!$O:$O,Q467)=1,COUNTIFS(Items!$U:$U,O467,Items!$V:$V,P467,Items!$W:$W,Q467)=1),0,1))</f>
        <v>0</v>
      </c>
      <c r="D467" s="24">
        <v>45330</v>
      </c>
      <c r="E467" s="1" t="s">
        <v>200</v>
      </c>
      <c r="O467" s="1" t="s">
        <v>322</v>
      </c>
      <c r="P467" s="1" t="s">
        <v>280</v>
      </c>
      <c r="Q467" s="1" t="s">
        <v>294</v>
      </c>
      <c r="Y467" s="1">
        <f t="shared" ref="Y467" si="263">Y463*125%</f>
        <v>903632.8125</v>
      </c>
      <c r="AC467" s="31" t="str">
        <f>IF(OR(RepP!$J$3="",RepP!$J$3=0,COUNTIF(Lists!$D:$D,RepP!$J$3)=0),Lists!$D$9,IF(RepP!$J$3=Lists!$D$9,Lists!$D$9,IF(RepP!$J$3=$E467,RepP!$J$3,"")))</f>
        <v>Все проекты</v>
      </c>
    </row>
    <row r="468" spans="2:29" x14ac:dyDescent="0.3">
      <c r="B468" s="26">
        <f>IF(AND(O468=0,P468=0,Q468=0,Y468=0),0,IF(OR(COUNTIFS(Items!$E:$E,O468,Items!$F:$F,P468,Items!$G:$G,Q468)=1,COUNTIFS(Items!$M:$M,O468,Items!$N:$N,P468,Items!$O:$O,Q468)=1,COUNTIFS(Items!$U:$U,O468,Items!$V:$V,P468,Items!$W:$W,Q468)=1),0,1))</f>
        <v>0</v>
      </c>
      <c r="D468" s="24">
        <v>45330</v>
      </c>
      <c r="E468" s="1" t="s">
        <v>201</v>
      </c>
      <c r="O468" s="1" t="s">
        <v>322</v>
      </c>
      <c r="P468" s="1" t="s">
        <v>281</v>
      </c>
      <c r="Q468" s="1" t="s">
        <v>295</v>
      </c>
      <c r="Y468" s="1">
        <f t="shared" ref="Y468" si="264">Y464*112%</f>
        <v>1093962.2400000002</v>
      </c>
      <c r="AC468" s="31" t="str">
        <f>IF(OR(RepP!$J$3="",RepP!$J$3=0,COUNTIF(Lists!$D:$D,RepP!$J$3)=0),Lists!$D$9,IF(RepP!$J$3=Lists!$D$9,Lists!$D$9,IF(RepP!$J$3=$E468,RepP!$J$3,"")))</f>
        <v>Все проекты</v>
      </c>
    </row>
    <row r="469" spans="2:29" x14ac:dyDescent="0.3">
      <c r="B469" s="26">
        <f>IF(AND(O469=0,P469=0,Q469=0,Y469=0),0,IF(OR(COUNTIFS(Items!$E:$E,O469,Items!$F:$F,P469,Items!$G:$G,Q469)=1,COUNTIFS(Items!$M:$M,O469,Items!$N:$N,P469,Items!$O:$O,Q469)=1,COUNTIFS(Items!$U:$U,O469,Items!$V:$V,P469,Items!$W:$W,Q469)=1),0,1))</f>
        <v>0</v>
      </c>
      <c r="D469" s="24">
        <v>45330</v>
      </c>
      <c r="E469" s="1" t="s">
        <v>202</v>
      </c>
      <c r="O469" s="1" t="s">
        <v>322</v>
      </c>
      <c r="P469" s="1" t="s">
        <v>281</v>
      </c>
      <c r="Q469" s="1" t="s">
        <v>284</v>
      </c>
      <c r="Y469" s="1">
        <f t="shared" ref="Y469" si="265">Y465*90%</f>
        <v>1218888</v>
      </c>
      <c r="AC469" s="31" t="str">
        <f>IF(OR(RepP!$J$3="",RepP!$J$3=0,COUNTIF(Lists!$D:$D,RepP!$J$3)=0),Lists!$D$9,IF(RepP!$J$3=Lists!$D$9,Lists!$D$9,IF(RepP!$J$3=$E469,RepP!$J$3,"")))</f>
        <v>Все проекты</v>
      </c>
    </row>
    <row r="470" spans="2:29" x14ac:dyDescent="0.3">
      <c r="B470" s="26">
        <f>IF(AND(O470=0,P470=0,Q470=0,Y470=0),0,IF(OR(COUNTIFS(Items!$E:$E,O470,Items!$F:$F,P470,Items!$G:$G,Q470)=1,COUNTIFS(Items!$M:$M,O470,Items!$N:$N,P470,Items!$O:$O,Q470)=1,COUNTIFS(Items!$U:$U,O470,Items!$V:$V,P470,Items!$W:$W,Q470)=1),0,1))</f>
        <v>0</v>
      </c>
      <c r="D470" s="24">
        <v>45330</v>
      </c>
      <c r="E470" s="1" t="s">
        <v>203</v>
      </c>
      <c r="O470" s="1" t="s">
        <v>322</v>
      </c>
      <c r="P470" s="1" t="s">
        <v>281</v>
      </c>
      <c r="Q470" s="1" t="s">
        <v>297</v>
      </c>
      <c r="Y470" s="1">
        <f t="shared" ref="Y470" si="266">Y466*67%</f>
        <v>1569381.3340000003</v>
      </c>
      <c r="AC470" s="31" t="str">
        <f>IF(OR(RepP!$J$3="",RepP!$J$3=0,COUNTIF(Lists!$D:$D,RepP!$J$3)=0),Lists!$D$9,IF(RepP!$J$3=Lists!$D$9,Lists!$D$9,IF(RepP!$J$3=$E470,RepP!$J$3,"")))</f>
        <v>Все проекты</v>
      </c>
    </row>
    <row r="471" spans="2:29" x14ac:dyDescent="0.3">
      <c r="B471" s="26">
        <f>IF(AND(O471=0,P471=0,Q471=0,Y471=0),0,IF(OR(COUNTIFS(Items!$E:$E,O471,Items!$F:$F,P471,Items!$G:$G,Q471)=1,COUNTIFS(Items!$M:$M,O471,Items!$N:$N,P471,Items!$O:$O,Q471)=1,COUNTIFS(Items!$U:$U,O471,Items!$V:$V,P471,Items!$W:$W,Q471)=1),0,1))</f>
        <v>0</v>
      </c>
      <c r="D471" s="24">
        <v>45330</v>
      </c>
      <c r="E471" s="1" t="s">
        <v>200</v>
      </c>
      <c r="O471" s="1" t="s">
        <v>322</v>
      </c>
      <c r="P471" s="1" t="s">
        <v>281</v>
      </c>
      <c r="Q471" s="1" t="s">
        <v>298</v>
      </c>
      <c r="Y471" s="1">
        <f t="shared" ref="Y471" si="267">Y467*125%</f>
        <v>1129541.015625</v>
      </c>
      <c r="AC471" s="31" t="str">
        <f>IF(OR(RepP!$J$3="",RepP!$J$3=0,COUNTIF(Lists!$D:$D,RepP!$J$3)=0),Lists!$D$9,IF(RepP!$J$3=Lists!$D$9,Lists!$D$9,IF(RepP!$J$3=$E471,RepP!$J$3,"")))</f>
        <v>Все проекты</v>
      </c>
    </row>
    <row r="472" spans="2:29" x14ac:dyDescent="0.3">
      <c r="B472" s="26">
        <f>IF(AND(O472=0,P472=0,Q472=0,Y472=0),0,IF(OR(COUNTIFS(Items!$E:$E,O472,Items!$F:$F,P472,Items!$G:$G,Q472)=1,COUNTIFS(Items!$M:$M,O472,Items!$N:$N,P472,Items!$O:$O,Q472)=1,COUNTIFS(Items!$U:$U,O472,Items!$V:$V,P472,Items!$W:$W,Q472)=1),0,1))</f>
        <v>0</v>
      </c>
      <c r="D472" s="24">
        <v>45330</v>
      </c>
      <c r="E472" s="1" t="s">
        <v>201</v>
      </c>
      <c r="O472" s="1" t="s">
        <v>322</v>
      </c>
      <c r="P472" s="1" t="s">
        <v>281</v>
      </c>
      <c r="Q472" s="1" t="s">
        <v>299</v>
      </c>
      <c r="Y472" s="1">
        <f t="shared" ref="Y472" si="268">Y468*112%</f>
        <v>1225237.7088000004</v>
      </c>
      <c r="AC472" s="31" t="str">
        <f>IF(OR(RepP!$J$3="",RepP!$J$3=0,COUNTIF(Lists!$D:$D,RepP!$J$3)=0),Lists!$D$9,IF(RepP!$J$3=Lists!$D$9,Lists!$D$9,IF(RepP!$J$3=$E472,RepP!$J$3,"")))</f>
        <v>Все проекты</v>
      </c>
    </row>
    <row r="473" spans="2:29" x14ac:dyDescent="0.3">
      <c r="B473" s="26">
        <f>IF(AND(O473=0,P473=0,Q473=0,Y473=0),0,IF(OR(COUNTIFS(Items!$E:$E,O473,Items!$F:$F,P473,Items!$G:$G,Q473)=1,COUNTIFS(Items!$M:$M,O473,Items!$N:$N,P473,Items!$O:$O,Q473)=1,COUNTIFS(Items!$U:$U,O473,Items!$V:$V,P473,Items!$W:$W,Q473)=1),0,1))</f>
        <v>0</v>
      </c>
      <c r="D473" s="24">
        <v>45330</v>
      </c>
      <c r="E473" s="1" t="s">
        <v>202</v>
      </c>
      <c r="O473" s="1" t="s">
        <v>322</v>
      </c>
      <c r="P473" s="1" t="s">
        <v>281</v>
      </c>
      <c r="Q473" s="1" t="s">
        <v>300</v>
      </c>
      <c r="Y473" s="1">
        <f t="shared" ref="Y473" si="269">Y469*90%</f>
        <v>1096999.2</v>
      </c>
      <c r="AC473" s="31" t="str">
        <f>IF(OR(RepP!$J$3="",RepP!$J$3=0,COUNTIF(Lists!$D:$D,RepP!$J$3)=0),Lists!$D$9,IF(RepP!$J$3=Lists!$D$9,Lists!$D$9,IF(RepP!$J$3=$E473,RepP!$J$3,"")))</f>
        <v>Все проекты</v>
      </c>
    </row>
    <row r="474" spans="2:29" x14ac:dyDescent="0.3">
      <c r="B474" s="26">
        <f>IF(AND(O474=0,P474=0,Q474=0,Y474=0),0,IF(OR(COUNTIFS(Items!$E:$E,O474,Items!$F:$F,P474,Items!$G:$G,Q474)=1,COUNTIFS(Items!$M:$M,O474,Items!$N:$N,P474,Items!$O:$O,Q474)=1,COUNTIFS(Items!$U:$U,O474,Items!$V:$V,P474,Items!$W:$W,Q474)=1),0,1))</f>
        <v>0</v>
      </c>
      <c r="D474" s="24">
        <v>45330</v>
      </c>
      <c r="E474" s="1" t="s">
        <v>203</v>
      </c>
      <c r="O474" s="1" t="s">
        <v>322</v>
      </c>
      <c r="P474" s="1" t="s">
        <v>281</v>
      </c>
      <c r="Q474" s="1" t="s">
        <v>301</v>
      </c>
      <c r="Y474" s="1">
        <f t="shared" ref="Y474" si="270">Y470*67%</f>
        <v>1051485.4937800001</v>
      </c>
      <c r="AC474" s="31" t="str">
        <f>IF(OR(RepP!$J$3="",RepP!$J$3=0,COUNTIF(Lists!$D:$D,RepP!$J$3)=0),Lists!$D$9,IF(RepP!$J$3=Lists!$D$9,Lists!$D$9,IF(RepP!$J$3=$E474,RepP!$J$3,"")))</f>
        <v>Все проекты</v>
      </c>
    </row>
    <row r="475" spans="2:29" x14ac:dyDescent="0.3">
      <c r="B475" s="26">
        <f>IF(AND(O475=0,P475=0,Q475=0,Y475=0),0,IF(OR(COUNTIFS(Items!$E:$E,O475,Items!$F:$F,P475,Items!$G:$G,Q475)=1,COUNTIFS(Items!$M:$M,O475,Items!$N:$N,P475,Items!$O:$O,Q475)=1,COUNTIFS(Items!$U:$U,O475,Items!$V:$V,P475,Items!$W:$W,Q475)=1),0,1))</f>
        <v>0</v>
      </c>
      <c r="D475" s="24">
        <v>45330</v>
      </c>
      <c r="E475" s="1" t="s">
        <v>200</v>
      </c>
      <c r="O475" s="1" t="s">
        <v>322</v>
      </c>
      <c r="P475" s="1" t="s">
        <v>281</v>
      </c>
      <c r="Q475" s="1" t="s">
        <v>302</v>
      </c>
      <c r="Y475" s="1">
        <f t="shared" ref="Y475" si="271">Y471*125%</f>
        <v>1411926.26953125</v>
      </c>
      <c r="AC475" s="31" t="str">
        <f>IF(OR(RepP!$J$3="",RepP!$J$3=0,COUNTIF(Lists!$D:$D,RepP!$J$3)=0),Lists!$D$9,IF(RepP!$J$3=Lists!$D$9,Lists!$D$9,IF(RepP!$J$3=$E475,RepP!$J$3,"")))</f>
        <v>Все проекты</v>
      </c>
    </row>
    <row r="476" spans="2:29" x14ac:dyDescent="0.3">
      <c r="B476" s="26">
        <f>IF(AND(O476=0,P476=0,Q476=0,Y476=0),0,IF(OR(COUNTIFS(Items!$E:$E,O476,Items!$F:$F,P476,Items!$G:$G,Q476)=1,COUNTIFS(Items!$M:$M,O476,Items!$N:$N,P476,Items!$O:$O,Q476)=1,COUNTIFS(Items!$U:$U,O476,Items!$V:$V,P476,Items!$W:$W,Q476)=1),0,1))</f>
        <v>0</v>
      </c>
      <c r="D476" s="24">
        <v>45330</v>
      </c>
      <c r="E476" s="1" t="s">
        <v>201</v>
      </c>
      <c r="O476" s="1" t="s">
        <v>322</v>
      </c>
      <c r="P476" s="1" t="s">
        <v>281</v>
      </c>
      <c r="Q476" s="1" t="s">
        <v>303</v>
      </c>
      <c r="Y476" s="1">
        <f t="shared" ref="Y476" si="272">Y472*112%</f>
        <v>1372266.2338560005</v>
      </c>
      <c r="AC476" s="31" t="str">
        <f>IF(OR(RepP!$J$3="",RepP!$J$3=0,COUNTIF(Lists!$D:$D,RepP!$J$3)=0),Lists!$D$9,IF(RepP!$J$3=Lists!$D$9,Lists!$D$9,IF(RepP!$J$3=$E476,RepP!$J$3,"")))</f>
        <v>Все проекты</v>
      </c>
    </row>
    <row r="477" spans="2:29" x14ac:dyDescent="0.3">
      <c r="B477" s="26">
        <f>IF(AND(O477=0,P477=0,Q477=0,Y477=0),0,IF(OR(COUNTIFS(Items!$E:$E,O477,Items!$F:$F,P477,Items!$G:$G,Q477)=1,COUNTIFS(Items!$M:$M,O477,Items!$N:$N,P477,Items!$O:$O,Q477)=1,COUNTIFS(Items!$U:$U,O477,Items!$V:$V,P477,Items!$W:$W,Q477)=1),0,1))</f>
        <v>0</v>
      </c>
      <c r="D477" s="24">
        <v>45330</v>
      </c>
      <c r="E477" s="1" t="s">
        <v>202</v>
      </c>
      <c r="O477" s="1" t="s">
        <v>322</v>
      </c>
      <c r="P477" s="1" t="s">
        <v>281</v>
      </c>
      <c r="Q477" s="1" t="s">
        <v>304</v>
      </c>
      <c r="Y477" s="1">
        <f t="shared" ref="Y477" si="273">Y473*90%</f>
        <v>987299.28</v>
      </c>
      <c r="AC477" s="31" t="str">
        <f>IF(OR(RepP!$J$3="",RepP!$J$3=0,COUNTIF(Lists!$D:$D,RepP!$J$3)=0),Lists!$D$9,IF(RepP!$J$3=Lists!$D$9,Lists!$D$9,IF(RepP!$J$3=$E477,RepP!$J$3,"")))</f>
        <v>Все проекты</v>
      </c>
    </row>
    <row r="478" spans="2:29" x14ac:dyDescent="0.3">
      <c r="B478" s="26">
        <f>IF(AND(O478=0,P478=0,Q478=0,Y478=0),0,IF(OR(COUNTIFS(Items!$E:$E,O478,Items!$F:$F,P478,Items!$G:$G,Q478)=1,COUNTIFS(Items!$M:$M,O478,Items!$N:$N,P478,Items!$O:$O,Q478)=1,COUNTIFS(Items!$U:$U,O478,Items!$V:$V,P478,Items!$W:$W,Q478)=1),0,1))</f>
        <v>0</v>
      </c>
      <c r="D478" s="24">
        <v>45330</v>
      </c>
      <c r="E478" s="1" t="s">
        <v>203</v>
      </c>
      <c r="O478" s="1" t="s">
        <v>322</v>
      </c>
      <c r="P478" s="1" t="s">
        <v>282</v>
      </c>
      <c r="Q478" s="1" t="s">
        <v>296</v>
      </c>
      <c r="Y478" s="1">
        <f t="shared" ref="Y478" si="274">Y474*67%</f>
        <v>704495.28083260008</v>
      </c>
      <c r="AC478" s="31" t="str">
        <f>IF(OR(RepP!$J$3="",RepP!$J$3=0,COUNTIF(Lists!$D:$D,RepP!$J$3)=0),Lists!$D$9,IF(RepP!$J$3=Lists!$D$9,Lists!$D$9,IF(RepP!$J$3=$E478,RepP!$J$3,"")))</f>
        <v>Все проекты</v>
      </c>
    </row>
    <row r="479" spans="2:29" x14ac:dyDescent="0.3">
      <c r="B479" s="26">
        <f>IF(AND(O479=0,P479=0,Q479=0,Y479=0),0,IF(OR(COUNTIFS(Items!$E:$E,O479,Items!$F:$F,P479,Items!$G:$G,Q479)=1,COUNTIFS(Items!$M:$M,O479,Items!$N:$N,P479,Items!$O:$O,Q479)=1,COUNTIFS(Items!$U:$U,O479,Items!$V:$V,P479,Items!$W:$W,Q479)=1),0,1))</f>
        <v>0</v>
      </c>
      <c r="D479" s="24">
        <v>45330</v>
      </c>
      <c r="E479" s="1" t="s">
        <v>200</v>
      </c>
      <c r="O479" s="1" t="s">
        <v>322</v>
      </c>
      <c r="P479" s="1" t="s">
        <v>282</v>
      </c>
      <c r="Q479" s="1" t="s">
        <v>305</v>
      </c>
      <c r="Y479" s="1">
        <f t="shared" ref="Y479" si="275">Y475*125%</f>
        <v>1764907.8369140625</v>
      </c>
      <c r="AC479" s="31" t="str">
        <f>IF(OR(RepP!$J$3="",RepP!$J$3=0,COUNTIF(Lists!$D:$D,RepP!$J$3)=0),Lists!$D$9,IF(RepP!$J$3=Lists!$D$9,Lists!$D$9,IF(RepP!$J$3=$E479,RepP!$J$3,"")))</f>
        <v>Все проекты</v>
      </c>
    </row>
    <row r="480" spans="2:29" x14ac:dyDescent="0.3">
      <c r="B480" s="26">
        <f>IF(AND(O480=0,P480=0,Q480=0,Y480=0),0,IF(OR(COUNTIFS(Items!$E:$E,O480,Items!$F:$F,P480,Items!$G:$G,Q480)=1,COUNTIFS(Items!$M:$M,O480,Items!$N:$N,P480,Items!$O:$O,Q480)=1,COUNTIFS(Items!$U:$U,O480,Items!$V:$V,P480,Items!$W:$W,Q480)=1),0,1))</f>
        <v>0</v>
      </c>
      <c r="D480" s="24">
        <v>45330</v>
      </c>
      <c r="E480" s="1" t="s">
        <v>201</v>
      </c>
      <c r="O480" s="1" t="s">
        <v>322</v>
      </c>
      <c r="P480" s="1" t="s">
        <v>282</v>
      </c>
      <c r="Q480" s="1" t="s">
        <v>306</v>
      </c>
      <c r="Y480" s="1">
        <f t="shared" ref="Y480" si="276">Y476*112%</f>
        <v>1536938.1819187207</v>
      </c>
      <c r="AC480" s="31" t="str">
        <f>IF(OR(RepP!$J$3="",RepP!$J$3=0,COUNTIF(Lists!$D:$D,RepP!$J$3)=0),Lists!$D$9,IF(RepP!$J$3=Lists!$D$9,Lists!$D$9,IF(RepP!$J$3=$E480,RepP!$J$3,"")))</f>
        <v>Все проекты</v>
      </c>
    </row>
    <row r="481" spans="2:29" x14ac:dyDescent="0.3">
      <c r="B481" s="26">
        <f>IF(AND(O481=0,P481=0,Q481=0,Y481=0),0,IF(OR(COUNTIFS(Items!$E:$E,O481,Items!$F:$F,P481,Items!$G:$G,Q481)=1,COUNTIFS(Items!$M:$M,O481,Items!$N:$N,P481,Items!$O:$O,Q481)=1,COUNTIFS(Items!$U:$U,O481,Items!$V:$V,P481,Items!$W:$W,Q481)=1),0,1))</f>
        <v>0</v>
      </c>
      <c r="D481" s="24">
        <v>45330</v>
      </c>
      <c r="E481" s="1" t="s">
        <v>202</v>
      </c>
      <c r="O481" s="1" t="s">
        <v>322</v>
      </c>
      <c r="P481" s="1" t="s">
        <v>282</v>
      </c>
      <c r="Q481" s="1" t="s">
        <v>307</v>
      </c>
      <c r="Y481" s="1">
        <f t="shared" ref="Y481" si="277">Y477*90%</f>
        <v>888569.35200000007</v>
      </c>
      <c r="AC481" s="31" t="str">
        <f>IF(OR(RepP!$J$3="",RepP!$J$3=0,COUNTIF(Lists!$D:$D,RepP!$J$3)=0),Lists!$D$9,IF(RepP!$J$3=Lists!$D$9,Lists!$D$9,IF(RepP!$J$3=$E481,RepP!$J$3,"")))</f>
        <v>Все проекты</v>
      </c>
    </row>
    <row r="482" spans="2:29" x14ac:dyDescent="0.3">
      <c r="B482" s="26">
        <f>IF(AND(O482=0,P482=0,Q482=0,Y482=0),0,IF(OR(COUNTIFS(Items!$E:$E,O482,Items!$F:$F,P482,Items!$G:$G,Q482)=1,COUNTIFS(Items!$M:$M,O482,Items!$N:$N,P482,Items!$O:$O,Q482)=1,COUNTIFS(Items!$U:$U,O482,Items!$V:$V,P482,Items!$W:$W,Q482)=1),0,1))</f>
        <v>0</v>
      </c>
      <c r="D482" s="24">
        <v>45330</v>
      </c>
      <c r="E482" s="1" t="s">
        <v>203</v>
      </c>
      <c r="O482" s="1" t="s">
        <v>322</v>
      </c>
      <c r="P482" s="1" t="s">
        <v>282</v>
      </c>
      <c r="Q482" s="1" t="s">
        <v>308</v>
      </c>
      <c r="Y482" s="1">
        <f t="shared" ref="Y482" si="278">Y478*67%</f>
        <v>472011.83815784211</v>
      </c>
      <c r="AC482" s="31" t="str">
        <f>IF(OR(RepP!$J$3="",RepP!$J$3=0,COUNTIF(Lists!$D:$D,RepP!$J$3)=0),Lists!$D$9,IF(RepP!$J$3=Lists!$D$9,Lists!$D$9,IF(RepP!$J$3=$E482,RepP!$J$3,"")))</f>
        <v>Все проекты</v>
      </c>
    </row>
    <row r="483" spans="2:29" x14ac:dyDescent="0.3">
      <c r="B483" s="26">
        <f>IF(AND(O483=0,P483=0,Q483=0,Y483=0),0,IF(OR(COUNTIFS(Items!$E:$E,O483,Items!$F:$F,P483,Items!$G:$G,Q483)=1,COUNTIFS(Items!$M:$M,O483,Items!$N:$N,P483,Items!$O:$O,Q483)=1,COUNTIFS(Items!$U:$U,O483,Items!$V:$V,P483,Items!$W:$W,Q483)=1),0,1))</f>
        <v>0</v>
      </c>
      <c r="D483" s="24">
        <v>45330</v>
      </c>
      <c r="E483" s="1" t="s">
        <v>200</v>
      </c>
      <c r="O483" s="1" t="s">
        <v>322</v>
      </c>
      <c r="P483" s="1" t="s">
        <v>282</v>
      </c>
      <c r="Q483" s="1" t="s">
        <v>309</v>
      </c>
      <c r="Y483" s="1">
        <f t="shared" ref="Y483" si="279">Y479*125%</f>
        <v>2206134.7961425781</v>
      </c>
      <c r="AC483" s="31" t="str">
        <f>IF(OR(RepP!$J$3="",RepP!$J$3=0,COUNTIF(Lists!$D:$D,RepP!$J$3)=0),Lists!$D$9,IF(RepP!$J$3=Lists!$D$9,Lists!$D$9,IF(RepP!$J$3=$E483,RepP!$J$3,"")))</f>
        <v>Все проекты</v>
      </c>
    </row>
    <row r="484" spans="2:29" x14ac:dyDescent="0.3">
      <c r="B484" s="26">
        <f>IF(AND(O484=0,P484=0,Q484=0,Y484=0),0,IF(OR(COUNTIFS(Items!$E:$E,O484,Items!$F:$F,P484,Items!$G:$G,Q484)=1,COUNTIFS(Items!$M:$M,O484,Items!$N:$N,P484,Items!$O:$O,Q484)=1,COUNTIFS(Items!$U:$U,O484,Items!$V:$V,P484,Items!$W:$W,Q484)=1),0,1))</f>
        <v>0</v>
      </c>
      <c r="D484" s="24">
        <v>45330</v>
      </c>
      <c r="E484" s="1" t="s">
        <v>201</v>
      </c>
      <c r="O484" s="1" t="s">
        <v>322</v>
      </c>
      <c r="P484" s="1" t="s">
        <v>282</v>
      </c>
      <c r="Q484" s="1" t="s">
        <v>310</v>
      </c>
      <c r="Y484" s="1">
        <f t="shared" ref="Y484" si="280">Y480*112%</f>
        <v>1721370.7637489673</v>
      </c>
      <c r="AC484" s="31" t="str">
        <f>IF(OR(RepP!$J$3="",RepP!$J$3=0,COUNTIF(Lists!$D:$D,RepP!$J$3)=0),Lists!$D$9,IF(RepP!$J$3=Lists!$D$9,Lists!$D$9,IF(RepP!$J$3=$E484,RepP!$J$3,"")))</f>
        <v>Все проекты</v>
      </c>
    </row>
    <row r="485" spans="2:29" x14ac:dyDescent="0.3">
      <c r="B485" s="26">
        <f>IF(AND(O485=0,P485=0,Q485=0,Y485=0),0,IF(OR(COUNTIFS(Items!$E:$E,O485,Items!$F:$F,P485,Items!$G:$G,Q485)=1,COUNTIFS(Items!$M:$M,O485,Items!$N:$N,P485,Items!$O:$O,Q485)=1,COUNTIFS(Items!$U:$U,O485,Items!$V:$V,P485,Items!$W:$W,Q485)=1),0,1))</f>
        <v>0</v>
      </c>
      <c r="D485" s="24">
        <v>45330</v>
      </c>
      <c r="E485" s="1" t="s">
        <v>202</v>
      </c>
      <c r="O485" s="1" t="s">
        <v>322</v>
      </c>
      <c r="P485" s="1" t="s">
        <v>282</v>
      </c>
      <c r="Q485" s="1" t="s">
        <v>311</v>
      </c>
      <c r="Y485" s="1">
        <f t="shared" ref="Y485" si="281">Y481*90%</f>
        <v>799712.41680000012</v>
      </c>
      <c r="AC485" s="31" t="str">
        <f>IF(OR(RepP!$J$3="",RepP!$J$3=0,COUNTIF(Lists!$D:$D,RepP!$J$3)=0),Lists!$D$9,IF(RepP!$J$3=Lists!$D$9,Lists!$D$9,IF(RepP!$J$3=$E485,RepP!$J$3,"")))</f>
        <v>Все проекты</v>
      </c>
    </row>
    <row r="486" spans="2:29" x14ac:dyDescent="0.3">
      <c r="B486" s="26">
        <f>IF(AND(O486=0,P486=0,Q486=0,Y486=0),0,IF(OR(COUNTIFS(Items!$E:$E,O486,Items!$F:$F,P486,Items!$G:$G,Q486)=1,COUNTIFS(Items!$M:$M,O486,Items!$N:$N,P486,Items!$O:$O,Q486)=1,COUNTIFS(Items!$U:$U,O486,Items!$V:$V,P486,Items!$W:$W,Q486)=1),0,1))</f>
        <v>0</v>
      </c>
      <c r="D486" s="24">
        <v>45330</v>
      </c>
      <c r="E486" s="1" t="s">
        <v>203</v>
      </c>
      <c r="O486" s="1" t="s">
        <v>322</v>
      </c>
      <c r="P486" s="1" t="s">
        <v>282</v>
      </c>
      <c r="Q486" s="1" t="s">
        <v>312</v>
      </c>
      <c r="Y486" s="1">
        <f t="shared" ref="Y486" si="282">Y482*67%</f>
        <v>316247.93156575423</v>
      </c>
      <c r="AC486" s="31" t="str">
        <f>IF(OR(RepP!$J$3="",RepP!$J$3=0,COUNTIF(Lists!$D:$D,RepP!$J$3)=0),Lists!$D$9,IF(RepP!$J$3=Lists!$D$9,Lists!$D$9,IF(RepP!$J$3=$E486,RepP!$J$3,"")))</f>
        <v>Все проекты</v>
      </c>
    </row>
    <row r="487" spans="2:29" x14ac:dyDescent="0.3">
      <c r="B487" s="26">
        <f>IF(AND(O487=0,P487=0,Q487=0,Y487=0),0,IF(OR(COUNTIFS(Items!$E:$E,O487,Items!$F:$F,P487,Items!$G:$G,Q487)=1,COUNTIFS(Items!$M:$M,O487,Items!$N:$N,P487,Items!$O:$O,Q487)=1,COUNTIFS(Items!$U:$U,O487,Items!$V:$V,P487,Items!$W:$W,Q487)=1),0,1))</f>
        <v>0</v>
      </c>
      <c r="D487" s="24">
        <v>45330</v>
      </c>
      <c r="E487" s="1" t="s">
        <v>200</v>
      </c>
      <c r="O487" s="1" t="s">
        <v>322</v>
      </c>
      <c r="P487" s="1" t="s">
        <v>282</v>
      </c>
      <c r="Q487" s="1" t="s">
        <v>313</v>
      </c>
      <c r="Y487" s="1">
        <f t="shared" ref="Y487" si="283">Y483*125%</f>
        <v>2757668.4951782227</v>
      </c>
      <c r="AC487" s="31" t="str">
        <f>IF(OR(RepP!$J$3="",RepP!$J$3=0,COUNTIF(Lists!$D:$D,RepP!$J$3)=0),Lists!$D$9,IF(RepP!$J$3=Lists!$D$9,Lists!$D$9,IF(RepP!$J$3=$E487,RepP!$J$3,"")))</f>
        <v>Все проекты</v>
      </c>
    </row>
    <row r="488" spans="2:29" x14ac:dyDescent="0.3">
      <c r="B488" s="26">
        <f>IF(AND(O488=0,P488=0,Q488=0,Y488=0),0,IF(OR(COUNTIFS(Items!$E:$E,O488,Items!$F:$F,P488,Items!$G:$G,Q488)=1,COUNTIFS(Items!$M:$M,O488,Items!$N:$N,P488,Items!$O:$O,Q488)=1,COUNTIFS(Items!$U:$U,O488,Items!$V:$V,P488,Items!$W:$W,Q488)=1),0,1))</f>
        <v>0</v>
      </c>
      <c r="D488" s="24">
        <v>45330</v>
      </c>
      <c r="E488" s="1" t="s">
        <v>201</v>
      </c>
      <c r="O488" s="1" t="s">
        <v>322</v>
      </c>
      <c r="P488" s="1" t="s">
        <v>282</v>
      </c>
      <c r="Q488" s="1" t="s">
        <v>314</v>
      </c>
      <c r="Y488" s="1">
        <f t="shared" ref="Y488" si="284">Y484*112%</f>
        <v>1927935.2553988437</v>
      </c>
      <c r="AC488" s="31" t="str">
        <f>IF(OR(RepP!$J$3="",RepP!$J$3=0,COUNTIF(Lists!$D:$D,RepP!$J$3)=0),Lists!$D$9,IF(RepP!$J$3=Lists!$D$9,Lists!$D$9,IF(RepP!$J$3=$E488,RepP!$J$3,"")))</f>
        <v>Все проекты</v>
      </c>
    </row>
    <row r="489" spans="2:29" x14ac:dyDescent="0.3">
      <c r="B489" s="26">
        <f>IF(AND(O489=0,P489=0,Q489=0,Y489=0),0,IF(OR(COUNTIFS(Items!$E:$E,O489,Items!$F:$F,P489,Items!$G:$G,Q489)=1,COUNTIFS(Items!$M:$M,O489,Items!$N:$N,P489,Items!$O:$O,Q489)=1,COUNTIFS(Items!$U:$U,O489,Items!$V:$V,P489,Items!$W:$W,Q489)=1),0,1))</f>
        <v>0</v>
      </c>
      <c r="D489" s="24">
        <v>45330</v>
      </c>
      <c r="E489" s="1" t="s">
        <v>202</v>
      </c>
      <c r="O489" s="1" t="s">
        <v>322</v>
      </c>
      <c r="P489" s="1" t="s">
        <v>282</v>
      </c>
      <c r="Q489" s="1" t="s">
        <v>315</v>
      </c>
      <c r="Y489" s="1">
        <f t="shared" ref="Y489" si="285">Y485*90%</f>
        <v>719741.17512000015</v>
      </c>
      <c r="AC489" s="31" t="str">
        <f>IF(OR(RepP!$J$3="",RepP!$J$3=0,COUNTIF(Lists!$D:$D,RepP!$J$3)=0),Lists!$D$9,IF(RepP!$J$3=Lists!$D$9,Lists!$D$9,IF(RepP!$J$3=$E489,RepP!$J$3,"")))</f>
        <v>Все проекты</v>
      </c>
    </row>
    <row r="490" spans="2:29" x14ac:dyDescent="0.3">
      <c r="B490" s="26">
        <f>IF(AND(O490=0,P490=0,Q490=0,Y490=0),0,IF(OR(COUNTIFS(Items!$E:$E,O490,Items!$F:$F,P490,Items!$G:$G,Q490)=1,COUNTIFS(Items!$M:$M,O490,Items!$N:$N,P490,Items!$O:$O,Q490)=1,COUNTIFS(Items!$U:$U,O490,Items!$V:$V,P490,Items!$W:$W,Q490)=1),0,1))</f>
        <v>0</v>
      </c>
      <c r="D490" s="24">
        <v>45330</v>
      </c>
      <c r="E490" s="1" t="s">
        <v>203</v>
      </c>
      <c r="O490" s="1" t="s">
        <v>322</v>
      </c>
      <c r="P490" s="1" t="s">
        <v>282</v>
      </c>
      <c r="Q490" s="1" t="s">
        <v>316</v>
      </c>
      <c r="Y490" s="1">
        <f t="shared" ref="Y490" si="286">Y486*67%</f>
        <v>211886.11414905536</v>
      </c>
      <c r="AC490" s="31" t="str">
        <f>IF(OR(RepP!$J$3="",RepP!$J$3=0,COUNTIF(Lists!$D:$D,RepP!$J$3)=0),Lists!$D$9,IF(RepP!$J$3=Lists!$D$9,Lists!$D$9,IF(RepP!$J$3=$E490,RepP!$J$3,"")))</f>
        <v>Все проекты</v>
      </c>
    </row>
    <row r="491" spans="2:29" x14ac:dyDescent="0.3">
      <c r="B491" s="26">
        <f>IF(AND(O491=0,P491=0,Q491=0,Y491=0),0,IF(OR(COUNTIFS(Items!$E:$E,O491,Items!$F:$F,P491,Items!$G:$G,Q491)=1,COUNTIFS(Items!$M:$M,O491,Items!$N:$N,P491,Items!$O:$O,Q491)=1,COUNTIFS(Items!$U:$U,O491,Items!$V:$V,P491,Items!$W:$W,Q491)=1),0,1))</f>
        <v>0</v>
      </c>
      <c r="D491" s="24">
        <v>45330</v>
      </c>
      <c r="E491" s="1" t="s">
        <v>200</v>
      </c>
      <c r="O491" s="1" t="s">
        <v>322</v>
      </c>
      <c r="P491" s="1" t="s">
        <v>282</v>
      </c>
      <c r="Q491" s="1" t="s">
        <v>317</v>
      </c>
      <c r="Y491" s="1">
        <f t="shared" ref="Y491" si="287">Y487*125%</f>
        <v>3447085.6189727783</v>
      </c>
      <c r="AC491" s="31" t="str">
        <f>IF(OR(RepP!$J$3="",RepP!$J$3=0,COUNTIF(Lists!$D:$D,RepP!$J$3)=0),Lists!$D$9,IF(RepP!$J$3=Lists!$D$9,Lists!$D$9,IF(RepP!$J$3=$E491,RepP!$J$3,"")))</f>
        <v>Все проекты</v>
      </c>
    </row>
    <row r="492" spans="2:29" x14ac:dyDescent="0.3">
      <c r="B492" s="26">
        <f>IF(AND(O492=0,P492=0,Q492=0,Y492=0),0,IF(OR(COUNTIFS(Items!$E:$E,O492,Items!$F:$F,P492,Items!$G:$G,Q492)=1,COUNTIFS(Items!$M:$M,O492,Items!$N:$N,P492,Items!$O:$O,Q492)=1,COUNTIFS(Items!$U:$U,O492,Items!$V:$V,P492,Items!$W:$W,Q492)=1),0,1))</f>
        <v>0</v>
      </c>
      <c r="D492" s="24">
        <v>45330</v>
      </c>
      <c r="E492" s="1" t="s">
        <v>201</v>
      </c>
      <c r="O492" s="1" t="s">
        <v>322</v>
      </c>
      <c r="P492" s="1" t="s">
        <v>282</v>
      </c>
      <c r="Q492" s="1" t="s">
        <v>318</v>
      </c>
      <c r="Y492" s="1">
        <f t="shared" ref="Y492" si="288">Y488*112%</f>
        <v>2159287.4860467049</v>
      </c>
      <c r="AC492" s="31" t="str">
        <f>IF(OR(RepP!$J$3="",RepP!$J$3=0,COUNTIF(Lists!$D:$D,RepP!$J$3)=0),Lists!$D$9,IF(RepP!$J$3=Lists!$D$9,Lists!$D$9,IF(RepP!$J$3=$E492,RepP!$J$3,"")))</f>
        <v>Все проекты</v>
      </c>
    </row>
    <row r="493" spans="2:29" x14ac:dyDescent="0.3">
      <c r="B493" s="26">
        <f>IF(AND(O493=0,P493=0,Q493=0,Y493=0),0,IF(OR(COUNTIFS(Items!$E:$E,O493,Items!$F:$F,P493,Items!$G:$G,Q493)=1,COUNTIFS(Items!$M:$M,O493,Items!$N:$N,P493,Items!$O:$O,Q493)=1,COUNTIFS(Items!$U:$U,O493,Items!$V:$V,P493,Items!$W:$W,Q493)=1),0,1))</f>
        <v>0</v>
      </c>
      <c r="D493" s="24">
        <v>45330</v>
      </c>
      <c r="E493" s="1" t="s">
        <v>202</v>
      </c>
      <c r="O493" s="1" t="s">
        <v>322</v>
      </c>
      <c r="P493" s="1" t="s">
        <v>282</v>
      </c>
      <c r="Q493" s="1" t="s">
        <v>319</v>
      </c>
      <c r="Y493" s="1">
        <f t="shared" ref="Y493" si="289">Y489*90%</f>
        <v>647767.05760800012</v>
      </c>
      <c r="AC493" s="31" t="str">
        <f>IF(OR(RepP!$J$3="",RepP!$J$3=0,COUNTIF(Lists!$D:$D,RepP!$J$3)=0),Lists!$D$9,IF(RepP!$J$3=Lists!$D$9,Lists!$D$9,IF(RepP!$J$3=$E493,RepP!$J$3,"")))</f>
        <v>Все проекты</v>
      </c>
    </row>
    <row r="494" spans="2:29" x14ac:dyDescent="0.3">
      <c r="B494" s="26">
        <f>IF(AND(O494=0,P494=0,Q494=0,Y494=0),0,IF(OR(COUNTIFS(Items!$E:$E,O494,Items!$F:$F,P494,Items!$G:$G,Q494)=1,COUNTIFS(Items!$M:$M,O494,Items!$N:$N,P494,Items!$O:$O,Q494)=1,COUNTIFS(Items!$U:$U,O494,Items!$V:$V,P494,Items!$W:$W,Q494)=1),0,1))</f>
        <v>0</v>
      </c>
      <c r="D494" s="24">
        <v>45330</v>
      </c>
      <c r="E494" s="1" t="s">
        <v>203</v>
      </c>
      <c r="O494" s="1" t="s">
        <v>322</v>
      </c>
      <c r="P494" s="1" t="s">
        <v>282</v>
      </c>
      <c r="Q494" s="1" t="s">
        <v>320</v>
      </c>
      <c r="Y494" s="1">
        <f t="shared" ref="Y494" si="290">Y490*67%</f>
        <v>141963.6964798671</v>
      </c>
      <c r="AC494" s="31" t="str">
        <f>IF(OR(RepP!$J$3="",RepP!$J$3=0,COUNTIF(Lists!$D:$D,RepP!$J$3)=0),Lists!$D$9,IF(RepP!$J$3=Lists!$D$9,Lists!$D$9,IF(RepP!$J$3=$E494,RepP!$J$3,"")))</f>
        <v>Все проекты</v>
      </c>
    </row>
    <row r="495" spans="2:29" x14ac:dyDescent="0.3">
      <c r="B495" s="26">
        <f>IF(AND(O495=0,P495=0,Q495=0,Y495=0),0,IF(OR(COUNTIFS(Items!$E:$E,O495,Items!$F:$F,P495,Items!$G:$G,Q495)=1,COUNTIFS(Items!$M:$M,O495,Items!$N:$N,P495,Items!$O:$O,Q495)=1,COUNTIFS(Items!$U:$U,O495,Items!$V:$V,P495,Items!$W:$W,Q495)=1),0,1))</f>
        <v>0</v>
      </c>
      <c r="D495" s="24">
        <f>D419+30</f>
        <v>45322</v>
      </c>
      <c r="E495" s="1" t="s">
        <v>202</v>
      </c>
      <c r="O495" s="1" t="s">
        <v>325</v>
      </c>
      <c r="P495" s="1" t="s">
        <v>280</v>
      </c>
      <c r="Q495" s="1" t="s">
        <v>283</v>
      </c>
      <c r="AA495" s="1">
        <f>Y419</f>
        <v>1672000</v>
      </c>
      <c r="AC495" s="31" t="str">
        <f>IF(OR(RepP!$J$3="",RepP!$J$3=0,COUNTIF(Lists!$D:$D,RepP!$J$3)=0),Lists!$D$9,IF(RepP!$J$3=Lists!$D$9,Lists!$D$9,IF(RepP!$J$3=$E495,RepP!$J$3,"")))</f>
        <v>Все проекты</v>
      </c>
    </row>
    <row r="496" spans="2:29" x14ac:dyDescent="0.3">
      <c r="B496" s="26">
        <f>IF(AND(O496=0,P496=0,Q496=0,Y496=0),0,IF(OR(COUNTIFS(Items!$E:$E,O496,Items!$F:$F,P496,Items!$G:$G,Q496)=1,COUNTIFS(Items!$M:$M,O496,Items!$N:$N,P496,Items!$O:$O,Q496)=1,COUNTIFS(Items!$U:$U,O496,Items!$V:$V,P496,Items!$W:$W,Q496)=1),0,1))</f>
        <v>0</v>
      </c>
      <c r="D496" s="24">
        <f t="shared" ref="D496:D532" si="291">D420+30</f>
        <v>45323</v>
      </c>
      <c r="E496" s="1" t="s">
        <v>203</v>
      </c>
      <c r="O496" s="1" t="s">
        <v>325</v>
      </c>
      <c r="P496" s="1" t="s">
        <v>280</v>
      </c>
      <c r="Q496" s="1" t="s">
        <v>285</v>
      </c>
      <c r="AA496" s="1">
        <f t="shared" ref="AA496:AA532" si="292">Y420</f>
        <v>5218000</v>
      </c>
      <c r="AC496" s="31" t="str">
        <f>IF(OR(RepP!$J$3="",RepP!$J$3=0,COUNTIF(Lists!$D:$D,RepP!$J$3)=0),Lists!$D$9,IF(RepP!$J$3=Lists!$D$9,Lists!$D$9,IF(RepP!$J$3=$E496,RepP!$J$3,"")))</f>
        <v>Все проекты</v>
      </c>
    </row>
    <row r="497" spans="2:29" x14ac:dyDescent="0.3">
      <c r="B497" s="26">
        <f>IF(AND(O497=0,P497=0,Q497=0,Y497=0),0,IF(OR(COUNTIFS(Items!$E:$E,O497,Items!$F:$F,P497,Items!$G:$G,Q497)=1,COUNTIFS(Items!$M:$M,O497,Items!$N:$N,P497,Items!$O:$O,Q497)=1,COUNTIFS(Items!$U:$U,O497,Items!$V:$V,P497,Items!$W:$W,Q497)=1),0,1))</f>
        <v>0</v>
      </c>
      <c r="D497" s="24">
        <f t="shared" si="291"/>
        <v>45324</v>
      </c>
      <c r="E497" s="1" t="s">
        <v>200</v>
      </c>
      <c r="O497" s="1" t="s">
        <v>325</v>
      </c>
      <c r="P497" s="1" t="s">
        <v>280</v>
      </c>
      <c r="Q497" s="1" t="s">
        <v>286</v>
      </c>
      <c r="AA497" s="1">
        <f t="shared" si="292"/>
        <v>578325</v>
      </c>
      <c r="AC497" s="31" t="str">
        <f>IF(OR(RepP!$J$3="",RepP!$J$3=0,COUNTIF(Lists!$D:$D,RepP!$J$3)=0),Lists!$D$9,IF(RepP!$J$3=Lists!$D$9,Lists!$D$9,IF(RepP!$J$3=$E497,RepP!$J$3,"")))</f>
        <v>Все проекты</v>
      </c>
    </row>
    <row r="498" spans="2:29" x14ac:dyDescent="0.3">
      <c r="B498" s="26">
        <f>IF(AND(O498=0,P498=0,Q498=0,Y498=0),0,IF(OR(COUNTIFS(Items!$E:$E,O498,Items!$F:$F,P498,Items!$G:$G,Q498)=1,COUNTIFS(Items!$M:$M,O498,Items!$N:$N,P498,Items!$O:$O,Q498)=1,COUNTIFS(Items!$U:$U,O498,Items!$V:$V,P498,Items!$W:$W,Q498)=1),0,1))</f>
        <v>0</v>
      </c>
      <c r="D498" s="24">
        <f t="shared" si="291"/>
        <v>45325</v>
      </c>
      <c r="E498" s="1" t="s">
        <v>201</v>
      </c>
      <c r="O498" s="1" t="s">
        <v>325</v>
      </c>
      <c r="P498" s="1" t="s">
        <v>280</v>
      </c>
      <c r="Q498" s="1" t="s">
        <v>287</v>
      </c>
      <c r="AA498" s="1">
        <f t="shared" si="292"/>
        <v>872100</v>
      </c>
      <c r="AC498" s="31" t="str">
        <f>IF(OR(RepP!$J$3="",RepP!$J$3=0,COUNTIF(Lists!$D:$D,RepP!$J$3)=0),Lists!$D$9,IF(RepP!$J$3=Lists!$D$9,Lists!$D$9,IF(RepP!$J$3=$E498,RepP!$J$3,"")))</f>
        <v>Все проекты</v>
      </c>
    </row>
    <row r="499" spans="2:29" x14ac:dyDescent="0.3">
      <c r="B499" s="26">
        <f>IF(AND(O499=0,P499=0,Q499=0,Y499=0),0,IF(OR(COUNTIFS(Items!$E:$E,O499,Items!$F:$F,P499,Items!$G:$G,Q499)=1,COUNTIFS(Items!$M:$M,O499,Items!$N:$N,P499,Items!$O:$O,Q499)=1,COUNTIFS(Items!$U:$U,O499,Items!$V:$V,P499,Items!$W:$W,Q499)=1),0,1))</f>
        <v>0</v>
      </c>
      <c r="D499" s="24">
        <f t="shared" si="291"/>
        <v>45326</v>
      </c>
      <c r="E499" s="1" t="s">
        <v>202</v>
      </c>
      <c r="O499" s="1" t="s">
        <v>325</v>
      </c>
      <c r="P499" s="1" t="s">
        <v>280</v>
      </c>
      <c r="Q499" s="1" t="s">
        <v>288</v>
      </c>
      <c r="AA499" s="1">
        <f t="shared" si="292"/>
        <v>1504800</v>
      </c>
      <c r="AC499" s="31" t="str">
        <f>IF(OR(RepP!$J$3="",RepP!$J$3=0,COUNTIF(Lists!$D:$D,RepP!$J$3)=0),Lists!$D$9,IF(RepP!$J$3=Lists!$D$9,Lists!$D$9,IF(RepP!$J$3=$E499,RepP!$J$3,"")))</f>
        <v>Все проекты</v>
      </c>
    </row>
    <row r="500" spans="2:29" x14ac:dyDescent="0.3">
      <c r="B500" s="26">
        <f>IF(AND(O500=0,P500=0,Q500=0,Y500=0),0,IF(OR(COUNTIFS(Items!$E:$E,O500,Items!$F:$F,P500,Items!$G:$G,Q500)=1,COUNTIFS(Items!$M:$M,O500,Items!$N:$N,P500,Items!$O:$O,Q500)=1,COUNTIFS(Items!$U:$U,O500,Items!$V:$V,P500,Items!$W:$W,Q500)=1),0,1))</f>
        <v>0</v>
      </c>
      <c r="D500" s="24">
        <f t="shared" si="291"/>
        <v>45327</v>
      </c>
      <c r="E500" s="1" t="s">
        <v>203</v>
      </c>
      <c r="O500" s="1" t="s">
        <v>325</v>
      </c>
      <c r="P500" s="1" t="s">
        <v>280</v>
      </c>
      <c r="Q500" s="1" t="s">
        <v>289</v>
      </c>
      <c r="AA500" s="1">
        <f t="shared" si="292"/>
        <v>3496060</v>
      </c>
      <c r="AC500" s="31" t="str">
        <f>IF(OR(RepP!$J$3="",RepP!$J$3=0,COUNTIF(Lists!$D:$D,RepP!$J$3)=0),Lists!$D$9,IF(RepP!$J$3=Lists!$D$9,Lists!$D$9,IF(RepP!$J$3=$E500,RepP!$J$3,"")))</f>
        <v>Все проекты</v>
      </c>
    </row>
    <row r="501" spans="2:29" x14ac:dyDescent="0.3">
      <c r="B501" s="26">
        <f>IF(AND(O501=0,P501=0,Q501=0,Y501=0),0,IF(OR(COUNTIFS(Items!$E:$E,O501,Items!$F:$F,P501,Items!$G:$G,Q501)=1,COUNTIFS(Items!$M:$M,O501,Items!$N:$N,P501,Items!$O:$O,Q501)=1,COUNTIFS(Items!$U:$U,O501,Items!$V:$V,P501,Items!$W:$W,Q501)=1),0,1))</f>
        <v>0</v>
      </c>
      <c r="D501" s="24">
        <f t="shared" si="291"/>
        <v>45328</v>
      </c>
      <c r="E501" s="1" t="s">
        <v>200</v>
      </c>
      <c r="O501" s="1" t="s">
        <v>325</v>
      </c>
      <c r="P501" s="1" t="s">
        <v>280</v>
      </c>
      <c r="Q501" s="1" t="s">
        <v>290</v>
      </c>
      <c r="AA501" s="1">
        <f t="shared" si="292"/>
        <v>722906.25</v>
      </c>
      <c r="AC501" s="31" t="str">
        <f>IF(OR(RepP!$J$3="",RepP!$J$3=0,COUNTIF(Lists!$D:$D,RepP!$J$3)=0),Lists!$D$9,IF(RepP!$J$3=Lists!$D$9,Lists!$D$9,IF(RepP!$J$3=$E501,RepP!$J$3,"")))</f>
        <v>Все проекты</v>
      </c>
    </row>
    <row r="502" spans="2:29" x14ac:dyDescent="0.3">
      <c r="B502" s="26">
        <f>IF(AND(O502=0,P502=0,Q502=0,Y502=0),0,IF(OR(COUNTIFS(Items!$E:$E,O502,Items!$F:$F,P502,Items!$G:$G,Q502)=1,COUNTIFS(Items!$M:$M,O502,Items!$N:$N,P502,Items!$O:$O,Q502)=1,COUNTIFS(Items!$U:$U,O502,Items!$V:$V,P502,Items!$W:$W,Q502)=1),0,1))</f>
        <v>0</v>
      </c>
      <c r="D502" s="24">
        <f t="shared" si="291"/>
        <v>45329</v>
      </c>
      <c r="E502" s="1" t="s">
        <v>201</v>
      </c>
      <c r="O502" s="1" t="s">
        <v>325</v>
      </c>
      <c r="P502" s="1" t="s">
        <v>280</v>
      </c>
      <c r="Q502" s="1" t="s">
        <v>291</v>
      </c>
      <c r="AA502" s="1">
        <f t="shared" si="292"/>
        <v>976752.00000000012</v>
      </c>
      <c r="AC502" s="31" t="str">
        <f>IF(OR(RepP!$J$3="",RepP!$J$3=0,COUNTIF(Lists!$D:$D,RepP!$J$3)=0),Lists!$D$9,IF(RepP!$J$3=Lists!$D$9,Lists!$D$9,IF(RepP!$J$3=$E502,RepP!$J$3,"")))</f>
        <v>Все проекты</v>
      </c>
    </row>
    <row r="503" spans="2:29" x14ac:dyDescent="0.3">
      <c r="B503" s="26">
        <f>IF(AND(O503=0,P503=0,Q503=0,Y503=0),0,IF(OR(COUNTIFS(Items!$E:$E,O503,Items!$F:$F,P503,Items!$G:$G,Q503)=1,COUNTIFS(Items!$M:$M,O503,Items!$N:$N,P503,Items!$O:$O,Q503)=1,COUNTIFS(Items!$U:$U,O503,Items!$V:$V,P503,Items!$W:$W,Q503)=1),0,1))</f>
        <v>0</v>
      </c>
      <c r="D503" s="24">
        <f t="shared" si="291"/>
        <v>45330</v>
      </c>
      <c r="E503" s="1" t="s">
        <v>202</v>
      </c>
      <c r="O503" s="1" t="s">
        <v>325</v>
      </c>
      <c r="P503" s="1" t="s">
        <v>280</v>
      </c>
      <c r="Q503" s="1" t="s">
        <v>292</v>
      </c>
      <c r="AA503" s="1">
        <f t="shared" si="292"/>
        <v>1354320</v>
      </c>
      <c r="AC503" s="31" t="str">
        <f>IF(OR(RepP!$J$3="",RepP!$J$3=0,COUNTIF(Lists!$D:$D,RepP!$J$3)=0),Lists!$D$9,IF(RepP!$J$3=Lists!$D$9,Lists!$D$9,IF(RepP!$J$3=$E503,RepP!$J$3,"")))</f>
        <v>Все проекты</v>
      </c>
    </row>
    <row r="504" spans="2:29" x14ac:dyDescent="0.3">
      <c r="B504" s="26">
        <f>IF(AND(O504=0,P504=0,Q504=0,Y504=0),0,IF(OR(COUNTIFS(Items!$E:$E,O504,Items!$F:$F,P504,Items!$G:$G,Q504)=1,COUNTIFS(Items!$M:$M,O504,Items!$N:$N,P504,Items!$O:$O,Q504)=1,COUNTIFS(Items!$U:$U,O504,Items!$V:$V,P504,Items!$W:$W,Q504)=1),0,1))</f>
        <v>0</v>
      </c>
      <c r="D504" s="24">
        <f t="shared" si="291"/>
        <v>45331</v>
      </c>
      <c r="E504" s="1" t="s">
        <v>203</v>
      </c>
      <c r="O504" s="1" t="s">
        <v>325</v>
      </c>
      <c r="P504" s="1" t="s">
        <v>280</v>
      </c>
      <c r="Q504" s="1" t="s">
        <v>293</v>
      </c>
      <c r="AA504" s="1">
        <f t="shared" si="292"/>
        <v>2342360.2000000002</v>
      </c>
      <c r="AC504" s="31" t="str">
        <f>IF(OR(RepP!$J$3="",RepP!$J$3=0,COUNTIF(Lists!$D:$D,RepP!$J$3)=0),Lists!$D$9,IF(RepP!$J$3=Lists!$D$9,Lists!$D$9,IF(RepP!$J$3=$E504,RepP!$J$3,"")))</f>
        <v>Все проекты</v>
      </c>
    </row>
    <row r="505" spans="2:29" x14ac:dyDescent="0.3">
      <c r="B505" s="26">
        <f>IF(AND(O505=0,P505=0,Q505=0,Y505=0),0,IF(OR(COUNTIFS(Items!$E:$E,O505,Items!$F:$F,P505,Items!$G:$G,Q505)=1,COUNTIFS(Items!$M:$M,O505,Items!$N:$N,P505,Items!$O:$O,Q505)=1,COUNTIFS(Items!$U:$U,O505,Items!$V:$V,P505,Items!$W:$W,Q505)=1),0,1))</f>
        <v>0</v>
      </c>
      <c r="D505" s="24">
        <f t="shared" si="291"/>
        <v>45332</v>
      </c>
      <c r="E505" s="1" t="s">
        <v>200</v>
      </c>
      <c r="O505" s="1" t="s">
        <v>325</v>
      </c>
      <c r="P505" s="1" t="s">
        <v>280</v>
      </c>
      <c r="Q505" s="1" t="s">
        <v>294</v>
      </c>
      <c r="AA505" s="1">
        <f t="shared" si="292"/>
        <v>903632.8125</v>
      </c>
      <c r="AC505" s="31" t="str">
        <f>IF(OR(RepP!$J$3="",RepP!$J$3=0,COUNTIF(Lists!$D:$D,RepP!$J$3)=0),Lists!$D$9,IF(RepP!$J$3=Lists!$D$9,Lists!$D$9,IF(RepP!$J$3=$E505,RepP!$J$3,"")))</f>
        <v>Все проекты</v>
      </c>
    </row>
    <row r="506" spans="2:29" x14ac:dyDescent="0.3">
      <c r="B506" s="26">
        <f>IF(AND(O506=0,P506=0,Q506=0,Y506=0),0,IF(OR(COUNTIFS(Items!$E:$E,O506,Items!$F:$F,P506,Items!$G:$G,Q506)=1,COUNTIFS(Items!$M:$M,O506,Items!$N:$N,P506,Items!$O:$O,Q506)=1,COUNTIFS(Items!$U:$U,O506,Items!$V:$V,P506,Items!$W:$W,Q506)=1),0,1))</f>
        <v>0</v>
      </c>
      <c r="D506" s="24">
        <f t="shared" si="291"/>
        <v>45333</v>
      </c>
      <c r="E506" s="1" t="s">
        <v>201</v>
      </c>
      <c r="O506" s="1" t="s">
        <v>325</v>
      </c>
      <c r="P506" s="1" t="s">
        <v>281</v>
      </c>
      <c r="Q506" s="1" t="s">
        <v>295</v>
      </c>
      <c r="AA506" s="1">
        <f t="shared" si="292"/>
        <v>1093962.2400000002</v>
      </c>
      <c r="AC506" s="31" t="str">
        <f>IF(OR(RepP!$J$3="",RepP!$J$3=0,COUNTIF(Lists!$D:$D,RepP!$J$3)=0),Lists!$D$9,IF(RepP!$J$3=Lists!$D$9,Lists!$D$9,IF(RepP!$J$3=$E506,RepP!$J$3,"")))</f>
        <v>Все проекты</v>
      </c>
    </row>
    <row r="507" spans="2:29" x14ac:dyDescent="0.3">
      <c r="B507" s="26">
        <f>IF(AND(O507=0,P507=0,Q507=0,Y507=0),0,IF(OR(COUNTIFS(Items!$E:$E,O507,Items!$F:$F,P507,Items!$G:$G,Q507)=1,COUNTIFS(Items!$M:$M,O507,Items!$N:$N,P507,Items!$O:$O,Q507)=1,COUNTIFS(Items!$U:$U,O507,Items!$V:$V,P507,Items!$W:$W,Q507)=1),0,1))</f>
        <v>0</v>
      </c>
      <c r="D507" s="24">
        <f t="shared" si="291"/>
        <v>45334</v>
      </c>
      <c r="E507" s="1" t="s">
        <v>202</v>
      </c>
      <c r="O507" s="1" t="s">
        <v>325</v>
      </c>
      <c r="P507" s="1" t="s">
        <v>281</v>
      </c>
      <c r="Q507" s="1" t="s">
        <v>284</v>
      </c>
      <c r="AA507" s="1">
        <f t="shared" si="292"/>
        <v>1218888</v>
      </c>
      <c r="AC507" s="31" t="str">
        <f>IF(OR(RepP!$J$3="",RepP!$J$3=0,COUNTIF(Lists!$D:$D,RepP!$J$3)=0),Lists!$D$9,IF(RepP!$J$3=Lists!$D$9,Lists!$D$9,IF(RepP!$J$3=$E507,RepP!$J$3,"")))</f>
        <v>Все проекты</v>
      </c>
    </row>
    <row r="508" spans="2:29" x14ac:dyDescent="0.3">
      <c r="B508" s="26">
        <f>IF(AND(O508=0,P508=0,Q508=0,Y508=0),0,IF(OR(COUNTIFS(Items!$E:$E,O508,Items!$F:$F,P508,Items!$G:$G,Q508)=1,COUNTIFS(Items!$M:$M,O508,Items!$N:$N,P508,Items!$O:$O,Q508)=1,COUNTIFS(Items!$U:$U,O508,Items!$V:$V,P508,Items!$W:$W,Q508)=1),0,1))</f>
        <v>0</v>
      </c>
      <c r="D508" s="24">
        <f t="shared" si="291"/>
        <v>45335</v>
      </c>
      <c r="E508" s="1" t="s">
        <v>203</v>
      </c>
      <c r="O508" s="1" t="s">
        <v>325</v>
      </c>
      <c r="P508" s="1" t="s">
        <v>281</v>
      </c>
      <c r="Q508" s="1" t="s">
        <v>297</v>
      </c>
      <c r="AA508" s="1">
        <f t="shared" si="292"/>
        <v>1569381.3340000003</v>
      </c>
      <c r="AC508" s="31" t="str">
        <f>IF(OR(RepP!$J$3="",RepP!$J$3=0,COUNTIF(Lists!$D:$D,RepP!$J$3)=0),Lists!$D$9,IF(RepP!$J$3=Lists!$D$9,Lists!$D$9,IF(RepP!$J$3=$E508,RepP!$J$3,"")))</f>
        <v>Все проекты</v>
      </c>
    </row>
    <row r="509" spans="2:29" x14ac:dyDescent="0.3">
      <c r="B509" s="26">
        <f>IF(AND(O509=0,P509=0,Q509=0,Y509=0),0,IF(OR(COUNTIFS(Items!$E:$E,O509,Items!$F:$F,P509,Items!$G:$G,Q509)=1,COUNTIFS(Items!$M:$M,O509,Items!$N:$N,P509,Items!$O:$O,Q509)=1,COUNTIFS(Items!$U:$U,O509,Items!$V:$V,P509,Items!$W:$W,Q509)=1),0,1))</f>
        <v>0</v>
      </c>
      <c r="D509" s="24">
        <f t="shared" si="291"/>
        <v>45336</v>
      </c>
      <c r="E509" s="1" t="s">
        <v>200</v>
      </c>
      <c r="O509" s="1" t="s">
        <v>325</v>
      </c>
      <c r="P509" s="1" t="s">
        <v>281</v>
      </c>
      <c r="Q509" s="1" t="s">
        <v>298</v>
      </c>
      <c r="AA509" s="1">
        <f t="shared" si="292"/>
        <v>1129541.015625</v>
      </c>
      <c r="AC509" s="31" t="str">
        <f>IF(OR(RepP!$J$3="",RepP!$J$3=0,COUNTIF(Lists!$D:$D,RepP!$J$3)=0),Lists!$D$9,IF(RepP!$J$3=Lists!$D$9,Lists!$D$9,IF(RepP!$J$3=$E509,RepP!$J$3,"")))</f>
        <v>Все проекты</v>
      </c>
    </row>
    <row r="510" spans="2:29" x14ac:dyDescent="0.3">
      <c r="B510" s="26">
        <f>IF(AND(O510=0,P510=0,Q510=0,Y510=0),0,IF(OR(COUNTIFS(Items!$E:$E,O510,Items!$F:$F,P510,Items!$G:$G,Q510)=1,COUNTIFS(Items!$M:$M,O510,Items!$N:$N,P510,Items!$O:$O,Q510)=1,COUNTIFS(Items!$U:$U,O510,Items!$V:$V,P510,Items!$W:$W,Q510)=1),0,1))</f>
        <v>0</v>
      </c>
      <c r="D510" s="24">
        <f t="shared" si="291"/>
        <v>45337</v>
      </c>
      <c r="E510" s="1" t="s">
        <v>201</v>
      </c>
      <c r="O510" s="1" t="s">
        <v>325</v>
      </c>
      <c r="P510" s="1" t="s">
        <v>281</v>
      </c>
      <c r="Q510" s="1" t="s">
        <v>299</v>
      </c>
      <c r="AA510" s="1">
        <f t="shared" si="292"/>
        <v>1225237.7088000004</v>
      </c>
      <c r="AC510" s="31" t="str">
        <f>IF(OR(RepP!$J$3="",RepP!$J$3=0,COUNTIF(Lists!$D:$D,RepP!$J$3)=0),Lists!$D$9,IF(RepP!$J$3=Lists!$D$9,Lists!$D$9,IF(RepP!$J$3=$E510,RepP!$J$3,"")))</f>
        <v>Все проекты</v>
      </c>
    </row>
    <row r="511" spans="2:29" x14ac:dyDescent="0.3">
      <c r="B511" s="26">
        <f>IF(AND(O511=0,P511=0,Q511=0,Y511=0),0,IF(OR(COUNTIFS(Items!$E:$E,O511,Items!$F:$F,P511,Items!$G:$G,Q511)=1,COUNTIFS(Items!$M:$M,O511,Items!$N:$N,P511,Items!$O:$O,Q511)=1,COUNTIFS(Items!$U:$U,O511,Items!$V:$V,P511,Items!$W:$W,Q511)=1),0,1))</f>
        <v>0</v>
      </c>
      <c r="D511" s="24">
        <f t="shared" si="291"/>
        <v>45338</v>
      </c>
      <c r="E511" s="1" t="s">
        <v>202</v>
      </c>
      <c r="O511" s="1" t="s">
        <v>325</v>
      </c>
      <c r="P511" s="1" t="s">
        <v>281</v>
      </c>
      <c r="Q511" s="1" t="s">
        <v>300</v>
      </c>
      <c r="AA511" s="1">
        <f t="shared" si="292"/>
        <v>1096999.2</v>
      </c>
      <c r="AC511" s="31" t="str">
        <f>IF(OR(RepP!$J$3="",RepP!$J$3=0,COUNTIF(Lists!$D:$D,RepP!$J$3)=0),Lists!$D$9,IF(RepP!$J$3=Lists!$D$9,Lists!$D$9,IF(RepP!$J$3=$E511,RepP!$J$3,"")))</f>
        <v>Все проекты</v>
      </c>
    </row>
    <row r="512" spans="2:29" x14ac:dyDescent="0.3">
      <c r="B512" s="26">
        <f>IF(AND(O512=0,P512=0,Q512=0,Y512=0),0,IF(OR(COUNTIFS(Items!$E:$E,O512,Items!$F:$F,P512,Items!$G:$G,Q512)=1,COUNTIFS(Items!$M:$M,O512,Items!$N:$N,P512,Items!$O:$O,Q512)=1,COUNTIFS(Items!$U:$U,O512,Items!$V:$V,P512,Items!$W:$W,Q512)=1),0,1))</f>
        <v>0</v>
      </c>
      <c r="D512" s="24">
        <f t="shared" si="291"/>
        <v>45339</v>
      </c>
      <c r="E512" s="1" t="s">
        <v>203</v>
      </c>
      <c r="O512" s="1" t="s">
        <v>325</v>
      </c>
      <c r="P512" s="1" t="s">
        <v>281</v>
      </c>
      <c r="Q512" s="1" t="s">
        <v>301</v>
      </c>
      <c r="AA512" s="1">
        <f t="shared" si="292"/>
        <v>1051485.4937800001</v>
      </c>
      <c r="AC512" s="31" t="str">
        <f>IF(OR(RepP!$J$3="",RepP!$J$3=0,COUNTIF(Lists!$D:$D,RepP!$J$3)=0),Lists!$D$9,IF(RepP!$J$3=Lists!$D$9,Lists!$D$9,IF(RepP!$J$3=$E512,RepP!$J$3,"")))</f>
        <v>Все проекты</v>
      </c>
    </row>
    <row r="513" spans="2:29" x14ac:dyDescent="0.3">
      <c r="B513" s="26">
        <f>IF(AND(O513=0,P513=0,Q513=0,Y513=0),0,IF(OR(COUNTIFS(Items!$E:$E,O513,Items!$F:$F,P513,Items!$G:$G,Q513)=1,COUNTIFS(Items!$M:$M,O513,Items!$N:$N,P513,Items!$O:$O,Q513)=1,COUNTIFS(Items!$U:$U,O513,Items!$V:$V,P513,Items!$W:$W,Q513)=1),0,1))</f>
        <v>0</v>
      </c>
      <c r="D513" s="24">
        <f t="shared" si="291"/>
        <v>45340</v>
      </c>
      <c r="E513" s="1" t="s">
        <v>200</v>
      </c>
      <c r="O513" s="1" t="s">
        <v>325</v>
      </c>
      <c r="P513" s="1" t="s">
        <v>281</v>
      </c>
      <c r="Q513" s="1" t="s">
        <v>302</v>
      </c>
      <c r="AA513" s="1">
        <f t="shared" si="292"/>
        <v>1411926.26953125</v>
      </c>
      <c r="AC513" s="31" t="str">
        <f>IF(OR(RepP!$J$3="",RepP!$J$3=0,COUNTIF(Lists!$D:$D,RepP!$J$3)=0),Lists!$D$9,IF(RepP!$J$3=Lists!$D$9,Lists!$D$9,IF(RepP!$J$3=$E513,RepP!$J$3,"")))</f>
        <v>Все проекты</v>
      </c>
    </row>
    <row r="514" spans="2:29" x14ac:dyDescent="0.3">
      <c r="B514" s="26">
        <f>IF(AND(O514=0,P514=0,Q514=0,Y514=0),0,IF(OR(COUNTIFS(Items!$E:$E,O514,Items!$F:$F,P514,Items!$G:$G,Q514)=1,COUNTIFS(Items!$M:$M,O514,Items!$N:$N,P514,Items!$O:$O,Q514)=1,COUNTIFS(Items!$U:$U,O514,Items!$V:$V,P514,Items!$W:$W,Q514)=1),0,1))</f>
        <v>0</v>
      </c>
      <c r="D514" s="24">
        <f t="shared" si="291"/>
        <v>45341</v>
      </c>
      <c r="E514" s="1" t="s">
        <v>201</v>
      </c>
      <c r="O514" s="1" t="s">
        <v>325</v>
      </c>
      <c r="P514" s="1" t="s">
        <v>281</v>
      </c>
      <c r="Q514" s="1" t="s">
        <v>303</v>
      </c>
      <c r="AA514" s="1">
        <f t="shared" si="292"/>
        <v>1372266.2338560005</v>
      </c>
      <c r="AC514" s="31" t="str">
        <f>IF(OR(RepP!$J$3="",RepP!$J$3=0,COUNTIF(Lists!$D:$D,RepP!$J$3)=0),Lists!$D$9,IF(RepP!$J$3=Lists!$D$9,Lists!$D$9,IF(RepP!$J$3=$E514,RepP!$J$3,"")))</f>
        <v>Все проекты</v>
      </c>
    </row>
    <row r="515" spans="2:29" x14ac:dyDescent="0.3">
      <c r="B515" s="26">
        <f>IF(AND(O515=0,P515=0,Q515=0,Y515=0),0,IF(OR(COUNTIFS(Items!$E:$E,O515,Items!$F:$F,P515,Items!$G:$G,Q515)=1,COUNTIFS(Items!$M:$M,O515,Items!$N:$N,P515,Items!$O:$O,Q515)=1,COUNTIFS(Items!$U:$U,O515,Items!$V:$V,P515,Items!$W:$W,Q515)=1),0,1))</f>
        <v>0</v>
      </c>
      <c r="D515" s="24">
        <f t="shared" si="291"/>
        <v>45342</v>
      </c>
      <c r="E515" s="1" t="s">
        <v>202</v>
      </c>
      <c r="O515" s="1" t="s">
        <v>325</v>
      </c>
      <c r="P515" s="1" t="s">
        <v>281</v>
      </c>
      <c r="Q515" s="1" t="s">
        <v>304</v>
      </c>
      <c r="AA515" s="1">
        <f t="shared" si="292"/>
        <v>987299.28</v>
      </c>
      <c r="AC515" s="31" t="str">
        <f>IF(OR(RepP!$J$3="",RepP!$J$3=0,COUNTIF(Lists!$D:$D,RepP!$J$3)=0),Lists!$D$9,IF(RepP!$J$3=Lists!$D$9,Lists!$D$9,IF(RepP!$J$3=$E515,RepP!$J$3,"")))</f>
        <v>Все проекты</v>
      </c>
    </row>
    <row r="516" spans="2:29" x14ac:dyDescent="0.3">
      <c r="B516" s="26">
        <f>IF(AND(O516=0,P516=0,Q516=0,Y516=0),0,IF(OR(COUNTIFS(Items!$E:$E,O516,Items!$F:$F,P516,Items!$G:$G,Q516)=1,COUNTIFS(Items!$M:$M,O516,Items!$N:$N,P516,Items!$O:$O,Q516)=1,COUNTIFS(Items!$U:$U,O516,Items!$V:$V,P516,Items!$W:$W,Q516)=1),0,1))</f>
        <v>0</v>
      </c>
      <c r="D516" s="24">
        <f t="shared" si="291"/>
        <v>45343</v>
      </c>
      <c r="E516" s="1" t="s">
        <v>203</v>
      </c>
      <c r="O516" s="1" t="s">
        <v>325</v>
      </c>
      <c r="P516" s="1" t="s">
        <v>282</v>
      </c>
      <c r="Q516" s="1" t="s">
        <v>296</v>
      </c>
      <c r="AA516" s="1">
        <f t="shared" si="292"/>
        <v>704495.28083260008</v>
      </c>
      <c r="AC516" s="31" t="str">
        <f>IF(OR(RepP!$J$3="",RepP!$J$3=0,COUNTIF(Lists!$D:$D,RepP!$J$3)=0),Lists!$D$9,IF(RepP!$J$3=Lists!$D$9,Lists!$D$9,IF(RepP!$J$3=$E516,RepP!$J$3,"")))</f>
        <v>Все проекты</v>
      </c>
    </row>
    <row r="517" spans="2:29" x14ac:dyDescent="0.3">
      <c r="B517" s="26">
        <f>IF(AND(O517=0,P517=0,Q517=0,Y517=0),0,IF(OR(COUNTIFS(Items!$E:$E,O517,Items!$F:$F,P517,Items!$G:$G,Q517)=1,COUNTIFS(Items!$M:$M,O517,Items!$N:$N,P517,Items!$O:$O,Q517)=1,COUNTIFS(Items!$U:$U,O517,Items!$V:$V,P517,Items!$W:$W,Q517)=1),0,1))</f>
        <v>0</v>
      </c>
      <c r="D517" s="24">
        <f t="shared" si="291"/>
        <v>45344</v>
      </c>
      <c r="E517" s="1" t="s">
        <v>200</v>
      </c>
      <c r="O517" s="1" t="s">
        <v>325</v>
      </c>
      <c r="P517" s="1" t="s">
        <v>282</v>
      </c>
      <c r="Q517" s="1" t="s">
        <v>305</v>
      </c>
      <c r="AA517" s="1">
        <f t="shared" si="292"/>
        <v>1764907.8369140625</v>
      </c>
      <c r="AC517" s="31" t="str">
        <f>IF(OR(RepP!$J$3="",RepP!$J$3=0,COUNTIF(Lists!$D:$D,RepP!$J$3)=0),Lists!$D$9,IF(RepP!$J$3=Lists!$D$9,Lists!$D$9,IF(RepP!$J$3=$E517,RepP!$J$3,"")))</f>
        <v>Все проекты</v>
      </c>
    </row>
    <row r="518" spans="2:29" x14ac:dyDescent="0.3">
      <c r="B518" s="26">
        <f>IF(AND(O518=0,P518=0,Q518=0,Y518=0),0,IF(OR(COUNTIFS(Items!$E:$E,O518,Items!$F:$F,P518,Items!$G:$G,Q518)=1,COUNTIFS(Items!$M:$M,O518,Items!$N:$N,P518,Items!$O:$O,Q518)=1,COUNTIFS(Items!$U:$U,O518,Items!$V:$V,P518,Items!$W:$W,Q518)=1),0,1))</f>
        <v>0</v>
      </c>
      <c r="D518" s="24">
        <f t="shared" si="291"/>
        <v>45345</v>
      </c>
      <c r="E518" s="1" t="s">
        <v>201</v>
      </c>
      <c r="O518" s="1" t="s">
        <v>325</v>
      </c>
      <c r="P518" s="1" t="s">
        <v>282</v>
      </c>
      <c r="Q518" s="1" t="s">
        <v>306</v>
      </c>
      <c r="AA518" s="1">
        <f t="shared" si="292"/>
        <v>1536938.1819187207</v>
      </c>
      <c r="AC518" s="31" t="str">
        <f>IF(OR(RepP!$J$3="",RepP!$J$3=0,COUNTIF(Lists!$D:$D,RepP!$J$3)=0),Lists!$D$9,IF(RepP!$J$3=Lists!$D$9,Lists!$D$9,IF(RepP!$J$3=$E518,RepP!$J$3,"")))</f>
        <v>Все проекты</v>
      </c>
    </row>
    <row r="519" spans="2:29" x14ac:dyDescent="0.3">
      <c r="B519" s="26">
        <f>IF(AND(O519=0,P519=0,Q519=0,Y519=0),0,IF(OR(COUNTIFS(Items!$E:$E,O519,Items!$F:$F,P519,Items!$G:$G,Q519)=1,COUNTIFS(Items!$M:$M,O519,Items!$N:$N,P519,Items!$O:$O,Q519)=1,COUNTIFS(Items!$U:$U,O519,Items!$V:$V,P519,Items!$W:$W,Q519)=1),0,1))</f>
        <v>0</v>
      </c>
      <c r="D519" s="24">
        <f t="shared" si="291"/>
        <v>45346</v>
      </c>
      <c r="E519" s="1" t="s">
        <v>202</v>
      </c>
      <c r="O519" s="1" t="s">
        <v>325</v>
      </c>
      <c r="P519" s="1" t="s">
        <v>282</v>
      </c>
      <c r="Q519" s="1" t="s">
        <v>307</v>
      </c>
      <c r="AA519" s="1">
        <f t="shared" si="292"/>
        <v>888569.35200000007</v>
      </c>
      <c r="AC519" s="31" t="str">
        <f>IF(OR(RepP!$J$3="",RepP!$J$3=0,COUNTIF(Lists!$D:$D,RepP!$J$3)=0),Lists!$D$9,IF(RepP!$J$3=Lists!$D$9,Lists!$D$9,IF(RepP!$J$3=$E519,RepP!$J$3,"")))</f>
        <v>Все проекты</v>
      </c>
    </row>
    <row r="520" spans="2:29" x14ac:dyDescent="0.3">
      <c r="B520" s="26">
        <f>IF(AND(O520=0,P520=0,Q520=0,Y520=0),0,IF(OR(COUNTIFS(Items!$E:$E,O520,Items!$F:$F,P520,Items!$G:$G,Q520)=1,COUNTIFS(Items!$M:$M,O520,Items!$N:$N,P520,Items!$O:$O,Q520)=1,COUNTIFS(Items!$U:$U,O520,Items!$V:$V,P520,Items!$W:$W,Q520)=1),0,1))</f>
        <v>0</v>
      </c>
      <c r="D520" s="24">
        <f t="shared" si="291"/>
        <v>45347</v>
      </c>
      <c r="E520" s="1" t="s">
        <v>203</v>
      </c>
      <c r="O520" s="1" t="s">
        <v>325</v>
      </c>
      <c r="P520" s="1" t="s">
        <v>282</v>
      </c>
      <c r="Q520" s="1" t="s">
        <v>308</v>
      </c>
      <c r="AA520" s="1">
        <f t="shared" si="292"/>
        <v>472011.83815784211</v>
      </c>
      <c r="AC520" s="31" t="str">
        <f>IF(OR(RepP!$J$3="",RepP!$J$3=0,COUNTIF(Lists!$D:$D,RepP!$J$3)=0),Lists!$D$9,IF(RepP!$J$3=Lists!$D$9,Lists!$D$9,IF(RepP!$J$3=$E520,RepP!$J$3,"")))</f>
        <v>Все проекты</v>
      </c>
    </row>
    <row r="521" spans="2:29" x14ac:dyDescent="0.3">
      <c r="B521" s="26">
        <f>IF(AND(O521=0,P521=0,Q521=0,Y521=0),0,IF(OR(COUNTIFS(Items!$E:$E,O521,Items!$F:$F,P521,Items!$G:$G,Q521)=1,COUNTIFS(Items!$M:$M,O521,Items!$N:$N,P521,Items!$O:$O,Q521)=1,COUNTIFS(Items!$U:$U,O521,Items!$V:$V,P521,Items!$W:$W,Q521)=1),0,1))</f>
        <v>0</v>
      </c>
      <c r="D521" s="24">
        <f t="shared" si="291"/>
        <v>45348</v>
      </c>
      <c r="E521" s="1" t="s">
        <v>200</v>
      </c>
      <c r="O521" s="1" t="s">
        <v>325</v>
      </c>
      <c r="P521" s="1" t="s">
        <v>282</v>
      </c>
      <c r="Q521" s="1" t="s">
        <v>309</v>
      </c>
      <c r="AA521" s="1">
        <f t="shared" si="292"/>
        <v>2206134.7961425781</v>
      </c>
      <c r="AC521" s="31" t="str">
        <f>IF(OR(RepP!$J$3="",RepP!$J$3=0,COUNTIF(Lists!$D:$D,RepP!$J$3)=0),Lists!$D$9,IF(RepP!$J$3=Lists!$D$9,Lists!$D$9,IF(RepP!$J$3=$E521,RepP!$J$3,"")))</f>
        <v>Все проекты</v>
      </c>
    </row>
    <row r="522" spans="2:29" x14ac:dyDescent="0.3">
      <c r="B522" s="26">
        <f>IF(AND(O522=0,P522=0,Q522=0,Y522=0),0,IF(OR(COUNTIFS(Items!$E:$E,O522,Items!$F:$F,P522,Items!$G:$G,Q522)=1,COUNTIFS(Items!$M:$M,O522,Items!$N:$N,P522,Items!$O:$O,Q522)=1,COUNTIFS(Items!$U:$U,O522,Items!$V:$V,P522,Items!$W:$W,Q522)=1),0,1))</f>
        <v>0</v>
      </c>
      <c r="D522" s="24">
        <f t="shared" si="291"/>
        <v>45349</v>
      </c>
      <c r="E522" s="1" t="s">
        <v>201</v>
      </c>
      <c r="O522" s="1" t="s">
        <v>325</v>
      </c>
      <c r="P522" s="1" t="s">
        <v>282</v>
      </c>
      <c r="Q522" s="1" t="s">
        <v>310</v>
      </c>
      <c r="AA522" s="1">
        <f t="shared" si="292"/>
        <v>1721370.7637489673</v>
      </c>
      <c r="AC522" s="31" t="str">
        <f>IF(OR(RepP!$J$3="",RepP!$J$3=0,COUNTIF(Lists!$D:$D,RepP!$J$3)=0),Lists!$D$9,IF(RepP!$J$3=Lists!$D$9,Lists!$D$9,IF(RepP!$J$3=$E522,RepP!$J$3,"")))</f>
        <v>Все проекты</v>
      </c>
    </row>
    <row r="523" spans="2:29" x14ac:dyDescent="0.3">
      <c r="B523" s="26">
        <f>IF(AND(O523=0,P523=0,Q523=0,Y523=0),0,IF(OR(COUNTIFS(Items!$E:$E,O523,Items!$F:$F,P523,Items!$G:$G,Q523)=1,COUNTIFS(Items!$M:$M,O523,Items!$N:$N,P523,Items!$O:$O,Q523)=1,COUNTIFS(Items!$U:$U,O523,Items!$V:$V,P523,Items!$W:$W,Q523)=1),0,1))</f>
        <v>0</v>
      </c>
      <c r="D523" s="24">
        <f t="shared" si="291"/>
        <v>45350</v>
      </c>
      <c r="E523" s="1" t="s">
        <v>202</v>
      </c>
      <c r="O523" s="1" t="s">
        <v>325</v>
      </c>
      <c r="P523" s="1" t="s">
        <v>282</v>
      </c>
      <c r="Q523" s="1" t="s">
        <v>311</v>
      </c>
      <c r="AA523" s="1">
        <f t="shared" si="292"/>
        <v>799712.41680000012</v>
      </c>
      <c r="AC523" s="31" t="str">
        <f>IF(OR(RepP!$J$3="",RepP!$J$3=0,COUNTIF(Lists!$D:$D,RepP!$J$3)=0),Lists!$D$9,IF(RepP!$J$3=Lists!$D$9,Lists!$D$9,IF(RepP!$J$3=$E523,RepP!$J$3,"")))</f>
        <v>Все проекты</v>
      </c>
    </row>
    <row r="524" spans="2:29" x14ac:dyDescent="0.3">
      <c r="B524" s="26">
        <f>IF(AND(O524=0,P524=0,Q524=0,Y524=0),0,IF(OR(COUNTIFS(Items!$E:$E,O524,Items!$F:$F,P524,Items!$G:$G,Q524)=1,COUNTIFS(Items!$M:$M,O524,Items!$N:$N,P524,Items!$O:$O,Q524)=1,COUNTIFS(Items!$U:$U,O524,Items!$V:$V,P524,Items!$W:$W,Q524)=1),0,1))</f>
        <v>0</v>
      </c>
      <c r="D524" s="24">
        <f t="shared" si="291"/>
        <v>45351</v>
      </c>
      <c r="E524" s="1" t="s">
        <v>203</v>
      </c>
      <c r="O524" s="1" t="s">
        <v>325</v>
      </c>
      <c r="P524" s="1" t="s">
        <v>282</v>
      </c>
      <c r="Q524" s="1" t="s">
        <v>312</v>
      </c>
      <c r="AA524" s="1">
        <f t="shared" si="292"/>
        <v>316247.93156575423</v>
      </c>
      <c r="AC524" s="31" t="str">
        <f>IF(OR(RepP!$J$3="",RepP!$J$3=0,COUNTIF(Lists!$D:$D,RepP!$J$3)=0),Lists!$D$9,IF(RepP!$J$3=Lists!$D$9,Lists!$D$9,IF(RepP!$J$3=$E524,RepP!$J$3,"")))</f>
        <v>Все проекты</v>
      </c>
    </row>
    <row r="525" spans="2:29" x14ac:dyDescent="0.3">
      <c r="B525" s="26">
        <f>IF(AND(O525=0,P525=0,Q525=0,Y525=0),0,IF(OR(COUNTIFS(Items!$E:$E,O525,Items!$F:$F,P525,Items!$G:$G,Q525)=1,COUNTIFS(Items!$M:$M,O525,Items!$N:$N,P525,Items!$O:$O,Q525)=1,COUNTIFS(Items!$U:$U,O525,Items!$V:$V,P525,Items!$W:$W,Q525)=1),0,1))</f>
        <v>0</v>
      </c>
      <c r="D525" s="24">
        <f t="shared" si="291"/>
        <v>45352</v>
      </c>
      <c r="E525" s="1" t="s">
        <v>200</v>
      </c>
      <c r="O525" s="1" t="s">
        <v>325</v>
      </c>
      <c r="P525" s="1" t="s">
        <v>282</v>
      </c>
      <c r="Q525" s="1" t="s">
        <v>313</v>
      </c>
      <c r="AA525" s="1">
        <f t="shared" si="292"/>
        <v>2757668.4951782227</v>
      </c>
      <c r="AC525" s="31" t="str">
        <f>IF(OR(RepP!$J$3="",RepP!$J$3=0,COUNTIF(Lists!$D:$D,RepP!$J$3)=0),Lists!$D$9,IF(RepP!$J$3=Lists!$D$9,Lists!$D$9,IF(RepP!$J$3=$E525,RepP!$J$3,"")))</f>
        <v>Все проекты</v>
      </c>
    </row>
    <row r="526" spans="2:29" x14ac:dyDescent="0.3">
      <c r="B526" s="26">
        <f>IF(AND(O526=0,P526=0,Q526=0,Y526=0),0,IF(OR(COUNTIFS(Items!$E:$E,O526,Items!$F:$F,P526,Items!$G:$G,Q526)=1,COUNTIFS(Items!$M:$M,O526,Items!$N:$N,P526,Items!$O:$O,Q526)=1,COUNTIFS(Items!$U:$U,O526,Items!$V:$V,P526,Items!$W:$W,Q526)=1),0,1))</f>
        <v>0</v>
      </c>
      <c r="D526" s="24">
        <f t="shared" si="291"/>
        <v>45353</v>
      </c>
      <c r="E526" s="1" t="s">
        <v>201</v>
      </c>
      <c r="O526" s="1" t="s">
        <v>325</v>
      </c>
      <c r="P526" s="1" t="s">
        <v>282</v>
      </c>
      <c r="Q526" s="1" t="s">
        <v>314</v>
      </c>
      <c r="AA526" s="1">
        <f t="shared" si="292"/>
        <v>1927935.2553988437</v>
      </c>
      <c r="AC526" s="31" t="str">
        <f>IF(OR(RepP!$J$3="",RepP!$J$3=0,COUNTIF(Lists!$D:$D,RepP!$J$3)=0),Lists!$D$9,IF(RepP!$J$3=Lists!$D$9,Lists!$D$9,IF(RepP!$J$3=$E526,RepP!$J$3,"")))</f>
        <v>Все проекты</v>
      </c>
    </row>
    <row r="527" spans="2:29" x14ac:dyDescent="0.3">
      <c r="B527" s="26">
        <f>IF(AND(O527=0,P527=0,Q527=0,Y527=0),0,IF(OR(COUNTIFS(Items!$E:$E,O527,Items!$F:$F,P527,Items!$G:$G,Q527)=1,COUNTIFS(Items!$M:$M,O527,Items!$N:$N,P527,Items!$O:$O,Q527)=1,COUNTIFS(Items!$U:$U,O527,Items!$V:$V,P527,Items!$W:$W,Q527)=1),0,1))</f>
        <v>0</v>
      </c>
      <c r="D527" s="24">
        <f t="shared" si="291"/>
        <v>45354</v>
      </c>
      <c r="E527" s="1" t="s">
        <v>202</v>
      </c>
      <c r="O527" s="1" t="s">
        <v>325</v>
      </c>
      <c r="P527" s="1" t="s">
        <v>282</v>
      </c>
      <c r="Q527" s="1" t="s">
        <v>315</v>
      </c>
      <c r="AA527" s="1">
        <f t="shared" si="292"/>
        <v>719741.17512000015</v>
      </c>
      <c r="AC527" s="31" t="str">
        <f>IF(OR(RepP!$J$3="",RepP!$J$3=0,COUNTIF(Lists!$D:$D,RepP!$J$3)=0),Lists!$D$9,IF(RepP!$J$3=Lists!$D$9,Lists!$D$9,IF(RepP!$J$3=$E527,RepP!$J$3,"")))</f>
        <v>Все проекты</v>
      </c>
    </row>
    <row r="528" spans="2:29" x14ac:dyDescent="0.3">
      <c r="B528" s="26">
        <f>IF(AND(O528=0,P528=0,Q528=0,Y528=0),0,IF(OR(COUNTIFS(Items!$E:$E,O528,Items!$F:$F,P528,Items!$G:$G,Q528)=1,COUNTIFS(Items!$M:$M,O528,Items!$N:$N,P528,Items!$O:$O,Q528)=1,COUNTIFS(Items!$U:$U,O528,Items!$V:$V,P528,Items!$W:$W,Q528)=1),0,1))</f>
        <v>0</v>
      </c>
      <c r="D528" s="24">
        <f t="shared" si="291"/>
        <v>45355</v>
      </c>
      <c r="E528" s="1" t="s">
        <v>203</v>
      </c>
      <c r="O528" s="1" t="s">
        <v>325</v>
      </c>
      <c r="P528" s="1" t="s">
        <v>282</v>
      </c>
      <c r="Q528" s="1" t="s">
        <v>316</v>
      </c>
      <c r="AA528" s="1">
        <f t="shared" si="292"/>
        <v>211886.11414905536</v>
      </c>
      <c r="AC528" s="31" t="str">
        <f>IF(OR(RepP!$J$3="",RepP!$J$3=0,COUNTIF(Lists!$D:$D,RepP!$J$3)=0),Lists!$D$9,IF(RepP!$J$3=Lists!$D$9,Lists!$D$9,IF(RepP!$J$3=$E528,RepP!$J$3,"")))</f>
        <v>Все проекты</v>
      </c>
    </row>
    <row r="529" spans="2:29" x14ac:dyDescent="0.3">
      <c r="B529" s="26">
        <f>IF(AND(O529=0,P529=0,Q529=0,Y529=0),0,IF(OR(COUNTIFS(Items!$E:$E,O529,Items!$F:$F,P529,Items!$G:$G,Q529)=1,COUNTIFS(Items!$M:$M,O529,Items!$N:$N,P529,Items!$O:$O,Q529)=1,COUNTIFS(Items!$U:$U,O529,Items!$V:$V,P529,Items!$W:$W,Q529)=1),0,1))</f>
        <v>0</v>
      </c>
      <c r="D529" s="24">
        <f t="shared" si="291"/>
        <v>45356</v>
      </c>
      <c r="E529" s="1" t="s">
        <v>200</v>
      </c>
      <c r="O529" s="1" t="s">
        <v>325</v>
      </c>
      <c r="P529" s="1" t="s">
        <v>282</v>
      </c>
      <c r="Q529" s="1" t="s">
        <v>317</v>
      </c>
      <c r="AA529" s="1">
        <f t="shared" si="292"/>
        <v>3447085.6189727783</v>
      </c>
      <c r="AC529" s="31" t="str">
        <f>IF(OR(RepP!$J$3="",RepP!$J$3=0,COUNTIF(Lists!$D:$D,RepP!$J$3)=0),Lists!$D$9,IF(RepP!$J$3=Lists!$D$9,Lists!$D$9,IF(RepP!$J$3=$E529,RepP!$J$3,"")))</f>
        <v>Все проекты</v>
      </c>
    </row>
    <row r="530" spans="2:29" x14ac:dyDescent="0.3">
      <c r="B530" s="26">
        <f>IF(AND(O530=0,P530=0,Q530=0,Y530=0),0,IF(OR(COUNTIFS(Items!$E:$E,O530,Items!$F:$F,P530,Items!$G:$G,Q530)=1,COUNTIFS(Items!$M:$M,O530,Items!$N:$N,P530,Items!$O:$O,Q530)=1,COUNTIFS(Items!$U:$U,O530,Items!$V:$V,P530,Items!$W:$W,Q530)=1),0,1))</f>
        <v>0</v>
      </c>
      <c r="D530" s="24">
        <f t="shared" si="291"/>
        <v>45357</v>
      </c>
      <c r="E530" s="1" t="s">
        <v>201</v>
      </c>
      <c r="O530" s="1" t="s">
        <v>325</v>
      </c>
      <c r="P530" s="1" t="s">
        <v>282</v>
      </c>
      <c r="Q530" s="1" t="s">
        <v>318</v>
      </c>
      <c r="AA530" s="1">
        <f t="shared" si="292"/>
        <v>2159287.4860467049</v>
      </c>
      <c r="AC530" s="31" t="str">
        <f>IF(OR(RepP!$J$3="",RepP!$J$3=0,COUNTIF(Lists!$D:$D,RepP!$J$3)=0),Lists!$D$9,IF(RepP!$J$3=Lists!$D$9,Lists!$D$9,IF(RepP!$J$3=$E530,RepP!$J$3,"")))</f>
        <v>Все проекты</v>
      </c>
    </row>
    <row r="531" spans="2:29" x14ac:dyDescent="0.3">
      <c r="B531" s="26">
        <f>IF(AND(O531=0,P531=0,Q531=0,Y531=0),0,IF(OR(COUNTIFS(Items!$E:$E,O531,Items!$F:$F,P531,Items!$G:$G,Q531)=1,COUNTIFS(Items!$M:$M,O531,Items!$N:$N,P531,Items!$O:$O,Q531)=1,COUNTIFS(Items!$U:$U,O531,Items!$V:$V,P531,Items!$W:$W,Q531)=1),0,1))</f>
        <v>0</v>
      </c>
      <c r="D531" s="24">
        <f t="shared" si="291"/>
        <v>45358</v>
      </c>
      <c r="E531" s="1" t="s">
        <v>202</v>
      </c>
      <c r="O531" s="1" t="s">
        <v>325</v>
      </c>
      <c r="P531" s="1" t="s">
        <v>282</v>
      </c>
      <c r="Q531" s="1" t="s">
        <v>319</v>
      </c>
      <c r="AA531" s="1">
        <f t="shared" si="292"/>
        <v>647767.05760800012</v>
      </c>
      <c r="AC531" s="31" t="str">
        <f>IF(OR(RepP!$J$3="",RepP!$J$3=0,COUNTIF(Lists!$D:$D,RepP!$J$3)=0),Lists!$D$9,IF(RepP!$J$3=Lists!$D$9,Lists!$D$9,IF(RepP!$J$3=$E531,RepP!$J$3,"")))</f>
        <v>Все проекты</v>
      </c>
    </row>
    <row r="532" spans="2:29" x14ac:dyDescent="0.3">
      <c r="B532" s="26">
        <f>IF(AND(O532=0,P532=0,Q532=0,Y532=0),0,IF(OR(COUNTIFS(Items!$E:$E,O532,Items!$F:$F,P532,Items!$G:$G,Q532)=1,COUNTIFS(Items!$M:$M,O532,Items!$N:$N,P532,Items!$O:$O,Q532)=1,COUNTIFS(Items!$U:$U,O532,Items!$V:$V,P532,Items!$W:$W,Q532)=1),0,1))</f>
        <v>0</v>
      </c>
      <c r="D532" s="24">
        <f t="shared" si="291"/>
        <v>45359</v>
      </c>
      <c r="E532" s="1" t="s">
        <v>203</v>
      </c>
      <c r="O532" s="1" t="s">
        <v>325</v>
      </c>
      <c r="P532" s="1" t="s">
        <v>282</v>
      </c>
      <c r="Q532" s="1" t="s">
        <v>320</v>
      </c>
      <c r="AA532" s="1">
        <f t="shared" si="292"/>
        <v>141963.6964798671</v>
      </c>
      <c r="AC532" s="31" t="str">
        <f>IF(OR(RepP!$J$3="",RepP!$J$3=0,COUNTIF(Lists!$D:$D,RepP!$J$3)=0),Lists!$D$9,IF(RepP!$J$3=Lists!$D$9,Lists!$D$9,IF(RepP!$J$3=$E532,RepP!$J$3,"")))</f>
        <v>Все проекты</v>
      </c>
    </row>
    <row r="533" spans="2:29" x14ac:dyDescent="0.3">
      <c r="B533" s="26">
        <f>IF(AND(O533=0,P533=0,Q533=0,Y533=0),0,IF(OR(COUNTIFS(Items!$E:$E,O533,Items!$F:$F,P533,Items!$G:$G,Q533)=1,COUNTIFS(Items!$M:$M,O533,Items!$N:$N,P533,Items!$O:$O,Q533)=1,COUNTIFS(Items!$U:$U,O533,Items!$V:$V,P533,Items!$W:$W,Q533)=1),0,1))</f>
        <v>0</v>
      </c>
      <c r="AC533" s="31" t="str">
        <f>IF(OR(RepP!$J$3="",RepP!$J$3=0,COUNTIF(Lists!$D:$D,RepP!$J$3)=0),Lists!$D$9,IF(RepP!$J$3=Lists!$D$9,Lists!$D$9,IF(RepP!$J$3=$E533,RepP!$J$3,"")))</f>
        <v>Все проекты</v>
      </c>
    </row>
    <row r="534" spans="2:29" x14ac:dyDescent="0.3">
      <c r="B534" s="26">
        <f>IF(AND(O534=0,P534=0,Q534=0,Y534=0),0,IF(OR(COUNTIFS(Items!$E:$E,O534,Items!$F:$F,P534,Items!$G:$G,Q534)=1,COUNTIFS(Items!$M:$M,O534,Items!$N:$N,P534,Items!$O:$O,Q534)=1,COUNTIFS(Items!$U:$U,O534,Items!$V:$V,P534,Items!$W:$W,Q534)=1),0,1))</f>
        <v>0</v>
      </c>
      <c r="AC534" s="31" t="str">
        <f>IF(OR(RepP!$J$3="",RepP!$J$3=0,COUNTIF(Lists!$D:$D,RepP!$J$3)=0),Lists!$D$9,IF(RepP!$J$3=Lists!$D$9,Lists!$D$9,IF(RepP!$J$3=$E534,RepP!$J$3,"")))</f>
        <v>Все проекты</v>
      </c>
    </row>
    <row r="535" spans="2:29" x14ac:dyDescent="0.3">
      <c r="B535" s="26">
        <f>IF(AND(O535=0,P535=0,Q535=0,Y535=0),0,IF(OR(COUNTIFS(Items!$E:$E,O535,Items!$F:$F,P535,Items!$G:$G,Q535)=1,COUNTIFS(Items!$M:$M,O535,Items!$N:$N,P535,Items!$O:$O,Q535)=1,COUNTIFS(Items!$U:$U,O535,Items!$V:$V,P535,Items!$W:$W,Q535)=1),0,1))</f>
        <v>0</v>
      </c>
      <c r="AC535" s="31" t="str">
        <f>IF(OR(RepP!$J$3="",RepP!$J$3=0,COUNTIF(Lists!$D:$D,RepP!$J$3)=0),Lists!$D$9,IF(RepP!$J$3=Lists!$D$9,Lists!$D$9,IF(RepP!$J$3=$E535,RepP!$J$3,"")))</f>
        <v>Все проекты</v>
      </c>
    </row>
    <row r="536" spans="2:29" x14ac:dyDescent="0.3">
      <c r="B536" s="26">
        <f>IF(AND(O536=0,P536=0,Q536=0,Y536=0),0,IF(OR(COUNTIFS(Items!$E:$E,O536,Items!$F:$F,P536,Items!$G:$G,Q536)=1,COUNTIFS(Items!$M:$M,O536,Items!$N:$N,P536,Items!$O:$O,Q536)=1,COUNTIFS(Items!$U:$U,O536,Items!$V:$V,P536,Items!$W:$W,Q536)=1),0,1))</f>
        <v>0</v>
      </c>
      <c r="AC536" s="31" t="str">
        <f>IF(OR(RepP!$J$3="",RepP!$J$3=0,COUNTIF(Lists!$D:$D,RepP!$J$3)=0),Lists!$D$9,IF(RepP!$J$3=Lists!$D$9,Lists!$D$9,IF(RepP!$J$3=$E536,RepP!$J$3,"")))</f>
        <v>Все проекты</v>
      </c>
    </row>
    <row r="537" spans="2:29" x14ac:dyDescent="0.3">
      <c r="B537" s="26">
        <f>IF(AND(O537=0,P537=0,Q537=0,Y537=0),0,IF(OR(COUNTIFS(Items!$E:$E,O537,Items!$F:$F,P537,Items!$G:$G,Q537)=1,COUNTIFS(Items!$M:$M,O537,Items!$N:$N,P537,Items!$O:$O,Q537)=1,COUNTIFS(Items!$U:$U,O537,Items!$V:$V,P537,Items!$W:$W,Q537)=1),0,1))</f>
        <v>0</v>
      </c>
      <c r="AC537" s="31" t="str">
        <f>IF(OR(RepP!$J$3="",RepP!$J$3=0,COUNTIF(Lists!$D:$D,RepP!$J$3)=0),Lists!$D$9,IF(RepP!$J$3=Lists!$D$9,Lists!$D$9,IF(RepP!$J$3=$E537,RepP!$J$3,"")))</f>
        <v>Все проекты</v>
      </c>
    </row>
    <row r="538" spans="2:29" x14ac:dyDescent="0.3">
      <c r="B538" s="26">
        <f>IF(AND(O538=0,P538=0,Q538=0,Y538=0),0,IF(OR(COUNTIFS(Items!$E:$E,O538,Items!$F:$F,P538,Items!$G:$G,Q538)=1,COUNTIFS(Items!$M:$M,O538,Items!$N:$N,P538,Items!$O:$O,Q538)=1,COUNTIFS(Items!$U:$U,O538,Items!$V:$V,P538,Items!$W:$W,Q538)=1),0,1))</f>
        <v>0</v>
      </c>
      <c r="AC538" s="31" t="str">
        <f>IF(OR(RepP!$J$3="",RepP!$J$3=0,COUNTIF(Lists!$D:$D,RepP!$J$3)=0),Lists!$D$9,IF(RepP!$J$3=Lists!$D$9,Lists!$D$9,IF(RepP!$J$3=$E538,RepP!$J$3,"")))</f>
        <v>Все проекты</v>
      </c>
    </row>
    <row r="539" spans="2:29" x14ac:dyDescent="0.3">
      <c r="B539" s="26">
        <f>IF(AND(O539=0,P539=0,Q539=0,Y539=0),0,IF(OR(COUNTIFS(Items!$E:$E,O539,Items!$F:$F,P539,Items!$G:$G,Q539)=1,COUNTIFS(Items!$M:$M,O539,Items!$N:$N,P539,Items!$O:$O,Q539)=1,COUNTIFS(Items!$U:$U,O539,Items!$V:$V,P539,Items!$W:$W,Q539)=1),0,1))</f>
        <v>0</v>
      </c>
      <c r="AC539" s="31" t="str">
        <f>IF(OR(RepP!$J$3="",RepP!$J$3=0,COUNTIF(Lists!$D:$D,RepP!$J$3)=0),Lists!$D$9,IF(RepP!$J$3=Lists!$D$9,Lists!$D$9,IF(RepP!$J$3=$E539,RepP!$J$3,"")))</f>
        <v>Все проекты</v>
      </c>
    </row>
    <row r="540" spans="2:29" x14ac:dyDescent="0.3">
      <c r="B540" s="26">
        <f>IF(AND(O540=0,P540=0,Q540=0,Y540=0),0,IF(OR(COUNTIFS(Items!$E:$E,O540,Items!$F:$F,P540,Items!$G:$G,Q540)=1,COUNTIFS(Items!$M:$M,O540,Items!$N:$N,P540,Items!$O:$O,Q540)=1,COUNTIFS(Items!$U:$U,O540,Items!$V:$V,P540,Items!$W:$W,Q540)=1),0,1))</f>
        <v>0</v>
      </c>
      <c r="AC540" s="31" t="str">
        <f>IF(OR(RepP!$J$3="",RepP!$J$3=0,COUNTIF(Lists!$D:$D,RepP!$J$3)=0),Lists!$D$9,IF(RepP!$J$3=Lists!$D$9,Lists!$D$9,IF(RepP!$J$3=$E540,RepP!$J$3,"")))</f>
        <v>Все проекты</v>
      </c>
    </row>
    <row r="541" spans="2:29" x14ac:dyDescent="0.3">
      <c r="B541" s="26">
        <f>IF(AND(O541=0,P541=0,Q541=0,Y541=0),0,IF(OR(COUNTIFS(Items!$E:$E,O541,Items!$F:$F,P541,Items!$G:$G,Q541)=1,COUNTIFS(Items!$M:$M,O541,Items!$N:$N,P541,Items!$O:$O,Q541)=1,COUNTIFS(Items!$U:$U,O541,Items!$V:$V,P541,Items!$W:$W,Q541)=1),0,1))</f>
        <v>0</v>
      </c>
      <c r="AC541" s="31" t="str">
        <f>IF(OR(RepP!$J$3="",RepP!$J$3=0,COUNTIF(Lists!$D:$D,RepP!$J$3)=0),Lists!$D$9,IF(RepP!$J$3=Lists!$D$9,Lists!$D$9,IF(RepP!$J$3=$E541,RepP!$J$3,"")))</f>
        <v>Все проекты</v>
      </c>
    </row>
    <row r="542" spans="2:29" x14ac:dyDescent="0.3">
      <c r="B542" s="26">
        <f>IF(AND(O542=0,P542=0,Q542=0,Y542=0),0,IF(OR(COUNTIFS(Items!$E:$E,O542,Items!$F:$F,P542,Items!$G:$G,Q542)=1,COUNTIFS(Items!$M:$M,O542,Items!$N:$N,P542,Items!$O:$O,Q542)=1,COUNTIFS(Items!$U:$U,O542,Items!$V:$V,P542,Items!$W:$W,Q542)=1),0,1))</f>
        <v>0</v>
      </c>
      <c r="AC542" s="31" t="str">
        <f>IF(OR(RepP!$J$3="",RepP!$J$3=0,COUNTIF(Lists!$D:$D,RepP!$J$3)=0),Lists!$D$9,IF(RepP!$J$3=Lists!$D$9,Lists!$D$9,IF(RepP!$J$3=$E542,RepP!$J$3,"")))</f>
        <v>Все проекты</v>
      </c>
    </row>
    <row r="543" spans="2:29" x14ac:dyDescent="0.3">
      <c r="B543" s="26">
        <f>IF(AND(O543=0,P543=0,Q543=0,Y543=0),0,IF(OR(COUNTIFS(Items!$E:$E,O543,Items!$F:$F,P543,Items!$G:$G,Q543)=1,COUNTIFS(Items!$M:$M,O543,Items!$N:$N,P543,Items!$O:$O,Q543)=1,COUNTIFS(Items!$U:$U,O543,Items!$V:$V,P543,Items!$W:$W,Q543)=1),0,1))</f>
        <v>0</v>
      </c>
      <c r="AC543" s="31" t="str">
        <f>IF(OR(RepP!$J$3="",RepP!$J$3=0,COUNTIF(Lists!$D:$D,RepP!$J$3)=0),Lists!$D$9,IF(RepP!$J$3=Lists!$D$9,Lists!$D$9,IF(RepP!$J$3=$E543,RepP!$J$3,"")))</f>
        <v>Все проекты</v>
      </c>
    </row>
    <row r="544" spans="2:29" x14ac:dyDescent="0.3">
      <c r="B544" s="26">
        <f>IF(AND(O544=0,P544=0,Q544=0,Y544=0),0,IF(OR(COUNTIFS(Items!$E:$E,O544,Items!$F:$F,P544,Items!$G:$G,Q544)=1,COUNTIFS(Items!$M:$M,O544,Items!$N:$N,P544,Items!$O:$O,Q544)=1,COUNTIFS(Items!$U:$U,O544,Items!$V:$V,P544,Items!$W:$W,Q544)=1),0,1))</f>
        <v>0</v>
      </c>
      <c r="AC544" s="31" t="str">
        <f>IF(OR(RepP!$J$3="",RepP!$J$3=0,COUNTIF(Lists!$D:$D,RepP!$J$3)=0),Lists!$D$9,IF(RepP!$J$3=Lists!$D$9,Lists!$D$9,IF(RepP!$J$3=$E544,RepP!$J$3,"")))</f>
        <v>Все проекты</v>
      </c>
    </row>
    <row r="545" spans="2:29" x14ac:dyDescent="0.3">
      <c r="B545" s="26">
        <f>IF(AND(O545=0,P545=0,Q545=0,Y545=0),0,IF(OR(COUNTIFS(Items!$E:$E,O545,Items!$F:$F,P545,Items!$G:$G,Q545)=1,COUNTIFS(Items!$M:$M,O545,Items!$N:$N,P545,Items!$O:$O,Q545)=1,COUNTIFS(Items!$U:$U,O545,Items!$V:$V,P545,Items!$W:$W,Q545)=1),0,1))</f>
        <v>0</v>
      </c>
      <c r="AC545" s="31" t="str">
        <f>IF(OR(RepP!$J$3="",RepP!$J$3=0,COUNTIF(Lists!$D:$D,RepP!$J$3)=0),Lists!$D$9,IF(RepP!$J$3=Lists!$D$9,Lists!$D$9,IF(RepP!$J$3=$E545,RepP!$J$3,"")))</f>
        <v>Все проекты</v>
      </c>
    </row>
    <row r="546" spans="2:29" x14ac:dyDescent="0.3">
      <c r="B546" s="26">
        <f>IF(AND(O546=0,P546=0,Q546=0,Y546=0),0,IF(OR(COUNTIFS(Items!$E:$E,O546,Items!$F:$F,P546,Items!$G:$G,Q546)=1,COUNTIFS(Items!$M:$M,O546,Items!$N:$N,P546,Items!$O:$O,Q546)=1,COUNTIFS(Items!$U:$U,O546,Items!$V:$V,P546,Items!$W:$W,Q546)=1),0,1))</f>
        <v>0</v>
      </c>
      <c r="AC546" s="31" t="str">
        <f>IF(OR(RepP!$J$3="",RepP!$J$3=0,COUNTIF(Lists!$D:$D,RepP!$J$3)=0),Lists!$D$9,IF(RepP!$J$3=Lists!$D$9,Lists!$D$9,IF(RepP!$J$3=$E546,RepP!$J$3,"")))</f>
        <v>Все проекты</v>
      </c>
    </row>
    <row r="547" spans="2:29" x14ac:dyDescent="0.3">
      <c r="B547" s="26">
        <f>IF(AND(O547=0,P547=0,Q547=0,Y547=0),0,IF(OR(COUNTIFS(Items!$E:$E,O547,Items!$F:$F,P547,Items!$G:$G,Q547)=1,COUNTIFS(Items!$M:$M,O547,Items!$N:$N,P547,Items!$O:$O,Q547)=1,COUNTIFS(Items!$U:$U,O547,Items!$V:$V,P547,Items!$W:$W,Q547)=1),0,1))</f>
        <v>0</v>
      </c>
      <c r="AC547" s="31" t="str">
        <f>IF(OR(RepP!$J$3="",RepP!$J$3=0,COUNTIF(Lists!$D:$D,RepP!$J$3)=0),Lists!$D$9,IF(RepP!$J$3=Lists!$D$9,Lists!$D$9,IF(RepP!$J$3=$E547,RepP!$J$3,"")))</f>
        <v>Все проекты</v>
      </c>
    </row>
    <row r="548" spans="2:29" x14ac:dyDescent="0.3">
      <c r="B548" s="26">
        <f>IF(AND(O548=0,P548=0,Q548=0,Y548=0),0,IF(OR(COUNTIFS(Items!$E:$E,O548,Items!$F:$F,P548,Items!$G:$G,Q548)=1,COUNTIFS(Items!$M:$M,O548,Items!$N:$N,P548,Items!$O:$O,Q548)=1,COUNTIFS(Items!$U:$U,O548,Items!$V:$V,P548,Items!$W:$W,Q548)=1),0,1))</f>
        <v>0</v>
      </c>
      <c r="AC548" s="31" t="str">
        <f>IF(OR(RepP!$J$3="",RepP!$J$3=0,COUNTIF(Lists!$D:$D,RepP!$J$3)=0),Lists!$D$9,IF(RepP!$J$3=Lists!$D$9,Lists!$D$9,IF(RepP!$J$3=$E548,RepP!$J$3,"")))</f>
        <v>Все проекты</v>
      </c>
    </row>
    <row r="549" spans="2:29" x14ac:dyDescent="0.3">
      <c r="B549" s="26">
        <f>IF(AND(O549=0,P549=0,Q549=0,Y549=0),0,IF(OR(COUNTIFS(Items!$E:$E,O549,Items!$F:$F,P549,Items!$G:$G,Q549)=1,COUNTIFS(Items!$M:$M,O549,Items!$N:$N,P549,Items!$O:$O,Q549)=1,COUNTIFS(Items!$U:$U,O549,Items!$V:$V,P549,Items!$W:$W,Q549)=1),0,1))</f>
        <v>0</v>
      </c>
      <c r="AC549" s="31" t="str">
        <f>IF(OR(RepP!$J$3="",RepP!$J$3=0,COUNTIF(Lists!$D:$D,RepP!$J$3)=0),Lists!$D$9,IF(RepP!$J$3=Lists!$D$9,Lists!$D$9,IF(RepP!$J$3=$E549,RepP!$J$3,"")))</f>
        <v>Все проекты</v>
      </c>
    </row>
    <row r="550" spans="2:29" x14ac:dyDescent="0.3">
      <c r="B550" s="26">
        <f>IF(AND(O550=0,P550=0,Q550=0,Y550=0),0,IF(OR(COUNTIFS(Items!$E:$E,O550,Items!$F:$F,P550,Items!$G:$G,Q550)=1,COUNTIFS(Items!$M:$M,O550,Items!$N:$N,P550,Items!$O:$O,Q550)=1,COUNTIFS(Items!$U:$U,O550,Items!$V:$V,P550,Items!$W:$W,Q550)=1),0,1))</f>
        <v>0</v>
      </c>
      <c r="AC550" s="31" t="str">
        <f>IF(OR(RepP!$J$3="",RepP!$J$3=0,COUNTIF(Lists!$D:$D,RepP!$J$3)=0),Lists!$D$9,IF(RepP!$J$3=Lists!$D$9,Lists!$D$9,IF(RepP!$J$3=$E550,RepP!$J$3,"")))</f>
        <v>Все проекты</v>
      </c>
    </row>
    <row r="551" spans="2:29" x14ac:dyDescent="0.3">
      <c r="B551" s="26">
        <f>IF(AND(O551=0,P551=0,Q551=0,Y551=0),0,IF(OR(COUNTIFS(Items!$E:$E,O551,Items!$F:$F,P551,Items!$G:$G,Q551)=1,COUNTIFS(Items!$M:$M,O551,Items!$N:$N,P551,Items!$O:$O,Q551)=1,COUNTIFS(Items!$U:$U,O551,Items!$V:$V,P551,Items!$W:$W,Q551)=1),0,1))</f>
        <v>0</v>
      </c>
      <c r="AC551" s="31" t="str">
        <f>IF(OR(RepP!$J$3="",RepP!$J$3=0,COUNTIF(Lists!$D:$D,RepP!$J$3)=0),Lists!$D$9,IF(RepP!$J$3=Lists!$D$9,Lists!$D$9,IF(RepP!$J$3=$E551,RepP!$J$3,"")))</f>
        <v>Все проекты</v>
      </c>
    </row>
    <row r="552" spans="2:29" x14ac:dyDescent="0.3">
      <c r="B552" s="26">
        <f>IF(AND(O552=0,P552=0,Q552=0,Y552=0),0,IF(OR(COUNTIFS(Items!$E:$E,O552,Items!$F:$F,P552,Items!$G:$G,Q552)=1,COUNTIFS(Items!$M:$M,O552,Items!$N:$N,P552,Items!$O:$O,Q552)=1,COUNTIFS(Items!$U:$U,O552,Items!$V:$V,P552,Items!$W:$W,Q552)=1),0,1))</f>
        <v>0</v>
      </c>
      <c r="AC552" s="31" t="str">
        <f>IF(OR(RepP!$J$3="",RepP!$J$3=0,COUNTIF(Lists!$D:$D,RepP!$J$3)=0),Lists!$D$9,IF(RepP!$J$3=Lists!$D$9,Lists!$D$9,IF(RepP!$J$3=$E552,RepP!$J$3,"")))</f>
        <v>Все проекты</v>
      </c>
    </row>
    <row r="553" spans="2:29" x14ac:dyDescent="0.3">
      <c r="B553" s="26">
        <f>IF(AND(O553=0,P553=0,Q553=0,Y553=0),0,IF(OR(COUNTIFS(Items!$E:$E,O553,Items!$F:$F,P553,Items!$G:$G,Q553)=1,COUNTIFS(Items!$M:$M,O553,Items!$N:$N,P553,Items!$O:$O,Q553)=1,COUNTIFS(Items!$U:$U,O553,Items!$V:$V,P553,Items!$W:$W,Q553)=1),0,1))</f>
        <v>0</v>
      </c>
      <c r="AC553" s="31" t="str">
        <f>IF(OR(RepP!$J$3="",RepP!$J$3=0,COUNTIF(Lists!$D:$D,RepP!$J$3)=0),Lists!$D$9,IF(RepP!$J$3=Lists!$D$9,Lists!$D$9,IF(RepP!$J$3=$E553,RepP!$J$3,"")))</f>
        <v>Все проекты</v>
      </c>
    </row>
    <row r="554" spans="2:29" x14ac:dyDescent="0.3">
      <c r="B554" s="26">
        <f>IF(AND(O554=0,P554=0,Q554=0,Y554=0),0,IF(OR(COUNTIFS(Items!$E:$E,O554,Items!$F:$F,P554,Items!$G:$G,Q554)=1,COUNTIFS(Items!$M:$M,O554,Items!$N:$N,P554,Items!$O:$O,Q554)=1,COUNTIFS(Items!$U:$U,O554,Items!$V:$V,P554,Items!$W:$W,Q554)=1),0,1))</f>
        <v>0</v>
      </c>
      <c r="AC554" s="31" t="str">
        <f>IF(OR(RepP!$J$3="",RepP!$J$3=0,COUNTIF(Lists!$D:$D,RepP!$J$3)=0),Lists!$D$9,IF(RepP!$J$3=Lists!$D$9,Lists!$D$9,IF(RepP!$J$3=$E554,RepP!$J$3,"")))</f>
        <v>Все проекты</v>
      </c>
    </row>
    <row r="555" spans="2:29" x14ac:dyDescent="0.3">
      <c r="B555" s="26">
        <f>IF(AND(O555=0,P555=0,Q555=0,Y555=0),0,IF(OR(COUNTIFS(Items!$E:$E,O555,Items!$F:$F,P555,Items!$G:$G,Q555)=1,COUNTIFS(Items!$M:$M,O555,Items!$N:$N,P555,Items!$O:$O,Q555)=1,COUNTIFS(Items!$U:$U,O555,Items!$V:$V,P555,Items!$W:$W,Q555)=1),0,1))</f>
        <v>0</v>
      </c>
      <c r="AC555" s="31" t="str">
        <f>IF(OR(RepP!$J$3="",RepP!$J$3=0,COUNTIF(Lists!$D:$D,RepP!$J$3)=0),Lists!$D$9,IF(RepP!$J$3=Lists!$D$9,Lists!$D$9,IF(RepP!$J$3=$E555,RepP!$J$3,"")))</f>
        <v>Все проекты</v>
      </c>
    </row>
    <row r="556" spans="2:29" x14ac:dyDescent="0.3">
      <c r="B556" s="26">
        <f>IF(AND(O556=0,P556=0,Q556=0,Y556=0),0,IF(OR(COUNTIFS(Items!$E:$E,O556,Items!$F:$F,P556,Items!$G:$G,Q556)=1,COUNTIFS(Items!$M:$M,O556,Items!$N:$N,P556,Items!$O:$O,Q556)=1,COUNTIFS(Items!$U:$U,O556,Items!$V:$V,P556,Items!$W:$W,Q556)=1),0,1))</f>
        <v>0</v>
      </c>
      <c r="AC556" s="31" t="str">
        <f>IF(OR(RepP!$J$3="",RepP!$J$3=0,COUNTIF(Lists!$D:$D,RepP!$J$3)=0),Lists!$D$9,IF(RepP!$J$3=Lists!$D$9,Lists!$D$9,IF(RepP!$J$3=$E556,RepP!$J$3,"")))</f>
        <v>Все проекты</v>
      </c>
    </row>
    <row r="557" spans="2:29" x14ac:dyDescent="0.3">
      <c r="B557" s="26">
        <f>IF(AND(O557=0,P557=0,Q557=0,Y557=0),0,IF(OR(COUNTIFS(Items!$E:$E,O557,Items!$F:$F,P557,Items!$G:$G,Q557)=1,COUNTIFS(Items!$M:$M,O557,Items!$N:$N,P557,Items!$O:$O,Q557)=1,COUNTIFS(Items!$U:$U,O557,Items!$V:$V,P557,Items!$W:$W,Q557)=1),0,1))</f>
        <v>0</v>
      </c>
      <c r="AC557" s="31" t="str">
        <f>IF(OR(RepP!$J$3="",RepP!$J$3=0,COUNTIF(Lists!$D:$D,RepP!$J$3)=0),Lists!$D$9,IF(RepP!$J$3=Lists!$D$9,Lists!$D$9,IF(RepP!$J$3=$E557,RepP!$J$3,"")))</f>
        <v>Все проекты</v>
      </c>
    </row>
    <row r="558" spans="2:29" x14ac:dyDescent="0.3">
      <c r="B558" s="26">
        <f>IF(AND(O558=0,P558=0,Q558=0,Y558=0),0,IF(OR(COUNTIFS(Items!$E:$E,O558,Items!$F:$F,P558,Items!$G:$G,Q558)=1,COUNTIFS(Items!$M:$M,O558,Items!$N:$N,P558,Items!$O:$O,Q558)=1,COUNTIFS(Items!$U:$U,O558,Items!$V:$V,P558,Items!$W:$W,Q558)=1),0,1))</f>
        <v>0</v>
      </c>
      <c r="AC558" s="31" t="str">
        <f>IF(OR(RepP!$J$3="",RepP!$J$3=0,COUNTIF(Lists!$D:$D,RepP!$J$3)=0),Lists!$D$9,IF(RepP!$J$3=Lists!$D$9,Lists!$D$9,IF(RepP!$J$3=$E558,RepP!$J$3,"")))</f>
        <v>Все проекты</v>
      </c>
    </row>
    <row r="559" spans="2:29" x14ac:dyDescent="0.3">
      <c r="B559" s="26">
        <f>IF(AND(O559=0,P559=0,Q559=0,Y559=0),0,IF(OR(COUNTIFS(Items!$E:$E,O559,Items!$F:$F,P559,Items!$G:$G,Q559)=1,COUNTIFS(Items!$M:$M,O559,Items!$N:$N,P559,Items!$O:$O,Q559)=1,COUNTIFS(Items!$U:$U,O559,Items!$V:$V,P559,Items!$W:$W,Q559)=1),0,1))</f>
        <v>0</v>
      </c>
      <c r="AC559" s="31" t="str">
        <f>IF(OR(RepP!$J$3="",RepP!$J$3=0,COUNTIF(Lists!$D:$D,RepP!$J$3)=0),Lists!$D$9,IF(RepP!$J$3=Lists!$D$9,Lists!$D$9,IF(RepP!$J$3=$E559,RepP!$J$3,"")))</f>
        <v>Все проекты</v>
      </c>
    </row>
    <row r="560" spans="2:29" x14ac:dyDescent="0.3">
      <c r="B560" s="26">
        <f>IF(AND(O560=0,P560=0,Q560=0,Y560=0),0,IF(OR(COUNTIFS(Items!$E:$E,O560,Items!$F:$F,P560,Items!$G:$G,Q560)=1,COUNTIFS(Items!$M:$M,O560,Items!$N:$N,P560,Items!$O:$O,Q560)=1,COUNTIFS(Items!$U:$U,O560,Items!$V:$V,P560,Items!$W:$W,Q560)=1),0,1))</f>
        <v>0</v>
      </c>
      <c r="AC560" s="31" t="str">
        <f>IF(OR(RepP!$J$3="",RepP!$J$3=0,COUNTIF(Lists!$D:$D,RepP!$J$3)=0),Lists!$D$9,IF(RepP!$J$3=Lists!$D$9,Lists!$D$9,IF(RepP!$J$3=$E560,RepP!$J$3,"")))</f>
        <v>Все проекты</v>
      </c>
    </row>
    <row r="561" spans="2:29" x14ac:dyDescent="0.3">
      <c r="B561" s="26">
        <f>IF(AND(O561=0,P561=0,Q561=0,Y561=0),0,IF(OR(COUNTIFS(Items!$E:$E,O561,Items!$F:$F,P561,Items!$G:$G,Q561)=1,COUNTIFS(Items!$M:$M,O561,Items!$N:$N,P561,Items!$O:$O,Q561)=1,COUNTIFS(Items!$U:$U,O561,Items!$V:$V,P561,Items!$W:$W,Q561)=1),0,1))</f>
        <v>0</v>
      </c>
      <c r="AC561" s="31" t="str">
        <f>IF(OR(RepP!$J$3="",RepP!$J$3=0,COUNTIF(Lists!$D:$D,RepP!$J$3)=0),Lists!$D$9,IF(RepP!$J$3=Lists!$D$9,Lists!$D$9,IF(RepP!$J$3=$E561,RepP!$J$3,"")))</f>
        <v>Все проекты</v>
      </c>
    </row>
    <row r="562" spans="2:29" x14ac:dyDescent="0.3">
      <c r="B562" s="26">
        <f>IF(AND(O562=0,P562=0,Q562=0,Y562=0),0,IF(OR(COUNTIFS(Items!$E:$E,O562,Items!$F:$F,P562,Items!$G:$G,Q562)=1,COUNTIFS(Items!$M:$M,O562,Items!$N:$N,P562,Items!$O:$O,Q562)=1,COUNTIFS(Items!$U:$U,O562,Items!$V:$V,P562,Items!$W:$W,Q562)=1),0,1))</f>
        <v>0</v>
      </c>
      <c r="AC562" s="31" t="str">
        <f>IF(OR(RepP!$J$3="",RepP!$J$3=0,COUNTIF(Lists!$D:$D,RepP!$J$3)=0),Lists!$D$9,IF(RepP!$J$3=Lists!$D$9,Lists!$D$9,IF(RepP!$J$3=$E562,RepP!$J$3,"")))</f>
        <v>Все проекты</v>
      </c>
    </row>
    <row r="563" spans="2:29" x14ac:dyDescent="0.3">
      <c r="B563" s="26">
        <f>IF(AND(O563=0,P563=0,Q563=0,Y563=0),0,IF(OR(COUNTIFS(Items!$E:$E,O563,Items!$F:$F,P563,Items!$G:$G,Q563)=1,COUNTIFS(Items!$M:$M,O563,Items!$N:$N,P563,Items!$O:$O,Q563)=1,COUNTIFS(Items!$U:$U,O563,Items!$V:$V,P563,Items!$W:$W,Q563)=1),0,1))</f>
        <v>0</v>
      </c>
      <c r="AC563" s="31" t="str">
        <f>IF(OR(RepP!$J$3="",RepP!$J$3=0,COUNTIF(Lists!$D:$D,RepP!$J$3)=0),Lists!$D$9,IF(RepP!$J$3=Lists!$D$9,Lists!$D$9,IF(RepP!$J$3=$E563,RepP!$J$3,"")))</f>
        <v>Все проекты</v>
      </c>
    </row>
    <row r="564" spans="2:29" x14ac:dyDescent="0.3">
      <c r="B564" s="26">
        <f>IF(AND(O564=0,P564=0,Q564=0,Y564=0),0,IF(OR(COUNTIFS(Items!$E:$E,O564,Items!$F:$F,P564,Items!$G:$G,Q564)=1,COUNTIFS(Items!$M:$M,O564,Items!$N:$N,P564,Items!$O:$O,Q564)=1,COUNTIFS(Items!$U:$U,O564,Items!$V:$V,P564,Items!$W:$W,Q564)=1),0,1))</f>
        <v>0</v>
      </c>
      <c r="AC564" s="31" t="str">
        <f>IF(OR(RepP!$J$3="",RepP!$J$3=0,COUNTIF(Lists!$D:$D,RepP!$J$3)=0),Lists!$D$9,IF(RepP!$J$3=Lists!$D$9,Lists!$D$9,IF(RepP!$J$3=$E564,RepP!$J$3,"")))</f>
        <v>Все проекты</v>
      </c>
    </row>
    <row r="565" spans="2:29" x14ac:dyDescent="0.3">
      <c r="B565" s="26">
        <f>IF(AND(O565=0,P565=0,Q565=0,Y565=0),0,IF(OR(COUNTIFS(Items!$E:$E,O565,Items!$F:$F,P565,Items!$G:$G,Q565)=1,COUNTIFS(Items!$M:$M,O565,Items!$N:$N,P565,Items!$O:$O,Q565)=1,COUNTIFS(Items!$U:$U,O565,Items!$V:$V,P565,Items!$W:$W,Q565)=1),0,1))</f>
        <v>0</v>
      </c>
      <c r="AC565" s="31" t="str">
        <f>IF(OR(RepP!$J$3="",RepP!$J$3=0,COUNTIF(Lists!$D:$D,RepP!$J$3)=0),Lists!$D$9,IF(RepP!$J$3=Lists!$D$9,Lists!$D$9,IF(RepP!$J$3=$E565,RepP!$J$3,"")))</f>
        <v>Все проекты</v>
      </c>
    </row>
    <row r="566" spans="2:29" x14ac:dyDescent="0.3">
      <c r="B566" s="26">
        <f>IF(AND(O566=0,P566=0,Q566=0,Y566=0),0,IF(OR(COUNTIFS(Items!$E:$E,O566,Items!$F:$F,P566,Items!$G:$G,Q566)=1,COUNTIFS(Items!$M:$M,O566,Items!$N:$N,P566,Items!$O:$O,Q566)=1,COUNTIFS(Items!$U:$U,O566,Items!$V:$V,P566,Items!$W:$W,Q566)=1),0,1))</f>
        <v>0</v>
      </c>
      <c r="AC566" s="31" t="str">
        <f>IF(OR(RepP!$J$3="",RepP!$J$3=0,COUNTIF(Lists!$D:$D,RepP!$J$3)=0),Lists!$D$9,IF(RepP!$J$3=Lists!$D$9,Lists!$D$9,IF(RepP!$J$3=$E566,RepP!$J$3,"")))</f>
        <v>Все проекты</v>
      </c>
    </row>
    <row r="567" spans="2:29" x14ac:dyDescent="0.3">
      <c r="B567" s="26">
        <f>IF(AND(O567=0,P567=0,Q567=0,Y567=0),0,IF(OR(COUNTIFS(Items!$E:$E,O567,Items!$F:$F,P567,Items!$G:$G,Q567)=1,COUNTIFS(Items!$M:$M,O567,Items!$N:$N,P567,Items!$O:$O,Q567)=1,COUNTIFS(Items!$U:$U,O567,Items!$V:$V,P567,Items!$W:$W,Q567)=1),0,1))</f>
        <v>0</v>
      </c>
      <c r="AC567" s="31" t="str">
        <f>IF(OR(RepP!$J$3="",RepP!$J$3=0,COUNTIF(Lists!$D:$D,RepP!$J$3)=0),Lists!$D$9,IF(RepP!$J$3=Lists!$D$9,Lists!$D$9,IF(RepP!$J$3=$E567,RepP!$J$3,"")))</f>
        <v>Все проекты</v>
      </c>
    </row>
    <row r="568" spans="2:29" x14ac:dyDescent="0.3">
      <c r="B568" s="26">
        <f>IF(AND(O568=0,P568=0,Q568=0,Y568=0),0,IF(OR(COUNTIFS(Items!$E:$E,O568,Items!$F:$F,P568,Items!$G:$G,Q568)=1,COUNTIFS(Items!$M:$M,O568,Items!$N:$N,P568,Items!$O:$O,Q568)=1,COUNTIFS(Items!$U:$U,O568,Items!$V:$V,P568,Items!$W:$W,Q568)=1),0,1))</f>
        <v>0</v>
      </c>
      <c r="AC568" s="31" t="str">
        <f>IF(OR(RepP!$J$3="",RepP!$J$3=0,COUNTIF(Lists!$D:$D,RepP!$J$3)=0),Lists!$D$9,IF(RepP!$J$3=Lists!$D$9,Lists!$D$9,IF(RepP!$J$3=$E568,RepP!$J$3,"")))</f>
        <v>Все проекты</v>
      </c>
    </row>
    <row r="569" spans="2:29" x14ac:dyDescent="0.3">
      <c r="B569" s="26">
        <f>IF(AND(O569=0,P569=0,Q569=0,Y569=0),0,IF(OR(COUNTIFS(Items!$E:$E,O569,Items!$F:$F,P569,Items!$G:$G,Q569)=1,COUNTIFS(Items!$M:$M,O569,Items!$N:$N,P569,Items!$O:$O,Q569)=1,COUNTIFS(Items!$U:$U,O569,Items!$V:$V,P569,Items!$W:$W,Q569)=1),0,1))</f>
        <v>0</v>
      </c>
      <c r="AC569" s="31" t="str">
        <f>IF(OR(RepP!$J$3="",RepP!$J$3=0,COUNTIF(Lists!$D:$D,RepP!$J$3)=0),Lists!$D$9,IF(RepP!$J$3=Lists!$D$9,Lists!$D$9,IF(RepP!$J$3=$E569,RepP!$J$3,"")))</f>
        <v>Все проекты</v>
      </c>
    </row>
    <row r="570" spans="2:29" x14ac:dyDescent="0.3">
      <c r="B570" s="26">
        <f>IF(AND(O570=0,P570=0,Q570=0,Y570=0),0,IF(OR(COUNTIFS(Items!$E:$E,O570,Items!$F:$F,P570,Items!$G:$G,Q570)=1,COUNTIFS(Items!$M:$M,O570,Items!$N:$N,P570,Items!$O:$O,Q570)=1,COUNTIFS(Items!$U:$U,O570,Items!$V:$V,P570,Items!$W:$W,Q570)=1),0,1))</f>
        <v>0</v>
      </c>
      <c r="AC570" s="31" t="str">
        <f>IF(OR(RepP!$J$3="",RepP!$J$3=0,COUNTIF(Lists!$D:$D,RepP!$J$3)=0),Lists!$D$9,IF(RepP!$J$3=Lists!$D$9,Lists!$D$9,IF(RepP!$J$3=$E570,RepP!$J$3,"")))</f>
        <v>Все проекты</v>
      </c>
    </row>
    <row r="571" spans="2:29" x14ac:dyDescent="0.3">
      <c r="B571" s="26">
        <f>IF(AND(O571=0,P571=0,Q571=0,Y571=0),0,IF(OR(COUNTIFS(Items!$E:$E,O571,Items!$F:$F,P571,Items!$G:$G,Q571)=1,COUNTIFS(Items!$M:$M,O571,Items!$N:$N,P571,Items!$O:$O,Q571)=1,COUNTIFS(Items!$U:$U,O571,Items!$V:$V,P571,Items!$W:$W,Q571)=1),0,1))</f>
        <v>0</v>
      </c>
      <c r="AC571" s="31" t="str">
        <f>IF(OR(RepP!$J$3="",RepP!$J$3=0,COUNTIF(Lists!$D:$D,RepP!$J$3)=0),Lists!$D$9,IF(RepP!$J$3=Lists!$D$9,Lists!$D$9,IF(RepP!$J$3=$E571,RepP!$J$3,"")))</f>
        <v>Все проекты</v>
      </c>
    </row>
    <row r="572" spans="2:29" x14ac:dyDescent="0.3">
      <c r="B572" s="26">
        <f>IF(AND(O572=0,P572=0,Q572=0,Y572=0),0,IF(OR(COUNTIFS(Items!$E:$E,O572,Items!$F:$F,P572,Items!$G:$G,Q572)=1,COUNTIFS(Items!$M:$M,O572,Items!$N:$N,P572,Items!$O:$O,Q572)=1,COUNTIFS(Items!$U:$U,O572,Items!$V:$V,P572,Items!$W:$W,Q572)=1),0,1))</f>
        <v>0</v>
      </c>
      <c r="AC572" s="31" t="str">
        <f>IF(OR(RepP!$J$3="",RepP!$J$3=0,COUNTIF(Lists!$D:$D,RepP!$J$3)=0),Lists!$D$9,IF(RepP!$J$3=Lists!$D$9,Lists!$D$9,IF(RepP!$J$3=$E572,RepP!$J$3,"")))</f>
        <v>Все проекты</v>
      </c>
    </row>
    <row r="573" spans="2:29" x14ac:dyDescent="0.3">
      <c r="B573" s="26">
        <f>IF(AND(O573=0,P573=0,Q573=0,Y573=0),0,IF(OR(COUNTIFS(Items!$E:$E,O573,Items!$F:$F,P573,Items!$G:$G,Q573)=1,COUNTIFS(Items!$M:$M,O573,Items!$N:$N,P573,Items!$O:$O,Q573)=1,COUNTIFS(Items!$U:$U,O573,Items!$V:$V,P573,Items!$W:$W,Q573)=1),0,1))</f>
        <v>0</v>
      </c>
      <c r="AC573" s="31" t="str">
        <f>IF(OR(RepP!$J$3="",RepP!$J$3=0,COUNTIF(Lists!$D:$D,RepP!$J$3)=0),Lists!$D$9,IF(RepP!$J$3=Lists!$D$9,Lists!$D$9,IF(RepP!$J$3=$E573,RepP!$J$3,"")))</f>
        <v>Все проекты</v>
      </c>
    </row>
    <row r="574" spans="2:29" x14ac:dyDescent="0.3">
      <c r="B574" s="26">
        <f>IF(AND(O574=0,P574=0,Q574=0,Y574=0),0,IF(OR(COUNTIFS(Items!$E:$E,O574,Items!$F:$F,P574,Items!$G:$G,Q574)=1,COUNTIFS(Items!$M:$M,O574,Items!$N:$N,P574,Items!$O:$O,Q574)=1,COUNTIFS(Items!$U:$U,O574,Items!$V:$V,P574,Items!$W:$W,Q574)=1),0,1))</f>
        <v>0</v>
      </c>
      <c r="AC574" s="31" t="str">
        <f>IF(OR(RepP!$J$3="",RepP!$J$3=0,COUNTIF(Lists!$D:$D,RepP!$J$3)=0),Lists!$D$9,IF(RepP!$J$3=Lists!$D$9,Lists!$D$9,IF(RepP!$J$3=$E574,RepP!$J$3,"")))</f>
        <v>Все проекты</v>
      </c>
    </row>
    <row r="575" spans="2:29" x14ac:dyDescent="0.3">
      <c r="B575" s="26">
        <f>IF(AND(O575=0,P575=0,Q575=0,Y575=0),0,IF(OR(COUNTIFS(Items!$E:$E,O575,Items!$F:$F,P575,Items!$G:$G,Q575)=1,COUNTIFS(Items!$M:$M,O575,Items!$N:$N,P575,Items!$O:$O,Q575)=1,COUNTIFS(Items!$U:$U,O575,Items!$V:$V,P575,Items!$W:$W,Q575)=1),0,1))</f>
        <v>0</v>
      </c>
      <c r="AC575" s="31" t="str">
        <f>IF(OR(RepP!$J$3="",RepP!$J$3=0,COUNTIF(Lists!$D:$D,RepP!$J$3)=0),Lists!$D$9,IF(RepP!$J$3=Lists!$D$9,Lists!$D$9,IF(RepP!$J$3=$E575,RepP!$J$3,"")))</f>
        <v>Все проекты</v>
      </c>
    </row>
    <row r="576" spans="2:29" x14ac:dyDescent="0.3">
      <c r="B576" s="26">
        <f>IF(AND(O576=0,P576=0,Q576=0,Y576=0),0,IF(OR(COUNTIFS(Items!$E:$E,O576,Items!$F:$F,P576,Items!$G:$G,Q576)=1,COUNTIFS(Items!$M:$M,O576,Items!$N:$N,P576,Items!$O:$O,Q576)=1,COUNTIFS(Items!$U:$U,O576,Items!$V:$V,P576,Items!$W:$W,Q576)=1),0,1))</f>
        <v>0</v>
      </c>
      <c r="AC576" s="31" t="str">
        <f>IF(OR(RepP!$J$3="",RepP!$J$3=0,COUNTIF(Lists!$D:$D,RepP!$J$3)=0),Lists!$D$9,IF(RepP!$J$3=Lists!$D$9,Lists!$D$9,IF(RepP!$J$3=$E576,RepP!$J$3,"")))</f>
        <v>Все проекты</v>
      </c>
    </row>
    <row r="577" spans="2:29" x14ac:dyDescent="0.3">
      <c r="B577" s="26">
        <f>IF(AND(O577=0,P577=0,Q577=0,Y577=0),0,IF(OR(COUNTIFS(Items!$E:$E,O577,Items!$F:$F,P577,Items!$G:$G,Q577)=1,COUNTIFS(Items!$M:$M,O577,Items!$N:$N,P577,Items!$O:$O,Q577)=1,COUNTIFS(Items!$U:$U,O577,Items!$V:$V,P577,Items!$W:$W,Q577)=1),0,1))</f>
        <v>0</v>
      </c>
      <c r="AC577" s="31" t="str">
        <f>IF(OR(RepP!$J$3="",RepP!$J$3=0,COUNTIF(Lists!$D:$D,RepP!$J$3)=0),Lists!$D$9,IF(RepP!$J$3=Lists!$D$9,Lists!$D$9,IF(RepP!$J$3=$E577,RepP!$J$3,"")))</f>
        <v>Все проекты</v>
      </c>
    </row>
    <row r="578" spans="2:29" x14ac:dyDescent="0.3">
      <c r="B578" s="26">
        <f>IF(AND(O578=0,P578=0,Q578=0,Y578=0),0,IF(OR(COUNTIFS(Items!$E:$E,O578,Items!$F:$F,P578,Items!$G:$G,Q578)=1,COUNTIFS(Items!$M:$M,O578,Items!$N:$N,P578,Items!$O:$O,Q578)=1,COUNTIFS(Items!$U:$U,O578,Items!$V:$V,P578,Items!$W:$W,Q578)=1),0,1))</f>
        <v>0</v>
      </c>
      <c r="AC578" s="31" t="str">
        <f>IF(OR(RepP!$J$3="",RepP!$J$3=0,COUNTIF(Lists!$D:$D,RepP!$J$3)=0),Lists!$D$9,IF(RepP!$J$3=Lists!$D$9,Lists!$D$9,IF(RepP!$J$3=$E578,RepP!$J$3,"")))</f>
        <v>Все проекты</v>
      </c>
    </row>
    <row r="579" spans="2:29" x14ac:dyDescent="0.3">
      <c r="B579" s="26">
        <f>IF(AND(O579=0,P579=0,Q579=0,Y579=0),0,IF(OR(COUNTIFS(Items!$E:$E,O579,Items!$F:$F,P579,Items!$G:$G,Q579)=1,COUNTIFS(Items!$M:$M,O579,Items!$N:$N,P579,Items!$O:$O,Q579)=1,COUNTIFS(Items!$U:$U,O579,Items!$V:$V,P579,Items!$W:$W,Q579)=1),0,1))</f>
        <v>0</v>
      </c>
      <c r="AC579" s="31" t="str">
        <f>IF(OR(RepP!$J$3="",RepP!$J$3=0,COUNTIF(Lists!$D:$D,RepP!$J$3)=0),Lists!$D$9,IF(RepP!$J$3=Lists!$D$9,Lists!$D$9,IF(RepP!$J$3=$E579,RepP!$J$3,"")))</f>
        <v>Все проекты</v>
      </c>
    </row>
    <row r="580" spans="2:29" x14ac:dyDescent="0.3">
      <c r="B580" s="26">
        <f>IF(AND(O580=0,P580=0,Q580=0,Y580=0),0,IF(OR(COUNTIFS(Items!$E:$E,O580,Items!$F:$F,P580,Items!$G:$G,Q580)=1,COUNTIFS(Items!$M:$M,O580,Items!$N:$N,P580,Items!$O:$O,Q580)=1,COUNTIFS(Items!$U:$U,O580,Items!$V:$V,P580,Items!$W:$W,Q580)=1),0,1))</f>
        <v>0</v>
      </c>
      <c r="AC580" s="31" t="str">
        <f>IF(OR(RepP!$J$3="",RepP!$J$3=0,COUNTIF(Lists!$D:$D,RepP!$J$3)=0),Lists!$D$9,IF(RepP!$J$3=Lists!$D$9,Lists!$D$9,IF(RepP!$J$3=$E580,RepP!$J$3,"")))</f>
        <v>Все проекты</v>
      </c>
    </row>
    <row r="581" spans="2:29" x14ac:dyDescent="0.3">
      <c r="B581" s="26">
        <f>IF(AND(O581=0,P581=0,Q581=0,Y581=0),0,IF(OR(COUNTIFS(Items!$E:$E,O581,Items!$F:$F,P581,Items!$G:$G,Q581)=1,COUNTIFS(Items!$M:$M,O581,Items!$N:$N,P581,Items!$O:$O,Q581)=1,COUNTIFS(Items!$U:$U,O581,Items!$V:$V,P581,Items!$W:$W,Q581)=1),0,1))</f>
        <v>0</v>
      </c>
      <c r="AC581" s="31" t="str">
        <f>IF(OR(RepP!$J$3="",RepP!$J$3=0,COUNTIF(Lists!$D:$D,RepP!$J$3)=0),Lists!$D$9,IF(RepP!$J$3=Lists!$D$9,Lists!$D$9,IF(RepP!$J$3=$E581,RepP!$J$3,"")))</f>
        <v>Все проекты</v>
      </c>
    </row>
    <row r="582" spans="2:29" x14ac:dyDescent="0.3">
      <c r="B582" s="26">
        <f>IF(AND(O582=0,P582=0,Q582=0,Y582=0),0,IF(OR(COUNTIFS(Items!$E:$E,O582,Items!$F:$F,P582,Items!$G:$G,Q582)=1,COUNTIFS(Items!$M:$M,O582,Items!$N:$N,P582,Items!$O:$O,Q582)=1,COUNTIFS(Items!$U:$U,O582,Items!$V:$V,P582,Items!$W:$W,Q582)=1),0,1))</f>
        <v>0</v>
      </c>
      <c r="AC582" s="31" t="str">
        <f>IF(OR(RepP!$J$3="",RepP!$J$3=0,COUNTIF(Lists!$D:$D,RepP!$J$3)=0),Lists!$D$9,IF(RepP!$J$3=Lists!$D$9,Lists!$D$9,IF(RepP!$J$3=$E582,RepP!$J$3,"")))</f>
        <v>Все проекты</v>
      </c>
    </row>
    <row r="583" spans="2:29" x14ac:dyDescent="0.3">
      <c r="B583" s="26">
        <f>IF(AND(O583=0,P583=0,Q583=0,Y583=0),0,IF(OR(COUNTIFS(Items!$E:$E,O583,Items!$F:$F,P583,Items!$G:$G,Q583)=1,COUNTIFS(Items!$M:$M,O583,Items!$N:$N,P583,Items!$O:$O,Q583)=1,COUNTIFS(Items!$U:$U,O583,Items!$V:$V,P583,Items!$W:$W,Q583)=1),0,1))</f>
        <v>0</v>
      </c>
      <c r="AC583" s="31" t="str">
        <f>IF(OR(RepP!$J$3="",RepP!$J$3=0,COUNTIF(Lists!$D:$D,RepP!$J$3)=0),Lists!$D$9,IF(RepP!$J$3=Lists!$D$9,Lists!$D$9,IF(RepP!$J$3=$E583,RepP!$J$3,"")))</f>
        <v>Все проекты</v>
      </c>
    </row>
    <row r="584" spans="2:29" x14ac:dyDescent="0.3">
      <c r="B584" s="26">
        <f>IF(AND(O584=0,P584=0,Q584=0,Y584=0),0,IF(OR(COUNTIFS(Items!$E:$E,O584,Items!$F:$F,P584,Items!$G:$G,Q584)=1,COUNTIFS(Items!$M:$M,O584,Items!$N:$N,P584,Items!$O:$O,Q584)=1,COUNTIFS(Items!$U:$U,O584,Items!$V:$V,P584,Items!$W:$W,Q584)=1),0,1))</f>
        <v>0</v>
      </c>
      <c r="AC584" s="31" t="str">
        <f>IF(OR(RepP!$J$3="",RepP!$J$3=0,COUNTIF(Lists!$D:$D,RepP!$J$3)=0),Lists!$D$9,IF(RepP!$J$3=Lists!$D$9,Lists!$D$9,IF(RepP!$J$3=$E584,RepP!$J$3,"")))</f>
        <v>Все проекты</v>
      </c>
    </row>
    <row r="585" spans="2:29" x14ac:dyDescent="0.3">
      <c r="B585" s="26">
        <f>IF(AND(O585=0,P585=0,Q585=0,Y585=0),0,IF(OR(COUNTIFS(Items!$E:$E,O585,Items!$F:$F,P585,Items!$G:$G,Q585)=1,COUNTIFS(Items!$M:$M,O585,Items!$N:$N,P585,Items!$O:$O,Q585)=1,COUNTIFS(Items!$U:$U,O585,Items!$V:$V,P585,Items!$W:$W,Q585)=1),0,1))</f>
        <v>0</v>
      </c>
      <c r="AC585" s="31" t="str">
        <f>IF(OR(RepP!$J$3="",RepP!$J$3=0,COUNTIF(Lists!$D:$D,RepP!$J$3)=0),Lists!$D$9,IF(RepP!$J$3=Lists!$D$9,Lists!$D$9,IF(RepP!$J$3=$E585,RepP!$J$3,"")))</f>
        <v>Все проекты</v>
      </c>
    </row>
    <row r="586" spans="2:29" x14ac:dyDescent="0.3">
      <c r="B586" s="26">
        <f>IF(AND(O586=0,P586=0,Q586=0,Y586=0),0,IF(OR(COUNTIFS(Items!$E:$E,O586,Items!$F:$F,P586,Items!$G:$G,Q586)=1,COUNTIFS(Items!$M:$M,O586,Items!$N:$N,P586,Items!$O:$O,Q586)=1,COUNTIFS(Items!$U:$U,O586,Items!$V:$V,P586,Items!$W:$W,Q586)=1),0,1))</f>
        <v>0</v>
      </c>
      <c r="AC586" s="31" t="str">
        <f>IF(OR(RepP!$J$3="",RepP!$J$3=0,COUNTIF(Lists!$D:$D,RepP!$J$3)=0),Lists!$D$9,IF(RepP!$J$3=Lists!$D$9,Lists!$D$9,IF(RepP!$J$3=$E586,RepP!$J$3,"")))</f>
        <v>Все проекты</v>
      </c>
    </row>
    <row r="587" spans="2:29" x14ac:dyDescent="0.3">
      <c r="B587" s="26">
        <f>IF(AND(O587=0,P587=0,Q587=0,Y587=0),0,IF(OR(COUNTIFS(Items!$E:$E,O587,Items!$F:$F,P587,Items!$G:$G,Q587)=1,COUNTIFS(Items!$M:$M,O587,Items!$N:$N,P587,Items!$O:$O,Q587)=1,COUNTIFS(Items!$U:$U,O587,Items!$V:$V,P587,Items!$W:$W,Q587)=1),0,1))</f>
        <v>0</v>
      </c>
      <c r="AC587" s="31" t="str">
        <f>IF(OR(RepP!$J$3="",RepP!$J$3=0,COUNTIF(Lists!$D:$D,RepP!$J$3)=0),Lists!$D$9,IF(RepP!$J$3=Lists!$D$9,Lists!$D$9,IF(RepP!$J$3=$E587,RepP!$J$3,"")))</f>
        <v>Все проекты</v>
      </c>
    </row>
    <row r="588" spans="2:29" x14ac:dyDescent="0.3">
      <c r="B588" s="26">
        <f>IF(AND(O588=0,P588=0,Q588=0,Y588=0),0,IF(OR(COUNTIFS(Items!$E:$E,O588,Items!$F:$F,P588,Items!$G:$G,Q588)=1,COUNTIFS(Items!$M:$M,O588,Items!$N:$N,P588,Items!$O:$O,Q588)=1,COUNTIFS(Items!$U:$U,O588,Items!$V:$V,P588,Items!$W:$W,Q588)=1),0,1))</f>
        <v>0</v>
      </c>
      <c r="AC588" s="31" t="str">
        <f>IF(OR(RepP!$J$3="",RepP!$J$3=0,COUNTIF(Lists!$D:$D,RepP!$J$3)=0),Lists!$D$9,IF(RepP!$J$3=Lists!$D$9,Lists!$D$9,IF(RepP!$J$3=$E588,RepP!$J$3,"")))</f>
        <v>Все проекты</v>
      </c>
    </row>
    <row r="589" spans="2:29" x14ac:dyDescent="0.3">
      <c r="B589" s="26">
        <f>IF(AND(O589=0,P589=0,Q589=0,Y589=0),0,IF(OR(COUNTIFS(Items!$E:$E,O589,Items!$F:$F,P589,Items!$G:$G,Q589)=1,COUNTIFS(Items!$M:$M,O589,Items!$N:$N,P589,Items!$O:$O,Q589)=1,COUNTIFS(Items!$U:$U,O589,Items!$V:$V,P589,Items!$W:$W,Q589)=1),0,1))</f>
        <v>0</v>
      </c>
      <c r="AC589" s="31" t="str">
        <f>IF(OR(RepP!$J$3="",RepP!$J$3=0,COUNTIF(Lists!$D:$D,RepP!$J$3)=0),Lists!$D$9,IF(RepP!$J$3=Lists!$D$9,Lists!$D$9,IF(RepP!$J$3=$E589,RepP!$J$3,"")))</f>
        <v>Все проекты</v>
      </c>
    </row>
    <row r="590" spans="2:29" x14ac:dyDescent="0.3">
      <c r="B590" s="26">
        <f>IF(AND(O590=0,P590=0,Q590=0,Y590=0),0,IF(OR(COUNTIFS(Items!$E:$E,O590,Items!$F:$F,P590,Items!$G:$G,Q590)=1,COUNTIFS(Items!$M:$M,O590,Items!$N:$N,P590,Items!$O:$O,Q590)=1,COUNTIFS(Items!$U:$U,O590,Items!$V:$V,P590,Items!$W:$W,Q590)=1),0,1))</f>
        <v>0</v>
      </c>
      <c r="AC590" s="31" t="str">
        <f>IF(OR(RepP!$J$3="",RepP!$J$3=0,COUNTIF(Lists!$D:$D,RepP!$J$3)=0),Lists!$D$9,IF(RepP!$J$3=Lists!$D$9,Lists!$D$9,IF(RepP!$J$3=$E590,RepP!$J$3,"")))</f>
        <v>Все проекты</v>
      </c>
    </row>
    <row r="591" spans="2:29" x14ac:dyDescent="0.3">
      <c r="B591" s="26">
        <f>IF(AND(O591=0,P591=0,Q591=0,Y591=0),0,IF(OR(COUNTIFS(Items!$E:$E,O591,Items!$F:$F,P591,Items!$G:$G,Q591)=1,COUNTIFS(Items!$M:$M,O591,Items!$N:$N,P591,Items!$O:$O,Q591)=1,COUNTIFS(Items!$U:$U,O591,Items!$V:$V,P591,Items!$W:$W,Q591)=1),0,1))</f>
        <v>0</v>
      </c>
      <c r="AC591" s="31" t="str">
        <f>IF(OR(RepP!$J$3="",RepP!$J$3=0,COUNTIF(Lists!$D:$D,RepP!$J$3)=0),Lists!$D$9,IF(RepP!$J$3=Lists!$D$9,Lists!$D$9,IF(RepP!$J$3=$E591,RepP!$J$3,"")))</f>
        <v>Все проекты</v>
      </c>
    </row>
    <row r="592" spans="2:29" x14ac:dyDescent="0.3">
      <c r="B592" s="26">
        <f>IF(AND(O592=0,P592=0,Q592=0,Y592=0),0,IF(OR(COUNTIFS(Items!$E:$E,O592,Items!$F:$F,P592,Items!$G:$G,Q592)=1,COUNTIFS(Items!$M:$M,O592,Items!$N:$N,P592,Items!$O:$O,Q592)=1,COUNTIFS(Items!$U:$U,O592,Items!$V:$V,P592,Items!$W:$W,Q592)=1),0,1))</f>
        <v>0</v>
      </c>
      <c r="AC592" s="31" t="str">
        <f>IF(OR(RepP!$J$3="",RepP!$J$3=0,COUNTIF(Lists!$D:$D,RepP!$J$3)=0),Lists!$D$9,IF(RepP!$J$3=Lists!$D$9,Lists!$D$9,IF(RepP!$J$3=$E592,RepP!$J$3,"")))</f>
        <v>Все проекты</v>
      </c>
    </row>
    <row r="593" spans="2:29" x14ac:dyDescent="0.3">
      <c r="B593" s="26">
        <f>IF(AND(O593=0,P593=0,Q593=0,Y593=0),0,IF(OR(COUNTIFS(Items!$E:$E,O593,Items!$F:$F,P593,Items!$G:$G,Q593)=1,COUNTIFS(Items!$M:$M,O593,Items!$N:$N,P593,Items!$O:$O,Q593)=1,COUNTIFS(Items!$U:$U,O593,Items!$V:$V,P593,Items!$W:$W,Q593)=1),0,1))</f>
        <v>0</v>
      </c>
      <c r="AC593" s="31" t="str">
        <f>IF(OR(RepP!$J$3="",RepP!$J$3=0,COUNTIF(Lists!$D:$D,RepP!$J$3)=0),Lists!$D$9,IF(RepP!$J$3=Lists!$D$9,Lists!$D$9,IF(RepP!$J$3=$E593,RepP!$J$3,"")))</f>
        <v>Все проекты</v>
      </c>
    </row>
    <row r="594" spans="2:29" x14ac:dyDescent="0.3">
      <c r="B594" s="26">
        <f>IF(AND(O594=0,P594=0,Q594=0,Y594=0),0,IF(OR(COUNTIFS(Items!$E:$E,O594,Items!$F:$F,P594,Items!$G:$G,Q594)=1,COUNTIFS(Items!$M:$M,O594,Items!$N:$N,P594,Items!$O:$O,Q594)=1,COUNTIFS(Items!$U:$U,O594,Items!$V:$V,P594,Items!$W:$W,Q594)=1),0,1))</f>
        <v>0</v>
      </c>
      <c r="AC594" s="31" t="str">
        <f>IF(OR(RepP!$J$3="",RepP!$J$3=0,COUNTIF(Lists!$D:$D,RepP!$J$3)=0),Lists!$D$9,IF(RepP!$J$3=Lists!$D$9,Lists!$D$9,IF(RepP!$J$3=$E594,RepP!$J$3,"")))</f>
        <v>Все проекты</v>
      </c>
    </row>
    <row r="595" spans="2:29" x14ac:dyDescent="0.3">
      <c r="B595" s="26">
        <f>IF(AND(O595=0,P595=0,Q595=0,Y595=0),0,IF(OR(COUNTIFS(Items!$E:$E,O595,Items!$F:$F,P595,Items!$G:$G,Q595)=1,COUNTIFS(Items!$M:$M,O595,Items!$N:$N,P595,Items!$O:$O,Q595)=1,COUNTIFS(Items!$U:$U,O595,Items!$V:$V,P595,Items!$W:$W,Q595)=1),0,1))</f>
        <v>0</v>
      </c>
      <c r="AC595" s="31" t="str">
        <f>IF(OR(RepP!$J$3="",RepP!$J$3=0,COUNTIF(Lists!$D:$D,RepP!$J$3)=0),Lists!$D$9,IF(RepP!$J$3=Lists!$D$9,Lists!$D$9,IF(RepP!$J$3=$E595,RepP!$J$3,"")))</f>
        <v>Все проекты</v>
      </c>
    </row>
    <row r="596" spans="2:29" x14ac:dyDescent="0.3">
      <c r="B596" s="26">
        <f>IF(AND(O596=0,P596=0,Q596=0,Y596=0),0,IF(OR(COUNTIFS(Items!$E:$E,O596,Items!$F:$F,P596,Items!$G:$G,Q596)=1,COUNTIFS(Items!$M:$M,O596,Items!$N:$N,P596,Items!$O:$O,Q596)=1,COUNTIFS(Items!$U:$U,O596,Items!$V:$V,P596,Items!$W:$W,Q596)=1),0,1))</f>
        <v>0</v>
      </c>
      <c r="AC596" s="31" t="str">
        <f>IF(OR(RepP!$J$3="",RepP!$J$3=0,COUNTIF(Lists!$D:$D,RepP!$J$3)=0),Lists!$D$9,IF(RepP!$J$3=Lists!$D$9,Lists!$D$9,IF(RepP!$J$3=$E596,RepP!$J$3,"")))</f>
        <v>Все проекты</v>
      </c>
    </row>
    <row r="597" spans="2:29" x14ac:dyDescent="0.3">
      <c r="B597" s="26">
        <f>IF(AND(O597=0,P597=0,Q597=0,Y597=0),0,IF(OR(COUNTIFS(Items!$E:$E,O597,Items!$F:$F,P597,Items!$G:$G,Q597)=1,COUNTIFS(Items!$M:$M,O597,Items!$N:$N,P597,Items!$O:$O,Q597)=1,COUNTIFS(Items!$U:$U,O597,Items!$V:$V,P597,Items!$W:$W,Q597)=1),0,1))</f>
        <v>0</v>
      </c>
      <c r="AC597" s="31" t="str">
        <f>IF(OR(RepP!$J$3="",RepP!$J$3=0,COUNTIF(Lists!$D:$D,RepP!$J$3)=0),Lists!$D$9,IF(RepP!$J$3=Lists!$D$9,Lists!$D$9,IF(RepP!$J$3=$E597,RepP!$J$3,"")))</f>
        <v>Все проекты</v>
      </c>
    </row>
    <row r="598" spans="2:29" x14ac:dyDescent="0.3">
      <c r="B598" s="26">
        <f>IF(AND(O598=0,P598=0,Q598=0,Y598=0),0,IF(OR(COUNTIFS(Items!$E:$E,O598,Items!$F:$F,P598,Items!$G:$G,Q598)=1,COUNTIFS(Items!$M:$M,O598,Items!$N:$N,P598,Items!$O:$O,Q598)=1,COUNTIFS(Items!$U:$U,O598,Items!$V:$V,P598,Items!$W:$W,Q598)=1),0,1))</f>
        <v>0</v>
      </c>
      <c r="AC598" s="31" t="str">
        <f>IF(OR(RepP!$J$3="",RepP!$J$3=0,COUNTIF(Lists!$D:$D,RepP!$J$3)=0),Lists!$D$9,IF(RepP!$J$3=Lists!$D$9,Lists!$D$9,IF(RepP!$J$3=$E598,RepP!$J$3,"")))</f>
        <v>Все проекты</v>
      </c>
    </row>
    <row r="599" spans="2:29" x14ac:dyDescent="0.3">
      <c r="B599" s="26">
        <f>IF(AND(O599=0,P599=0,Q599=0,Y599=0),0,IF(OR(COUNTIFS(Items!$E:$E,O599,Items!$F:$F,P599,Items!$G:$G,Q599)=1,COUNTIFS(Items!$M:$M,O599,Items!$N:$N,P599,Items!$O:$O,Q599)=1,COUNTIFS(Items!$U:$U,O599,Items!$V:$V,P599,Items!$W:$W,Q599)=1),0,1))</f>
        <v>0</v>
      </c>
      <c r="AC599" s="31" t="str">
        <f>IF(OR(RepP!$J$3="",RepP!$J$3=0,COUNTIF(Lists!$D:$D,RepP!$J$3)=0),Lists!$D$9,IF(RepP!$J$3=Lists!$D$9,Lists!$D$9,IF(RepP!$J$3=$E599,RepP!$J$3,"")))</f>
        <v>Все проекты</v>
      </c>
    </row>
    <row r="600" spans="2:29" x14ac:dyDescent="0.3">
      <c r="B600" s="26">
        <f>IF(AND(O600=0,P600=0,Q600=0,Y600=0),0,IF(OR(COUNTIFS(Items!$E:$E,O600,Items!$F:$F,P600,Items!$G:$G,Q600)=1,COUNTIFS(Items!$M:$M,O600,Items!$N:$N,P600,Items!$O:$O,Q600)=1,COUNTIFS(Items!$U:$U,O600,Items!$V:$V,P600,Items!$W:$W,Q600)=1),0,1))</f>
        <v>0</v>
      </c>
      <c r="AC600" s="31" t="str">
        <f>IF(OR(RepP!$J$3="",RepP!$J$3=0,COUNTIF(Lists!$D:$D,RepP!$J$3)=0),Lists!$D$9,IF(RepP!$J$3=Lists!$D$9,Lists!$D$9,IF(RepP!$J$3=$E600,RepP!$J$3,"")))</f>
        <v>Все проекты</v>
      </c>
    </row>
    <row r="601" spans="2:29" x14ac:dyDescent="0.3">
      <c r="B601" s="26">
        <f>IF(AND(O601=0,P601=0,Q601=0,Y601=0),0,IF(OR(COUNTIFS(Items!$E:$E,O601,Items!$F:$F,P601,Items!$G:$G,Q601)=1,COUNTIFS(Items!$M:$M,O601,Items!$N:$N,P601,Items!$O:$O,Q601)=1,COUNTIFS(Items!$U:$U,O601,Items!$V:$V,P601,Items!$W:$W,Q601)=1),0,1))</f>
        <v>0</v>
      </c>
      <c r="AC601" s="31" t="str">
        <f>IF(OR(RepP!$J$3="",RepP!$J$3=0,COUNTIF(Lists!$D:$D,RepP!$J$3)=0),Lists!$D$9,IF(RepP!$J$3=Lists!$D$9,Lists!$D$9,IF(RepP!$J$3=$E601,RepP!$J$3,"")))</f>
        <v>Все проекты</v>
      </c>
    </row>
    <row r="602" spans="2:29" x14ac:dyDescent="0.3">
      <c r="B602" s="26">
        <f>IF(AND(O602=0,P602=0,Q602=0,Y602=0),0,IF(OR(COUNTIFS(Items!$E:$E,O602,Items!$F:$F,P602,Items!$G:$G,Q602)=1,COUNTIFS(Items!$M:$M,O602,Items!$N:$N,P602,Items!$O:$O,Q602)=1,COUNTIFS(Items!$U:$U,O602,Items!$V:$V,P602,Items!$W:$W,Q602)=1),0,1))</f>
        <v>0</v>
      </c>
      <c r="AC602" s="31" t="str">
        <f>IF(OR(RepP!$J$3="",RepP!$J$3=0,COUNTIF(Lists!$D:$D,RepP!$J$3)=0),Lists!$D$9,IF(RepP!$J$3=Lists!$D$9,Lists!$D$9,IF(RepP!$J$3=$E602,RepP!$J$3,"")))</f>
        <v>Все проекты</v>
      </c>
    </row>
    <row r="603" spans="2:29" x14ac:dyDescent="0.3">
      <c r="B603" s="26">
        <f>IF(AND(O603=0,P603=0,Q603=0,Y603=0),0,IF(OR(COUNTIFS(Items!$E:$E,O603,Items!$F:$F,P603,Items!$G:$G,Q603)=1,COUNTIFS(Items!$M:$M,O603,Items!$N:$N,P603,Items!$O:$O,Q603)=1,COUNTIFS(Items!$U:$U,O603,Items!$V:$V,P603,Items!$W:$W,Q603)=1),0,1))</f>
        <v>0</v>
      </c>
      <c r="AC603" s="31" t="str">
        <f>IF(OR(RepP!$J$3="",RepP!$J$3=0,COUNTIF(Lists!$D:$D,RepP!$J$3)=0),Lists!$D$9,IF(RepP!$J$3=Lists!$D$9,Lists!$D$9,IF(RepP!$J$3=$E603,RepP!$J$3,"")))</f>
        <v>Все проекты</v>
      </c>
    </row>
    <row r="604" spans="2:29" x14ac:dyDescent="0.3">
      <c r="B604" s="26">
        <f>IF(AND(O604=0,P604=0,Q604=0,Y604=0),0,IF(OR(COUNTIFS(Items!$E:$E,O604,Items!$F:$F,P604,Items!$G:$G,Q604)=1,COUNTIFS(Items!$M:$M,O604,Items!$N:$N,P604,Items!$O:$O,Q604)=1,COUNTIFS(Items!$U:$U,O604,Items!$V:$V,P604,Items!$W:$W,Q604)=1),0,1))</f>
        <v>0</v>
      </c>
      <c r="AC604" s="31" t="str">
        <f>IF(OR(RepP!$J$3="",RepP!$J$3=0,COUNTIF(Lists!$D:$D,RepP!$J$3)=0),Lists!$D$9,IF(RepP!$J$3=Lists!$D$9,Lists!$D$9,IF(RepP!$J$3=$E604,RepP!$J$3,"")))</f>
        <v>Все проекты</v>
      </c>
    </row>
    <row r="605" spans="2:29" x14ac:dyDescent="0.3">
      <c r="B605" s="26">
        <f>IF(AND(O605=0,P605=0,Q605=0,Y605=0),0,IF(OR(COUNTIFS(Items!$E:$E,O605,Items!$F:$F,P605,Items!$G:$G,Q605)=1,COUNTIFS(Items!$M:$M,O605,Items!$N:$N,P605,Items!$O:$O,Q605)=1,COUNTIFS(Items!$U:$U,O605,Items!$V:$V,P605,Items!$W:$W,Q605)=1),0,1))</f>
        <v>0</v>
      </c>
      <c r="AC605" s="31" t="str">
        <f>IF(OR(RepP!$J$3="",RepP!$J$3=0,COUNTIF(Lists!$D:$D,RepP!$J$3)=0),Lists!$D$9,IF(RepP!$J$3=Lists!$D$9,Lists!$D$9,IF(RepP!$J$3=$E605,RepP!$J$3,"")))</f>
        <v>Все проекты</v>
      </c>
    </row>
    <row r="606" spans="2:29" x14ac:dyDescent="0.3">
      <c r="B606" s="26">
        <f>IF(AND(O606=0,P606=0,Q606=0,Y606=0),0,IF(OR(COUNTIFS(Items!$E:$E,O606,Items!$F:$F,P606,Items!$G:$G,Q606)=1,COUNTIFS(Items!$M:$M,O606,Items!$N:$N,P606,Items!$O:$O,Q606)=1,COUNTIFS(Items!$U:$U,O606,Items!$V:$V,P606,Items!$W:$W,Q606)=1),0,1))</f>
        <v>0</v>
      </c>
      <c r="AC606" s="31" t="str">
        <f>IF(OR(RepP!$J$3="",RepP!$J$3=0,COUNTIF(Lists!$D:$D,RepP!$J$3)=0),Lists!$D$9,IF(RepP!$J$3=Lists!$D$9,Lists!$D$9,IF(RepP!$J$3=$E606,RepP!$J$3,"")))</f>
        <v>Все проекты</v>
      </c>
    </row>
    <row r="607" spans="2:29" x14ac:dyDescent="0.3">
      <c r="B607" s="26">
        <f>IF(AND(O607=0,P607=0,Q607=0,Y607=0),0,IF(OR(COUNTIFS(Items!$E:$E,O607,Items!$F:$F,P607,Items!$G:$G,Q607)=1,COUNTIFS(Items!$M:$M,O607,Items!$N:$N,P607,Items!$O:$O,Q607)=1,COUNTIFS(Items!$U:$U,O607,Items!$V:$V,P607,Items!$W:$W,Q607)=1),0,1))</f>
        <v>0</v>
      </c>
      <c r="AC607" s="31" t="str">
        <f>IF(OR(RepP!$J$3="",RepP!$J$3=0,COUNTIF(Lists!$D:$D,RepP!$J$3)=0),Lists!$D$9,IF(RepP!$J$3=Lists!$D$9,Lists!$D$9,IF(RepP!$J$3=$E607,RepP!$J$3,"")))</f>
        <v>Все проекты</v>
      </c>
    </row>
    <row r="608" spans="2:29" x14ac:dyDescent="0.3">
      <c r="B608" s="26">
        <f>IF(AND(O608=0,P608=0,Q608=0,Y608=0),0,IF(OR(COUNTIFS(Items!$E:$E,O608,Items!$F:$F,P608,Items!$G:$G,Q608)=1,COUNTIFS(Items!$M:$M,O608,Items!$N:$N,P608,Items!$O:$O,Q608)=1,COUNTIFS(Items!$U:$U,O608,Items!$V:$V,P608,Items!$W:$W,Q608)=1),0,1))</f>
        <v>0</v>
      </c>
      <c r="AC608" s="31" t="str">
        <f>IF(OR(RepP!$J$3="",RepP!$J$3=0,COUNTIF(Lists!$D:$D,RepP!$J$3)=0),Lists!$D$9,IF(RepP!$J$3=Lists!$D$9,Lists!$D$9,IF(RepP!$J$3=$E608,RepP!$J$3,"")))</f>
        <v>Все проекты</v>
      </c>
    </row>
    <row r="609" spans="2:29" x14ac:dyDescent="0.3">
      <c r="B609" s="26">
        <f>IF(AND(O609=0,P609=0,Q609=0,Y609=0),0,IF(OR(COUNTIFS(Items!$E:$E,O609,Items!$F:$F,P609,Items!$G:$G,Q609)=1,COUNTIFS(Items!$M:$M,O609,Items!$N:$N,P609,Items!$O:$O,Q609)=1,COUNTIFS(Items!$U:$U,O609,Items!$V:$V,P609,Items!$W:$W,Q609)=1),0,1))</f>
        <v>0</v>
      </c>
      <c r="AC609" s="31" t="str">
        <f>IF(OR(RepP!$J$3="",RepP!$J$3=0,COUNTIF(Lists!$D:$D,RepP!$J$3)=0),Lists!$D$9,IF(RepP!$J$3=Lists!$D$9,Lists!$D$9,IF(RepP!$J$3=$E609,RepP!$J$3,"")))</f>
        <v>Все проекты</v>
      </c>
    </row>
    <row r="610" spans="2:29" x14ac:dyDescent="0.3">
      <c r="B610" s="26">
        <f>IF(AND(O610=0,P610=0,Q610=0,Y610=0),0,IF(OR(COUNTIFS(Items!$E:$E,O610,Items!$F:$F,P610,Items!$G:$G,Q610)=1,COUNTIFS(Items!$M:$M,O610,Items!$N:$N,P610,Items!$O:$O,Q610)=1,COUNTIFS(Items!$U:$U,O610,Items!$V:$V,P610,Items!$W:$W,Q610)=1),0,1))</f>
        <v>0</v>
      </c>
      <c r="AC610" s="31" t="str">
        <f>IF(OR(RepP!$J$3="",RepP!$J$3=0,COUNTIF(Lists!$D:$D,RepP!$J$3)=0),Lists!$D$9,IF(RepP!$J$3=Lists!$D$9,Lists!$D$9,IF(RepP!$J$3=$E610,RepP!$J$3,"")))</f>
        <v>Все проекты</v>
      </c>
    </row>
    <row r="611" spans="2:29" x14ac:dyDescent="0.3">
      <c r="B611" s="26">
        <f>IF(AND(O611=0,P611=0,Q611=0,Y611=0),0,IF(OR(COUNTIFS(Items!$E:$E,O611,Items!$F:$F,P611,Items!$G:$G,Q611)=1,COUNTIFS(Items!$M:$M,O611,Items!$N:$N,P611,Items!$O:$O,Q611)=1,COUNTIFS(Items!$U:$U,O611,Items!$V:$V,P611,Items!$W:$W,Q611)=1),0,1))</f>
        <v>0</v>
      </c>
      <c r="AC611" s="31" t="str">
        <f>IF(OR(RepP!$J$3="",RepP!$J$3=0,COUNTIF(Lists!$D:$D,RepP!$J$3)=0),Lists!$D$9,IF(RepP!$J$3=Lists!$D$9,Lists!$D$9,IF(RepP!$J$3=$E611,RepP!$J$3,"")))</f>
        <v>Все проекты</v>
      </c>
    </row>
    <row r="612" spans="2:29" x14ac:dyDescent="0.3">
      <c r="B612" s="26">
        <f>IF(AND(O612=0,P612=0,Q612=0,Y612=0),0,IF(OR(COUNTIFS(Items!$E:$E,O612,Items!$F:$F,P612,Items!$G:$G,Q612)=1,COUNTIFS(Items!$M:$M,O612,Items!$N:$N,P612,Items!$O:$O,Q612)=1,COUNTIFS(Items!$U:$U,O612,Items!$V:$V,P612,Items!$W:$W,Q612)=1),0,1))</f>
        <v>0</v>
      </c>
      <c r="AC612" s="31" t="str">
        <f>IF(OR(RepP!$J$3="",RepP!$J$3=0,COUNTIF(Lists!$D:$D,RepP!$J$3)=0),Lists!$D$9,IF(RepP!$J$3=Lists!$D$9,Lists!$D$9,IF(RepP!$J$3=$E612,RepP!$J$3,"")))</f>
        <v>Все проекты</v>
      </c>
    </row>
    <row r="613" spans="2:29" x14ac:dyDescent="0.3">
      <c r="B613" s="26">
        <f>IF(AND(O613=0,P613=0,Q613=0,Y613=0),0,IF(OR(COUNTIFS(Items!$E:$E,O613,Items!$F:$F,P613,Items!$G:$G,Q613)=1,COUNTIFS(Items!$M:$M,O613,Items!$N:$N,P613,Items!$O:$O,Q613)=1,COUNTIFS(Items!$U:$U,O613,Items!$V:$V,P613,Items!$W:$W,Q613)=1),0,1))</f>
        <v>0</v>
      </c>
      <c r="AC613" s="31" t="str">
        <f>IF(OR(RepP!$J$3="",RepP!$J$3=0,COUNTIF(Lists!$D:$D,RepP!$J$3)=0),Lists!$D$9,IF(RepP!$J$3=Lists!$D$9,Lists!$D$9,IF(RepP!$J$3=$E613,RepP!$J$3,"")))</f>
        <v>Все проекты</v>
      </c>
    </row>
    <row r="614" spans="2:29" x14ac:dyDescent="0.3">
      <c r="B614" s="26">
        <f>IF(AND(O614=0,P614=0,Q614=0,Y614=0),0,IF(OR(COUNTIFS(Items!$E:$E,O614,Items!$F:$F,P614,Items!$G:$G,Q614)=1,COUNTIFS(Items!$M:$M,O614,Items!$N:$N,P614,Items!$O:$O,Q614)=1,COUNTIFS(Items!$U:$U,O614,Items!$V:$V,P614,Items!$W:$W,Q614)=1),0,1))</f>
        <v>0</v>
      </c>
      <c r="AC614" s="31" t="str">
        <f>IF(OR(RepP!$J$3="",RepP!$J$3=0,COUNTIF(Lists!$D:$D,RepP!$J$3)=0),Lists!$D$9,IF(RepP!$J$3=Lists!$D$9,Lists!$D$9,IF(RepP!$J$3=$E614,RepP!$J$3,"")))</f>
        <v>Все проекты</v>
      </c>
    </row>
    <row r="615" spans="2:29" x14ac:dyDescent="0.3">
      <c r="B615" s="26">
        <f>IF(AND(O615=0,P615=0,Q615=0,Y615=0),0,IF(OR(COUNTIFS(Items!$E:$E,O615,Items!$F:$F,P615,Items!$G:$G,Q615)=1,COUNTIFS(Items!$M:$M,O615,Items!$N:$N,P615,Items!$O:$O,Q615)=1,COUNTIFS(Items!$U:$U,O615,Items!$V:$V,P615,Items!$W:$W,Q615)=1),0,1))</f>
        <v>0</v>
      </c>
      <c r="AC615" s="31" t="str">
        <f>IF(OR(RepP!$J$3="",RepP!$J$3=0,COUNTIF(Lists!$D:$D,RepP!$J$3)=0),Lists!$D$9,IF(RepP!$J$3=Lists!$D$9,Lists!$D$9,IF(RepP!$J$3=$E615,RepP!$J$3,"")))</f>
        <v>Все проекты</v>
      </c>
    </row>
    <row r="616" spans="2:29" x14ac:dyDescent="0.3">
      <c r="B616" s="26">
        <f>IF(AND(O616=0,P616=0,Q616=0,Y616=0),0,IF(OR(COUNTIFS(Items!$E:$E,O616,Items!$F:$F,P616,Items!$G:$G,Q616)=1,COUNTIFS(Items!$M:$M,O616,Items!$N:$N,P616,Items!$O:$O,Q616)=1,COUNTIFS(Items!$U:$U,O616,Items!$V:$V,P616,Items!$W:$W,Q616)=1),0,1))</f>
        <v>0</v>
      </c>
      <c r="AC616" s="31" t="str">
        <f>IF(OR(RepP!$J$3="",RepP!$J$3=0,COUNTIF(Lists!$D:$D,RepP!$J$3)=0),Lists!$D$9,IF(RepP!$J$3=Lists!$D$9,Lists!$D$9,IF(RepP!$J$3=$E616,RepP!$J$3,"")))</f>
        <v>Все проекты</v>
      </c>
    </row>
    <row r="617" spans="2:29" x14ac:dyDescent="0.3">
      <c r="B617" s="26">
        <f>IF(AND(O617=0,P617=0,Q617=0,Y617=0),0,IF(OR(COUNTIFS(Items!$E:$E,O617,Items!$F:$F,P617,Items!$G:$G,Q617)=1,COUNTIFS(Items!$M:$M,O617,Items!$N:$N,P617,Items!$O:$O,Q617)=1,COUNTIFS(Items!$U:$U,O617,Items!$V:$V,P617,Items!$W:$W,Q617)=1),0,1))</f>
        <v>0</v>
      </c>
      <c r="AC617" s="31" t="str">
        <f>IF(OR(RepP!$J$3="",RepP!$J$3=0,COUNTIF(Lists!$D:$D,RepP!$J$3)=0),Lists!$D$9,IF(RepP!$J$3=Lists!$D$9,Lists!$D$9,IF(RepP!$J$3=$E617,RepP!$J$3,"")))</f>
        <v>Все проекты</v>
      </c>
    </row>
    <row r="618" spans="2:29" x14ac:dyDescent="0.3">
      <c r="B618" s="26">
        <f>IF(AND(O618=0,P618=0,Q618=0,Y618=0),0,IF(OR(COUNTIFS(Items!$E:$E,O618,Items!$F:$F,P618,Items!$G:$G,Q618)=1,COUNTIFS(Items!$M:$M,O618,Items!$N:$N,P618,Items!$O:$O,Q618)=1,COUNTIFS(Items!$U:$U,O618,Items!$V:$V,P618,Items!$W:$W,Q618)=1),0,1))</f>
        <v>0</v>
      </c>
      <c r="AC618" s="31" t="str">
        <f>IF(OR(RepP!$J$3="",RepP!$J$3=0,COUNTIF(Lists!$D:$D,RepP!$J$3)=0),Lists!$D$9,IF(RepP!$J$3=Lists!$D$9,Lists!$D$9,IF(RepP!$J$3=$E618,RepP!$J$3,"")))</f>
        <v>Все проекты</v>
      </c>
    </row>
    <row r="619" spans="2:29" x14ac:dyDescent="0.3">
      <c r="B619" s="26">
        <f>IF(AND(O619=0,P619=0,Q619=0,Y619=0),0,IF(OR(COUNTIFS(Items!$E:$E,O619,Items!$F:$F,P619,Items!$G:$G,Q619)=1,COUNTIFS(Items!$M:$M,O619,Items!$N:$N,P619,Items!$O:$O,Q619)=1,COUNTIFS(Items!$U:$U,O619,Items!$V:$V,P619,Items!$W:$W,Q619)=1),0,1))</f>
        <v>0</v>
      </c>
      <c r="AC619" s="31" t="str">
        <f>IF(OR(RepP!$J$3="",RepP!$J$3=0,COUNTIF(Lists!$D:$D,RepP!$J$3)=0),Lists!$D$9,IF(RepP!$J$3=Lists!$D$9,Lists!$D$9,IF(RepP!$J$3=$E619,RepP!$J$3,"")))</f>
        <v>Все проекты</v>
      </c>
    </row>
    <row r="620" spans="2:29" x14ac:dyDescent="0.3">
      <c r="B620" s="26">
        <f>IF(AND(O620=0,P620=0,Q620=0,Y620=0),0,IF(OR(COUNTIFS(Items!$E:$E,O620,Items!$F:$F,P620,Items!$G:$G,Q620)=1,COUNTIFS(Items!$M:$M,O620,Items!$N:$N,P620,Items!$O:$O,Q620)=1,COUNTIFS(Items!$U:$U,O620,Items!$V:$V,P620,Items!$W:$W,Q620)=1),0,1))</f>
        <v>0</v>
      </c>
      <c r="AC620" s="31" t="str">
        <f>IF(OR(RepP!$J$3="",RepP!$J$3=0,COUNTIF(Lists!$D:$D,RepP!$J$3)=0),Lists!$D$9,IF(RepP!$J$3=Lists!$D$9,Lists!$D$9,IF(RepP!$J$3=$E620,RepP!$J$3,"")))</f>
        <v>Все проекты</v>
      </c>
    </row>
    <row r="621" spans="2:29" x14ac:dyDescent="0.3">
      <c r="B621" s="26">
        <f>IF(AND(O621=0,P621=0,Q621=0,Y621=0),0,IF(OR(COUNTIFS(Items!$E:$E,O621,Items!$F:$F,P621,Items!$G:$G,Q621)=1,COUNTIFS(Items!$M:$M,O621,Items!$N:$N,P621,Items!$O:$O,Q621)=1,COUNTIFS(Items!$U:$U,O621,Items!$V:$V,P621,Items!$W:$W,Q621)=1),0,1))</f>
        <v>0</v>
      </c>
      <c r="AC621" s="31" t="str">
        <f>IF(OR(RepP!$J$3="",RepP!$J$3=0,COUNTIF(Lists!$D:$D,RepP!$J$3)=0),Lists!$D$9,IF(RepP!$J$3=Lists!$D$9,Lists!$D$9,IF(RepP!$J$3=$E621,RepP!$J$3,"")))</f>
        <v>Все проекты</v>
      </c>
    </row>
    <row r="622" spans="2:29" x14ac:dyDescent="0.3">
      <c r="B622" s="26">
        <f>IF(AND(O622=0,P622=0,Q622=0,Y622=0),0,IF(OR(COUNTIFS(Items!$E:$E,O622,Items!$F:$F,P622,Items!$G:$G,Q622)=1,COUNTIFS(Items!$M:$M,O622,Items!$N:$N,P622,Items!$O:$O,Q622)=1,COUNTIFS(Items!$U:$U,O622,Items!$V:$V,P622,Items!$W:$W,Q622)=1),0,1))</f>
        <v>0</v>
      </c>
      <c r="AC622" s="31" t="str">
        <f>IF(OR(RepP!$J$3="",RepP!$J$3=0,COUNTIF(Lists!$D:$D,RepP!$J$3)=0),Lists!$D$9,IF(RepP!$J$3=Lists!$D$9,Lists!$D$9,IF(RepP!$J$3=$E622,RepP!$J$3,"")))</f>
        <v>Все проекты</v>
      </c>
    </row>
    <row r="623" spans="2:29" x14ac:dyDescent="0.3">
      <c r="B623" s="26">
        <f>IF(AND(O623=0,P623=0,Q623=0,Y623=0),0,IF(OR(COUNTIFS(Items!$E:$E,O623,Items!$F:$F,P623,Items!$G:$G,Q623)=1,COUNTIFS(Items!$M:$M,O623,Items!$N:$N,P623,Items!$O:$O,Q623)=1,COUNTIFS(Items!$U:$U,O623,Items!$V:$V,P623,Items!$W:$W,Q623)=1),0,1))</f>
        <v>0</v>
      </c>
      <c r="AC623" s="31" t="str">
        <f>IF(OR(RepP!$J$3="",RepP!$J$3=0,COUNTIF(Lists!$D:$D,RepP!$J$3)=0),Lists!$D$9,IF(RepP!$J$3=Lists!$D$9,Lists!$D$9,IF(RepP!$J$3=$E623,RepP!$J$3,"")))</f>
        <v>Все проекты</v>
      </c>
    </row>
    <row r="624" spans="2:29" x14ac:dyDescent="0.3">
      <c r="B624" s="26">
        <f>IF(AND(O624=0,P624=0,Q624=0,Y624=0),0,IF(OR(COUNTIFS(Items!$E:$E,O624,Items!$F:$F,P624,Items!$G:$G,Q624)=1,COUNTIFS(Items!$M:$M,O624,Items!$N:$N,P624,Items!$O:$O,Q624)=1,COUNTIFS(Items!$U:$U,O624,Items!$V:$V,P624,Items!$W:$W,Q624)=1),0,1))</f>
        <v>0</v>
      </c>
      <c r="AC624" s="31" t="str">
        <f>IF(OR(RepP!$J$3="",RepP!$J$3=0,COUNTIF(Lists!$D:$D,RepP!$J$3)=0),Lists!$D$9,IF(RepP!$J$3=Lists!$D$9,Lists!$D$9,IF(RepP!$J$3=$E624,RepP!$J$3,"")))</f>
        <v>Все проекты</v>
      </c>
    </row>
    <row r="625" spans="2:29" x14ac:dyDescent="0.3">
      <c r="B625" s="26">
        <f>IF(AND(O625=0,P625=0,Q625=0,Y625=0),0,IF(OR(COUNTIFS(Items!$E:$E,O625,Items!$F:$F,P625,Items!$G:$G,Q625)=1,COUNTIFS(Items!$M:$M,O625,Items!$N:$N,P625,Items!$O:$O,Q625)=1,COUNTIFS(Items!$U:$U,O625,Items!$V:$V,P625,Items!$W:$W,Q625)=1),0,1))</f>
        <v>0</v>
      </c>
      <c r="AC625" s="31" t="str">
        <f>IF(OR(RepP!$J$3="",RepP!$J$3=0,COUNTIF(Lists!$D:$D,RepP!$J$3)=0),Lists!$D$9,IF(RepP!$J$3=Lists!$D$9,Lists!$D$9,IF(RepP!$J$3=$E625,RepP!$J$3,"")))</f>
        <v>Все проекты</v>
      </c>
    </row>
    <row r="626" spans="2:29" x14ac:dyDescent="0.3">
      <c r="B626" s="26">
        <f>IF(AND(O626=0,P626=0,Q626=0,Y626=0),0,IF(OR(COUNTIFS(Items!$E:$E,O626,Items!$F:$F,P626,Items!$G:$G,Q626)=1,COUNTIFS(Items!$M:$M,O626,Items!$N:$N,P626,Items!$O:$O,Q626)=1,COUNTIFS(Items!$U:$U,O626,Items!$V:$V,P626,Items!$W:$W,Q626)=1),0,1))</f>
        <v>0</v>
      </c>
      <c r="AC626" s="31" t="str">
        <f>IF(OR(RepP!$J$3="",RepP!$J$3=0,COUNTIF(Lists!$D:$D,RepP!$J$3)=0),Lists!$D$9,IF(RepP!$J$3=Lists!$D$9,Lists!$D$9,IF(RepP!$J$3=$E626,RepP!$J$3,"")))</f>
        <v>Все проекты</v>
      </c>
    </row>
    <row r="627" spans="2:29" x14ac:dyDescent="0.3">
      <c r="B627" s="26">
        <f>IF(AND(O627=0,P627=0,Q627=0,Y627=0),0,IF(OR(COUNTIFS(Items!$E:$E,O627,Items!$F:$F,P627,Items!$G:$G,Q627)=1,COUNTIFS(Items!$M:$M,O627,Items!$N:$N,P627,Items!$O:$O,Q627)=1,COUNTIFS(Items!$U:$U,O627,Items!$V:$V,P627,Items!$W:$W,Q627)=1),0,1))</f>
        <v>0</v>
      </c>
      <c r="AC627" s="31" t="str">
        <f>IF(OR(RepP!$J$3="",RepP!$J$3=0,COUNTIF(Lists!$D:$D,RepP!$J$3)=0),Lists!$D$9,IF(RepP!$J$3=Lists!$D$9,Lists!$D$9,IF(RepP!$J$3=$E627,RepP!$J$3,"")))</f>
        <v>Все проекты</v>
      </c>
    </row>
    <row r="628" spans="2:29" x14ac:dyDescent="0.3">
      <c r="B628" s="26">
        <f>IF(AND(O628=0,P628=0,Q628=0,Y628=0),0,IF(OR(COUNTIFS(Items!$E:$E,O628,Items!$F:$F,P628,Items!$G:$G,Q628)=1,COUNTIFS(Items!$M:$M,O628,Items!$N:$N,P628,Items!$O:$O,Q628)=1,COUNTIFS(Items!$U:$U,O628,Items!$V:$V,P628,Items!$W:$W,Q628)=1),0,1))</f>
        <v>0</v>
      </c>
      <c r="AC628" s="31" t="str">
        <f>IF(OR(RepP!$J$3="",RepP!$J$3=0,COUNTIF(Lists!$D:$D,RepP!$J$3)=0),Lists!$D$9,IF(RepP!$J$3=Lists!$D$9,Lists!$D$9,IF(RepP!$J$3=$E628,RepP!$J$3,"")))</f>
        <v>Все проекты</v>
      </c>
    </row>
    <row r="629" spans="2:29" x14ac:dyDescent="0.3">
      <c r="B629" s="26">
        <f>IF(AND(O629=0,P629=0,Q629=0,Y629=0),0,IF(OR(COUNTIFS(Items!$E:$E,O629,Items!$F:$F,P629,Items!$G:$G,Q629)=1,COUNTIFS(Items!$M:$M,O629,Items!$N:$N,P629,Items!$O:$O,Q629)=1,COUNTIFS(Items!$U:$U,O629,Items!$V:$V,P629,Items!$W:$W,Q629)=1),0,1))</f>
        <v>0</v>
      </c>
      <c r="AC629" s="31" t="str">
        <f>IF(OR(RepP!$J$3="",RepP!$J$3=0,COUNTIF(Lists!$D:$D,RepP!$J$3)=0),Lists!$D$9,IF(RepP!$J$3=Lists!$D$9,Lists!$D$9,IF(RepP!$J$3=$E629,RepP!$J$3,"")))</f>
        <v>Все проекты</v>
      </c>
    </row>
    <row r="630" spans="2:29" x14ac:dyDescent="0.3">
      <c r="B630" s="26">
        <f>IF(AND(O630=0,P630=0,Q630=0,Y630=0),0,IF(OR(COUNTIFS(Items!$E:$E,O630,Items!$F:$F,P630,Items!$G:$G,Q630)=1,COUNTIFS(Items!$M:$M,O630,Items!$N:$N,P630,Items!$O:$O,Q630)=1,COUNTIFS(Items!$U:$U,O630,Items!$V:$V,P630,Items!$W:$W,Q630)=1),0,1))</f>
        <v>0</v>
      </c>
      <c r="AC630" s="31" t="str">
        <f>IF(OR(RepP!$J$3="",RepP!$J$3=0,COUNTIF(Lists!$D:$D,RepP!$J$3)=0),Lists!$D$9,IF(RepP!$J$3=Lists!$D$9,Lists!$D$9,IF(RepP!$J$3=$E630,RepP!$J$3,"")))</f>
        <v>Все проекты</v>
      </c>
    </row>
    <row r="631" spans="2:29" x14ac:dyDescent="0.3">
      <c r="B631" s="26">
        <f>IF(AND(O631=0,P631=0,Q631=0,Y631=0),0,IF(OR(COUNTIFS(Items!$E:$E,O631,Items!$F:$F,P631,Items!$G:$G,Q631)=1,COUNTIFS(Items!$M:$M,O631,Items!$N:$N,P631,Items!$O:$O,Q631)=1,COUNTIFS(Items!$U:$U,O631,Items!$V:$V,P631,Items!$W:$W,Q631)=1),0,1))</f>
        <v>0</v>
      </c>
      <c r="AC631" s="31" t="str">
        <f>IF(OR(RepP!$J$3="",RepP!$J$3=0,COUNTIF(Lists!$D:$D,RepP!$J$3)=0),Lists!$D$9,IF(RepP!$J$3=Lists!$D$9,Lists!$D$9,IF(RepP!$J$3=$E631,RepP!$J$3,"")))</f>
        <v>Все проекты</v>
      </c>
    </row>
    <row r="632" spans="2:29" x14ac:dyDescent="0.3">
      <c r="B632" s="26">
        <f>IF(AND(O632=0,P632=0,Q632=0,Y632=0),0,IF(OR(COUNTIFS(Items!$E:$E,O632,Items!$F:$F,P632,Items!$G:$G,Q632)=1,COUNTIFS(Items!$M:$M,O632,Items!$N:$N,P632,Items!$O:$O,Q632)=1,COUNTIFS(Items!$U:$U,O632,Items!$V:$V,P632,Items!$W:$W,Q632)=1),0,1))</f>
        <v>0</v>
      </c>
      <c r="AC632" s="31" t="str">
        <f>IF(OR(RepP!$J$3="",RepP!$J$3=0,COUNTIF(Lists!$D:$D,RepP!$J$3)=0),Lists!$D$9,IF(RepP!$J$3=Lists!$D$9,Lists!$D$9,IF(RepP!$J$3=$E632,RepP!$J$3,"")))</f>
        <v>Все проекты</v>
      </c>
    </row>
    <row r="633" spans="2:29" x14ac:dyDescent="0.3">
      <c r="B633" s="26">
        <f>IF(AND(O633=0,P633=0,Q633=0,Y633=0),0,IF(OR(COUNTIFS(Items!$E:$E,O633,Items!$F:$F,P633,Items!$G:$G,Q633)=1,COUNTIFS(Items!$M:$M,O633,Items!$N:$N,P633,Items!$O:$O,Q633)=1,COUNTIFS(Items!$U:$U,O633,Items!$V:$V,P633,Items!$W:$W,Q633)=1),0,1))</f>
        <v>0</v>
      </c>
      <c r="AC633" s="31" t="str">
        <f>IF(OR(RepP!$J$3="",RepP!$J$3=0,COUNTIF(Lists!$D:$D,RepP!$J$3)=0),Lists!$D$9,IF(RepP!$J$3=Lists!$D$9,Lists!$D$9,IF(RepP!$J$3=$E633,RepP!$J$3,"")))</f>
        <v>Все проекты</v>
      </c>
    </row>
    <row r="634" spans="2:29" x14ac:dyDescent="0.3">
      <c r="B634" s="26">
        <f>IF(AND(O634=0,P634=0,Q634=0,Y634=0),0,IF(OR(COUNTIFS(Items!$E:$E,O634,Items!$F:$F,P634,Items!$G:$G,Q634)=1,COUNTIFS(Items!$M:$M,O634,Items!$N:$N,P634,Items!$O:$O,Q634)=1,COUNTIFS(Items!$U:$U,O634,Items!$V:$V,P634,Items!$W:$W,Q634)=1),0,1))</f>
        <v>0</v>
      </c>
      <c r="AC634" s="31" t="str">
        <f>IF(OR(RepP!$J$3="",RepP!$J$3=0,COUNTIF(Lists!$D:$D,RepP!$J$3)=0),Lists!$D$9,IF(RepP!$J$3=Lists!$D$9,Lists!$D$9,IF(RepP!$J$3=$E634,RepP!$J$3,"")))</f>
        <v>Все проекты</v>
      </c>
    </row>
    <row r="635" spans="2:29" x14ac:dyDescent="0.3">
      <c r="B635" s="26">
        <f>IF(AND(O635=0,P635=0,Q635=0,Y635=0),0,IF(OR(COUNTIFS(Items!$E:$E,O635,Items!$F:$F,P635,Items!$G:$G,Q635)=1,COUNTIFS(Items!$M:$M,O635,Items!$N:$N,P635,Items!$O:$O,Q635)=1,COUNTIFS(Items!$U:$U,O635,Items!$V:$V,P635,Items!$W:$W,Q635)=1),0,1))</f>
        <v>0</v>
      </c>
      <c r="AC635" s="31" t="str">
        <f>IF(OR(RepP!$J$3="",RepP!$J$3=0,COUNTIF(Lists!$D:$D,RepP!$J$3)=0),Lists!$D$9,IF(RepP!$J$3=Lists!$D$9,Lists!$D$9,IF(RepP!$J$3=$E635,RepP!$J$3,"")))</f>
        <v>Все проекты</v>
      </c>
    </row>
    <row r="636" spans="2:29" x14ac:dyDescent="0.3">
      <c r="B636" s="26">
        <f>IF(AND(O636=0,P636=0,Q636=0,Y636=0),0,IF(OR(COUNTIFS(Items!$E:$E,O636,Items!$F:$F,P636,Items!$G:$G,Q636)=1,COUNTIFS(Items!$M:$M,O636,Items!$N:$N,P636,Items!$O:$O,Q636)=1,COUNTIFS(Items!$U:$U,O636,Items!$V:$V,P636,Items!$W:$W,Q636)=1),0,1))</f>
        <v>0</v>
      </c>
      <c r="AC636" s="31" t="str">
        <f>IF(OR(RepP!$J$3="",RepP!$J$3=0,COUNTIF(Lists!$D:$D,RepP!$J$3)=0),Lists!$D$9,IF(RepP!$J$3=Lists!$D$9,Lists!$D$9,IF(RepP!$J$3=$E636,RepP!$J$3,"")))</f>
        <v>Все проекты</v>
      </c>
    </row>
    <row r="637" spans="2:29" x14ac:dyDescent="0.3">
      <c r="B637" s="26">
        <f>IF(AND(O637=0,P637=0,Q637=0,Y637=0),0,IF(OR(COUNTIFS(Items!$E:$E,O637,Items!$F:$F,P637,Items!$G:$G,Q637)=1,COUNTIFS(Items!$M:$M,O637,Items!$N:$N,P637,Items!$O:$O,Q637)=1,COUNTIFS(Items!$U:$U,O637,Items!$V:$V,P637,Items!$W:$W,Q637)=1),0,1))</f>
        <v>0</v>
      </c>
      <c r="AC637" s="31" t="str">
        <f>IF(OR(RepP!$J$3="",RepP!$J$3=0,COUNTIF(Lists!$D:$D,RepP!$J$3)=0),Lists!$D$9,IF(RepP!$J$3=Lists!$D$9,Lists!$D$9,IF(RepP!$J$3=$E637,RepP!$J$3,"")))</f>
        <v>Все проекты</v>
      </c>
    </row>
    <row r="638" spans="2:29" x14ac:dyDescent="0.3">
      <c r="B638" s="26">
        <f>IF(AND(O638=0,P638=0,Q638=0,Y638=0),0,IF(OR(COUNTIFS(Items!$E:$E,O638,Items!$F:$F,P638,Items!$G:$G,Q638)=1,COUNTIFS(Items!$M:$M,O638,Items!$N:$N,P638,Items!$O:$O,Q638)=1,COUNTIFS(Items!$U:$U,O638,Items!$V:$V,P638,Items!$W:$W,Q638)=1),0,1))</f>
        <v>0</v>
      </c>
      <c r="AC638" s="31" t="str">
        <f>IF(OR(RepP!$J$3="",RepP!$J$3=0,COUNTIF(Lists!$D:$D,RepP!$J$3)=0),Lists!$D$9,IF(RepP!$J$3=Lists!$D$9,Lists!$D$9,IF(RepP!$J$3=$E638,RepP!$J$3,"")))</f>
        <v>Все проекты</v>
      </c>
    </row>
    <row r="639" spans="2:29" x14ac:dyDescent="0.3">
      <c r="B639" s="26">
        <f>IF(AND(O639=0,P639=0,Q639=0,Y639=0),0,IF(OR(COUNTIFS(Items!$E:$E,O639,Items!$F:$F,P639,Items!$G:$G,Q639)=1,COUNTIFS(Items!$M:$M,O639,Items!$N:$N,P639,Items!$O:$O,Q639)=1,COUNTIFS(Items!$U:$U,O639,Items!$V:$V,P639,Items!$W:$W,Q639)=1),0,1))</f>
        <v>0</v>
      </c>
      <c r="AC639" s="31" t="str">
        <f>IF(OR(RepP!$J$3="",RepP!$J$3=0,COUNTIF(Lists!$D:$D,RepP!$J$3)=0),Lists!$D$9,IF(RepP!$J$3=Lists!$D$9,Lists!$D$9,IF(RepP!$J$3=$E639,RepP!$J$3,"")))</f>
        <v>Все проекты</v>
      </c>
    </row>
    <row r="640" spans="2:29" x14ac:dyDescent="0.3">
      <c r="B640" s="26">
        <f>IF(AND(O640=0,P640=0,Q640=0,Y640=0),0,IF(OR(COUNTIFS(Items!$E:$E,O640,Items!$F:$F,P640,Items!$G:$G,Q640)=1,COUNTIFS(Items!$M:$M,O640,Items!$N:$N,P640,Items!$O:$O,Q640)=1,COUNTIFS(Items!$U:$U,O640,Items!$V:$V,P640,Items!$W:$W,Q640)=1),0,1))</f>
        <v>0</v>
      </c>
      <c r="AC640" s="31" t="str">
        <f>IF(OR(RepP!$J$3="",RepP!$J$3=0,COUNTIF(Lists!$D:$D,RepP!$J$3)=0),Lists!$D$9,IF(RepP!$J$3=Lists!$D$9,Lists!$D$9,IF(RepP!$J$3=$E640,RepP!$J$3,"")))</f>
        <v>Все проекты</v>
      </c>
    </row>
    <row r="641" spans="2:29" x14ac:dyDescent="0.3">
      <c r="B641" s="26">
        <f>IF(AND(O641=0,P641=0,Q641=0,Y641=0),0,IF(OR(COUNTIFS(Items!$E:$E,O641,Items!$F:$F,P641,Items!$G:$G,Q641)=1,COUNTIFS(Items!$M:$M,O641,Items!$N:$N,P641,Items!$O:$O,Q641)=1,COUNTIFS(Items!$U:$U,O641,Items!$V:$V,P641,Items!$W:$W,Q641)=1),0,1))</f>
        <v>0</v>
      </c>
      <c r="AC641" s="31" t="str">
        <f>IF(OR(RepP!$J$3="",RepP!$J$3=0,COUNTIF(Lists!$D:$D,RepP!$J$3)=0),Lists!$D$9,IF(RepP!$J$3=Lists!$D$9,Lists!$D$9,IF(RepP!$J$3=$E641,RepP!$J$3,"")))</f>
        <v>Все проекты</v>
      </c>
    </row>
    <row r="642" spans="2:29" x14ac:dyDescent="0.3">
      <c r="B642" s="26">
        <f>IF(AND(O642=0,P642=0,Q642=0,Y642=0),0,IF(OR(COUNTIFS(Items!$E:$E,O642,Items!$F:$F,P642,Items!$G:$G,Q642)=1,COUNTIFS(Items!$M:$M,O642,Items!$N:$N,P642,Items!$O:$O,Q642)=1,COUNTIFS(Items!$U:$U,O642,Items!$V:$V,P642,Items!$W:$W,Q642)=1),0,1))</f>
        <v>0</v>
      </c>
      <c r="AC642" s="31" t="str">
        <f>IF(OR(RepP!$J$3="",RepP!$J$3=0,COUNTIF(Lists!$D:$D,RepP!$J$3)=0),Lists!$D$9,IF(RepP!$J$3=Lists!$D$9,Lists!$D$9,IF(RepP!$J$3=$E642,RepP!$J$3,"")))</f>
        <v>Все проекты</v>
      </c>
    </row>
    <row r="643" spans="2:29" x14ac:dyDescent="0.3">
      <c r="B643" s="26">
        <f>IF(AND(O643=0,P643=0,Q643=0,Y643=0),0,IF(OR(COUNTIFS(Items!$E:$E,O643,Items!$F:$F,P643,Items!$G:$G,Q643)=1,COUNTIFS(Items!$M:$M,O643,Items!$N:$N,P643,Items!$O:$O,Q643)=1,COUNTIFS(Items!$U:$U,O643,Items!$V:$V,P643,Items!$W:$W,Q643)=1),0,1))</f>
        <v>0</v>
      </c>
      <c r="AC643" s="31" t="str">
        <f>IF(OR(RepP!$J$3="",RepP!$J$3=0,COUNTIF(Lists!$D:$D,RepP!$J$3)=0),Lists!$D$9,IF(RepP!$J$3=Lists!$D$9,Lists!$D$9,IF(RepP!$J$3=$E643,RepP!$J$3,"")))</f>
        <v>Все проекты</v>
      </c>
    </row>
    <row r="644" spans="2:29" x14ac:dyDescent="0.3">
      <c r="B644" s="26">
        <f>IF(AND(O644=0,P644=0,Q644=0,Y644=0),0,IF(OR(COUNTIFS(Items!$E:$E,O644,Items!$F:$F,P644,Items!$G:$G,Q644)=1,COUNTIFS(Items!$M:$M,O644,Items!$N:$N,P644,Items!$O:$O,Q644)=1,COUNTIFS(Items!$U:$U,O644,Items!$V:$V,P644,Items!$W:$W,Q644)=1),0,1))</f>
        <v>0</v>
      </c>
      <c r="AC644" s="31" t="str">
        <f>IF(OR(RepP!$J$3="",RepP!$J$3=0,COUNTIF(Lists!$D:$D,RepP!$J$3)=0),Lists!$D$9,IF(RepP!$J$3=Lists!$D$9,Lists!$D$9,IF(RepP!$J$3=$E644,RepP!$J$3,"")))</f>
        <v>Все проекты</v>
      </c>
    </row>
    <row r="645" spans="2:29" x14ac:dyDescent="0.3">
      <c r="B645" s="26">
        <f>IF(AND(O645=0,P645=0,Q645=0,Y645=0),0,IF(OR(COUNTIFS(Items!$E:$E,O645,Items!$F:$F,P645,Items!$G:$G,Q645)=1,COUNTIFS(Items!$M:$M,O645,Items!$N:$N,P645,Items!$O:$O,Q645)=1,COUNTIFS(Items!$U:$U,O645,Items!$V:$V,P645,Items!$W:$W,Q645)=1),0,1))</f>
        <v>0</v>
      </c>
      <c r="AC645" s="31" t="str">
        <f>IF(OR(RepP!$J$3="",RepP!$J$3=0,COUNTIF(Lists!$D:$D,RepP!$J$3)=0),Lists!$D$9,IF(RepP!$J$3=Lists!$D$9,Lists!$D$9,IF(RepP!$J$3=$E645,RepP!$J$3,"")))</f>
        <v>Все проекты</v>
      </c>
    </row>
    <row r="646" spans="2:29" x14ac:dyDescent="0.3">
      <c r="B646" s="26">
        <f>IF(AND(O646=0,P646=0,Q646=0,Y646=0),0,IF(OR(COUNTIFS(Items!$E:$E,O646,Items!$F:$F,P646,Items!$G:$G,Q646)=1,COUNTIFS(Items!$M:$M,O646,Items!$N:$N,P646,Items!$O:$O,Q646)=1,COUNTIFS(Items!$U:$U,O646,Items!$V:$V,P646,Items!$W:$W,Q646)=1),0,1))</f>
        <v>0</v>
      </c>
      <c r="AC646" s="31" t="str">
        <f>IF(OR(RepP!$J$3="",RepP!$J$3=0,COUNTIF(Lists!$D:$D,RepP!$J$3)=0),Lists!$D$9,IF(RepP!$J$3=Lists!$D$9,Lists!$D$9,IF(RepP!$J$3=$E646,RepP!$J$3,"")))</f>
        <v>Все проекты</v>
      </c>
    </row>
    <row r="647" spans="2:29" x14ac:dyDescent="0.3">
      <c r="B647" s="26">
        <f>IF(AND(O647=0,P647=0,Q647=0,Y647=0),0,IF(OR(COUNTIFS(Items!$E:$E,O647,Items!$F:$F,P647,Items!$G:$G,Q647)=1,COUNTIFS(Items!$M:$M,O647,Items!$N:$N,P647,Items!$O:$O,Q647)=1,COUNTIFS(Items!$U:$U,O647,Items!$V:$V,P647,Items!$W:$W,Q647)=1),0,1))</f>
        <v>0</v>
      </c>
      <c r="AC647" s="31" t="str">
        <f>IF(OR(RepP!$J$3="",RepP!$J$3=0,COUNTIF(Lists!$D:$D,RepP!$J$3)=0),Lists!$D$9,IF(RepP!$J$3=Lists!$D$9,Lists!$D$9,IF(RepP!$J$3=$E647,RepP!$J$3,"")))</f>
        <v>Все проекты</v>
      </c>
    </row>
    <row r="648" spans="2:29" x14ac:dyDescent="0.3">
      <c r="B648" s="26">
        <f>IF(AND(O648=0,P648=0,Q648=0,Y648=0),0,IF(OR(COUNTIFS(Items!$E:$E,O648,Items!$F:$F,P648,Items!$G:$G,Q648)=1,COUNTIFS(Items!$M:$M,O648,Items!$N:$N,P648,Items!$O:$O,Q648)=1,COUNTIFS(Items!$U:$U,O648,Items!$V:$V,P648,Items!$W:$W,Q648)=1),0,1))</f>
        <v>0</v>
      </c>
      <c r="AC648" s="31" t="str">
        <f>IF(OR(RepP!$J$3="",RepP!$J$3=0,COUNTIF(Lists!$D:$D,RepP!$J$3)=0),Lists!$D$9,IF(RepP!$J$3=Lists!$D$9,Lists!$D$9,IF(RepP!$J$3=$E648,RepP!$J$3,"")))</f>
        <v>Все проекты</v>
      </c>
    </row>
    <row r="649" spans="2:29" x14ac:dyDescent="0.3">
      <c r="B649" s="26">
        <f>IF(AND(O649=0,P649=0,Q649=0,Y649=0),0,IF(OR(COUNTIFS(Items!$E:$E,O649,Items!$F:$F,P649,Items!$G:$G,Q649)=1,COUNTIFS(Items!$M:$M,O649,Items!$N:$N,P649,Items!$O:$O,Q649)=1,COUNTIFS(Items!$U:$U,O649,Items!$V:$V,P649,Items!$W:$W,Q649)=1),0,1))</f>
        <v>0</v>
      </c>
      <c r="AC649" s="31" t="str">
        <f>IF(OR(RepP!$J$3="",RepP!$J$3=0,COUNTIF(Lists!$D:$D,RepP!$J$3)=0),Lists!$D$9,IF(RepP!$J$3=Lists!$D$9,Lists!$D$9,IF(RepP!$J$3=$E649,RepP!$J$3,"")))</f>
        <v>Все проекты</v>
      </c>
    </row>
    <row r="650" spans="2:29" x14ac:dyDescent="0.3">
      <c r="B650" s="26">
        <f>IF(AND(O650=0,P650=0,Q650=0,Y650=0),0,IF(OR(COUNTIFS(Items!$E:$E,O650,Items!$F:$F,P650,Items!$G:$G,Q650)=1,COUNTIFS(Items!$M:$M,O650,Items!$N:$N,P650,Items!$O:$O,Q650)=1,COUNTIFS(Items!$U:$U,O650,Items!$V:$V,P650,Items!$W:$W,Q650)=1),0,1))</f>
        <v>0</v>
      </c>
      <c r="AC650" s="31" t="str">
        <f>IF(OR(RepP!$J$3="",RepP!$J$3=0,COUNTIF(Lists!$D:$D,RepP!$J$3)=0),Lists!$D$9,IF(RepP!$J$3=Lists!$D$9,Lists!$D$9,IF(RepP!$J$3=$E650,RepP!$J$3,"")))</f>
        <v>Все проекты</v>
      </c>
    </row>
    <row r="651" spans="2:29" x14ac:dyDescent="0.3">
      <c r="B651" s="26">
        <f>IF(AND(O651=0,P651=0,Q651=0,Y651=0),0,IF(OR(COUNTIFS(Items!$E:$E,O651,Items!$F:$F,P651,Items!$G:$G,Q651)=1,COUNTIFS(Items!$M:$M,O651,Items!$N:$N,P651,Items!$O:$O,Q651)=1,COUNTIFS(Items!$U:$U,O651,Items!$V:$V,P651,Items!$W:$W,Q651)=1),0,1))</f>
        <v>0</v>
      </c>
      <c r="AC651" s="31" t="str">
        <f>IF(OR(RepP!$J$3="",RepP!$J$3=0,COUNTIF(Lists!$D:$D,RepP!$J$3)=0),Lists!$D$9,IF(RepP!$J$3=Lists!$D$9,Lists!$D$9,IF(RepP!$J$3=$E651,RepP!$J$3,"")))</f>
        <v>Все проекты</v>
      </c>
    </row>
    <row r="652" spans="2:29" x14ac:dyDescent="0.3">
      <c r="B652" s="26">
        <f>IF(AND(O652=0,P652=0,Q652=0,Y652=0),0,IF(OR(COUNTIFS(Items!$E:$E,O652,Items!$F:$F,P652,Items!$G:$G,Q652)=1,COUNTIFS(Items!$M:$M,O652,Items!$N:$N,P652,Items!$O:$O,Q652)=1,COUNTIFS(Items!$U:$U,O652,Items!$V:$V,P652,Items!$W:$W,Q652)=1),0,1))</f>
        <v>0</v>
      </c>
      <c r="AC652" s="31" t="str">
        <f>IF(OR(RepP!$J$3="",RepP!$J$3=0,COUNTIF(Lists!$D:$D,RepP!$J$3)=0),Lists!$D$9,IF(RepP!$J$3=Lists!$D$9,Lists!$D$9,IF(RepP!$J$3=$E652,RepP!$J$3,"")))</f>
        <v>Все проекты</v>
      </c>
    </row>
    <row r="653" spans="2:29" x14ac:dyDescent="0.3">
      <c r="B653" s="26">
        <f>IF(AND(O653=0,P653=0,Q653=0,Y653=0),0,IF(OR(COUNTIFS(Items!$E:$E,O653,Items!$F:$F,P653,Items!$G:$G,Q653)=1,COUNTIFS(Items!$M:$M,O653,Items!$N:$N,P653,Items!$O:$O,Q653)=1,COUNTIFS(Items!$U:$U,O653,Items!$V:$V,P653,Items!$W:$W,Q653)=1),0,1))</f>
        <v>0</v>
      </c>
      <c r="AC653" s="31" t="str">
        <f>IF(OR(RepP!$J$3="",RepP!$J$3=0,COUNTIF(Lists!$D:$D,RepP!$J$3)=0),Lists!$D$9,IF(RepP!$J$3=Lists!$D$9,Lists!$D$9,IF(RepP!$J$3=$E653,RepP!$J$3,"")))</f>
        <v>Все проекты</v>
      </c>
    </row>
    <row r="654" spans="2:29" x14ac:dyDescent="0.3">
      <c r="B654" s="26">
        <f>IF(AND(O654=0,P654=0,Q654=0,Y654=0),0,IF(OR(COUNTIFS(Items!$E:$E,O654,Items!$F:$F,P654,Items!$G:$G,Q654)=1,COUNTIFS(Items!$M:$M,O654,Items!$N:$N,P654,Items!$O:$O,Q654)=1,COUNTIFS(Items!$U:$U,O654,Items!$V:$V,P654,Items!$W:$W,Q654)=1),0,1))</f>
        <v>0</v>
      </c>
      <c r="AC654" s="31" t="str">
        <f>IF(OR(RepP!$J$3="",RepP!$J$3=0,COUNTIF(Lists!$D:$D,RepP!$J$3)=0),Lists!$D$9,IF(RepP!$J$3=Lists!$D$9,Lists!$D$9,IF(RepP!$J$3=$E654,RepP!$J$3,"")))</f>
        <v>Все проекты</v>
      </c>
    </row>
    <row r="655" spans="2:29" x14ac:dyDescent="0.3">
      <c r="B655" s="26">
        <f>IF(AND(O655=0,P655=0,Q655=0,Y655=0),0,IF(OR(COUNTIFS(Items!$E:$E,O655,Items!$F:$F,P655,Items!$G:$G,Q655)=1,COUNTIFS(Items!$M:$M,O655,Items!$N:$N,P655,Items!$O:$O,Q655)=1,COUNTIFS(Items!$U:$U,O655,Items!$V:$V,P655,Items!$W:$W,Q655)=1),0,1))</f>
        <v>0</v>
      </c>
      <c r="AC655" s="31" t="str">
        <f>IF(OR(RepP!$J$3="",RepP!$J$3=0,COUNTIF(Lists!$D:$D,RepP!$J$3)=0),Lists!$D$9,IF(RepP!$J$3=Lists!$D$9,Lists!$D$9,IF(RepP!$J$3=$E655,RepP!$J$3,"")))</f>
        <v>Все проекты</v>
      </c>
    </row>
    <row r="656" spans="2:29" x14ac:dyDescent="0.3">
      <c r="B656" s="26">
        <f>IF(AND(O656=0,P656=0,Q656=0,Y656=0),0,IF(OR(COUNTIFS(Items!$E:$E,O656,Items!$F:$F,P656,Items!$G:$G,Q656)=1,COUNTIFS(Items!$M:$M,O656,Items!$N:$N,P656,Items!$O:$O,Q656)=1,COUNTIFS(Items!$U:$U,O656,Items!$V:$V,P656,Items!$W:$W,Q656)=1),0,1))</f>
        <v>0</v>
      </c>
      <c r="AC656" s="31" t="str">
        <f>IF(OR(RepP!$J$3="",RepP!$J$3=0,COUNTIF(Lists!$D:$D,RepP!$J$3)=0),Lists!$D$9,IF(RepP!$J$3=Lists!$D$9,Lists!$D$9,IF(RepP!$J$3=$E656,RepP!$J$3,"")))</f>
        <v>Все проекты</v>
      </c>
    </row>
    <row r="657" spans="2:29" x14ac:dyDescent="0.3">
      <c r="B657" s="26">
        <f>IF(AND(O657=0,P657=0,Q657=0,Y657=0),0,IF(OR(COUNTIFS(Items!$E:$E,O657,Items!$F:$F,P657,Items!$G:$G,Q657)=1,COUNTIFS(Items!$M:$M,O657,Items!$N:$N,P657,Items!$O:$O,Q657)=1,COUNTIFS(Items!$U:$U,O657,Items!$V:$V,P657,Items!$W:$W,Q657)=1),0,1))</f>
        <v>0</v>
      </c>
      <c r="AC657" s="31" t="str">
        <f>IF(OR(RepP!$J$3="",RepP!$J$3=0,COUNTIF(Lists!$D:$D,RepP!$J$3)=0),Lists!$D$9,IF(RepP!$J$3=Lists!$D$9,Lists!$D$9,IF(RepP!$J$3=$E657,RepP!$J$3,"")))</f>
        <v>Все проекты</v>
      </c>
    </row>
    <row r="658" spans="2:29" x14ac:dyDescent="0.3">
      <c r="B658" s="26">
        <f>IF(AND(O658=0,P658=0,Q658=0,Y658=0),0,IF(OR(COUNTIFS(Items!$E:$E,O658,Items!$F:$F,P658,Items!$G:$G,Q658)=1,COUNTIFS(Items!$M:$M,O658,Items!$N:$N,P658,Items!$O:$O,Q658)=1,COUNTIFS(Items!$U:$U,O658,Items!$V:$V,P658,Items!$W:$W,Q658)=1),0,1))</f>
        <v>0</v>
      </c>
      <c r="AC658" s="31" t="str">
        <f>IF(OR(RepP!$J$3="",RepP!$J$3=0,COUNTIF(Lists!$D:$D,RepP!$J$3)=0),Lists!$D$9,IF(RepP!$J$3=Lists!$D$9,Lists!$D$9,IF(RepP!$J$3=$E658,RepP!$J$3,"")))</f>
        <v>Все проекты</v>
      </c>
    </row>
    <row r="659" spans="2:29" x14ac:dyDescent="0.3">
      <c r="B659" s="26">
        <f>IF(AND(O659=0,P659=0,Q659=0,Y659=0),0,IF(OR(COUNTIFS(Items!$E:$E,O659,Items!$F:$F,P659,Items!$G:$G,Q659)=1,COUNTIFS(Items!$M:$M,O659,Items!$N:$N,P659,Items!$O:$O,Q659)=1,COUNTIFS(Items!$U:$U,O659,Items!$V:$V,P659,Items!$W:$W,Q659)=1),0,1))</f>
        <v>0</v>
      </c>
      <c r="AC659" s="31" t="str">
        <f>IF(OR(RepP!$J$3="",RepP!$J$3=0,COUNTIF(Lists!$D:$D,RepP!$J$3)=0),Lists!$D$9,IF(RepP!$J$3=Lists!$D$9,Lists!$D$9,IF(RepP!$J$3=$E659,RepP!$J$3,"")))</f>
        <v>Все проекты</v>
      </c>
    </row>
    <row r="660" spans="2:29" x14ac:dyDescent="0.3">
      <c r="B660" s="26">
        <f>IF(AND(O660=0,P660=0,Q660=0,Y660=0),0,IF(OR(COUNTIFS(Items!$E:$E,O660,Items!$F:$F,P660,Items!$G:$G,Q660)=1,COUNTIFS(Items!$M:$M,O660,Items!$N:$N,P660,Items!$O:$O,Q660)=1,COUNTIFS(Items!$U:$U,O660,Items!$V:$V,P660,Items!$W:$W,Q660)=1),0,1))</f>
        <v>0</v>
      </c>
      <c r="AC660" s="31" t="str">
        <f>IF(OR(RepP!$J$3="",RepP!$J$3=0,COUNTIF(Lists!$D:$D,RepP!$J$3)=0),Lists!$D$9,IF(RepP!$J$3=Lists!$D$9,Lists!$D$9,IF(RepP!$J$3=$E660,RepP!$J$3,"")))</f>
        <v>Все проекты</v>
      </c>
    </row>
    <row r="661" spans="2:29" x14ac:dyDescent="0.3">
      <c r="B661" s="26">
        <f>IF(AND(O661=0,P661=0,Q661=0,Y661=0),0,IF(OR(COUNTIFS(Items!$E:$E,O661,Items!$F:$F,P661,Items!$G:$G,Q661)=1,COUNTIFS(Items!$M:$M,O661,Items!$N:$N,P661,Items!$O:$O,Q661)=1,COUNTIFS(Items!$U:$U,O661,Items!$V:$V,P661,Items!$W:$W,Q661)=1),0,1))</f>
        <v>0</v>
      </c>
      <c r="AC661" s="31" t="str">
        <f>IF(OR(RepP!$J$3="",RepP!$J$3=0,COUNTIF(Lists!$D:$D,RepP!$J$3)=0),Lists!$D$9,IF(RepP!$J$3=Lists!$D$9,Lists!$D$9,IF(RepP!$J$3=$E661,RepP!$J$3,"")))</f>
        <v>Все проекты</v>
      </c>
    </row>
    <row r="662" spans="2:29" x14ac:dyDescent="0.3">
      <c r="B662" s="26">
        <f>IF(AND(O662=0,P662=0,Q662=0,Y662=0),0,IF(OR(COUNTIFS(Items!$E:$E,O662,Items!$F:$F,P662,Items!$G:$G,Q662)=1,COUNTIFS(Items!$M:$M,O662,Items!$N:$N,P662,Items!$O:$O,Q662)=1,COUNTIFS(Items!$U:$U,O662,Items!$V:$V,P662,Items!$W:$W,Q662)=1),0,1))</f>
        <v>0</v>
      </c>
      <c r="AC662" s="31" t="str">
        <f>IF(OR(RepP!$J$3="",RepP!$J$3=0,COUNTIF(Lists!$D:$D,RepP!$J$3)=0),Lists!$D$9,IF(RepP!$J$3=Lists!$D$9,Lists!$D$9,IF(RepP!$J$3=$E662,RepP!$J$3,"")))</f>
        <v>Все проекты</v>
      </c>
    </row>
    <row r="663" spans="2:29" x14ac:dyDescent="0.3">
      <c r="B663" s="26">
        <f>IF(AND(O663=0,P663=0,Q663=0,Y663=0),0,IF(OR(COUNTIFS(Items!$E:$E,O663,Items!$F:$F,P663,Items!$G:$G,Q663)=1,COUNTIFS(Items!$M:$M,O663,Items!$N:$N,P663,Items!$O:$O,Q663)=1,COUNTIFS(Items!$U:$U,O663,Items!$V:$V,P663,Items!$W:$W,Q663)=1),0,1))</f>
        <v>0</v>
      </c>
      <c r="AC663" s="31" t="str">
        <f>IF(OR(RepP!$J$3="",RepP!$J$3=0,COUNTIF(Lists!$D:$D,RepP!$J$3)=0),Lists!$D$9,IF(RepP!$J$3=Lists!$D$9,Lists!$D$9,IF(RepP!$J$3=$E663,RepP!$J$3,"")))</f>
        <v>Все проекты</v>
      </c>
    </row>
    <row r="664" spans="2:29" x14ac:dyDescent="0.3">
      <c r="B664" s="26">
        <f>IF(AND(O664=0,P664=0,Q664=0,Y664=0),0,IF(OR(COUNTIFS(Items!$E:$E,O664,Items!$F:$F,P664,Items!$G:$G,Q664)=1,COUNTIFS(Items!$M:$M,O664,Items!$N:$N,P664,Items!$O:$O,Q664)=1,COUNTIFS(Items!$U:$U,O664,Items!$V:$V,P664,Items!$W:$W,Q664)=1),0,1))</f>
        <v>0</v>
      </c>
      <c r="AC664" s="31" t="str">
        <f>IF(OR(RepP!$J$3="",RepP!$J$3=0,COUNTIF(Lists!$D:$D,RepP!$J$3)=0),Lists!$D$9,IF(RepP!$J$3=Lists!$D$9,Lists!$D$9,IF(RepP!$J$3=$E664,RepP!$J$3,"")))</f>
        <v>Все проекты</v>
      </c>
    </row>
    <row r="665" spans="2:29" x14ac:dyDescent="0.3">
      <c r="B665" s="26">
        <f>IF(AND(O665=0,P665=0,Q665=0,Y665=0),0,IF(OR(COUNTIFS(Items!$E:$E,O665,Items!$F:$F,P665,Items!$G:$G,Q665)=1,COUNTIFS(Items!$M:$M,O665,Items!$N:$N,P665,Items!$O:$O,Q665)=1,COUNTIFS(Items!$U:$U,O665,Items!$V:$V,P665,Items!$W:$W,Q665)=1),0,1))</f>
        <v>0</v>
      </c>
      <c r="AC665" s="31" t="str">
        <f>IF(OR(RepP!$J$3="",RepP!$J$3=0,COUNTIF(Lists!$D:$D,RepP!$J$3)=0),Lists!$D$9,IF(RepP!$J$3=Lists!$D$9,Lists!$D$9,IF(RepP!$J$3=$E665,RepP!$J$3,"")))</f>
        <v>Все проекты</v>
      </c>
    </row>
    <row r="666" spans="2:29" x14ac:dyDescent="0.3">
      <c r="B666" s="26">
        <f>IF(AND(O666=0,P666=0,Q666=0,Y666=0),0,IF(OR(COUNTIFS(Items!$E:$E,O666,Items!$F:$F,P666,Items!$G:$G,Q666)=1,COUNTIFS(Items!$M:$M,O666,Items!$N:$N,P666,Items!$O:$O,Q666)=1,COUNTIFS(Items!$U:$U,O666,Items!$V:$V,P666,Items!$W:$W,Q666)=1),0,1))</f>
        <v>0</v>
      </c>
      <c r="AC666" s="31" t="str">
        <f>IF(OR(RepP!$J$3="",RepP!$J$3=0,COUNTIF(Lists!$D:$D,RepP!$J$3)=0),Lists!$D$9,IF(RepP!$J$3=Lists!$D$9,Lists!$D$9,IF(RepP!$J$3=$E666,RepP!$J$3,"")))</f>
        <v>Все проекты</v>
      </c>
    </row>
    <row r="667" spans="2:29" x14ac:dyDescent="0.3">
      <c r="B667" s="26">
        <f>IF(AND(O667=0,P667=0,Q667=0,Y667=0),0,IF(OR(COUNTIFS(Items!$E:$E,O667,Items!$F:$F,P667,Items!$G:$G,Q667)=1,COUNTIFS(Items!$M:$M,O667,Items!$N:$N,P667,Items!$O:$O,Q667)=1,COUNTIFS(Items!$U:$U,O667,Items!$V:$V,P667,Items!$W:$W,Q667)=1),0,1))</f>
        <v>0</v>
      </c>
      <c r="AC667" s="31" t="str">
        <f>IF(OR(RepP!$J$3="",RepP!$J$3=0,COUNTIF(Lists!$D:$D,RepP!$J$3)=0),Lists!$D$9,IF(RepP!$J$3=Lists!$D$9,Lists!$D$9,IF(RepP!$J$3=$E667,RepP!$J$3,"")))</f>
        <v>Все проекты</v>
      </c>
    </row>
    <row r="668" spans="2:29" x14ac:dyDescent="0.3">
      <c r="B668" s="26">
        <f>IF(AND(O668=0,P668=0,Q668=0,Y668=0),0,IF(OR(COUNTIFS(Items!$E:$E,O668,Items!$F:$F,P668,Items!$G:$G,Q668)=1,COUNTIFS(Items!$M:$M,O668,Items!$N:$N,P668,Items!$O:$O,Q668)=1,COUNTIFS(Items!$U:$U,O668,Items!$V:$V,P668,Items!$W:$W,Q668)=1),0,1))</f>
        <v>0</v>
      </c>
      <c r="AC668" s="31" t="str">
        <f>IF(OR(RepP!$J$3="",RepP!$J$3=0,COUNTIF(Lists!$D:$D,RepP!$J$3)=0),Lists!$D$9,IF(RepP!$J$3=Lists!$D$9,Lists!$D$9,IF(RepP!$J$3=$E668,RepP!$J$3,"")))</f>
        <v>Все проекты</v>
      </c>
    </row>
    <row r="669" spans="2:29" x14ac:dyDescent="0.3">
      <c r="B669" s="26">
        <f>IF(AND(O669=0,P669=0,Q669=0,Y669=0),0,IF(OR(COUNTIFS(Items!$E:$E,O669,Items!$F:$F,P669,Items!$G:$G,Q669)=1,COUNTIFS(Items!$M:$M,O669,Items!$N:$N,P669,Items!$O:$O,Q669)=1,COUNTIFS(Items!$U:$U,O669,Items!$V:$V,P669,Items!$W:$W,Q669)=1),0,1))</f>
        <v>0</v>
      </c>
      <c r="AC669" s="31" t="str">
        <f>IF(OR(RepP!$J$3="",RepP!$J$3=0,COUNTIF(Lists!$D:$D,RepP!$J$3)=0),Lists!$D$9,IF(RepP!$J$3=Lists!$D$9,Lists!$D$9,IF(RepP!$J$3=$E669,RepP!$J$3,"")))</f>
        <v>Все проекты</v>
      </c>
    </row>
    <row r="670" spans="2:29" x14ac:dyDescent="0.3">
      <c r="B670" s="26">
        <f>IF(AND(O670=0,P670=0,Q670=0,Y670=0),0,IF(OR(COUNTIFS(Items!$E:$E,O670,Items!$F:$F,P670,Items!$G:$G,Q670)=1,COUNTIFS(Items!$M:$M,O670,Items!$N:$N,P670,Items!$O:$O,Q670)=1,COUNTIFS(Items!$U:$U,O670,Items!$V:$V,P670,Items!$W:$W,Q670)=1),0,1))</f>
        <v>0</v>
      </c>
      <c r="AC670" s="31" t="str">
        <f>IF(OR(RepP!$J$3="",RepP!$J$3=0,COUNTIF(Lists!$D:$D,RepP!$J$3)=0),Lists!$D$9,IF(RepP!$J$3=Lists!$D$9,Lists!$D$9,IF(RepP!$J$3=$E670,RepP!$J$3,"")))</f>
        <v>Все проекты</v>
      </c>
    </row>
    <row r="671" spans="2:29" x14ac:dyDescent="0.3">
      <c r="B671" s="26">
        <f>IF(AND(O671=0,P671=0,Q671=0,Y671=0),0,IF(OR(COUNTIFS(Items!$E:$E,O671,Items!$F:$F,P671,Items!$G:$G,Q671)=1,COUNTIFS(Items!$M:$M,O671,Items!$N:$N,P671,Items!$O:$O,Q671)=1,COUNTIFS(Items!$U:$U,O671,Items!$V:$V,P671,Items!$W:$W,Q671)=1),0,1))</f>
        <v>0</v>
      </c>
      <c r="AC671" s="31" t="str">
        <f>IF(OR(RepP!$J$3="",RepP!$J$3=0,COUNTIF(Lists!$D:$D,RepP!$J$3)=0),Lists!$D$9,IF(RepP!$J$3=Lists!$D$9,Lists!$D$9,IF(RepP!$J$3=$E671,RepP!$J$3,"")))</f>
        <v>Все проекты</v>
      </c>
    </row>
    <row r="672" spans="2:29" x14ac:dyDescent="0.3">
      <c r="B672" s="26">
        <f>IF(AND(O672=0,P672=0,Q672=0,Y672=0),0,IF(OR(COUNTIFS(Items!$E:$E,O672,Items!$F:$F,P672,Items!$G:$G,Q672)=1,COUNTIFS(Items!$M:$M,O672,Items!$N:$N,P672,Items!$O:$O,Q672)=1,COUNTIFS(Items!$U:$U,O672,Items!$V:$V,P672,Items!$W:$W,Q672)=1),0,1))</f>
        <v>0</v>
      </c>
      <c r="AC672" s="31" t="str">
        <f>IF(OR(RepP!$J$3="",RepP!$J$3=0,COUNTIF(Lists!$D:$D,RepP!$J$3)=0),Lists!$D$9,IF(RepP!$J$3=Lists!$D$9,Lists!$D$9,IF(RepP!$J$3=$E672,RepP!$J$3,"")))</f>
        <v>Все проекты</v>
      </c>
    </row>
    <row r="673" spans="2:29" x14ac:dyDescent="0.3">
      <c r="B673" s="26">
        <f>IF(AND(O673=0,P673=0,Q673=0,Y673=0),0,IF(OR(COUNTIFS(Items!$E:$E,O673,Items!$F:$F,P673,Items!$G:$G,Q673)=1,COUNTIFS(Items!$M:$M,O673,Items!$N:$N,P673,Items!$O:$O,Q673)=1,COUNTIFS(Items!$U:$U,O673,Items!$V:$V,P673,Items!$W:$W,Q673)=1),0,1))</f>
        <v>0</v>
      </c>
      <c r="AC673" s="31" t="str">
        <f>IF(OR(RepP!$J$3="",RepP!$J$3=0,COUNTIF(Lists!$D:$D,RepP!$J$3)=0),Lists!$D$9,IF(RepP!$J$3=Lists!$D$9,Lists!$D$9,IF(RepP!$J$3=$E673,RepP!$J$3,"")))</f>
        <v>Все проекты</v>
      </c>
    </row>
    <row r="674" spans="2:29" x14ac:dyDescent="0.3">
      <c r="B674" s="26">
        <f>IF(AND(O674=0,P674=0,Q674=0,Y674=0),0,IF(OR(COUNTIFS(Items!$E:$E,O674,Items!$F:$F,P674,Items!$G:$G,Q674)=1,COUNTIFS(Items!$M:$M,O674,Items!$N:$N,P674,Items!$O:$O,Q674)=1,COUNTIFS(Items!$U:$U,O674,Items!$V:$V,P674,Items!$W:$W,Q674)=1),0,1))</f>
        <v>0</v>
      </c>
      <c r="AC674" s="31" t="str">
        <f>IF(OR(RepP!$J$3="",RepP!$J$3=0,COUNTIF(Lists!$D:$D,RepP!$J$3)=0),Lists!$D$9,IF(RepP!$J$3=Lists!$D$9,Lists!$D$9,IF(RepP!$J$3=$E674,RepP!$J$3,"")))</f>
        <v>Все проекты</v>
      </c>
    </row>
    <row r="675" spans="2:29" x14ac:dyDescent="0.3">
      <c r="B675" s="26">
        <f>IF(AND(O675=0,P675=0,Q675=0,Y675=0),0,IF(OR(COUNTIFS(Items!$E:$E,O675,Items!$F:$F,P675,Items!$G:$G,Q675)=1,COUNTIFS(Items!$M:$M,O675,Items!$N:$N,P675,Items!$O:$O,Q675)=1,COUNTIFS(Items!$U:$U,O675,Items!$V:$V,P675,Items!$W:$W,Q675)=1),0,1))</f>
        <v>0</v>
      </c>
      <c r="AC675" s="31" t="str">
        <f>IF(OR(RepP!$J$3="",RepP!$J$3=0,COUNTIF(Lists!$D:$D,RepP!$J$3)=0),Lists!$D$9,IF(RepP!$J$3=Lists!$D$9,Lists!$D$9,IF(RepP!$J$3=$E675,RepP!$J$3,"")))</f>
        <v>Все проекты</v>
      </c>
    </row>
    <row r="676" spans="2:29" x14ac:dyDescent="0.3">
      <c r="B676" s="26">
        <f>IF(AND(O676=0,P676=0,Q676=0,Y676=0),0,IF(OR(COUNTIFS(Items!$E:$E,O676,Items!$F:$F,P676,Items!$G:$G,Q676)=1,COUNTIFS(Items!$M:$M,O676,Items!$N:$N,P676,Items!$O:$O,Q676)=1,COUNTIFS(Items!$U:$U,O676,Items!$V:$V,P676,Items!$W:$W,Q676)=1),0,1))</f>
        <v>0</v>
      </c>
      <c r="AC676" s="31" t="str">
        <f>IF(OR(RepP!$J$3="",RepP!$J$3=0,COUNTIF(Lists!$D:$D,RepP!$J$3)=0),Lists!$D$9,IF(RepP!$J$3=Lists!$D$9,Lists!$D$9,IF(RepP!$J$3=$E676,RepP!$J$3,"")))</f>
        <v>Все проекты</v>
      </c>
    </row>
    <row r="677" spans="2:29" x14ac:dyDescent="0.3">
      <c r="B677" s="26">
        <f>IF(AND(O677=0,P677=0,Q677=0,Y677=0),0,IF(OR(COUNTIFS(Items!$E:$E,O677,Items!$F:$F,P677,Items!$G:$G,Q677)=1,COUNTIFS(Items!$M:$M,O677,Items!$N:$N,P677,Items!$O:$O,Q677)=1,COUNTIFS(Items!$U:$U,O677,Items!$V:$V,P677,Items!$W:$W,Q677)=1),0,1))</f>
        <v>0</v>
      </c>
      <c r="AC677" s="31" t="str">
        <f>IF(OR(RepP!$J$3="",RepP!$J$3=0,COUNTIF(Lists!$D:$D,RepP!$J$3)=0),Lists!$D$9,IF(RepP!$J$3=Lists!$D$9,Lists!$D$9,IF(RepP!$J$3=$E677,RepP!$J$3,"")))</f>
        <v>Все проекты</v>
      </c>
    </row>
    <row r="678" spans="2:29" x14ac:dyDescent="0.3">
      <c r="B678" s="26">
        <f>IF(AND(O678=0,P678=0,Q678=0,Y678=0),0,IF(OR(COUNTIFS(Items!$E:$E,O678,Items!$F:$F,P678,Items!$G:$G,Q678)=1,COUNTIFS(Items!$M:$M,O678,Items!$N:$N,P678,Items!$O:$O,Q678)=1,COUNTIFS(Items!$U:$U,O678,Items!$V:$V,P678,Items!$W:$W,Q678)=1),0,1))</f>
        <v>0</v>
      </c>
      <c r="AC678" s="31" t="str">
        <f>IF(OR(RepP!$J$3="",RepP!$J$3=0,COUNTIF(Lists!$D:$D,RepP!$J$3)=0),Lists!$D$9,IF(RepP!$J$3=Lists!$D$9,Lists!$D$9,IF(RepP!$J$3=$E678,RepP!$J$3,"")))</f>
        <v>Все проекты</v>
      </c>
    </row>
    <row r="679" spans="2:29" x14ac:dyDescent="0.3">
      <c r="B679" s="26">
        <f>IF(AND(O679=0,P679=0,Q679=0,Y679=0),0,IF(OR(COUNTIFS(Items!$E:$E,O679,Items!$F:$F,P679,Items!$G:$G,Q679)=1,COUNTIFS(Items!$M:$M,O679,Items!$N:$N,P679,Items!$O:$O,Q679)=1,COUNTIFS(Items!$U:$U,O679,Items!$V:$V,P679,Items!$W:$W,Q679)=1),0,1))</f>
        <v>0</v>
      </c>
      <c r="AC679" s="31" t="str">
        <f>IF(OR(RepP!$J$3="",RepP!$J$3=0,COUNTIF(Lists!$D:$D,RepP!$J$3)=0),Lists!$D$9,IF(RepP!$J$3=Lists!$D$9,Lists!$D$9,IF(RepP!$J$3=$E679,RepP!$J$3,"")))</f>
        <v>Все проекты</v>
      </c>
    </row>
    <row r="680" spans="2:29" x14ac:dyDescent="0.3">
      <c r="B680" s="26">
        <f>IF(AND(O680=0,P680=0,Q680=0,Y680=0),0,IF(OR(COUNTIFS(Items!$E:$E,O680,Items!$F:$F,P680,Items!$G:$G,Q680)=1,COUNTIFS(Items!$M:$M,O680,Items!$N:$N,P680,Items!$O:$O,Q680)=1,COUNTIFS(Items!$U:$U,O680,Items!$V:$V,P680,Items!$W:$W,Q680)=1),0,1))</f>
        <v>0</v>
      </c>
      <c r="AC680" s="31" t="str">
        <f>IF(OR(RepP!$J$3="",RepP!$J$3=0,COUNTIF(Lists!$D:$D,RepP!$J$3)=0),Lists!$D$9,IF(RepP!$J$3=Lists!$D$9,Lists!$D$9,IF(RepP!$J$3=$E680,RepP!$J$3,"")))</f>
        <v>Все проекты</v>
      </c>
    </row>
    <row r="681" spans="2:29" x14ac:dyDescent="0.3">
      <c r="B681" s="26">
        <f>IF(AND(O681=0,P681=0,Q681=0,Y681=0),0,IF(OR(COUNTIFS(Items!$E:$E,O681,Items!$F:$F,P681,Items!$G:$G,Q681)=1,COUNTIFS(Items!$M:$M,O681,Items!$N:$N,P681,Items!$O:$O,Q681)=1,COUNTIFS(Items!$U:$U,O681,Items!$V:$V,P681,Items!$W:$W,Q681)=1),0,1))</f>
        <v>0</v>
      </c>
      <c r="AC681" s="31" t="str">
        <f>IF(OR(RepP!$J$3="",RepP!$J$3=0,COUNTIF(Lists!$D:$D,RepP!$J$3)=0),Lists!$D$9,IF(RepP!$J$3=Lists!$D$9,Lists!$D$9,IF(RepP!$J$3=$E681,RepP!$J$3,"")))</f>
        <v>Все проекты</v>
      </c>
    </row>
    <row r="682" spans="2:29" x14ac:dyDescent="0.3">
      <c r="B682" s="26">
        <f>IF(AND(O682=0,P682=0,Q682=0,Y682=0),0,IF(OR(COUNTIFS(Items!$E:$E,O682,Items!$F:$F,P682,Items!$G:$G,Q682)=1,COUNTIFS(Items!$M:$M,O682,Items!$N:$N,P682,Items!$O:$O,Q682)=1,COUNTIFS(Items!$U:$U,O682,Items!$V:$V,P682,Items!$W:$W,Q682)=1),0,1))</f>
        <v>0</v>
      </c>
      <c r="AC682" s="31" t="str">
        <f>IF(OR(RepP!$J$3="",RepP!$J$3=0,COUNTIF(Lists!$D:$D,RepP!$J$3)=0),Lists!$D$9,IF(RepP!$J$3=Lists!$D$9,Lists!$D$9,IF(RepP!$J$3=$E682,RepP!$J$3,"")))</f>
        <v>Все проекты</v>
      </c>
    </row>
    <row r="683" spans="2:29" x14ac:dyDescent="0.3">
      <c r="B683" s="26">
        <f>IF(AND(O683=0,P683=0,Q683=0,Y683=0),0,IF(OR(COUNTIFS(Items!$E:$E,O683,Items!$F:$F,P683,Items!$G:$G,Q683)=1,COUNTIFS(Items!$M:$M,O683,Items!$N:$N,P683,Items!$O:$O,Q683)=1,COUNTIFS(Items!$U:$U,O683,Items!$V:$V,P683,Items!$W:$W,Q683)=1),0,1))</f>
        <v>0</v>
      </c>
      <c r="AC683" s="31" t="str">
        <f>IF(OR(RepP!$J$3="",RepP!$J$3=0,COUNTIF(Lists!$D:$D,RepP!$J$3)=0),Lists!$D$9,IF(RepP!$J$3=Lists!$D$9,Lists!$D$9,IF(RepP!$J$3=$E683,RepP!$J$3,"")))</f>
        <v>Все проекты</v>
      </c>
    </row>
    <row r="684" spans="2:29" x14ac:dyDescent="0.3">
      <c r="B684" s="26">
        <f>IF(AND(O684=0,P684=0,Q684=0,Y684=0),0,IF(OR(COUNTIFS(Items!$E:$E,O684,Items!$F:$F,P684,Items!$G:$G,Q684)=1,COUNTIFS(Items!$M:$M,O684,Items!$N:$N,P684,Items!$O:$O,Q684)=1,COUNTIFS(Items!$U:$U,O684,Items!$V:$V,P684,Items!$W:$W,Q684)=1),0,1))</f>
        <v>0</v>
      </c>
      <c r="AC684" s="31" t="str">
        <f>IF(OR(RepP!$J$3="",RepP!$J$3=0,COUNTIF(Lists!$D:$D,RepP!$J$3)=0),Lists!$D$9,IF(RepP!$J$3=Lists!$D$9,Lists!$D$9,IF(RepP!$J$3=$E684,RepP!$J$3,"")))</f>
        <v>Все проекты</v>
      </c>
    </row>
    <row r="685" spans="2:29" x14ac:dyDescent="0.3">
      <c r="B685" s="26">
        <f>IF(AND(O685=0,P685=0,Q685=0,Y685=0),0,IF(OR(COUNTIFS(Items!$E:$E,O685,Items!$F:$F,P685,Items!$G:$G,Q685)=1,COUNTIFS(Items!$M:$M,O685,Items!$N:$N,P685,Items!$O:$O,Q685)=1,COUNTIFS(Items!$U:$U,O685,Items!$V:$V,P685,Items!$W:$W,Q685)=1),0,1))</f>
        <v>0</v>
      </c>
      <c r="AC685" s="31" t="str">
        <f>IF(OR(RepP!$J$3="",RepP!$J$3=0,COUNTIF(Lists!$D:$D,RepP!$J$3)=0),Lists!$D$9,IF(RepP!$J$3=Lists!$D$9,Lists!$D$9,IF(RepP!$J$3=$E685,RepP!$J$3,"")))</f>
        <v>Все проекты</v>
      </c>
    </row>
    <row r="686" spans="2:29" x14ac:dyDescent="0.3">
      <c r="B686" s="26">
        <f>IF(AND(O686=0,P686=0,Q686=0,Y686=0),0,IF(OR(COUNTIFS(Items!$E:$E,O686,Items!$F:$F,P686,Items!$G:$G,Q686)=1,COUNTIFS(Items!$M:$M,O686,Items!$N:$N,P686,Items!$O:$O,Q686)=1,COUNTIFS(Items!$U:$U,O686,Items!$V:$V,P686,Items!$W:$W,Q686)=1),0,1))</f>
        <v>0</v>
      </c>
      <c r="AC686" s="31" t="str">
        <f>IF(OR(RepP!$J$3="",RepP!$J$3=0,COUNTIF(Lists!$D:$D,RepP!$J$3)=0),Lists!$D$9,IF(RepP!$J$3=Lists!$D$9,Lists!$D$9,IF(RepP!$J$3=$E686,RepP!$J$3,"")))</f>
        <v>Все проекты</v>
      </c>
    </row>
    <row r="687" spans="2:29" x14ac:dyDescent="0.3">
      <c r="B687" s="26">
        <f>IF(AND(O687=0,P687=0,Q687=0,Y687=0),0,IF(OR(COUNTIFS(Items!$E:$E,O687,Items!$F:$F,P687,Items!$G:$G,Q687)=1,COUNTIFS(Items!$M:$M,O687,Items!$N:$N,P687,Items!$O:$O,Q687)=1,COUNTIFS(Items!$U:$U,O687,Items!$V:$V,P687,Items!$W:$W,Q687)=1),0,1))</f>
        <v>0</v>
      </c>
      <c r="AC687" s="31" t="str">
        <f>IF(OR(RepP!$J$3="",RepP!$J$3=0,COUNTIF(Lists!$D:$D,RepP!$J$3)=0),Lists!$D$9,IF(RepP!$J$3=Lists!$D$9,Lists!$D$9,IF(RepP!$J$3=$E687,RepP!$J$3,"")))</f>
        <v>Все проекты</v>
      </c>
    </row>
    <row r="688" spans="2:29" x14ac:dyDescent="0.3">
      <c r="B688" s="26">
        <f>IF(AND(O688=0,P688=0,Q688=0,Y688=0),0,IF(OR(COUNTIFS(Items!$E:$E,O688,Items!$F:$F,P688,Items!$G:$G,Q688)=1,COUNTIFS(Items!$M:$M,O688,Items!$N:$N,P688,Items!$O:$O,Q688)=1,COUNTIFS(Items!$U:$U,O688,Items!$V:$V,P688,Items!$W:$W,Q688)=1),0,1))</f>
        <v>0</v>
      </c>
      <c r="AC688" s="31" t="str">
        <f>IF(OR(RepP!$J$3="",RepP!$J$3=0,COUNTIF(Lists!$D:$D,RepP!$J$3)=0),Lists!$D$9,IF(RepP!$J$3=Lists!$D$9,Lists!$D$9,IF(RepP!$J$3=$E688,RepP!$J$3,"")))</f>
        <v>Все проекты</v>
      </c>
    </row>
    <row r="689" spans="2:29" x14ac:dyDescent="0.3">
      <c r="B689" s="26">
        <f>IF(AND(O689=0,P689=0,Q689=0,Y689=0),0,IF(OR(COUNTIFS(Items!$E:$E,O689,Items!$F:$F,P689,Items!$G:$G,Q689)=1,COUNTIFS(Items!$M:$M,O689,Items!$N:$N,P689,Items!$O:$O,Q689)=1,COUNTIFS(Items!$U:$U,O689,Items!$V:$V,P689,Items!$W:$W,Q689)=1),0,1))</f>
        <v>0</v>
      </c>
      <c r="AC689" s="31" t="str">
        <f>IF(OR(RepP!$J$3="",RepP!$J$3=0,COUNTIF(Lists!$D:$D,RepP!$J$3)=0),Lists!$D$9,IF(RepP!$J$3=Lists!$D$9,Lists!$D$9,IF(RepP!$J$3=$E689,RepP!$J$3,"")))</f>
        <v>Все проекты</v>
      </c>
    </row>
    <row r="690" spans="2:29" x14ac:dyDescent="0.3">
      <c r="B690" s="26">
        <f>IF(AND(O690=0,P690=0,Q690=0,Y690=0),0,IF(OR(COUNTIFS(Items!$E:$E,O690,Items!$F:$F,P690,Items!$G:$G,Q690)=1,COUNTIFS(Items!$M:$M,O690,Items!$N:$N,P690,Items!$O:$O,Q690)=1,COUNTIFS(Items!$U:$U,O690,Items!$V:$V,P690,Items!$W:$W,Q690)=1),0,1))</f>
        <v>0</v>
      </c>
      <c r="AC690" s="31" t="str">
        <f>IF(OR(RepP!$J$3="",RepP!$J$3=0,COUNTIF(Lists!$D:$D,RepP!$J$3)=0),Lists!$D$9,IF(RepP!$J$3=Lists!$D$9,Lists!$D$9,IF(RepP!$J$3=$E690,RepP!$J$3,"")))</f>
        <v>Все проекты</v>
      </c>
    </row>
    <row r="691" spans="2:29" x14ac:dyDescent="0.3">
      <c r="B691" s="26">
        <f>IF(AND(O691=0,P691=0,Q691=0,Y691=0),0,IF(OR(COUNTIFS(Items!$E:$E,O691,Items!$F:$F,P691,Items!$G:$G,Q691)=1,COUNTIFS(Items!$M:$M,O691,Items!$N:$N,P691,Items!$O:$O,Q691)=1,COUNTIFS(Items!$U:$U,O691,Items!$V:$V,P691,Items!$W:$W,Q691)=1),0,1))</f>
        <v>0</v>
      </c>
      <c r="AC691" s="31" t="str">
        <f>IF(OR(RepP!$J$3="",RepP!$J$3=0,COUNTIF(Lists!$D:$D,RepP!$J$3)=0),Lists!$D$9,IF(RepP!$J$3=Lists!$D$9,Lists!$D$9,IF(RepP!$J$3=$E691,RepP!$J$3,"")))</f>
        <v>Все проекты</v>
      </c>
    </row>
    <row r="692" spans="2:29" x14ac:dyDescent="0.3">
      <c r="B692" s="26">
        <f>IF(AND(O692=0,P692=0,Q692=0,Y692=0),0,IF(OR(COUNTIFS(Items!$E:$E,O692,Items!$F:$F,P692,Items!$G:$G,Q692)=1,COUNTIFS(Items!$M:$M,O692,Items!$N:$N,P692,Items!$O:$O,Q692)=1,COUNTIFS(Items!$U:$U,O692,Items!$V:$V,P692,Items!$W:$W,Q692)=1),0,1))</f>
        <v>0</v>
      </c>
      <c r="AC692" s="31" t="str">
        <f>IF(OR(RepP!$J$3="",RepP!$J$3=0,COUNTIF(Lists!$D:$D,RepP!$J$3)=0),Lists!$D$9,IF(RepP!$J$3=Lists!$D$9,Lists!$D$9,IF(RepP!$J$3=$E692,RepP!$J$3,"")))</f>
        <v>Все проекты</v>
      </c>
    </row>
    <row r="693" spans="2:29" x14ac:dyDescent="0.3">
      <c r="B693" s="26">
        <f>IF(AND(O693=0,P693=0,Q693=0,Y693=0),0,IF(OR(COUNTIFS(Items!$E:$E,O693,Items!$F:$F,P693,Items!$G:$G,Q693)=1,COUNTIFS(Items!$M:$M,O693,Items!$N:$N,P693,Items!$O:$O,Q693)=1,COUNTIFS(Items!$U:$U,O693,Items!$V:$V,P693,Items!$W:$W,Q693)=1),0,1))</f>
        <v>0</v>
      </c>
      <c r="AC693" s="31" t="str">
        <f>IF(OR(RepP!$J$3="",RepP!$J$3=0,COUNTIF(Lists!$D:$D,RepP!$J$3)=0),Lists!$D$9,IF(RepP!$J$3=Lists!$D$9,Lists!$D$9,IF(RepP!$J$3=$E693,RepP!$J$3,"")))</f>
        <v>Все проекты</v>
      </c>
    </row>
    <row r="694" spans="2:29" x14ac:dyDescent="0.3">
      <c r="B694" s="26">
        <f>IF(AND(O694=0,P694=0,Q694=0,Y694=0),0,IF(OR(COUNTIFS(Items!$E:$E,O694,Items!$F:$F,P694,Items!$G:$G,Q694)=1,COUNTIFS(Items!$M:$M,O694,Items!$N:$N,P694,Items!$O:$O,Q694)=1,COUNTIFS(Items!$U:$U,O694,Items!$V:$V,P694,Items!$W:$W,Q694)=1),0,1))</f>
        <v>0</v>
      </c>
      <c r="AC694" s="31" t="str">
        <f>IF(OR(RepP!$J$3="",RepP!$J$3=0,COUNTIF(Lists!$D:$D,RepP!$J$3)=0),Lists!$D$9,IF(RepP!$J$3=Lists!$D$9,Lists!$D$9,IF(RepP!$J$3=$E694,RepP!$J$3,"")))</f>
        <v>Все проекты</v>
      </c>
    </row>
    <row r="695" spans="2:29" x14ac:dyDescent="0.3">
      <c r="B695" s="26">
        <f>IF(AND(O695=0,P695=0,Q695=0,Y695=0),0,IF(OR(COUNTIFS(Items!$E:$E,O695,Items!$F:$F,P695,Items!$G:$G,Q695)=1,COUNTIFS(Items!$M:$M,O695,Items!$N:$N,P695,Items!$O:$O,Q695)=1,COUNTIFS(Items!$U:$U,O695,Items!$V:$V,P695,Items!$W:$W,Q695)=1),0,1))</f>
        <v>0</v>
      </c>
      <c r="AC695" s="31" t="str">
        <f>IF(OR(RepP!$J$3="",RepP!$J$3=0,COUNTIF(Lists!$D:$D,RepP!$J$3)=0),Lists!$D$9,IF(RepP!$J$3=Lists!$D$9,Lists!$D$9,IF(RepP!$J$3=$E695,RepP!$J$3,"")))</f>
        <v>Все проекты</v>
      </c>
    </row>
    <row r="696" spans="2:29" x14ac:dyDescent="0.3">
      <c r="B696" s="26">
        <f>IF(AND(O696=0,P696=0,Q696=0,Y696=0),0,IF(OR(COUNTIFS(Items!$E:$E,O696,Items!$F:$F,P696,Items!$G:$G,Q696)=1,COUNTIFS(Items!$M:$M,O696,Items!$N:$N,P696,Items!$O:$O,Q696)=1,COUNTIFS(Items!$U:$U,O696,Items!$V:$V,P696,Items!$W:$W,Q696)=1),0,1))</f>
        <v>0</v>
      </c>
      <c r="AC696" s="31" t="str">
        <f>IF(OR(RepP!$J$3="",RepP!$J$3=0,COUNTIF(Lists!$D:$D,RepP!$J$3)=0),Lists!$D$9,IF(RepP!$J$3=Lists!$D$9,Lists!$D$9,IF(RepP!$J$3=$E696,RepP!$J$3,"")))</f>
        <v>Все проекты</v>
      </c>
    </row>
    <row r="697" spans="2:29" x14ac:dyDescent="0.3">
      <c r="B697" s="26">
        <f>IF(AND(O697=0,P697=0,Q697=0,Y697=0),0,IF(OR(COUNTIFS(Items!$E:$E,O697,Items!$F:$F,P697,Items!$G:$G,Q697)=1,COUNTIFS(Items!$M:$M,O697,Items!$N:$N,P697,Items!$O:$O,Q697)=1,COUNTIFS(Items!$U:$U,O697,Items!$V:$V,P697,Items!$W:$W,Q697)=1),0,1))</f>
        <v>0</v>
      </c>
      <c r="AC697" s="31" t="str">
        <f>IF(OR(RepP!$J$3="",RepP!$J$3=0,COUNTIF(Lists!$D:$D,RepP!$J$3)=0),Lists!$D$9,IF(RepP!$J$3=Lists!$D$9,Lists!$D$9,IF(RepP!$J$3=$E697,RepP!$J$3,"")))</f>
        <v>Все проекты</v>
      </c>
    </row>
    <row r="698" spans="2:29" x14ac:dyDescent="0.3">
      <c r="B698" s="26">
        <f>IF(AND(O698=0,P698=0,Q698=0,Y698=0),0,IF(OR(COUNTIFS(Items!$E:$E,O698,Items!$F:$F,P698,Items!$G:$G,Q698)=1,COUNTIFS(Items!$M:$M,O698,Items!$N:$N,P698,Items!$O:$O,Q698)=1,COUNTIFS(Items!$U:$U,O698,Items!$V:$V,P698,Items!$W:$W,Q698)=1),0,1))</f>
        <v>0</v>
      </c>
      <c r="AC698" s="31" t="str">
        <f>IF(OR(RepP!$J$3="",RepP!$J$3=0,COUNTIF(Lists!$D:$D,RepP!$J$3)=0),Lists!$D$9,IF(RepP!$J$3=Lists!$D$9,Lists!$D$9,IF(RepP!$J$3=$E698,RepP!$J$3,"")))</f>
        <v>Все проекты</v>
      </c>
    </row>
    <row r="699" spans="2:29" x14ac:dyDescent="0.3">
      <c r="B699" s="26">
        <f>IF(AND(O699=0,P699=0,Q699=0,Y699=0),0,IF(OR(COUNTIFS(Items!$E:$E,O699,Items!$F:$F,P699,Items!$G:$G,Q699)=1,COUNTIFS(Items!$M:$M,O699,Items!$N:$N,P699,Items!$O:$O,Q699)=1,COUNTIFS(Items!$U:$U,O699,Items!$V:$V,P699,Items!$W:$W,Q699)=1),0,1))</f>
        <v>0</v>
      </c>
      <c r="AC699" s="31" t="str">
        <f>IF(OR(RepP!$J$3="",RepP!$J$3=0,COUNTIF(Lists!$D:$D,RepP!$J$3)=0),Lists!$D$9,IF(RepP!$J$3=Lists!$D$9,Lists!$D$9,IF(RepP!$J$3=$E699,RepP!$J$3,"")))</f>
        <v>Все проекты</v>
      </c>
    </row>
    <row r="700" spans="2:29" x14ac:dyDescent="0.3">
      <c r="B700" s="26">
        <f>IF(AND(O700=0,P700=0,Q700=0,Y700=0),0,IF(OR(COUNTIFS(Items!$E:$E,O700,Items!$F:$F,P700,Items!$G:$G,Q700)=1,COUNTIFS(Items!$M:$M,O700,Items!$N:$N,P700,Items!$O:$O,Q700)=1,COUNTIFS(Items!$U:$U,O700,Items!$V:$V,P700,Items!$W:$W,Q700)=1),0,1))</f>
        <v>0</v>
      </c>
      <c r="AC700" s="31" t="str">
        <f>IF(OR(RepP!$J$3="",RepP!$J$3=0,COUNTIF(Lists!$D:$D,RepP!$J$3)=0),Lists!$D$9,IF(RepP!$J$3=Lists!$D$9,Lists!$D$9,IF(RepP!$J$3=$E700,RepP!$J$3,"")))</f>
        <v>Все проекты</v>
      </c>
    </row>
    <row r="701" spans="2:29" x14ac:dyDescent="0.3">
      <c r="B701" s="26">
        <f>IF(AND(O701=0,P701=0,Q701=0,Y701=0),0,IF(OR(COUNTIFS(Items!$E:$E,O701,Items!$F:$F,P701,Items!$G:$G,Q701)=1,COUNTIFS(Items!$M:$M,O701,Items!$N:$N,P701,Items!$O:$O,Q701)=1,COUNTIFS(Items!$U:$U,O701,Items!$V:$V,P701,Items!$W:$W,Q701)=1),0,1))</f>
        <v>0</v>
      </c>
      <c r="AC701" s="31" t="str">
        <f>IF(OR(RepP!$J$3="",RepP!$J$3=0,COUNTIF(Lists!$D:$D,RepP!$J$3)=0),Lists!$D$9,IF(RepP!$J$3=Lists!$D$9,Lists!$D$9,IF(RepP!$J$3=$E701,RepP!$J$3,"")))</f>
        <v>Все проекты</v>
      </c>
    </row>
    <row r="702" spans="2:29" x14ac:dyDescent="0.3">
      <c r="B702" s="26">
        <f>IF(AND(O702=0,P702=0,Q702=0,Y702=0),0,IF(OR(COUNTIFS(Items!$E:$E,O702,Items!$F:$F,P702,Items!$G:$G,Q702)=1,COUNTIFS(Items!$M:$M,O702,Items!$N:$N,P702,Items!$O:$O,Q702)=1,COUNTIFS(Items!$U:$U,O702,Items!$V:$V,P702,Items!$W:$W,Q702)=1),0,1))</f>
        <v>0</v>
      </c>
      <c r="AC702" s="31" t="str">
        <f>IF(OR(RepP!$J$3="",RepP!$J$3=0,COUNTIF(Lists!$D:$D,RepP!$J$3)=0),Lists!$D$9,IF(RepP!$J$3=Lists!$D$9,Lists!$D$9,IF(RepP!$J$3=$E702,RepP!$J$3,"")))</f>
        <v>Все проекты</v>
      </c>
    </row>
    <row r="703" spans="2:29" x14ac:dyDescent="0.3">
      <c r="B703" s="26">
        <f>IF(AND(O703=0,P703=0,Q703=0,Y703=0),0,IF(OR(COUNTIFS(Items!$E:$E,O703,Items!$F:$F,P703,Items!$G:$G,Q703)=1,COUNTIFS(Items!$M:$M,O703,Items!$N:$N,P703,Items!$O:$O,Q703)=1,COUNTIFS(Items!$U:$U,O703,Items!$V:$V,P703,Items!$W:$W,Q703)=1),0,1))</f>
        <v>0</v>
      </c>
      <c r="AC703" s="31" t="str">
        <f>IF(OR(RepP!$J$3="",RepP!$J$3=0,COUNTIF(Lists!$D:$D,RepP!$J$3)=0),Lists!$D$9,IF(RepP!$J$3=Lists!$D$9,Lists!$D$9,IF(RepP!$J$3=$E703,RepP!$J$3,"")))</f>
        <v>Все проекты</v>
      </c>
    </row>
    <row r="704" spans="2:29" x14ac:dyDescent="0.3">
      <c r="B704" s="26">
        <f>IF(AND(O704=0,P704=0,Q704=0,Y704=0),0,IF(OR(COUNTIFS(Items!$E:$E,O704,Items!$F:$F,P704,Items!$G:$G,Q704)=1,COUNTIFS(Items!$M:$M,O704,Items!$N:$N,P704,Items!$O:$O,Q704)=1,COUNTIFS(Items!$U:$U,O704,Items!$V:$V,P704,Items!$W:$W,Q704)=1),0,1))</f>
        <v>0</v>
      </c>
      <c r="AC704" s="31" t="str">
        <f>IF(OR(RepP!$J$3="",RepP!$J$3=0,COUNTIF(Lists!$D:$D,RepP!$J$3)=0),Lists!$D$9,IF(RepP!$J$3=Lists!$D$9,Lists!$D$9,IF(RepP!$J$3=$E704,RepP!$J$3,"")))</f>
        <v>Все проекты</v>
      </c>
    </row>
    <row r="705" spans="2:29" x14ac:dyDescent="0.3">
      <c r="B705" s="26">
        <f>IF(AND(O705=0,P705=0,Q705=0,Y705=0),0,IF(OR(COUNTIFS(Items!$E:$E,O705,Items!$F:$F,P705,Items!$G:$G,Q705)=1,COUNTIFS(Items!$M:$M,O705,Items!$N:$N,P705,Items!$O:$O,Q705)=1,COUNTIFS(Items!$U:$U,O705,Items!$V:$V,P705,Items!$W:$W,Q705)=1),0,1))</f>
        <v>0</v>
      </c>
      <c r="AC705" s="31" t="str">
        <f>IF(OR(RepP!$J$3="",RepP!$J$3=0,COUNTIF(Lists!$D:$D,RepP!$J$3)=0),Lists!$D$9,IF(RepP!$J$3=Lists!$D$9,Lists!$D$9,IF(RepP!$J$3=$E705,RepP!$J$3,"")))</f>
        <v>Все проекты</v>
      </c>
    </row>
    <row r="706" spans="2:29" x14ac:dyDescent="0.3">
      <c r="B706" s="26">
        <f>IF(AND(O706=0,P706=0,Q706=0,Y706=0),0,IF(OR(COUNTIFS(Items!$E:$E,O706,Items!$F:$F,P706,Items!$G:$G,Q706)=1,COUNTIFS(Items!$M:$M,O706,Items!$N:$N,P706,Items!$O:$O,Q706)=1,COUNTIFS(Items!$U:$U,O706,Items!$V:$V,P706,Items!$W:$W,Q706)=1),0,1))</f>
        <v>0</v>
      </c>
      <c r="AC706" s="31" t="str">
        <f>IF(OR(RepP!$J$3="",RepP!$J$3=0,COUNTIF(Lists!$D:$D,RepP!$J$3)=0),Lists!$D$9,IF(RepP!$J$3=Lists!$D$9,Lists!$D$9,IF(RepP!$J$3=$E706,RepP!$J$3,"")))</f>
        <v>Все проекты</v>
      </c>
    </row>
    <row r="707" spans="2:29" x14ac:dyDescent="0.3">
      <c r="B707" s="26">
        <f>IF(AND(O707=0,P707=0,Q707=0,Y707=0),0,IF(OR(COUNTIFS(Items!$E:$E,O707,Items!$F:$F,P707,Items!$G:$G,Q707)=1,COUNTIFS(Items!$M:$M,O707,Items!$N:$N,P707,Items!$O:$O,Q707)=1,COUNTIFS(Items!$U:$U,O707,Items!$V:$V,P707,Items!$W:$W,Q707)=1),0,1))</f>
        <v>0</v>
      </c>
      <c r="AC707" s="31" t="str">
        <f>IF(OR(RepP!$J$3="",RepP!$J$3=0,COUNTIF(Lists!$D:$D,RepP!$J$3)=0),Lists!$D$9,IF(RepP!$J$3=Lists!$D$9,Lists!$D$9,IF(RepP!$J$3=$E707,RepP!$J$3,"")))</f>
        <v>Все проекты</v>
      </c>
    </row>
    <row r="708" spans="2:29" x14ac:dyDescent="0.3">
      <c r="B708" s="26">
        <f>IF(AND(O708=0,P708=0,Q708=0,Y708=0),0,IF(OR(COUNTIFS(Items!$E:$E,O708,Items!$F:$F,P708,Items!$G:$G,Q708)=1,COUNTIFS(Items!$M:$M,O708,Items!$N:$N,P708,Items!$O:$O,Q708)=1,COUNTIFS(Items!$U:$U,O708,Items!$V:$V,P708,Items!$W:$W,Q708)=1),0,1))</f>
        <v>0</v>
      </c>
      <c r="AC708" s="31" t="str">
        <f>IF(OR(RepP!$J$3="",RepP!$J$3=0,COUNTIF(Lists!$D:$D,RepP!$J$3)=0),Lists!$D$9,IF(RepP!$J$3=Lists!$D$9,Lists!$D$9,IF(RepP!$J$3=$E708,RepP!$J$3,"")))</f>
        <v>Все проекты</v>
      </c>
    </row>
    <row r="709" spans="2:29" x14ac:dyDescent="0.3">
      <c r="B709" s="26">
        <f>IF(AND(O709=0,P709=0,Q709=0,Y709=0),0,IF(OR(COUNTIFS(Items!$E:$E,O709,Items!$F:$F,P709,Items!$G:$G,Q709)=1,COUNTIFS(Items!$M:$M,O709,Items!$N:$N,P709,Items!$O:$O,Q709)=1,COUNTIFS(Items!$U:$U,O709,Items!$V:$V,P709,Items!$W:$W,Q709)=1),0,1))</f>
        <v>0</v>
      </c>
      <c r="AC709" s="31" t="str">
        <f>IF(OR(RepP!$J$3="",RepP!$J$3=0,COUNTIF(Lists!$D:$D,RepP!$J$3)=0),Lists!$D$9,IF(RepP!$J$3=Lists!$D$9,Lists!$D$9,IF(RepP!$J$3=$E709,RepP!$J$3,"")))</f>
        <v>Все проекты</v>
      </c>
    </row>
    <row r="710" spans="2:29" x14ac:dyDescent="0.3">
      <c r="B710" s="26">
        <f>IF(AND(O710=0,P710=0,Q710=0,Y710=0),0,IF(OR(COUNTIFS(Items!$E:$E,O710,Items!$F:$F,P710,Items!$G:$G,Q710)=1,COUNTIFS(Items!$M:$M,O710,Items!$N:$N,P710,Items!$O:$O,Q710)=1,COUNTIFS(Items!$U:$U,O710,Items!$V:$V,P710,Items!$W:$W,Q710)=1),0,1))</f>
        <v>0</v>
      </c>
      <c r="AC710" s="31" t="str">
        <f>IF(OR(RepP!$J$3="",RepP!$J$3=0,COUNTIF(Lists!$D:$D,RepP!$J$3)=0),Lists!$D$9,IF(RepP!$J$3=Lists!$D$9,Lists!$D$9,IF(RepP!$J$3=$E710,RepP!$J$3,"")))</f>
        <v>Все проекты</v>
      </c>
    </row>
    <row r="711" spans="2:29" x14ac:dyDescent="0.3">
      <c r="B711" s="26">
        <f>IF(AND(O711=0,P711=0,Q711=0,Y711=0),0,IF(OR(COUNTIFS(Items!$E:$E,O711,Items!$F:$F,P711,Items!$G:$G,Q711)=1,COUNTIFS(Items!$M:$M,O711,Items!$N:$N,P711,Items!$O:$O,Q711)=1,COUNTIFS(Items!$U:$U,O711,Items!$V:$V,P711,Items!$W:$W,Q711)=1),0,1))</f>
        <v>0</v>
      </c>
      <c r="AC711" s="31" t="str">
        <f>IF(OR(RepP!$J$3="",RepP!$J$3=0,COUNTIF(Lists!$D:$D,RepP!$J$3)=0),Lists!$D$9,IF(RepP!$J$3=Lists!$D$9,Lists!$D$9,IF(RepP!$J$3=$E711,RepP!$J$3,"")))</f>
        <v>Все проекты</v>
      </c>
    </row>
    <row r="712" spans="2:29" x14ac:dyDescent="0.3">
      <c r="B712" s="26">
        <f>IF(AND(O712=0,P712=0,Q712=0,Y712=0),0,IF(OR(COUNTIFS(Items!$E:$E,O712,Items!$F:$F,P712,Items!$G:$G,Q712)=1,COUNTIFS(Items!$M:$M,O712,Items!$N:$N,P712,Items!$O:$O,Q712)=1,COUNTIFS(Items!$U:$U,O712,Items!$V:$V,P712,Items!$W:$W,Q712)=1),0,1))</f>
        <v>0</v>
      </c>
      <c r="AC712" s="31" t="str">
        <f>IF(OR(RepP!$J$3="",RepP!$J$3=0,COUNTIF(Lists!$D:$D,RepP!$J$3)=0),Lists!$D$9,IF(RepP!$J$3=Lists!$D$9,Lists!$D$9,IF(RepP!$J$3=$E712,RepP!$J$3,"")))</f>
        <v>Все проекты</v>
      </c>
    </row>
    <row r="713" spans="2:29" x14ac:dyDescent="0.3">
      <c r="B713" s="26">
        <f>IF(AND(O713=0,P713=0,Q713=0,Y713=0),0,IF(OR(COUNTIFS(Items!$E:$E,O713,Items!$F:$F,P713,Items!$G:$G,Q713)=1,COUNTIFS(Items!$M:$M,O713,Items!$N:$N,P713,Items!$O:$O,Q713)=1,COUNTIFS(Items!$U:$U,O713,Items!$V:$V,P713,Items!$W:$W,Q713)=1),0,1))</f>
        <v>0</v>
      </c>
      <c r="AC713" s="31" t="str">
        <f>IF(OR(RepP!$J$3="",RepP!$J$3=0,COUNTIF(Lists!$D:$D,RepP!$J$3)=0),Lists!$D$9,IF(RepP!$J$3=Lists!$D$9,Lists!$D$9,IF(RepP!$J$3=$E713,RepP!$J$3,"")))</f>
        <v>Все проекты</v>
      </c>
    </row>
    <row r="714" spans="2:29" x14ac:dyDescent="0.3">
      <c r="B714" s="26">
        <f>IF(AND(O714=0,P714=0,Q714=0,Y714=0),0,IF(OR(COUNTIFS(Items!$E:$E,O714,Items!$F:$F,P714,Items!$G:$G,Q714)=1,COUNTIFS(Items!$M:$M,O714,Items!$N:$N,P714,Items!$O:$O,Q714)=1,COUNTIFS(Items!$U:$U,O714,Items!$V:$V,P714,Items!$W:$W,Q714)=1),0,1))</f>
        <v>0</v>
      </c>
      <c r="AC714" s="31" t="str">
        <f>IF(OR(RepP!$J$3="",RepP!$J$3=0,COUNTIF(Lists!$D:$D,RepP!$J$3)=0),Lists!$D$9,IF(RepP!$J$3=Lists!$D$9,Lists!$D$9,IF(RepP!$J$3=$E714,RepP!$J$3,"")))</f>
        <v>Все проекты</v>
      </c>
    </row>
    <row r="715" spans="2:29" x14ac:dyDescent="0.3">
      <c r="B715" s="26">
        <f>IF(AND(O715=0,P715=0,Q715=0,Y715=0),0,IF(OR(COUNTIFS(Items!$E:$E,O715,Items!$F:$F,P715,Items!$G:$G,Q715)=1,COUNTIFS(Items!$M:$M,O715,Items!$N:$N,P715,Items!$O:$O,Q715)=1,COUNTIFS(Items!$U:$U,O715,Items!$V:$V,P715,Items!$W:$W,Q715)=1),0,1))</f>
        <v>0</v>
      </c>
      <c r="AC715" s="31" t="str">
        <f>IF(OR(RepP!$J$3="",RepP!$J$3=0,COUNTIF(Lists!$D:$D,RepP!$J$3)=0),Lists!$D$9,IF(RepP!$J$3=Lists!$D$9,Lists!$D$9,IF(RepP!$J$3=$E715,RepP!$J$3,"")))</f>
        <v>Все проекты</v>
      </c>
    </row>
    <row r="716" spans="2:29" x14ac:dyDescent="0.3">
      <c r="B716" s="26">
        <f>IF(AND(O716=0,P716=0,Q716=0,Y716=0),0,IF(OR(COUNTIFS(Items!$E:$E,O716,Items!$F:$F,P716,Items!$G:$G,Q716)=1,COUNTIFS(Items!$M:$M,O716,Items!$N:$N,P716,Items!$O:$O,Q716)=1,COUNTIFS(Items!$U:$U,O716,Items!$V:$V,P716,Items!$W:$W,Q716)=1),0,1))</f>
        <v>0</v>
      </c>
      <c r="AC716" s="31" t="str">
        <f>IF(OR(RepP!$J$3="",RepP!$J$3=0,COUNTIF(Lists!$D:$D,RepP!$J$3)=0),Lists!$D$9,IF(RepP!$J$3=Lists!$D$9,Lists!$D$9,IF(RepP!$J$3=$E716,RepP!$J$3,"")))</f>
        <v>Все проекты</v>
      </c>
    </row>
    <row r="717" spans="2:29" x14ac:dyDescent="0.3">
      <c r="B717" s="26">
        <f>IF(AND(O717=0,P717=0,Q717=0,Y717=0),0,IF(OR(COUNTIFS(Items!$E:$E,O717,Items!$F:$F,P717,Items!$G:$G,Q717)=1,COUNTIFS(Items!$M:$M,O717,Items!$N:$N,P717,Items!$O:$O,Q717)=1,COUNTIFS(Items!$U:$U,O717,Items!$V:$V,P717,Items!$W:$W,Q717)=1),0,1))</f>
        <v>0</v>
      </c>
      <c r="AC717" s="31" t="str">
        <f>IF(OR(RepP!$J$3="",RepP!$J$3=0,COUNTIF(Lists!$D:$D,RepP!$J$3)=0),Lists!$D$9,IF(RepP!$J$3=Lists!$D$9,Lists!$D$9,IF(RepP!$J$3=$E717,RepP!$J$3,"")))</f>
        <v>Все проекты</v>
      </c>
    </row>
    <row r="718" spans="2:29" x14ac:dyDescent="0.3">
      <c r="B718" s="26">
        <f>IF(AND(O718=0,P718=0,Q718=0,Y718=0),0,IF(OR(COUNTIFS(Items!$E:$E,O718,Items!$F:$F,P718,Items!$G:$G,Q718)=1,COUNTIFS(Items!$M:$M,O718,Items!$N:$N,P718,Items!$O:$O,Q718)=1,COUNTIFS(Items!$U:$U,O718,Items!$V:$V,P718,Items!$W:$W,Q718)=1),0,1))</f>
        <v>0</v>
      </c>
      <c r="AC718" s="31" t="str">
        <f>IF(OR(RepP!$J$3="",RepP!$J$3=0,COUNTIF(Lists!$D:$D,RepP!$J$3)=0),Lists!$D$9,IF(RepP!$J$3=Lists!$D$9,Lists!$D$9,IF(RepP!$J$3=$E718,RepP!$J$3,"")))</f>
        <v>Все проекты</v>
      </c>
    </row>
    <row r="719" spans="2:29" x14ac:dyDescent="0.3">
      <c r="B719" s="26">
        <f>IF(AND(O719=0,P719=0,Q719=0,Y719=0),0,IF(OR(COUNTIFS(Items!$E:$E,O719,Items!$F:$F,P719,Items!$G:$G,Q719)=1,COUNTIFS(Items!$M:$M,O719,Items!$N:$N,P719,Items!$O:$O,Q719)=1,COUNTIFS(Items!$U:$U,O719,Items!$V:$V,P719,Items!$W:$W,Q719)=1),0,1))</f>
        <v>0</v>
      </c>
      <c r="AC719" s="31" t="str">
        <f>IF(OR(RepP!$J$3="",RepP!$J$3=0,COUNTIF(Lists!$D:$D,RepP!$J$3)=0),Lists!$D$9,IF(RepP!$J$3=Lists!$D$9,Lists!$D$9,IF(RepP!$J$3=$E719,RepP!$J$3,"")))</f>
        <v>Все проекты</v>
      </c>
    </row>
    <row r="720" spans="2:29" x14ac:dyDescent="0.3">
      <c r="B720" s="26">
        <f>IF(AND(O720=0,P720=0,Q720=0,Y720=0),0,IF(OR(COUNTIFS(Items!$E:$E,O720,Items!$F:$F,P720,Items!$G:$G,Q720)=1,COUNTIFS(Items!$M:$M,O720,Items!$N:$N,P720,Items!$O:$O,Q720)=1,COUNTIFS(Items!$U:$U,O720,Items!$V:$V,P720,Items!$W:$W,Q720)=1),0,1))</f>
        <v>0</v>
      </c>
      <c r="AC720" s="31" t="str">
        <f>IF(OR(RepP!$J$3="",RepP!$J$3=0,COUNTIF(Lists!$D:$D,RepP!$J$3)=0),Lists!$D$9,IF(RepP!$J$3=Lists!$D$9,Lists!$D$9,IF(RepP!$J$3=$E720,RepP!$J$3,"")))</f>
        <v>Все проекты</v>
      </c>
    </row>
    <row r="721" spans="2:29" x14ac:dyDescent="0.3">
      <c r="B721" s="26">
        <f>IF(AND(O721=0,P721=0,Q721=0,Y721=0),0,IF(OR(COUNTIFS(Items!$E:$E,O721,Items!$F:$F,P721,Items!$G:$G,Q721)=1,COUNTIFS(Items!$M:$M,O721,Items!$N:$N,P721,Items!$O:$O,Q721)=1,COUNTIFS(Items!$U:$U,O721,Items!$V:$V,P721,Items!$W:$W,Q721)=1),0,1))</f>
        <v>0</v>
      </c>
      <c r="AC721" s="31" t="str">
        <f>IF(OR(RepP!$J$3="",RepP!$J$3=0,COUNTIF(Lists!$D:$D,RepP!$J$3)=0),Lists!$D$9,IF(RepP!$J$3=Lists!$D$9,Lists!$D$9,IF(RepP!$J$3=$E721,RepP!$J$3,"")))</f>
        <v>Все проекты</v>
      </c>
    </row>
    <row r="722" spans="2:29" x14ac:dyDescent="0.3">
      <c r="B722" s="26">
        <f>IF(AND(O722=0,P722=0,Q722=0,Y722=0),0,IF(OR(COUNTIFS(Items!$E:$E,O722,Items!$F:$F,P722,Items!$G:$G,Q722)=1,COUNTIFS(Items!$M:$M,O722,Items!$N:$N,P722,Items!$O:$O,Q722)=1,COUNTIFS(Items!$U:$U,O722,Items!$V:$V,P722,Items!$W:$W,Q722)=1),0,1))</f>
        <v>0</v>
      </c>
      <c r="AC722" s="31" t="str">
        <f>IF(OR(RepP!$J$3="",RepP!$J$3=0,COUNTIF(Lists!$D:$D,RepP!$J$3)=0),Lists!$D$9,IF(RepP!$J$3=Lists!$D$9,Lists!$D$9,IF(RepP!$J$3=$E722,RepP!$J$3,"")))</f>
        <v>Все проекты</v>
      </c>
    </row>
    <row r="723" spans="2:29" x14ac:dyDescent="0.3">
      <c r="B723" s="26">
        <f>IF(AND(O723=0,P723=0,Q723=0,Y723=0),0,IF(OR(COUNTIFS(Items!$E:$E,O723,Items!$F:$F,P723,Items!$G:$G,Q723)=1,COUNTIFS(Items!$M:$M,O723,Items!$N:$N,P723,Items!$O:$O,Q723)=1,COUNTIFS(Items!$U:$U,O723,Items!$V:$V,P723,Items!$W:$W,Q723)=1),0,1))</f>
        <v>0</v>
      </c>
      <c r="AC723" s="31" t="str">
        <f>IF(OR(RepP!$J$3="",RepP!$J$3=0,COUNTIF(Lists!$D:$D,RepP!$J$3)=0),Lists!$D$9,IF(RepP!$J$3=Lists!$D$9,Lists!$D$9,IF(RepP!$J$3=$E723,RepP!$J$3,"")))</f>
        <v>Все проекты</v>
      </c>
    </row>
    <row r="724" spans="2:29" x14ac:dyDescent="0.3">
      <c r="B724" s="26">
        <f>IF(AND(O724=0,P724=0,Q724=0,Y724=0),0,IF(OR(COUNTIFS(Items!$E:$E,O724,Items!$F:$F,P724,Items!$G:$G,Q724)=1,COUNTIFS(Items!$M:$M,O724,Items!$N:$N,P724,Items!$O:$O,Q724)=1,COUNTIFS(Items!$U:$U,O724,Items!$V:$V,P724,Items!$W:$W,Q724)=1),0,1))</f>
        <v>0</v>
      </c>
      <c r="AC724" s="31" t="str">
        <f>IF(OR(RepP!$J$3="",RepP!$J$3=0,COUNTIF(Lists!$D:$D,RepP!$J$3)=0),Lists!$D$9,IF(RepP!$J$3=Lists!$D$9,Lists!$D$9,IF(RepP!$J$3=$E724,RepP!$J$3,"")))</f>
        <v>Все проекты</v>
      </c>
    </row>
    <row r="725" spans="2:29" x14ac:dyDescent="0.3">
      <c r="B725" s="26">
        <f>IF(AND(O725=0,P725=0,Q725=0,Y725=0),0,IF(OR(COUNTIFS(Items!$E:$E,O725,Items!$F:$F,P725,Items!$G:$G,Q725)=1,COUNTIFS(Items!$M:$M,O725,Items!$N:$N,P725,Items!$O:$O,Q725)=1,COUNTIFS(Items!$U:$U,O725,Items!$V:$V,P725,Items!$W:$W,Q725)=1),0,1))</f>
        <v>0</v>
      </c>
      <c r="AC725" s="31" t="str">
        <f>IF(OR(RepP!$J$3="",RepP!$J$3=0,COUNTIF(Lists!$D:$D,RepP!$J$3)=0),Lists!$D$9,IF(RepP!$J$3=Lists!$D$9,Lists!$D$9,IF(RepP!$J$3=$E725,RepP!$J$3,"")))</f>
        <v>Все проекты</v>
      </c>
    </row>
    <row r="726" spans="2:29" x14ac:dyDescent="0.3">
      <c r="B726" s="26">
        <f>IF(AND(O726=0,P726=0,Q726=0,Y726=0),0,IF(OR(COUNTIFS(Items!$E:$E,O726,Items!$F:$F,P726,Items!$G:$G,Q726)=1,COUNTIFS(Items!$M:$M,O726,Items!$N:$N,P726,Items!$O:$O,Q726)=1,COUNTIFS(Items!$U:$U,O726,Items!$V:$V,P726,Items!$W:$W,Q726)=1),0,1))</f>
        <v>0</v>
      </c>
      <c r="AC726" s="31" t="str">
        <f>IF(OR(RepP!$J$3="",RepP!$J$3=0,COUNTIF(Lists!$D:$D,RepP!$J$3)=0),Lists!$D$9,IF(RepP!$J$3=Lists!$D$9,Lists!$D$9,IF(RepP!$J$3=$E726,RepP!$J$3,"")))</f>
        <v>Все проекты</v>
      </c>
    </row>
    <row r="727" spans="2:29" x14ac:dyDescent="0.3">
      <c r="B727" s="26">
        <f>IF(AND(O727=0,P727=0,Q727=0,Y727=0),0,IF(OR(COUNTIFS(Items!$E:$E,O727,Items!$F:$F,P727,Items!$G:$G,Q727)=1,COUNTIFS(Items!$M:$M,O727,Items!$N:$N,P727,Items!$O:$O,Q727)=1,COUNTIFS(Items!$U:$U,O727,Items!$V:$V,P727,Items!$W:$W,Q727)=1),0,1))</f>
        <v>0</v>
      </c>
      <c r="AC727" s="31" t="str">
        <f>IF(OR(RepP!$J$3="",RepP!$J$3=0,COUNTIF(Lists!$D:$D,RepP!$J$3)=0),Lists!$D$9,IF(RepP!$J$3=Lists!$D$9,Lists!$D$9,IF(RepP!$J$3=$E727,RepP!$J$3,"")))</f>
        <v>Все проекты</v>
      </c>
    </row>
    <row r="728" spans="2:29" x14ac:dyDescent="0.3">
      <c r="B728" s="26">
        <f>IF(AND(O728=0,P728=0,Q728=0,Y728=0),0,IF(OR(COUNTIFS(Items!$E:$E,O728,Items!$F:$F,P728,Items!$G:$G,Q728)=1,COUNTIFS(Items!$M:$M,O728,Items!$N:$N,P728,Items!$O:$O,Q728)=1,COUNTIFS(Items!$U:$U,O728,Items!$V:$V,P728,Items!$W:$W,Q728)=1),0,1))</f>
        <v>0</v>
      </c>
      <c r="AC728" s="31" t="str">
        <f>IF(OR(RepP!$J$3="",RepP!$J$3=0,COUNTIF(Lists!$D:$D,RepP!$J$3)=0),Lists!$D$9,IF(RepP!$J$3=Lists!$D$9,Lists!$D$9,IF(RepP!$J$3=$E728,RepP!$J$3,"")))</f>
        <v>Все проекты</v>
      </c>
    </row>
    <row r="729" spans="2:29" x14ac:dyDescent="0.3">
      <c r="B729" s="26">
        <f>IF(AND(O729=0,P729=0,Q729=0,Y729=0),0,IF(OR(COUNTIFS(Items!$E:$E,O729,Items!$F:$F,P729,Items!$G:$G,Q729)=1,COUNTIFS(Items!$M:$M,O729,Items!$N:$N,P729,Items!$O:$O,Q729)=1,COUNTIFS(Items!$U:$U,O729,Items!$V:$V,P729,Items!$W:$W,Q729)=1),0,1))</f>
        <v>0</v>
      </c>
      <c r="AC729" s="31" t="str">
        <f>IF(OR(RepP!$J$3="",RepP!$J$3=0,COUNTIF(Lists!$D:$D,RepP!$J$3)=0),Lists!$D$9,IF(RepP!$J$3=Lists!$D$9,Lists!$D$9,IF(RepP!$J$3=$E729,RepP!$J$3,"")))</f>
        <v>Все проекты</v>
      </c>
    </row>
    <row r="730" spans="2:29" x14ac:dyDescent="0.3">
      <c r="B730" s="26">
        <f>IF(AND(O730=0,P730=0,Q730=0,Y730=0),0,IF(OR(COUNTIFS(Items!$E:$E,O730,Items!$F:$F,P730,Items!$G:$G,Q730)=1,COUNTIFS(Items!$M:$M,O730,Items!$N:$N,P730,Items!$O:$O,Q730)=1,COUNTIFS(Items!$U:$U,O730,Items!$V:$V,P730,Items!$W:$W,Q730)=1),0,1))</f>
        <v>0</v>
      </c>
      <c r="AC730" s="31" t="str">
        <f>IF(OR(RepP!$J$3="",RepP!$J$3=0,COUNTIF(Lists!$D:$D,RepP!$J$3)=0),Lists!$D$9,IF(RepP!$J$3=Lists!$D$9,Lists!$D$9,IF(RepP!$J$3=$E730,RepP!$J$3,"")))</f>
        <v>Все проекты</v>
      </c>
    </row>
    <row r="731" spans="2:29" x14ac:dyDescent="0.3">
      <c r="B731" s="26">
        <f>IF(AND(O731=0,P731=0,Q731=0,Y731=0),0,IF(OR(COUNTIFS(Items!$E:$E,O731,Items!$F:$F,P731,Items!$G:$G,Q731)=1,COUNTIFS(Items!$M:$M,O731,Items!$N:$N,P731,Items!$O:$O,Q731)=1,COUNTIFS(Items!$U:$U,O731,Items!$V:$V,P731,Items!$W:$W,Q731)=1),0,1))</f>
        <v>0</v>
      </c>
      <c r="AC731" s="31" t="str">
        <f>IF(OR(RepP!$J$3="",RepP!$J$3=0,COUNTIF(Lists!$D:$D,RepP!$J$3)=0),Lists!$D$9,IF(RepP!$J$3=Lists!$D$9,Lists!$D$9,IF(RepP!$J$3=$E731,RepP!$J$3,"")))</f>
        <v>Все проекты</v>
      </c>
    </row>
    <row r="732" spans="2:29" x14ac:dyDescent="0.3">
      <c r="B732" s="26">
        <f>IF(AND(O732=0,P732=0,Q732=0,Y732=0),0,IF(OR(COUNTIFS(Items!$E:$E,O732,Items!$F:$F,P732,Items!$G:$G,Q732)=1,COUNTIFS(Items!$M:$M,O732,Items!$N:$N,P732,Items!$O:$O,Q732)=1,COUNTIFS(Items!$U:$U,O732,Items!$V:$V,P732,Items!$W:$W,Q732)=1),0,1))</f>
        <v>0</v>
      </c>
      <c r="AC732" s="31" t="str">
        <f>IF(OR(RepP!$J$3="",RepP!$J$3=0,COUNTIF(Lists!$D:$D,RepP!$J$3)=0),Lists!$D$9,IF(RepP!$J$3=Lists!$D$9,Lists!$D$9,IF(RepP!$J$3=$E732,RepP!$J$3,"")))</f>
        <v>Все проекты</v>
      </c>
    </row>
    <row r="733" spans="2:29" x14ac:dyDescent="0.3">
      <c r="B733" s="26">
        <f>IF(AND(O733=0,P733=0,Q733=0,Y733=0),0,IF(OR(COUNTIFS(Items!$E:$E,O733,Items!$F:$F,P733,Items!$G:$G,Q733)=1,COUNTIFS(Items!$M:$M,O733,Items!$N:$N,P733,Items!$O:$O,Q733)=1,COUNTIFS(Items!$U:$U,O733,Items!$V:$V,P733,Items!$W:$W,Q733)=1),0,1))</f>
        <v>0</v>
      </c>
      <c r="AC733" s="31" t="str">
        <f>IF(OR(RepP!$J$3="",RepP!$J$3=0,COUNTIF(Lists!$D:$D,RepP!$J$3)=0),Lists!$D$9,IF(RepP!$J$3=Lists!$D$9,Lists!$D$9,IF(RepP!$J$3=$E733,RepP!$J$3,"")))</f>
        <v>Все проекты</v>
      </c>
    </row>
    <row r="734" spans="2:29" x14ac:dyDescent="0.3">
      <c r="B734" s="26">
        <f>IF(AND(O734=0,P734=0,Q734=0,Y734=0),0,IF(OR(COUNTIFS(Items!$E:$E,O734,Items!$F:$F,P734,Items!$G:$G,Q734)=1,COUNTIFS(Items!$M:$M,O734,Items!$N:$N,P734,Items!$O:$O,Q734)=1,COUNTIFS(Items!$U:$U,O734,Items!$V:$V,P734,Items!$W:$W,Q734)=1),0,1))</f>
        <v>0</v>
      </c>
      <c r="AC734" s="31" t="str">
        <f>IF(OR(RepP!$J$3="",RepP!$J$3=0,COUNTIF(Lists!$D:$D,RepP!$J$3)=0),Lists!$D$9,IF(RepP!$J$3=Lists!$D$9,Lists!$D$9,IF(RepP!$J$3=$E734,RepP!$J$3,"")))</f>
        <v>Все проекты</v>
      </c>
    </row>
    <row r="735" spans="2:29" x14ac:dyDescent="0.3">
      <c r="B735" s="26">
        <f>IF(AND(O735=0,P735=0,Q735=0,Y735=0),0,IF(OR(COUNTIFS(Items!$E:$E,O735,Items!$F:$F,P735,Items!$G:$G,Q735)=1,COUNTIFS(Items!$M:$M,O735,Items!$N:$N,P735,Items!$O:$O,Q735)=1,COUNTIFS(Items!$U:$U,O735,Items!$V:$V,P735,Items!$W:$W,Q735)=1),0,1))</f>
        <v>0</v>
      </c>
      <c r="AC735" s="31" t="str">
        <f>IF(OR(RepP!$J$3="",RepP!$J$3=0,COUNTIF(Lists!$D:$D,RepP!$J$3)=0),Lists!$D$9,IF(RepP!$J$3=Lists!$D$9,Lists!$D$9,IF(RepP!$J$3=$E735,RepP!$J$3,"")))</f>
        <v>Все проекты</v>
      </c>
    </row>
    <row r="736" spans="2:29" x14ac:dyDescent="0.3">
      <c r="B736" s="26">
        <f>IF(AND(O736=0,P736=0,Q736=0,Y736=0),0,IF(OR(COUNTIFS(Items!$E:$E,O736,Items!$F:$F,P736,Items!$G:$G,Q736)=1,COUNTIFS(Items!$M:$M,O736,Items!$N:$N,P736,Items!$O:$O,Q736)=1,COUNTIFS(Items!$U:$U,O736,Items!$V:$V,P736,Items!$W:$W,Q736)=1),0,1))</f>
        <v>0</v>
      </c>
      <c r="AC736" s="31" t="str">
        <f>IF(OR(RepP!$J$3="",RepP!$J$3=0,COUNTIF(Lists!$D:$D,RepP!$J$3)=0),Lists!$D$9,IF(RepP!$J$3=Lists!$D$9,Lists!$D$9,IF(RepP!$J$3=$E736,RepP!$J$3,"")))</f>
        <v>Все проекты</v>
      </c>
    </row>
    <row r="737" spans="2:29" x14ac:dyDescent="0.3">
      <c r="B737" s="26">
        <f>IF(AND(O737=0,P737=0,Q737=0,Y737=0),0,IF(OR(COUNTIFS(Items!$E:$E,O737,Items!$F:$F,P737,Items!$G:$G,Q737)=1,COUNTIFS(Items!$M:$M,O737,Items!$N:$N,P737,Items!$O:$O,Q737)=1,COUNTIFS(Items!$U:$U,O737,Items!$V:$V,P737,Items!$W:$W,Q737)=1),0,1))</f>
        <v>0</v>
      </c>
      <c r="AC737" s="31" t="str">
        <f>IF(OR(RepP!$J$3="",RepP!$J$3=0,COUNTIF(Lists!$D:$D,RepP!$J$3)=0),Lists!$D$9,IF(RepP!$J$3=Lists!$D$9,Lists!$D$9,IF(RepP!$J$3=$E737,RepP!$J$3,"")))</f>
        <v>Все проекты</v>
      </c>
    </row>
    <row r="738" spans="2:29" x14ac:dyDescent="0.3">
      <c r="B738" s="26">
        <f>IF(AND(O738=0,P738=0,Q738=0,Y738=0),0,IF(OR(COUNTIFS(Items!$E:$E,O738,Items!$F:$F,P738,Items!$G:$G,Q738)=1,COUNTIFS(Items!$M:$M,O738,Items!$N:$N,P738,Items!$O:$O,Q738)=1,COUNTIFS(Items!$U:$U,O738,Items!$V:$V,P738,Items!$W:$W,Q738)=1),0,1))</f>
        <v>0</v>
      </c>
      <c r="AC738" s="31" t="str">
        <f>IF(OR(RepP!$J$3="",RepP!$J$3=0,COUNTIF(Lists!$D:$D,RepP!$J$3)=0),Lists!$D$9,IF(RepP!$J$3=Lists!$D$9,Lists!$D$9,IF(RepP!$J$3=$E738,RepP!$J$3,"")))</f>
        <v>Все проекты</v>
      </c>
    </row>
    <row r="739" spans="2:29" x14ac:dyDescent="0.3">
      <c r="B739" s="26">
        <f>IF(AND(O739=0,P739=0,Q739=0,Y739=0),0,IF(OR(COUNTIFS(Items!$E:$E,O739,Items!$F:$F,P739,Items!$G:$G,Q739)=1,COUNTIFS(Items!$M:$M,O739,Items!$N:$N,P739,Items!$O:$O,Q739)=1,COUNTIFS(Items!$U:$U,O739,Items!$V:$V,P739,Items!$W:$W,Q739)=1),0,1))</f>
        <v>0</v>
      </c>
      <c r="AC739" s="31" t="str">
        <f>IF(OR(RepP!$J$3="",RepP!$J$3=0,COUNTIF(Lists!$D:$D,RepP!$J$3)=0),Lists!$D$9,IF(RepP!$J$3=Lists!$D$9,Lists!$D$9,IF(RepP!$J$3=$E739,RepP!$J$3,"")))</f>
        <v>Все проекты</v>
      </c>
    </row>
    <row r="740" spans="2:29" x14ac:dyDescent="0.3">
      <c r="B740" s="26">
        <f>IF(AND(O740=0,P740=0,Q740=0,Y740=0),0,IF(OR(COUNTIFS(Items!$E:$E,O740,Items!$F:$F,P740,Items!$G:$G,Q740)=1,COUNTIFS(Items!$M:$M,O740,Items!$N:$N,P740,Items!$O:$O,Q740)=1,COUNTIFS(Items!$U:$U,O740,Items!$V:$V,P740,Items!$W:$W,Q740)=1),0,1))</f>
        <v>0</v>
      </c>
      <c r="AC740" s="31" t="str">
        <f>IF(OR(RepP!$J$3="",RepP!$J$3=0,COUNTIF(Lists!$D:$D,RepP!$J$3)=0),Lists!$D$9,IF(RepP!$J$3=Lists!$D$9,Lists!$D$9,IF(RepP!$J$3=$E740,RepP!$J$3,"")))</f>
        <v>Все проекты</v>
      </c>
    </row>
    <row r="741" spans="2:29" x14ac:dyDescent="0.3">
      <c r="B741" s="26">
        <f>IF(AND(O741=0,P741=0,Q741=0,Y741=0),0,IF(OR(COUNTIFS(Items!$E:$E,O741,Items!$F:$F,P741,Items!$G:$G,Q741)=1,COUNTIFS(Items!$M:$M,O741,Items!$N:$N,P741,Items!$O:$O,Q741)=1,COUNTIFS(Items!$U:$U,O741,Items!$V:$V,P741,Items!$W:$W,Q741)=1),0,1))</f>
        <v>0</v>
      </c>
      <c r="AC741" s="31" t="str">
        <f>IF(OR(RepP!$J$3="",RepP!$J$3=0,COUNTIF(Lists!$D:$D,RepP!$J$3)=0),Lists!$D$9,IF(RepP!$J$3=Lists!$D$9,Lists!$D$9,IF(RepP!$J$3=$E741,RepP!$J$3,"")))</f>
        <v>Все проекты</v>
      </c>
    </row>
    <row r="742" spans="2:29" x14ac:dyDescent="0.3">
      <c r="B742" s="26">
        <f>IF(AND(O742=0,P742=0,Q742=0,Y742=0),0,IF(OR(COUNTIFS(Items!$E:$E,O742,Items!$F:$F,P742,Items!$G:$G,Q742)=1,COUNTIFS(Items!$M:$M,O742,Items!$N:$N,P742,Items!$O:$O,Q742)=1,COUNTIFS(Items!$U:$U,O742,Items!$V:$V,P742,Items!$W:$W,Q742)=1),0,1))</f>
        <v>0</v>
      </c>
      <c r="AC742" s="31" t="str">
        <f>IF(OR(RepP!$J$3="",RepP!$J$3=0,COUNTIF(Lists!$D:$D,RepP!$J$3)=0),Lists!$D$9,IF(RepP!$J$3=Lists!$D$9,Lists!$D$9,IF(RepP!$J$3=$E742,RepP!$J$3,"")))</f>
        <v>Все проекты</v>
      </c>
    </row>
    <row r="743" spans="2:29" x14ac:dyDescent="0.3">
      <c r="B743" s="26">
        <f>IF(AND(O743=0,P743=0,Q743=0,Y743=0),0,IF(OR(COUNTIFS(Items!$E:$E,O743,Items!$F:$F,P743,Items!$G:$G,Q743)=1,COUNTIFS(Items!$M:$M,O743,Items!$N:$N,P743,Items!$O:$O,Q743)=1,COUNTIFS(Items!$U:$U,O743,Items!$V:$V,P743,Items!$W:$W,Q743)=1),0,1))</f>
        <v>0</v>
      </c>
      <c r="AC743" s="31" t="str">
        <f>IF(OR(RepP!$J$3="",RepP!$J$3=0,COUNTIF(Lists!$D:$D,RepP!$J$3)=0),Lists!$D$9,IF(RepP!$J$3=Lists!$D$9,Lists!$D$9,IF(RepP!$J$3=$E743,RepP!$J$3,"")))</f>
        <v>Все проекты</v>
      </c>
    </row>
    <row r="744" spans="2:29" x14ac:dyDescent="0.3">
      <c r="B744" s="26">
        <f>IF(AND(O744=0,P744=0,Q744=0,Y744=0),0,IF(OR(COUNTIFS(Items!$E:$E,O744,Items!$F:$F,P744,Items!$G:$G,Q744)=1,COUNTIFS(Items!$M:$M,O744,Items!$N:$N,P744,Items!$O:$O,Q744)=1,COUNTIFS(Items!$U:$U,O744,Items!$V:$V,P744,Items!$W:$W,Q744)=1),0,1))</f>
        <v>0</v>
      </c>
      <c r="AC744" s="31" t="str">
        <f>IF(OR(RepP!$J$3="",RepP!$J$3=0,COUNTIF(Lists!$D:$D,RepP!$J$3)=0),Lists!$D$9,IF(RepP!$J$3=Lists!$D$9,Lists!$D$9,IF(RepP!$J$3=$E744,RepP!$J$3,"")))</f>
        <v>Все проекты</v>
      </c>
    </row>
    <row r="745" spans="2:29" x14ac:dyDescent="0.3">
      <c r="B745" s="26">
        <f>IF(AND(O745=0,P745=0,Q745=0,Y745=0),0,IF(OR(COUNTIFS(Items!$E:$E,O745,Items!$F:$F,P745,Items!$G:$G,Q745)=1,COUNTIFS(Items!$M:$M,O745,Items!$N:$N,P745,Items!$O:$O,Q745)=1,COUNTIFS(Items!$U:$U,O745,Items!$V:$V,P745,Items!$W:$W,Q745)=1),0,1))</f>
        <v>0</v>
      </c>
      <c r="AC745" s="31" t="str">
        <f>IF(OR(RepP!$J$3="",RepP!$J$3=0,COUNTIF(Lists!$D:$D,RepP!$J$3)=0),Lists!$D$9,IF(RepP!$J$3=Lists!$D$9,Lists!$D$9,IF(RepP!$J$3=$E745,RepP!$J$3,"")))</f>
        <v>Все проекты</v>
      </c>
    </row>
    <row r="746" spans="2:29" x14ac:dyDescent="0.3">
      <c r="B746" s="26">
        <f>IF(AND(O746=0,P746=0,Q746=0,Y746=0),0,IF(OR(COUNTIFS(Items!$E:$E,O746,Items!$F:$F,P746,Items!$G:$G,Q746)=1,COUNTIFS(Items!$M:$M,O746,Items!$N:$N,P746,Items!$O:$O,Q746)=1,COUNTIFS(Items!$U:$U,O746,Items!$V:$V,P746,Items!$W:$W,Q746)=1),0,1))</f>
        <v>0</v>
      </c>
      <c r="AC746" s="31" t="str">
        <f>IF(OR(RepP!$J$3="",RepP!$J$3=0,COUNTIF(Lists!$D:$D,RepP!$J$3)=0),Lists!$D$9,IF(RepP!$J$3=Lists!$D$9,Lists!$D$9,IF(RepP!$J$3=$E746,RepP!$J$3,"")))</f>
        <v>Все проекты</v>
      </c>
    </row>
    <row r="747" spans="2:29" x14ac:dyDescent="0.3">
      <c r="B747" s="26">
        <f>IF(AND(O747=0,P747=0,Q747=0,Y747=0),0,IF(OR(COUNTIFS(Items!$E:$E,O747,Items!$F:$F,P747,Items!$G:$G,Q747)=1,COUNTIFS(Items!$M:$M,O747,Items!$N:$N,P747,Items!$O:$O,Q747)=1,COUNTIFS(Items!$U:$U,O747,Items!$V:$V,P747,Items!$W:$W,Q747)=1),0,1))</f>
        <v>0</v>
      </c>
      <c r="AC747" s="31" t="str">
        <f>IF(OR(RepP!$J$3="",RepP!$J$3=0,COUNTIF(Lists!$D:$D,RepP!$J$3)=0),Lists!$D$9,IF(RepP!$J$3=Lists!$D$9,Lists!$D$9,IF(RepP!$J$3=$E747,RepP!$J$3,"")))</f>
        <v>Все проекты</v>
      </c>
    </row>
    <row r="748" spans="2:29" x14ac:dyDescent="0.3">
      <c r="B748" s="26">
        <f>IF(AND(O748=0,P748=0,Q748=0,Y748=0),0,IF(OR(COUNTIFS(Items!$E:$E,O748,Items!$F:$F,P748,Items!$G:$G,Q748)=1,COUNTIFS(Items!$M:$M,O748,Items!$N:$N,P748,Items!$O:$O,Q748)=1,COUNTIFS(Items!$U:$U,O748,Items!$V:$V,P748,Items!$W:$W,Q748)=1),0,1))</f>
        <v>0</v>
      </c>
      <c r="AC748" s="31" t="str">
        <f>IF(OR(RepP!$J$3="",RepP!$J$3=0,COUNTIF(Lists!$D:$D,RepP!$J$3)=0),Lists!$D$9,IF(RepP!$J$3=Lists!$D$9,Lists!$D$9,IF(RepP!$J$3=$E748,RepP!$J$3,"")))</f>
        <v>Все проекты</v>
      </c>
    </row>
    <row r="749" spans="2:29" x14ac:dyDescent="0.3">
      <c r="B749" s="26">
        <f>IF(AND(O749=0,P749=0,Q749=0,Y749=0),0,IF(OR(COUNTIFS(Items!$E:$E,O749,Items!$F:$F,P749,Items!$G:$G,Q749)=1,COUNTIFS(Items!$M:$M,O749,Items!$N:$N,P749,Items!$O:$O,Q749)=1,COUNTIFS(Items!$U:$U,O749,Items!$V:$V,P749,Items!$W:$W,Q749)=1),0,1))</f>
        <v>0</v>
      </c>
      <c r="AC749" s="31" t="str">
        <f>IF(OR(RepP!$J$3="",RepP!$J$3=0,COUNTIF(Lists!$D:$D,RepP!$J$3)=0),Lists!$D$9,IF(RepP!$J$3=Lists!$D$9,Lists!$D$9,IF(RepP!$J$3=$E749,RepP!$J$3,"")))</f>
        <v>Все проекты</v>
      </c>
    </row>
    <row r="750" spans="2:29" x14ac:dyDescent="0.3">
      <c r="B750" s="26">
        <f>IF(AND(O750=0,P750=0,Q750=0,Y750=0),0,IF(OR(COUNTIFS(Items!$E:$E,O750,Items!$F:$F,P750,Items!$G:$G,Q750)=1,COUNTIFS(Items!$M:$M,O750,Items!$N:$N,P750,Items!$O:$O,Q750)=1,COUNTIFS(Items!$U:$U,O750,Items!$V:$V,P750,Items!$W:$W,Q750)=1),0,1))</f>
        <v>0</v>
      </c>
      <c r="AC750" s="31" t="str">
        <f>IF(OR(RepP!$J$3="",RepP!$J$3=0,COUNTIF(Lists!$D:$D,RepP!$J$3)=0),Lists!$D$9,IF(RepP!$J$3=Lists!$D$9,Lists!$D$9,IF(RepP!$J$3=$E750,RepP!$J$3,"")))</f>
        <v>Все проекты</v>
      </c>
    </row>
    <row r="751" spans="2:29" x14ac:dyDescent="0.3">
      <c r="B751" s="26">
        <f>IF(AND(O751=0,P751=0,Q751=0,Y751=0),0,IF(OR(COUNTIFS(Items!$E:$E,O751,Items!$F:$F,P751,Items!$G:$G,Q751)=1,COUNTIFS(Items!$M:$M,O751,Items!$N:$N,P751,Items!$O:$O,Q751)=1,COUNTIFS(Items!$U:$U,O751,Items!$V:$V,P751,Items!$W:$W,Q751)=1),0,1))</f>
        <v>0</v>
      </c>
      <c r="AC751" s="31" t="str">
        <f>IF(OR(RepP!$J$3="",RepP!$J$3=0,COUNTIF(Lists!$D:$D,RepP!$J$3)=0),Lists!$D$9,IF(RepP!$J$3=Lists!$D$9,Lists!$D$9,IF(RepP!$J$3=$E751,RepP!$J$3,"")))</f>
        <v>Все проекты</v>
      </c>
    </row>
    <row r="752" spans="2:29" x14ac:dyDescent="0.3">
      <c r="B752" s="26">
        <f>IF(AND(O752=0,P752=0,Q752=0,Y752=0),0,IF(OR(COUNTIFS(Items!$E:$E,O752,Items!$F:$F,P752,Items!$G:$G,Q752)=1,COUNTIFS(Items!$M:$M,O752,Items!$N:$N,P752,Items!$O:$O,Q752)=1,COUNTIFS(Items!$U:$U,O752,Items!$V:$V,P752,Items!$W:$W,Q752)=1),0,1))</f>
        <v>0</v>
      </c>
      <c r="AC752" s="31" t="str">
        <f>IF(OR(RepP!$J$3="",RepP!$J$3=0,COUNTIF(Lists!$D:$D,RepP!$J$3)=0),Lists!$D$9,IF(RepP!$J$3=Lists!$D$9,Lists!$D$9,IF(RepP!$J$3=$E752,RepP!$J$3,"")))</f>
        <v>Все проекты</v>
      </c>
    </row>
    <row r="753" spans="2:29" x14ac:dyDescent="0.3">
      <c r="B753" s="26">
        <f>IF(AND(O753=0,P753=0,Q753=0,Y753=0),0,IF(OR(COUNTIFS(Items!$E:$E,O753,Items!$F:$F,P753,Items!$G:$G,Q753)=1,COUNTIFS(Items!$M:$M,O753,Items!$N:$N,P753,Items!$O:$O,Q753)=1,COUNTIFS(Items!$U:$U,O753,Items!$V:$V,P753,Items!$W:$W,Q753)=1),0,1))</f>
        <v>0</v>
      </c>
      <c r="AC753" s="31" t="str">
        <f>IF(OR(RepP!$J$3="",RepP!$J$3=0,COUNTIF(Lists!$D:$D,RepP!$J$3)=0),Lists!$D$9,IF(RepP!$J$3=Lists!$D$9,Lists!$D$9,IF(RepP!$J$3=$E753,RepP!$J$3,"")))</f>
        <v>Все проекты</v>
      </c>
    </row>
    <row r="754" spans="2:29" x14ac:dyDescent="0.3">
      <c r="B754" s="26">
        <f>IF(AND(O754=0,P754=0,Q754=0,Y754=0),0,IF(OR(COUNTIFS(Items!$E:$E,O754,Items!$F:$F,P754,Items!$G:$G,Q754)=1,COUNTIFS(Items!$M:$M,O754,Items!$N:$N,P754,Items!$O:$O,Q754)=1,COUNTIFS(Items!$U:$U,O754,Items!$V:$V,P754,Items!$W:$W,Q754)=1),0,1))</f>
        <v>0</v>
      </c>
      <c r="AC754" s="31" t="str">
        <f>IF(OR(RepP!$J$3="",RepP!$J$3=0,COUNTIF(Lists!$D:$D,RepP!$J$3)=0),Lists!$D$9,IF(RepP!$J$3=Lists!$D$9,Lists!$D$9,IF(RepP!$J$3=$E754,RepP!$J$3,"")))</f>
        <v>Все проекты</v>
      </c>
    </row>
    <row r="755" spans="2:29" x14ac:dyDescent="0.3">
      <c r="B755" s="26">
        <f>IF(AND(O755=0,P755=0,Q755=0,Y755=0),0,IF(OR(COUNTIFS(Items!$E:$E,O755,Items!$F:$F,P755,Items!$G:$G,Q755)=1,COUNTIFS(Items!$M:$M,O755,Items!$N:$N,P755,Items!$O:$O,Q755)=1,COUNTIFS(Items!$U:$U,O755,Items!$V:$V,P755,Items!$W:$W,Q755)=1),0,1))</f>
        <v>0</v>
      </c>
      <c r="AC755" s="31" t="str">
        <f>IF(OR(RepP!$J$3="",RepP!$J$3=0,COUNTIF(Lists!$D:$D,RepP!$J$3)=0),Lists!$D$9,IF(RepP!$J$3=Lists!$D$9,Lists!$D$9,IF(RepP!$J$3=$E755,RepP!$J$3,"")))</f>
        <v>Все проекты</v>
      </c>
    </row>
    <row r="756" spans="2:29" x14ac:dyDescent="0.3">
      <c r="B756" s="26">
        <f>IF(AND(O756=0,P756=0,Q756=0,Y756=0),0,IF(OR(COUNTIFS(Items!$E:$E,O756,Items!$F:$F,P756,Items!$G:$G,Q756)=1,COUNTIFS(Items!$M:$M,O756,Items!$N:$N,P756,Items!$O:$O,Q756)=1,COUNTIFS(Items!$U:$U,O756,Items!$V:$V,P756,Items!$W:$W,Q756)=1),0,1))</f>
        <v>0</v>
      </c>
      <c r="AC756" s="31" t="str">
        <f>IF(OR(RepP!$J$3="",RepP!$J$3=0,COUNTIF(Lists!$D:$D,RepP!$J$3)=0),Lists!$D$9,IF(RepP!$J$3=Lists!$D$9,Lists!$D$9,IF(RepP!$J$3=$E756,RepP!$J$3,"")))</f>
        <v>Все проекты</v>
      </c>
    </row>
    <row r="757" spans="2:29" x14ac:dyDescent="0.3">
      <c r="B757" s="26">
        <f>IF(AND(O757=0,P757=0,Q757=0,Y757=0),0,IF(OR(COUNTIFS(Items!$E:$E,O757,Items!$F:$F,P757,Items!$G:$G,Q757)=1,COUNTIFS(Items!$M:$M,O757,Items!$N:$N,P757,Items!$O:$O,Q757)=1,COUNTIFS(Items!$U:$U,O757,Items!$V:$V,P757,Items!$W:$W,Q757)=1),0,1))</f>
        <v>0</v>
      </c>
      <c r="AC757" s="31" t="str">
        <f>IF(OR(RepP!$J$3="",RepP!$J$3=0,COUNTIF(Lists!$D:$D,RepP!$J$3)=0),Lists!$D$9,IF(RepP!$J$3=Lists!$D$9,Lists!$D$9,IF(RepP!$J$3=$E757,RepP!$J$3,"")))</f>
        <v>Все проекты</v>
      </c>
    </row>
    <row r="758" spans="2:29" x14ac:dyDescent="0.3">
      <c r="B758" s="26">
        <f>IF(AND(O758=0,P758=0,Q758=0,Y758=0),0,IF(OR(COUNTIFS(Items!$E:$E,O758,Items!$F:$F,P758,Items!$G:$G,Q758)=1,COUNTIFS(Items!$M:$M,O758,Items!$N:$N,P758,Items!$O:$O,Q758)=1,COUNTIFS(Items!$U:$U,O758,Items!$V:$V,P758,Items!$W:$W,Q758)=1),0,1))</f>
        <v>0</v>
      </c>
      <c r="AC758" s="31" t="str">
        <f>IF(OR(RepP!$J$3="",RepP!$J$3=0,COUNTIF(Lists!$D:$D,RepP!$J$3)=0),Lists!$D$9,IF(RepP!$J$3=Lists!$D$9,Lists!$D$9,IF(RepP!$J$3=$E758,RepP!$J$3,"")))</f>
        <v>Все проекты</v>
      </c>
    </row>
    <row r="759" spans="2:29" x14ac:dyDescent="0.3">
      <c r="B759" s="26">
        <f>IF(AND(O759=0,P759=0,Q759=0,Y759=0),0,IF(OR(COUNTIFS(Items!$E:$E,O759,Items!$F:$F,P759,Items!$G:$G,Q759)=1,COUNTIFS(Items!$M:$M,O759,Items!$N:$N,P759,Items!$O:$O,Q759)=1,COUNTIFS(Items!$U:$U,O759,Items!$V:$V,P759,Items!$W:$W,Q759)=1),0,1))</f>
        <v>0</v>
      </c>
      <c r="AC759" s="31" t="str">
        <f>IF(OR(RepP!$J$3="",RepP!$J$3=0,COUNTIF(Lists!$D:$D,RepP!$J$3)=0),Lists!$D$9,IF(RepP!$J$3=Lists!$D$9,Lists!$D$9,IF(RepP!$J$3=$E759,RepP!$J$3,"")))</f>
        <v>Все проекты</v>
      </c>
    </row>
    <row r="760" spans="2:29" x14ac:dyDescent="0.3">
      <c r="B760" s="26">
        <f>IF(AND(O760=0,P760=0,Q760=0,Y760=0),0,IF(OR(COUNTIFS(Items!$E:$E,O760,Items!$F:$F,P760,Items!$G:$G,Q760)=1,COUNTIFS(Items!$M:$M,O760,Items!$N:$N,P760,Items!$O:$O,Q760)=1,COUNTIFS(Items!$U:$U,O760,Items!$V:$V,P760,Items!$W:$W,Q760)=1),0,1))</f>
        <v>0</v>
      </c>
      <c r="AC760" s="31" t="str">
        <f>IF(OR(RepP!$J$3="",RepP!$J$3=0,COUNTIF(Lists!$D:$D,RepP!$J$3)=0),Lists!$D$9,IF(RepP!$J$3=Lists!$D$9,Lists!$D$9,IF(RepP!$J$3=$E760,RepP!$J$3,"")))</f>
        <v>Все проекты</v>
      </c>
    </row>
    <row r="761" spans="2:29" x14ac:dyDescent="0.3">
      <c r="B761" s="26">
        <f>IF(AND(O761=0,P761=0,Q761=0,Y761=0),0,IF(OR(COUNTIFS(Items!$E:$E,O761,Items!$F:$F,P761,Items!$G:$G,Q761)=1,COUNTIFS(Items!$M:$M,O761,Items!$N:$N,P761,Items!$O:$O,Q761)=1,COUNTIFS(Items!$U:$U,O761,Items!$V:$V,P761,Items!$W:$W,Q761)=1),0,1))</f>
        <v>0</v>
      </c>
      <c r="AC761" s="31" t="str">
        <f>IF(OR(RepP!$J$3="",RepP!$J$3=0,COUNTIF(Lists!$D:$D,RepP!$J$3)=0),Lists!$D$9,IF(RepP!$J$3=Lists!$D$9,Lists!$D$9,IF(RepP!$J$3=$E761,RepP!$J$3,"")))</f>
        <v>Все проекты</v>
      </c>
    </row>
    <row r="762" spans="2:29" x14ac:dyDescent="0.3">
      <c r="B762" s="26">
        <f>IF(AND(O762=0,P762=0,Q762=0,Y762=0),0,IF(OR(COUNTIFS(Items!$E:$E,O762,Items!$F:$F,P762,Items!$G:$G,Q762)=1,COUNTIFS(Items!$M:$M,O762,Items!$N:$N,P762,Items!$O:$O,Q762)=1,COUNTIFS(Items!$U:$U,O762,Items!$V:$V,P762,Items!$W:$W,Q762)=1),0,1))</f>
        <v>0</v>
      </c>
      <c r="AC762" s="31" t="str">
        <f>IF(OR(RepP!$J$3="",RepP!$J$3=0,COUNTIF(Lists!$D:$D,RepP!$J$3)=0),Lists!$D$9,IF(RepP!$J$3=Lists!$D$9,Lists!$D$9,IF(RepP!$J$3=$E762,RepP!$J$3,"")))</f>
        <v>Все проекты</v>
      </c>
    </row>
    <row r="763" spans="2:29" x14ac:dyDescent="0.3">
      <c r="B763" s="26">
        <f>IF(AND(O763=0,P763=0,Q763=0,Y763=0),0,IF(OR(COUNTIFS(Items!$E:$E,O763,Items!$F:$F,P763,Items!$G:$G,Q763)=1,COUNTIFS(Items!$M:$M,O763,Items!$N:$N,P763,Items!$O:$O,Q763)=1,COUNTIFS(Items!$U:$U,O763,Items!$V:$V,P763,Items!$W:$W,Q763)=1),0,1))</f>
        <v>0</v>
      </c>
      <c r="AC763" s="31" t="str">
        <f>IF(OR(RepP!$J$3="",RepP!$J$3=0,COUNTIF(Lists!$D:$D,RepP!$J$3)=0),Lists!$D$9,IF(RepP!$J$3=Lists!$D$9,Lists!$D$9,IF(RepP!$J$3=$E763,RepP!$J$3,"")))</f>
        <v>Все проекты</v>
      </c>
    </row>
    <row r="764" spans="2:29" x14ac:dyDescent="0.3">
      <c r="B764" s="26">
        <f>IF(AND(O764=0,P764=0,Q764=0,Y764=0),0,IF(OR(COUNTIFS(Items!$E:$E,O764,Items!$F:$F,P764,Items!$G:$G,Q764)=1,COUNTIFS(Items!$M:$M,O764,Items!$N:$N,P764,Items!$O:$O,Q764)=1,COUNTIFS(Items!$U:$U,O764,Items!$V:$V,P764,Items!$W:$W,Q764)=1),0,1))</f>
        <v>0</v>
      </c>
      <c r="AC764" s="31" t="str">
        <f>IF(OR(RepP!$J$3="",RepP!$J$3=0,COUNTIF(Lists!$D:$D,RepP!$J$3)=0),Lists!$D$9,IF(RepP!$J$3=Lists!$D$9,Lists!$D$9,IF(RepP!$J$3=$E764,RepP!$J$3,"")))</f>
        <v>Все проекты</v>
      </c>
    </row>
    <row r="765" spans="2:29" x14ac:dyDescent="0.3">
      <c r="B765" s="26">
        <f>IF(AND(O765=0,P765=0,Q765=0,Y765=0),0,IF(OR(COUNTIFS(Items!$E:$E,O765,Items!$F:$F,P765,Items!$G:$G,Q765)=1,COUNTIFS(Items!$M:$M,O765,Items!$N:$N,P765,Items!$O:$O,Q765)=1,COUNTIFS(Items!$U:$U,O765,Items!$V:$V,P765,Items!$W:$W,Q765)=1),0,1))</f>
        <v>0</v>
      </c>
      <c r="AC765" s="31" t="str">
        <f>IF(OR(RepP!$J$3="",RepP!$J$3=0,COUNTIF(Lists!$D:$D,RepP!$J$3)=0),Lists!$D$9,IF(RepP!$J$3=Lists!$D$9,Lists!$D$9,IF(RepP!$J$3=$E765,RepP!$J$3,"")))</f>
        <v>Все проекты</v>
      </c>
    </row>
    <row r="766" spans="2:29" x14ac:dyDescent="0.3">
      <c r="B766" s="26">
        <f>IF(AND(O766=0,P766=0,Q766=0,Y766=0),0,IF(OR(COUNTIFS(Items!$E:$E,O766,Items!$F:$F,P766,Items!$G:$G,Q766)=1,COUNTIFS(Items!$M:$M,O766,Items!$N:$N,P766,Items!$O:$O,Q766)=1,COUNTIFS(Items!$U:$U,O766,Items!$V:$V,P766,Items!$W:$W,Q766)=1),0,1))</f>
        <v>0</v>
      </c>
      <c r="AC766" s="31" t="str">
        <f>IF(OR(RepP!$J$3="",RepP!$J$3=0,COUNTIF(Lists!$D:$D,RepP!$J$3)=0),Lists!$D$9,IF(RepP!$J$3=Lists!$D$9,Lists!$D$9,IF(RepP!$J$3=$E766,RepP!$J$3,"")))</f>
        <v>Все проекты</v>
      </c>
    </row>
    <row r="767" spans="2:29" x14ac:dyDescent="0.3">
      <c r="B767" s="26">
        <f>IF(AND(O767=0,P767=0,Q767=0,Y767=0),0,IF(OR(COUNTIFS(Items!$E:$E,O767,Items!$F:$F,P767,Items!$G:$G,Q767)=1,COUNTIFS(Items!$M:$M,O767,Items!$N:$N,P767,Items!$O:$O,Q767)=1,COUNTIFS(Items!$U:$U,O767,Items!$V:$V,P767,Items!$W:$W,Q767)=1),0,1))</f>
        <v>0</v>
      </c>
      <c r="AC767" s="31" t="str">
        <f>IF(OR(RepP!$J$3="",RepP!$J$3=0,COUNTIF(Lists!$D:$D,RepP!$J$3)=0),Lists!$D$9,IF(RepP!$J$3=Lists!$D$9,Lists!$D$9,IF(RepP!$J$3=$E767,RepP!$J$3,"")))</f>
        <v>Все проекты</v>
      </c>
    </row>
    <row r="768" spans="2:29" x14ac:dyDescent="0.3">
      <c r="B768" s="26">
        <f>IF(AND(O768=0,P768=0,Q768=0,Y768=0),0,IF(OR(COUNTIFS(Items!$E:$E,O768,Items!$F:$F,P768,Items!$G:$G,Q768)=1,COUNTIFS(Items!$M:$M,O768,Items!$N:$N,P768,Items!$O:$O,Q768)=1,COUNTIFS(Items!$U:$U,O768,Items!$V:$V,P768,Items!$W:$W,Q768)=1),0,1))</f>
        <v>0</v>
      </c>
      <c r="AC768" s="31" t="str">
        <f>IF(OR(RepP!$J$3="",RepP!$J$3=0,COUNTIF(Lists!$D:$D,RepP!$J$3)=0),Lists!$D$9,IF(RepP!$J$3=Lists!$D$9,Lists!$D$9,IF(RepP!$J$3=$E768,RepP!$J$3,"")))</f>
        <v>Все проекты</v>
      </c>
    </row>
    <row r="769" spans="2:29" x14ac:dyDescent="0.3">
      <c r="B769" s="26">
        <f>IF(AND(O769=0,P769=0,Q769=0,Y769=0),0,IF(OR(COUNTIFS(Items!$E:$E,O769,Items!$F:$F,P769,Items!$G:$G,Q769)=1,COUNTIFS(Items!$M:$M,O769,Items!$N:$N,P769,Items!$O:$O,Q769)=1,COUNTIFS(Items!$U:$U,O769,Items!$V:$V,P769,Items!$W:$W,Q769)=1),0,1))</f>
        <v>0</v>
      </c>
      <c r="AC769" s="31" t="str">
        <f>IF(OR(RepP!$J$3="",RepP!$J$3=0,COUNTIF(Lists!$D:$D,RepP!$J$3)=0),Lists!$D$9,IF(RepP!$J$3=Lists!$D$9,Lists!$D$9,IF(RepP!$J$3=$E769,RepP!$J$3,"")))</f>
        <v>Все проекты</v>
      </c>
    </row>
    <row r="770" spans="2:29" x14ac:dyDescent="0.3">
      <c r="B770" s="26">
        <f>IF(AND(O770=0,P770=0,Q770=0,Y770=0),0,IF(OR(COUNTIFS(Items!$E:$E,O770,Items!$F:$F,P770,Items!$G:$G,Q770)=1,COUNTIFS(Items!$M:$M,O770,Items!$N:$N,P770,Items!$O:$O,Q770)=1,COUNTIFS(Items!$U:$U,O770,Items!$V:$V,P770,Items!$W:$W,Q770)=1),0,1))</f>
        <v>0</v>
      </c>
      <c r="AC770" s="31" t="str">
        <f>IF(OR(RepP!$J$3="",RepP!$J$3=0,COUNTIF(Lists!$D:$D,RepP!$J$3)=0),Lists!$D$9,IF(RepP!$J$3=Lists!$D$9,Lists!$D$9,IF(RepP!$J$3=$E770,RepP!$J$3,"")))</f>
        <v>Все проекты</v>
      </c>
    </row>
    <row r="771" spans="2:29" x14ac:dyDescent="0.3">
      <c r="B771" s="26">
        <f>IF(AND(O771=0,P771=0,Q771=0,Y771=0),0,IF(OR(COUNTIFS(Items!$E:$E,O771,Items!$F:$F,P771,Items!$G:$G,Q771)=1,COUNTIFS(Items!$M:$M,O771,Items!$N:$N,P771,Items!$O:$O,Q771)=1,COUNTIFS(Items!$U:$U,O771,Items!$V:$V,P771,Items!$W:$W,Q771)=1),0,1))</f>
        <v>0</v>
      </c>
      <c r="AC771" s="31" t="str">
        <f>IF(OR(RepP!$J$3="",RepP!$J$3=0,COUNTIF(Lists!$D:$D,RepP!$J$3)=0),Lists!$D$9,IF(RepP!$J$3=Lists!$D$9,Lists!$D$9,IF(RepP!$J$3=$E771,RepP!$J$3,"")))</f>
        <v>Все проекты</v>
      </c>
    </row>
    <row r="772" spans="2:29" x14ac:dyDescent="0.3">
      <c r="B772" s="26">
        <f>IF(AND(O772=0,P772=0,Q772=0,Y772=0),0,IF(OR(COUNTIFS(Items!$E:$E,O772,Items!$F:$F,P772,Items!$G:$G,Q772)=1,COUNTIFS(Items!$M:$M,O772,Items!$N:$N,P772,Items!$O:$O,Q772)=1,COUNTIFS(Items!$U:$U,O772,Items!$V:$V,P772,Items!$W:$W,Q772)=1),0,1))</f>
        <v>0</v>
      </c>
      <c r="AC772" s="31" t="str">
        <f>IF(OR(RepP!$J$3="",RepP!$J$3=0,COUNTIF(Lists!$D:$D,RepP!$J$3)=0),Lists!$D$9,IF(RepP!$J$3=Lists!$D$9,Lists!$D$9,IF(RepP!$J$3=$E772,RepP!$J$3,"")))</f>
        <v>Все проекты</v>
      </c>
    </row>
    <row r="773" spans="2:29" x14ac:dyDescent="0.3">
      <c r="B773" s="26">
        <f>IF(AND(O773=0,P773=0,Q773=0,Y773=0),0,IF(OR(COUNTIFS(Items!$E:$E,O773,Items!$F:$F,P773,Items!$G:$G,Q773)=1,COUNTIFS(Items!$M:$M,O773,Items!$N:$N,P773,Items!$O:$O,Q773)=1,COUNTIFS(Items!$U:$U,O773,Items!$V:$V,P773,Items!$W:$W,Q773)=1),0,1))</f>
        <v>0</v>
      </c>
      <c r="AC773" s="31" t="str">
        <f>IF(OR(RepP!$J$3="",RepP!$J$3=0,COUNTIF(Lists!$D:$D,RepP!$J$3)=0),Lists!$D$9,IF(RepP!$J$3=Lists!$D$9,Lists!$D$9,IF(RepP!$J$3=$E773,RepP!$J$3,"")))</f>
        <v>Все проекты</v>
      </c>
    </row>
    <row r="774" spans="2:29" x14ac:dyDescent="0.3">
      <c r="B774" s="26">
        <f>IF(AND(O774=0,P774=0,Q774=0,Y774=0),0,IF(OR(COUNTIFS(Items!$E:$E,O774,Items!$F:$F,P774,Items!$G:$G,Q774)=1,COUNTIFS(Items!$M:$M,O774,Items!$N:$N,P774,Items!$O:$O,Q774)=1,COUNTIFS(Items!$U:$U,O774,Items!$V:$V,P774,Items!$W:$W,Q774)=1),0,1))</f>
        <v>0</v>
      </c>
      <c r="AC774" s="31" t="str">
        <f>IF(OR(RepP!$J$3="",RepP!$J$3=0,COUNTIF(Lists!$D:$D,RepP!$J$3)=0),Lists!$D$9,IF(RepP!$J$3=Lists!$D$9,Lists!$D$9,IF(RepP!$J$3=$E774,RepP!$J$3,"")))</f>
        <v>Все проекты</v>
      </c>
    </row>
    <row r="775" spans="2:29" x14ac:dyDescent="0.3">
      <c r="B775" s="26">
        <f>IF(AND(O775=0,P775=0,Q775=0,Y775=0),0,IF(OR(COUNTIFS(Items!$E:$E,O775,Items!$F:$F,P775,Items!$G:$G,Q775)=1,COUNTIFS(Items!$M:$M,O775,Items!$N:$N,P775,Items!$O:$O,Q775)=1,COUNTIFS(Items!$U:$U,O775,Items!$V:$V,P775,Items!$W:$W,Q775)=1),0,1))</f>
        <v>0</v>
      </c>
      <c r="AC775" s="31" t="str">
        <f>IF(OR(RepP!$J$3="",RepP!$J$3=0,COUNTIF(Lists!$D:$D,RepP!$J$3)=0),Lists!$D$9,IF(RepP!$J$3=Lists!$D$9,Lists!$D$9,IF(RepP!$J$3=$E775,RepP!$J$3,"")))</f>
        <v>Все проекты</v>
      </c>
    </row>
    <row r="776" spans="2:29" x14ac:dyDescent="0.3">
      <c r="B776" s="26">
        <f>IF(AND(O776=0,P776=0,Q776=0,Y776=0),0,IF(OR(COUNTIFS(Items!$E:$E,O776,Items!$F:$F,P776,Items!$G:$G,Q776)=1,COUNTIFS(Items!$M:$M,O776,Items!$N:$N,P776,Items!$O:$O,Q776)=1,COUNTIFS(Items!$U:$U,O776,Items!$V:$V,P776,Items!$W:$W,Q776)=1),0,1))</f>
        <v>0</v>
      </c>
      <c r="AC776" s="31" t="str">
        <f>IF(OR(RepP!$J$3="",RepP!$J$3=0,COUNTIF(Lists!$D:$D,RepP!$J$3)=0),Lists!$D$9,IF(RepP!$J$3=Lists!$D$9,Lists!$D$9,IF(RepP!$J$3=$E776,RepP!$J$3,"")))</f>
        <v>Все проекты</v>
      </c>
    </row>
    <row r="777" spans="2:29" x14ac:dyDescent="0.3">
      <c r="B777" s="26">
        <f>IF(AND(O777=0,P777=0,Q777=0,Y777=0),0,IF(OR(COUNTIFS(Items!$E:$E,O777,Items!$F:$F,P777,Items!$G:$G,Q777)=1,COUNTIFS(Items!$M:$M,O777,Items!$N:$N,P777,Items!$O:$O,Q777)=1,COUNTIFS(Items!$U:$U,O777,Items!$V:$V,P777,Items!$W:$W,Q777)=1),0,1))</f>
        <v>0</v>
      </c>
      <c r="AC777" s="31" t="str">
        <f>IF(OR(RepP!$J$3="",RepP!$J$3=0,COUNTIF(Lists!$D:$D,RepP!$J$3)=0),Lists!$D$9,IF(RepP!$J$3=Lists!$D$9,Lists!$D$9,IF(RepP!$J$3=$E777,RepP!$J$3,"")))</f>
        <v>Все проекты</v>
      </c>
    </row>
    <row r="778" spans="2:29" x14ac:dyDescent="0.3">
      <c r="B778" s="26">
        <f>IF(AND(O778=0,P778=0,Q778=0,Y778=0),0,IF(OR(COUNTIFS(Items!$E:$E,O778,Items!$F:$F,P778,Items!$G:$G,Q778)=1,COUNTIFS(Items!$M:$M,O778,Items!$N:$N,P778,Items!$O:$O,Q778)=1,COUNTIFS(Items!$U:$U,O778,Items!$V:$V,P778,Items!$W:$W,Q778)=1),0,1))</f>
        <v>0</v>
      </c>
      <c r="AC778" s="31" t="str">
        <f>IF(OR(RepP!$J$3="",RepP!$J$3=0,COUNTIF(Lists!$D:$D,RepP!$J$3)=0),Lists!$D$9,IF(RepP!$J$3=Lists!$D$9,Lists!$D$9,IF(RepP!$J$3=$E778,RepP!$J$3,"")))</f>
        <v>Все проекты</v>
      </c>
    </row>
    <row r="779" spans="2:29" x14ac:dyDescent="0.3">
      <c r="B779" s="26">
        <f>IF(AND(O779=0,P779=0,Q779=0,Y779=0),0,IF(OR(COUNTIFS(Items!$E:$E,O779,Items!$F:$F,P779,Items!$G:$G,Q779)=1,COUNTIFS(Items!$M:$M,O779,Items!$N:$N,P779,Items!$O:$O,Q779)=1,COUNTIFS(Items!$U:$U,O779,Items!$V:$V,P779,Items!$W:$W,Q779)=1),0,1))</f>
        <v>0</v>
      </c>
      <c r="AC779" s="31" t="str">
        <f>IF(OR(RepP!$J$3="",RepP!$J$3=0,COUNTIF(Lists!$D:$D,RepP!$J$3)=0),Lists!$D$9,IF(RepP!$J$3=Lists!$D$9,Lists!$D$9,IF(RepP!$J$3=$E779,RepP!$J$3,"")))</f>
        <v>Все проекты</v>
      </c>
    </row>
    <row r="780" spans="2:29" x14ac:dyDescent="0.3">
      <c r="B780" s="26">
        <f>IF(AND(O780=0,P780=0,Q780=0,Y780=0),0,IF(OR(COUNTIFS(Items!$E:$E,O780,Items!$F:$F,P780,Items!$G:$G,Q780)=1,COUNTIFS(Items!$M:$M,O780,Items!$N:$N,P780,Items!$O:$O,Q780)=1,COUNTIFS(Items!$U:$U,O780,Items!$V:$V,P780,Items!$W:$W,Q780)=1),0,1))</f>
        <v>0</v>
      </c>
      <c r="AC780" s="31" t="str">
        <f>IF(OR(RepP!$J$3="",RepP!$J$3=0,COUNTIF(Lists!$D:$D,RepP!$J$3)=0),Lists!$D$9,IF(RepP!$J$3=Lists!$D$9,Lists!$D$9,IF(RepP!$J$3=$E780,RepP!$J$3,"")))</f>
        <v>Все проекты</v>
      </c>
    </row>
    <row r="781" spans="2:29" x14ac:dyDescent="0.3">
      <c r="B781" s="26">
        <f>IF(AND(O781=0,P781=0,Q781=0,Y781=0),0,IF(OR(COUNTIFS(Items!$E:$E,O781,Items!$F:$F,P781,Items!$G:$G,Q781)=1,COUNTIFS(Items!$M:$M,O781,Items!$N:$N,P781,Items!$O:$O,Q781)=1,COUNTIFS(Items!$U:$U,O781,Items!$V:$V,P781,Items!$W:$W,Q781)=1),0,1))</f>
        <v>0</v>
      </c>
      <c r="AC781" s="31" t="str">
        <f>IF(OR(RepP!$J$3="",RepP!$J$3=0,COUNTIF(Lists!$D:$D,RepP!$J$3)=0),Lists!$D$9,IF(RepP!$J$3=Lists!$D$9,Lists!$D$9,IF(RepP!$J$3=$E781,RepP!$J$3,"")))</f>
        <v>Все проекты</v>
      </c>
    </row>
    <row r="782" spans="2:29" x14ac:dyDescent="0.3">
      <c r="B782" s="26">
        <f>IF(AND(O782=0,P782=0,Q782=0,Y782=0),0,IF(OR(COUNTIFS(Items!$E:$E,O782,Items!$F:$F,P782,Items!$G:$G,Q782)=1,COUNTIFS(Items!$M:$M,O782,Items!$N:$N,P782,Items!$O:$O,Q782)=1,COUNTIFS(Items!$U:$U,O782,Items!$V:$V,P782,Items!$W:$W,Q782)=1),0,1))</f>
        <v>0</v>
      </c>
      <c r="AC782" s="31" t="str">
        <f>IF(OR(RepP!$J$3="",RepP!$J$3=0,COUNTIF(Lists!$D:$D,RepP!$J$3)=0),Lists!$D$9,IF(RepP!$J$3=Lists!$D$9,Lists!$D$9,IF(RepP!$J$3=$E782,RepP!$J$3,"")))</f>
        <v>Все проекты</v>
      </c>
    </row>
    <row r="783" spans="2:29" x14ac:dyDescent="0.3">
      <c r="B783" s="26">
        <f>IF(AND(O783=0,P783=0,Q783=0,Y783=0),0,IF(OR(COUNTIFS(Items!$E:$E,O783,Items!$F:$F,P783,Items!$G:$G,Q783)=1,COUNTIFS(Items!$M:$M,O783,Items!$N:$N,P783,Items!$O:$O,Q783)=1,COUNTIFS(Items!$U:$U,O783,Items!$V:$V,P783,Items!$W:$W,Q783)=1),0,1))</f>
        <v>0</v>
      </c>
      <c r="AC783" s="31" t="str">
        <f>IF(OR(RepP!$J$3="",RepP!$J$3=0,COUNTIF(Lists!$D:$D,RepP!$J$3)=0),Lists!$D$9,IF(RepP!$J$3=Lists!$D$9,Lists!$D$9,IF(RepP!$J$3=$E783,RepP!$J$3,"")))</f>
        <v>Все проекты</v>
      </c>
    </row>
    <row r="784" spans="2:29" x14ac:dyDescent="0.3">
      <c r="B784" s="26">
        <f>IF(AND(O784=0,P784=0,Q784=0,Y784=0),0,IF(OR(COUNTIFS(Items!$E:$E,O784,Items!$F:$F,P784,Items!$G:$G,Q784)=1,COUNTIFS(Items!$M:$M,O784,Items!$N:$N,P784,Items!$O:$O,Q784)=1,COUNTIFS(Items!$U:$U,O784,Items!$V:$V,P784,Items!$W:$W,Q784)=1),0,1))</f>
        <v>0</v>
      </c>
      <c r="AC784" s="31" t="str">
        <f>IF(OR(RepP!$J$3="",RepP!$J$3=0,COUNTIF(Lists!$D:$D,RepP!$J$3)=0),Lists!$D$9,IF(RepP!$J$3=Lists!$D$9,Lists!$D$9,IF(RepP!$J$3=$E784,RepP!$J$3,"")))</f>
        <v>Все проекты</v>
      </c>
    </row>
    <row r="785" spans="2:29" x14ac:dyDescent="0.3">
      <c r="B785" s="26">
        <f>IF(AND(O785=0,P785=0,Q785=0,Y785=0),0,IF(OR(COUNTIFS(Items!$E:$E,O785,Items!$F:$F,P785,Items!$G:$G,Q785)=1,COUNTIFS(Items!$M:$M,O785,Items!$N:$N,P785,Items!$O:$O,Q785)=1,COUNTIFS(Items!$U:$U,O785,Items!$V:$V,P785,Items!$W:$W,Q785)=1),0,1))</f>
        <v>0</v>
      </c>
      <c r="AC785" s="31" t="str">
        <f>IF(OR(RepP!$J$3="",RepP!$J$3=0,COUNTIF(Lists!$D:$D,RepP!$J$3)=0),Lists!$D$9,IF(RepP!$J$3=Lists!$D$9,Lists!$D$9,IF(RepP!$J$3=$E785,RepP!$J$3,"")))</f>
        <v>Все проекты</v>
      </c>
    </row>
    <row r="786" spans="2:29" x14ac:dyDescent="0.3">
      <c r="B786" s="26">
        <f>IF(AND(O786=0,P786=0,Q786=0,Y786=0),0,IF(OR(COUNTIFS(Items!$E:$E,O786,Items!$F:$F,P786,Items!$G:$G,Q786)=1,COUNTIFS(Items!$M:$M,O786,Items!$N:$N,P786,Items!$O:$O,Q786)=1,COUNTIFS(Items!$U:$U,O786,Items!$V:$V,P786,Items!$W:$W,Q786)=1),0,1))</f>
        <v>0</v>
      </c>
      <c r="AC786" s="31" t="str">
        <f>IF(OR(RepP!$J$3="",RepP!$J$3=0,COUNTIF(Lists!$D:$D,RepP!$J$3)=0),Lists!$D$9,IF(RepP!$J$3=Lists!$D$9,Lists!$D$9,IF(RepP!$J$3=$E786,RepP!$J$3,"")))</f>
        <v>Все проекты</v>
      </c>
    </row>
    <row r="787" spans="2:29" x14ac:dyDescent="0.3">
      <c r="B787" s="26">
        <f>IF(AND(O787=0,P787=0,Q787=0,Y787=0),0,IF(OR(COUNTIFS(Items!$E:$E,O787,Items!$F:$F,P787,Items!$G:$G,Q787)=1,COUNTIFS(Items!$M:$M,O787,Items!$N:$N,P787,Items!$O:$O,Q787)=1,COUNTIFS(Items!$U:$U,O787,Items!$V:$V,P787,Items!$W:$W,Q787)=1),0,1))</f>
        <v>0</v>
      </c>
      <c r="AC787" s="31" t="str">
        <f>IF(OR(RepP!$J$3="",RepP!$J$3=0,COUNTIF(Lists!$D:$D,RepP!$J$3)=0),Lists!$D$9,IF(RepP!$J$3=Lists!$D$9,Lists!$D$9,IF(RepP!$J$3=$E787,RepP!$J$3,"")))</f>
        <v>Все проекты</v>
      </c>
    </row>
    <row r="788" spans="2:29" x14ac:dyDescent="0.3">
      <c r="B788" s="26">
        <f>IF(AND(O788=0,P788=0,Q788=0,Y788=0),0,IF(OR(COUNTIFS(Items!$E:$E,O788,Items!$F:$F,P788,Items!$G:$G,Q788)=1,COUNTIFS(Items!$M:$M,O788,Items!$N:$N,P788,Items!$O:$O,Q788)=1,COUNTIFS(Items!$U:$U,O788,Items!$V:$V,P788,Items!$W:$W,Q788)=1),0,1))</f>
        <v>0</v>
      </c>
      <c r="AC788" s="31" t="str">
        <f>IF(OR(RepP!$J$3="",RepP!$J$3=0,COUNTIF(Lists!$D:$D,RepP!$J$3)=0),Lists!$D$9,IF(RepP!$J$3=Lists!$D$9,Lists!$D$9,IF(RepP!$J$3=$E788,RepP!$J$3,"")))</f>
        <v>Все проекты</v>
      </c>
    </row>
    <row r="789" spans="2:29" x14ac:dyDescent="0.3">
      <c r="B789" s="26">
        <f>IF(AND(O789=0,P789=0,Q789=0,Y789=0),0,IF(OR(COUNTIFS(Items!$E:$E,O789,Items!$F:$F,P789,Items!$G:$G,Q789)=1,COUNTIFS(Items!$M:$M,O789,Items!$N:$N,P789,Items!$O:$O,Q789)=1,COUNTIFS(Items!$U:$U,O789,Items!$V:$V,P789,Items!$W:$W,Q789)=1),0,1))</f>
        <v>0</v>
      </c>
      <c r="AC789" s="31" t="str">
        <f>IF(OR(RepP!$J$3="",RepP!$J$3=0,COUNTIF(Lists!$D:$D,RepP!$J$3)=0),Lists!$D$9,IF(RepP!$J$3=Lists!$D$9,Lists!$D$9,IF(RepP!$J$3=$E789,RepP!$J$3,"")))</f>
        <v>Все проекты</v>
      </c>
    </row>
    <row r="790" spans="2:29" x14ac:dyDescent="0.3">
      <c r="B790" s="26">
        <f>IF(AND(O790=0,P790=0,Q790=0,Y790=0),0,IF(OR(COUNTIFS(Items!$E:$E,O790,Items!$F:$F,P790,Items!$G:$G,Q790)=1,COUNTIFS(Items!$M:$M,O790,Items!$N:$N,P790,Items!$O:$O,Q790)=1,COUNTIFS(Items!$U:$U,O790,Items!$V:$V,P790,Items!$W:$W,Q790)=1),0,1))</f>
        <v>0</v>
      </c>
      <c r="AC790" s="31" t="str">
        <f>IF(OR(RepP!$J$3="",RepP!$J$3=0,COUNTIF(Lists!$D:$D,RepP!$J$3)=0),Lists!$D$9,IF(RepP!$J$3=Lists!$D$9,Lists!$D$9,IF(RepP!$J$3=$E790,RepP!$J$3,"")))</f>
        <v>Все проекты</v>
      </c>
    </row>
    <row r="791" spans="2:29" x14ac:dyDescent="0.3">
      <c r="B791" s="26">
        <f>IF(AND(O791=0,P791=0,Q791=0,Y791=0),0,IF(OR(COUNTIFS(Items!$E:$E,O791,Items!$F:$F,P791,Items!$G:$G,Q791)=1,COUNTIFS(Items!$M:$M,O791,Items!$N:$N,P791,Items!$O:$O,Q791)=1,COUNTIFS(Items!$U:$U,O791,Items!$V:$V,P791,Items!$W:$W,Q791)=1),0,1))</f>
        <v>0</v>
      </c>
      <c r="AC791" s="31" t="str">
        <f>IF(OR(RepP!$J$3="",RepP!$J$3=0,COUNTIF(Lists!$D:$D,RepP!$J$3)=0),Lists!$D$9,IF(RepP!$J$3=Lists!$D$9,Lists!$D$9,IF(RepP!$J$3=$E791,RepP!$J$3,"")))</f>
        <v>Все проекты</v>
      </c>
    </row>
    <row r="792" spans="2:29" x14ac:dyDescent="0.3">
      <c r="B792" s="26">
        <f>IF(AND(O792=0,P792=0,Q792=0,Y792=0),0,IF(OR(COUNTIFS(Items!$E:$E,O792,Items!$F:$F,P792,Items!$G:$G,Q792)=1,COUNTIFS(Items!$M:$M,O792,Items!$N:$N,P792,Items!$O:$O,Q792)=1,COUNTIFS(Items!$U:$U,O792,Items!$V:$V,P792,Items!$W:$W,Q792)=1),0,1))</f>
        <v>0</v>
      </c>
      <c r="AC792" s="31" t="str">
        <f>IF(OR(RepP!$J$3="",RepP!$J$3=0,COUNTIF(Lists!$D:$D,RepP!$J$3)=0),Lists!$D$9,IF(RepP!$J$3=Lists!$D$9,Lists!$D$9,IF(RepP!$J$3=$E792,RepP!$J$3,"")))</f>
        <v>Все проекты</v>
      </c>
    </row>
    <row r="793" spans="2:29" x14ac:dyDescent="0.3">
      <c r="B793" s="26">
        <f>IF(AND(O793=0,P793=0,Q793=0,Y793=0),0,IF(OR(COUNTIFS(Items!$E:$E,O793,Items!$F:$F,P793,Items!$G:$G,Q793)=1,COUNTIFS(Items!$M:$M,O793,Items!$N:$N,P793,Items!$O:$O,Q793)=1,COUNTIFS(Items!$U:$U,O793,Items!$V:$V,P793,Items!$W:$W,Q793)=1),0,1))</f>
        <v>0</v>
      </c>
      <c r="AC793" s="31" t="str">
        <f>IF(OR(RepP!$J$3="",RepP!$J$3=0,COUNTIF(Lists!$D:$D,RepP!$J$3)=0),Lists!$D$9,IF(RepP!$J$3=Lists!$D$9,Lists!$D$9,IF(RepP!$J$3=$E793,RepP!$J$3,"")))</f>
        <v>Все проекты</v>
      </c>
    </row>
    <row r="794" spans="2:29" x14ac:dyDescent="0.3">
      <c r="B794" s="26">
        <f>IF(AND(O794=0,P794=0,Q794=0,Y794=0),0,IF(OR(COUNTIFS(Items!$E:$E,O794,Items!$F:$F,P794,Items!$G:$G,Q794)=1,COUNTIFS(Items!$M:$M,O794,Items!$N:$N,P794,Items!$O:$O,Q794)=1,COUNTIFS(Items!$U:$U,O794,Items!$V:$V,P794,Items!$W:$W,Q794)=1),0,1))</f>
        <v>0</v>
      </c>
      <c r="AC794" s="31" t="str">
        <f>IF(OR(RepP!$J$3="",RepP!$J$3=0,COUNTIF(Lists!$D:$D,RepP!$J$3)=0),Lists!$D$9,IF(RepP!$J$3=Lists!$D$9,Lists!$D$9,IF(RepP!$J$3=$E794,RepP!$J$3,"")))</f>
        <v>Все проекты</v>
      </c>
    </row>
    <row r="795" spans="2:29" x14ac:dyDescent="0.3">
      <c r="B795" s="26">
        <f>IF(AND(O795=0,P795=0,Q795=0,Y795=0),0,IF(OR(COUNTIFS(Items!$E:$E,O795,Items!$F:$F,P795,Items!$G:$G,Q795)=1,COUNTIFS(Items!$M:$M,O795,Items!$N:$N,P795,Items!$O:$O,Q795)=1,COUNTIFS(Items!$U:$U,O795,Items!$V:$V,P795,Items!$W:$W,Q795)=1),0,1))</f>
        <v>0</v>
      </c>
      <c r="AC795" s="31" t="str">
        <f>IF(OR(RepP!$J$3="",RepP!$J$3=0,COUNTIF(Lists!$D:$D,RepP!$J$3)=0),Lists!$D$9,IF(RepP!$J$3=Lists!$D$9,Lists!$D$9,IF(RepP!$J$3=$E795,RepP!$J$3,"")))</f>
        <v>Все проекты</v>
      </c>
    </row>
    <row r="796" spans="2:29" x14ac:dyDescent="0.3">
      <c r="B796" s="26">
        <f>IF(AND(O796=0,P796=0,Q796=0,Y796=0),0,IF(OR(COUNTIFS(Items!$E:$E,O796,Items!$F:$F,P796,Items!$G:$G,Q796)=1,COUNTIFS(Items!$M:$M,O796,Items!$N:$N,P796,Items!$O:$O,Q796)=1,COUNTIFS(Items!$U:$U,O796,Items!$V:$V,P796,Items!$W:$W,Q796)=1),0,1))</f>
        <v>0</v>
      </c>
      <c r="AC796" s="31" t="str">
        <f>IF(OR(RepP!$J$3="",RepP!$J$3=0,COUNTIF(Lists!$D:$D,RepP!$J$3)=0),Lists!$D$9,IF(RepP!$J$3=Lists!$D$9,Lists!$D$9,IF(RepP!$J$3=$E796,RepP!$J$3,"")))</f>
        <v>Все проекты</v>
      </c>
    </row>
    <row r="797" spans="2:29" x14ac:dyDescent="0.3">
      <c r="B797" s="26">
        <f>IF(AND(O797=0,P797=0,Q797=0,Y797=0),0,IF(OR(COUNTIFS(Items!$E:$E,O797,Items!$F:$F,P797,Items!$G:$G,Q797)=1,COUNTIFS(Items!$M:$M,O797,Items!$N:$N,P797,Items!$O:$O,Q797)=1,COUNTIFS(Items!$U:$U,O797,Items!$V:$V,P797,Items!$W:$W,Q797)=1),0,1))</f>
        <v>0</v>
      </c>
      <c r="AC797" s="31" t="str">
        <f>IF(OR(RepP!$J$3="",RepP!$J$3=0,COUNTIF(Lists!$D:$D,RepP!$J$3)=0),Lists!$D$9,IF(RepP!$J$3=Lists!$D$9,Lists!$D$9,IF(RepP!$J$3=$E797,RepP!$J$3,"")))</f>
        <v>Все проекты</v>
      </c>
    </row>
    <row r="798" spans="2:29" x14ac:dyDescent="0.3">
      <c r="B798" s="26">
        <f>IF(AND(O798=0,P798=0,Q798=0,Y798=0),0,IF(OR(COUNTIFS(Items!$E:$E,O798,Items!$F:$F,P798,Items!$G:$G,Q798)=1,COUNTIFS(Items!$M:$M,O798,Items!$N:$N,P798,Items!$O:$O,Q798)=1,COUNTIFS(Items!$U:$U,O798,Items!$V:$V,P798,Items!$W:$W,Q798)=1),0,1))</f>
        <v>0</v>
      </c>
      <c r="AC798" s="31" t="str">
        <f>IF(OR(RepP!$J$3="",RepP!$J$3=0,COUNTIF(Lists!$D:$D,RepP!$J$3)=0),Lists!$D$9,IF(RepP!$J$3=Lists!$D$9,Lists!$D$9,IF(RepP!$J$3=$E798,RepP!$J$3,"")))</f>
        <v>Все проекты</v>
      </c>
    </row>
    <row r="799" spans="2:29" x14ac:dyDescent="0.3">
      <c r="B799" s="26">
        <f>IF(AND(O799=0,P799=0,Q799=0,Y799=0),0,IF(OR(COUNTIFS(Items!$E:$E,O799,Items!$F:$F,P799,Items!$G:$G,Q799)=1,COUNTIFS(Items!$M:$M,O799,Items!$N:$N,P799,Items!$O:$O,Q799)=1,COUNTIFS(Items!$U:$U,O799,Items!$V:$V,P799,Items!$W:$W,Q799)=1),0,1))</f>
        <v>0</v>
      </c>
      <c r="AC799" s="31" t="str">
        <f>IF(OR(RepP!$J$3="",RepP!$J$3=0,COUNTIF(Lists!$D:$D,RepP!$J$3)=0),Lists!$D$9,IF(RepP!$J$3=Lists!$D$9,Lists!$D$9,IF(RepP!$J$3=$E799,RepP!$J$3,"")))</f>
        <v>Все проекты</v>
      </c>
    </row>
    <row r="800" spans="2:29" x14ac:dyDescent="0.3">
      <c r="B800" s="26">
        <f>IF(AND(O800=0,P800=0,Q800=0,Y800=0),0,IF(OR(COUNTIFS(Items!$E:$E,O800,Items!$F:$F,P800,Items!$G:$G,Q800)=1,COUNTIFS(Items!$M:$M,O800,Items!$N:$N,P800,Items!$O:$O,Q800)=1,COUNTIFS(Items!$U:$U,O800,Items!$V:$V,P800,Items!$W:$W,Q800)=1),0,1))</f>
        <v>0</v>
      </c>
      <c r="AC800" s="31" t="str">
        <f>IF(OR(RepP!$J$3="",RepP!$J$3=0,COUNTIF(Lists!$D:$D,RepP!$J$3)=0),Lists!$D$9,IF(RepP!$J$3=Lists!$D$9,Lists!$D$9,IF(RepP!$J$3=$E800,RepP!$J$3,"")))</f>
        <v>Все проекты</v>
      </c>
    </row>
    <row r="801" spans="2:29" x14ac:dyDescent="0.3">
      <c r="B801" s="26">
        <f>IF(AND(O801=0,P801=0,Q801=0,Y801=0),0,IF(OR(COUNTIFS(Items!$E:$E,O801,Items!$F:$F,P801,Items!$G:$G,Q801)=1,COUNTIFS(Items!$M:$M,O801,Items!$N:$N,P801,Items!$O:$O,Q801)=1,COUNTIFS(Items!$U:$U,O801,Items!$V:$V,P801,Items!$W:$W,Q801)=1),0,1))</f>
        <v>0</v>
      </c>
      <c r="AC801" s="31" t="str">
        <f>IF(OR(RepP!$J$3="",RepP!$J$3=0,COUNTIF(Lists!$D:$D,RepP!$J$3)=0),Lists!$D$9,IF(RepP!$J$3=Lists!$D$9,Lists!$D$9,IF(RepP!$J$3=$E801,RepP!$J$3,"")))</f>
        <v>Все проекты</v>
      </c>
    </row>
    <row r="802" spans="2:29" x14ac:dyDescent="0.3">
      <c r="B802" s="26">
        <f>IF(AND(O802=0,P802=0,Q802=0,Y802=0),0,IF(OR(COUNTIFS(Items!$E:$E,O802,Items!$F:$F,P802,Items!$G:$G,Q802)=1,COUNTIFS(Items!$M:$M,O802,Items!$N:$N,P802,Items!$O:$O,Q802)=1,COUNTIFS(Items!$U:$U,O802,Items!$V:$V,P802,Items!$W:$W,Q802)=1),0,1))</f>
        <v>0</v>
      </c>
      <c r="AC802" s="31" t="str">
        <f>IF(OR(RepP!$J$3="",RepP!$J$3=0,COUNTIF(Lists!$D:$D,RepP!$J$3)=0),Lists!$D$9,IF(RepP!$J$3=Lists!$D$9,Lists!$D$9,IF(RepP!$J$3=$E802,RepP!$J$3,"")))</f>
        <v>Все проекты</v>
      </c>
    </row>
    <row r="803" spans="2:29" x14ac:dyDescent="0.3">
      <c r="B803" s="26">
        <f>IF(AND(O803=0,P803=0,Q803=0,Y803=0),0,IF(OR(COUNTIFS(Items!$E:$E,O803,Items!$F:$F,P803,Items!$G:$G,Q803)=1,COUNTIFS(Items!$M:$M,O803,Items!$N:$N,P803,Items!$O:$O,Q803)=1,COUNTIFS(Items!$U:$U,O803,Items!$V:$V,P803,Items!$W:$W,Q803)=1),0,1))</f>
        <v>0</v>
      </c>
      <c r="AC803" s="31" t="str">
        <f>IF(OR(RepP!$J$3="",RepP!$J$3=0,COUNTIF(Lists!$D:$D,RepP!$J$3)=0),Lists!$D$9,IF(RepP!$J$3=Lists!$D$9,Lists!$D$9,IF(RepP!$J$3=$E803,RepP!$J$3,"")))</f>
        <v>Все проекты</v>
      </c>
    </row>
    <row r="804" spans="2:29" x14ac:dyDescent="0.3">
      <c r="B804" s="26">
        <f>IF(AND(O804=0,P804=0,Q804=0,Y804=0),0,IF(OR(COUNTIFS(Items!$E:$E,O804,Items!$F:$F,P804,Items!$G:$G,Q804)=1,COUNTIFS(Items!$M:$M,O804,Items!$N:$N,P804,Items!$O:$O,Q804)=1,COUNTIFS(Items!$U:$U,O804,Items!$V:$V,P804,Items!$W:$W,Q804)=1),0,1))</f>
        <v>0</v>
      </c>
      <c r="AC804" s="31" t="str">
        <f>IF(OR(RepP!$J$3="",RepP!$J$3=0,COUNTIF(Lists!$D:$D,RepP!$J$3)=0),Lists!$D$9,IF(RepP!$J$3=Lists!$D$9,Lists!$D$9,IF(RepP!$J$3=$E804,RepP!$J$3,"")))</f>
        <v>Все проекты</v>
      </c>
    </row>
    <row r="805" spans="2:29" x14ac:dyDescent="0.3">
      <c r="B805" s="26">
        <f>IF(AND(O805=0,P805=0,Q805=0,Y805=0),0,IF(OR(COUNTIFS(Items!$E:$E,O805,Items!$F:$F,P805,Items!$G:$G,Q805)=1,COUNTIFS(Items!$M:$M,O805,Items!$N:$N,P805,Items!$O:$O,Q805)=1,COUNTIFS(Items!$U:$U,O805,Items!$V:$V,P805,Items!$W:$W,Q805)=1),0,1))</f>
        <v>0</v>
      </c>
      <c r="AC805" s="31" t="str">
        <f>IF(OR(RepP!$J$3="",RepP!$J$3=0,COUNTIF(Lists!$D:$D,RepP!$J$3)=0),Lists!$D$9,IF(RepP!$J$3=Lists!$D$9,Lists!$D$9,IF(RepP!$J$3=$E805,RepP!$J$3,"")))</f>
        <v>Все проекты</v>
      </c>
    </row>
    <row r="806" spans="2:29" x14ac:dyDescent="0.3">
      <c r="B806" s="26">
        <f>IF(AND(O806=0,P806=0,Q806=0,Y806=0),0,IF(OR(COUNTIFS(Items!$E:$E,O806,Items!$F:$F,P806,Items!$G:$G,Q806)=1,COUNTIFS(Items!$M:$M,O806,Items!$N:$N,P806,Items!$O:$O,Q806)=1,COUNTIFS(Items!$U:$U,O806,Items!$V:$V,P806,Items!$W:$W,Q806)=1),0,1))</f>
        <v>0</v>
      </c>
      <c r="AC806" s="31" t="str">
        <f>IF(OR(RepP!$J$3="",RepP!$J$3=0,COUNTIF(Lists!$D:$D,RepP!$J$3)=0),Lists!$D$9,IF(RepP!$J$3=Lists!$D$9,Lists!$D$9,IF(RepP!$J$3=$E806,RepP!$J$3,"")))</f>
        <v>Все проекты</v>
      </c>
    </row>
    <row r="807" spans="2:29" x14ac:dyDescent="0.3">
      <c r="B807" s="26">
        <f>IF(AND(O807=0,P807=0,Q807=0,Y807=0),0,IF(OR(COUNTIFS(Items!$E:$E,O807,Items!$F:$F,P807,Items!$G:$G,Q807)=1,COUNTIFS(Items!$M:$M,O807,Items!$N:$N,P807,Items!$O:$O,Q807)=1,COUNTIFS(Items!$U:$U,O807,Items!$V:$V,P807,Items!$W:$W,Q807)=1),0,1))</f>
        <v>0</v>
      </c>
      <c r="AC807" s="31" t="str">
        <f>IF(OR(RepP!$J$3="",RepP!$J$3=0,COUNTIF(Lists!$D:$D,RepP!$J$3)=0),Lists!$D$9,IF(RepP!$J$3=Lists!$D$9,Lists!$D$9,IF(RepP!$J$3=$E807,RepP!$J$3,"")))</f>
        <v>Все проекты</v>
      </c>
    </row>
    <row r="808" spans="2:29" x14ac:dyDescent="0.3">
      <c r="B808" s="26">
        <f>IF(AND(O808=0,P808=0,Q808=0,Y808=0),0,IF(OR(COUNTIFS(Items!$E:$E,O808,Items!$F:$F,P808,Items!$G:$G,Q808)=1,COUNTIFS(Items!$M:$M,O808,Items!$N:$N,P808,Items!$O:$O,Q808)=1,COUNTIFS(Items!$U:$U,O808,Items!$V:$V,P808,Items!$W:$W,Q808)=1),0,1))</f>
        <v>0</v>
      </c>
      <c r="AC808" s="31" t="str">
        <f>IF(OR(RepP!$J$3="",RepP!$J$3=0,COUNTIF(Lists!$D:$D,RepP!$J$3)=0),Lists!$D$9,IF(RepP!$J$3=Lists!$D$9,Lists!$D$9,IF(RepP!$J$3=$E808,RepP!$J$3,"")))</f>
        <v>Все проекты</v>
      </c>
    </row>
    <row r="809" spans="2:29" x14ac:dyDescent="0.3">
      <c r="B809" s="26">
        <f>IF(AND(O809=0,P809=0,Q809=0,Y809=0),0,IF(OR(COUNTIFS(Items!$E:$E,O809,Items!$F:$F,P809,Items!$G:$G,Q809)=1,COUNTIFS(Items!$M:$M,O809,Items!$N:$N,P809,Items!$O:$O,Q809)=1,COUNTIFS(Items!$U:$U,O809,Items!$V:$V,P809,Items!$W:$W,Q809)=1),0,1))</f>
        <v>0</v>
      </c>
      <c r="AC809" s="31" t="str">
        <f>IF(OR(RepP!$J$3="",RepP!$J$3=0,COUNTIF(Lists!$D:$D,RepP!$J$3)=0),Lists!$D$9,IF(RepP!$J$3=Lists!$D$9,Lists!$D$9,IF(RepP!$J$3=$E809,RepP!$J$3,"")))</f>
        <v>Все проекты</v>
      </c>
    </row>
    <row r="810" spans="2:29" x14ac:dyDescent="0.3">
      <c r="B810" s="26">
        <f>IF(AND(O810=0,P810=0,Q810=0,Y810=0),0,IF(OR(COUNTIFS(Items!$E:$E,O810,Items!$F:$F,P810,Items!$G:$G,Q810)=1,COUNTIFS(Items!$M:$M,O810,Items!$N:$N,P810,Items!$O:$O,Q810)=1,COUNTIFS(Items!$U:$U,O810,Items!$V:$V,P810,Items!$W:$W,Q810)=1),0,1))</f>
        <v>0</v>
      </c>
      <c r="AC810" s="31" t="str">
        <f>IF(OR(RepP!$J$3="",RepP!$J$3=0,COUNTIF(Lists!$D:$D,RepP!$J$3)=0),Lists!$D$9,IF(RepP!$J$3=Lists!$D$9,Lists!$D$9,IF(RepP!$J$3=$E810,RepP!$J$3,"")))</f>
        <v>Все проекты</v>
      </c>
    </row>
    <row r="811" spans="2:29" x14ac:dyDescent="0.3">
      <c r="B811" s="26">
        <f>IF(AND(O811=0,P811=0,Q811=0,Y811=0),0,IF(OR(COUNTIFS(Items!$E:$E,O811,Items!$F:$F,P811,Items!$G:$G,Q811)=1,COUNTIFS(Items!$M:$M,O811,Items!$N:$N,P811,Items!$O:$O,Q811)=1,COUNTIFS(Items!$U:$U,O811,Items!$V:$V,P811,Items!$W:$W,Q811)=1),0,1))</f>
        <v>0</v>
      </c>
      <c r="AC811" s="31" t="str">
        <f>IF(OR(RepP!$J$3="",RepP!$J$3=0,COUNTIF(Lists!$D:$D,RepP!$J$3)=0),Lists!$D$9,IF(RepP!$J$3=Lists!$D$9,Lists!$D$9,IF(RepP!$J$3=$E811,RepP!$J$3,"")))</f>
        <v>Все проекты</v>
      </c>
    </row>
    <row r="812" spans="2:29" x14ac:dyDescent="0.3">
      <c r="B812" s="26">
        <f>IF(AND(O812=0,P812=0,Q812=0,Y812=0),0,IF(OR(COUNTIFS(Items!$E:$E,O812,Items!$F:$F,P812,Items!$G:$G,Q812)=1,COUNTIFS(Items!$M:$M,O812,Items!$N:$N,P812,Items!$O:$O,Q812)=1,COUNTIFS(Items!$U:$U,O812,Items!$V:$V,P812,Items!$W:$W,Q812)=1),0,1))</f>
        <v>0</v>
      </c>
      <c r="AC812" s="31" t="str">
        <f>IF(OR(RepP!$J$3="",RepP!$J$3=0,COUNTIF(Lists!$D:$D,RepP!$J$3)=0),Lists!$D$9,IF(RepP!$J$3=Lists!$D$9,Lists!$D$9,IF(RepP!$J$3=$E812,RepP!$J$3,"")))</f>
        <v>Все проекты</v>
      </c>
    </row>
    <row r="813" spans="2:29" x14ac:dyDescent="0.3">
      <c r="B813" s="26">
        <f>IF(AND(O813=0,P813=0,Q813=0,Y813=0),0,IF(OR(COUNTIFS(Items!$E:$E,O813,Items!$F:$F,P813,Items!$G:$G,Q813)=1,COUNTIFS(Items!$M:$M,O813,Items!$N:$N,P813,Items!$O:$O,Q813)=1,COUNTIFS(Items!$U:$U,O813,Items!$V:$V,P813,Items!$W:$W,Q813)=1),0,1))</f>
        <v>0</v>
      </c>
      <c r="AC813" s="31" t="str">
        <f>IF(OR(RepP!$J$3="",RepP!$J$3=0,COUNTIF(Lists!$D:$D,RepP!$J$3)=0),Lists!$D$9,IF(RepP!$J$3=Lists!$D$9,Lists!$D$9,IF(RepP!$J$3=$E813,RepP!$J$3,"")))</f>
        <v>Все проекты</v>
      </c>
    </row>
    <row r="814" spans="2:29" x14ac:dyDescent="0.3">
      <c r="B814" s="26">
        <f>IF(AND(O814=0,P814=0,Q814=0,Y814=0),0,IF(OR(COUNTIFS(Items!$E:$E,O814,Items!$F:$F,P814,Items!$G:$G,Q814)=1,COUNTIFS(Items!$M:$M,O814,Items!$N:$N,P814,Items!$O:$O,Q814)=1,COUNTIFS(Items!$U:$U,O814,Items!$V:$V,P814,Items!$W:$W,Q814)=1),0,1))</f>
        <v>0</v>
      </c>
      <c r="AC814" s="31" t="str">
        <f>IF(OR(RepP!$J$3="",RepP!$J$3=0,COUNTIF(Lists!$D:$D,RepP!$J$3)=0),Lists!$D$9,IF(RepP!$J$3=Lists!$D$9,Lists!$D$9,IF(RepP!$J$3=$E814,RepP!$J$3,"")))</f>
        <v>Все проекты</v>
      </c>
    </row>
    <row r="815" spans="2:29" x14ac:dyDescent="0.3">
      <c r="B815" s="26">
        <f>IF(AND(O815=0,P815=0,Q815=0,Y815=0),0,IF(OR(COUNTIFS(Items!$E:$E,O815,Items!$F:$F,P815,Items!$G:$G,Q815)=1,COUNTIFS(Items!$M:$M,O815,Items!$N:$N,P815,Items!$O:$O,Q815)=1,COUNTIFS(Items!$U:$U,O815,Items!$V:$V,P815,Items!$W:$W,Q815)=1),0,1))</f>
        <v>0</v>
      </c>
      <c r="AC815" s="31" t="str">
        <f>IF(OR(RepP!$J$3="",RepP!$J$3=0,COUNTIF(Lists!$D:$D,RepP!$J$3)=0),Lists!$D$9,IF(RepP!$J$3=Lists!$D$9,Lists!$D$9,IF(RepP!$J$3=$E815,RepP!$J$3,"")))</f>
        <v>Все проекты</v>
      </c>
    </row>
    <row r="816" spans="2:29" x14ac:dyDescent="0.3">
      <c r="B816" s="26">
        <f>IF(AND(O816=0,P816=0,Q816=0,Y816=0),0,IF(OR(COUNTIFS(Items!$E:$E,O816,Items!$F:$F,P816,Items!$G:$G,Q816)=1,COUNTIFS(Items!$M:$M,O816,Items!$N:$N,P816,Items!$O:$O,Q816)=1,COUNTIFS(Items!$U:$U,O816,Items!$V:$V,P816,Items!$W:$W,Q816)=1),0,1))</f>
        <v>0</v>
      </c>
      <c r="AC816" s="31" t="str">
        <f>IF(OR(RepP!$J$3="",RepP!$J$3=0,COUNTIF(Lists!$D:$D,RepP!$J$3)=0),Lists!$D$9,IF(RepP!$J$3=Lists!$D$9,Lists!$D$9,IF(RepP!$J$3=$E816,RepP!$J$3,"")))</f>
        <v>Все проекты</v>
      </c>
    </row>
    <row r="817" spans="2:29" x14ac:dyDescent="0.3">
      <c r="B817" s="26">
        <f>IF(AND(O817=0,P817=0,Q817=0,Y817=0),0,IF(OR(COUNTIFS(Items!$E:$E,O817,Items!$F:$F,P817,Items!$G:$G,Q817)=1,COUNTIFS(Items!$M:$M,O817,Items!$N:$N,P817,Items!$O:$O,Q817)=1,COUNTIFS(Items!$U:$U,O817,Items!$V:$V,P817,Items!$W:$W,Q817)=1),0,1))</f>
        <v>0</v>
      </c>
      <c r="AC817" s="31" t="str">
        <f>IF(OR(RepP!$J$3="",RepP!$J$3=0,COUNTIF(Lists!$D:$D,RepP!$J$3)=0),Lists!$D$9,IF(RepP!$J$3=Lists!$D$9,Lists!$D$9,IF(RepP!$J$3=$E817,RepP!$J$3,"")))</f>
        <v>Все проекты</v>
      </c>
    </row>
    <row r="818" spans="2:29" x14ac:dyDescent="0.3">
      <c r="B818" s="26">
        <f>IF(AND(O818=0,P818=0,Q818=0,Y818=0),0,IF(OR(COUNTIFS(Items!$E:$E,O818,Items!$F:$F,P818,Items!$G:$G,Q818)=1,COUNTIFS(Items!$M:$M,O818,Items!$N:$N,P818,Items!$O:$O,Q818)=1,COUNTIFS(Items!$U:$U,O818,Items!$V:$V,P818,Items!$W:$W,Q818)=1),0,1))</f>
        <v>0</v>
      </c>
      <c r="AC818" s="31" t="str">
        <f>IF(OR(RepP!$J$3="",RepP!$J$3=0,COUNTIF(Lists!$D:$D,RepP!$J$3)=0),Lists!$D$9,IF(RepP!$J$3=Lists!$D$9,Lists!$D$9,IF(RepP!$J$3=$E818,RepP!$J$3,"")))</f>
        <v>Все проекты</v>
      </c>
    </row>
    <row r="819" spans="2:29" x14ac:dyDescent="0.3">
      <c r="B819" s="26">
        <f>IF(AND(O819=0,P819=0,Q819=0,Y819=0),0,IF(OR(COUNTIFS(Items!$E:$E,O819,Items!$F:$F,P819,Items!$G:$G,Q819)=1,COUNTIFS(Items!$M:$M,O819,Items!$N:$N,P819,Items!$O:$O,Q819)=1,COUNTIFS(Items!$U:$U,O819,Items!$V:$V,P819,Items!$W:$W,Q819)=1),0,1))</f>
        <v>0</v>
      </c>
      <c r="AC819" s="31" t="str">
        <f>IF(OR(RepP!$J$3="",RepP!$J$3=0,COUNTIF(Lists!$D:$D,RepP!$J$3)=0),Lists!$D$9,IF(RepP!$J$3=Lists!$D$9,Lists!$D$9,IF(RepP!$J$3=$E819,RepP!$J$3,"")))</f>
        <v>Все проекты</v>
      </c>
    </row>
    <row r="820" spans="2:29" x14ac:dyDescent="0.3">
      <c r="B820" s="26">
        <f>IF(AND(O820=0,P820=0,Q820=0,Y820=0),0,IF(OR(COUNTIFS(Items!$E:$E,O820,Items!$F:$F,P820,Items!$G:$G,Q820)=1,COUNTIFS(Items!$M:$M,O820,Items!$N:$N,P820,Items!$O:$O,Q820)=1,COUNTIFS(Items!$U:$U,O820,Items!$V:$V,P820,Items!$W:$W,Q820)=1),0,1))</f>
        <v>0</v>
      </c>
      <c r="AC820" s="31" t="str">
        <f>IF(OR(RepP!$J$3="",RepP!$J$3=0,COUNTIF(Lists!$D:$D,RepP!$J$3)=0),Lists!$D$9,IF(RepP!$J$3=Lists!$D$9,Lists!$D$9,IF(RepP!$J$3=$E820,RepP!$J$3,"")))</f>
        <v>Все проекты</v>
      </c>
    </row>
    <row r="821" spans="2:29" x14ac:dyDescent="0.3">
      <c r="B821" s="26">
        <f>IF(AND(O821=0,P821=0,Q821=0,Y821=0),0,IF(OR(COUNTIFS(Items!$E:$E,O821,Items!$F:$F,P821,Items!$G:$G,Q821)=1,COUNTIFS(Items!$M:$M,O821,Items!$N:$N,P821,Items!$O:$O,Q821)=1,COUNTIFS(Items!$U:$U,O821,Items!$V:$V,P821,Items!$W:$W,Q821)=1),0,1))</f>
        <v>0</v>
      </c>
      <c r="AC821" s="31" t="str">
        <f>IF(OR(RepP!$J$3="",RepP!$J$3=0,COUNTIF(Lists!$D:$D,RepP!$J$3)=0),Lists!$D$9,IF(RepP!$J$3=Lists!$D$9,Lists!$D$9,IF(RepP!$J$3=$E821,RepP!$J$3,"")))</f>
        <v>Все проекты</v>
      </c>
    </row>
    <row r="822" spans="2:29" x14ac:dyDescent="0.3">
      <c r="B822" s="26">
        <f>IF(AND(O822=0,P822=0,Q822=0,Y822=0),0,IF(OR(COUNTIFS(Items!$E:$E,O822,Items!$F:$F,P822,Items!$G:$G,Q822)=1,COUNTIFS(Items!$M:$M,O822,Items!$N:$N,P822,Items!$O:$O,Q822)=1,COUNTIFS(Items!$U:$U,O822,Items!$V:$V,P822,Items!$W:$W,Q822)=1),0,1))</f>
        <v>0</v>
      </c>
      <c r="AC822" s="31" t="str">
        <f>IF(OR(RepP!$J$3="",RepP!$J$3=0,COUNTIF(Lists!$D:$D,RepP!$J$3)=0),Lists!$D$9,IF(RepP!$J$3=Lists!$D$9,Lists!$D$9,IF(RepP!$J$3=$E822,RepP!$J$3,"")))</f>
        <v>Все проекты</v>
      </c>
    </row>
    <row r="823" spans="2:29" x14ac:dyDescent="0.3">
      <c r="B823" s="26">
        <f>IF(AND(O823=0,P823=0,Q823=0,Y823=0),0,IF(OR(COUNTIFS(Items!$E:$E,O823,Items!$F:$F,P823,Items!$G:$G,Q823)=1,COUNTIFS(Items!$M:$M,O823,Items!$N:$N,P823,Items!$O:$O,Q823)=1,COUNTIFS(Items!$U:$U,O823,Items!$V:$V,P823,Items!$W:$W,Q823)=1),0,1))</f>
        <v>0</v>
      </c>
      <c r="AC823" s="31" t="str">
        <f>IF(OR(RepP!$J$3="",RepP!$J$3=0,COUNTIF(Lists!$D:$D,RepP!$J$3)=0),Lists!$D$9,IF(RepP!$J$3=Lists!$D$9,Lists!$D$9,IF(RepP!$J$3=$E823,RepP!$J$3,"")))</f>
        <v>Все проекты</v>
      </c>
    </row>
    <row r="824" spans="2:29" x14ac:dyDescent="0.3">
      <c r="B824" s="26">
        <f>IF(AND(O824=0,P824=0,Q824=0,Y824=0),0,IF(OR(COUNTIFS(Items!$E:$E,O824,Items!$F:$F,P824,Items!$G:$G,Q824)=1,COUNTIFS(Items!$M:$M,O824,Items!$N:$N,P824,Items!$O:$O,Q824)=1,COUNTIFS(Items!$U:$U,O824,Items!$V:$V,P824,Items!$W:$W,Q824)=1),0,1))</f>
        <v>0</v>
      </c>
      <c r="AC824" s="31" t="str">
        <f>IF(OR(RepP!$J$3="",RepP!$J$3=0,COUNTIF(Lists!$D:$D,RepP!$J$3)=0),Lists!$D$9,IF(RepP!$J$3=Lists!$D$9,Lists!$D$9,IF(RepP!$J$3=$E824,RepP!$J$3,"")))</f>
        <v>Все проекты</v>
      </c>
    </row>
    <row r="825" spans="2:29" x14ac:dyDescent="0.3">
      <c r="B825" s="26">
        <f>IF(AND(O825=0,P825=0,Q825=0,Y825=0),0,IF(OR(COUNTIFS(Items!$E:$E,O825,Items!$F:$F,P825,Items!$G:$G,Q825)=1,COUNTIFS(Items!$M:$M,O825,Items!$N:$N,P825,Items!$O:$O,Q825)=1,COUNTIFS(Items!$U:$U,O825,Items!$V:$V,P825,Items!$W:$W,Q825)=1),0,1))</f>
        <v>0</v>
      </c>
      <c r="AC825" s="31" t="str">
        <f>IF(OR(RepP!$J$3="",RepP!$J$3=0,COUNTIF(Lists!$D:$D,RepP!$J$3)=0),Lists!$D$9,IF(RepP!$J$3=Lists!$D$9,Lists!$D$9,IF(RepP!$J$3=$E825,RepP!$J$3,"")))</f>
        <v>Все проекты</v>
      </c>
    </row>
    <row r="826" spans="2:29" x14ac:dyDescent="0.3">
      <c r="B826" s="26">
        <f>IF(AND(O826=0,P826=0,Q826=0,Y826=0),0,IF(OR(COUNTIFS(Items!$E:$E,O826,Items!$F:$F,P826,Items!$G:$G,Q826)=1,COUNTIFS(Items!$M:$M,O826,Items!$N:$N,P826,Items!$O:$O,Q826)=1,COUNTIFS(Items!$U:$U,O826,Items!$V:$V,P826,Items!$W:$W,Q826)=1),0,1))</f>
        <v>0</v>
      </c>
      <c r="AC826" s="31" t="str">
        <f>IF(OR(RepP!$J$3="",RepP!$J$3=0,COUNTIF(Lists!$D:$D,RepP!$J$3)=0),Lists!$D$9,IF(RepP!$J$3=Lists!$D$9,Lists!$D$9,IF(RepP!$J$3=$E826,RepP!$J$3,"")))</f>
        <v>Все проекты</v>
      </c>
    </row>
    <row r="827" spans="2:29" x14ac:dyDescent="0.3">
      <c r="B827" s="26">
        <f>IF(AND(O827=0,P827=0,Q827=0,Y827=0),0,IF(OR(COUNTIFS(Items!$E:$E,O827,Items!$F:$F,P827,Items!$G:$G,Q827)=1,COUNTIFS(Items!$M:$M,O827,Items!$N:$N,P827,Items!$O:$O,Q827)=1,COUNTIFS(Items!$U:$U,O827,Items!$V:$V,P827,Items!$W:$W,Q827)=1),0,1))</f>
        <v>0</v>
      </c>
      <c r="AC827" s="31" t="str">
        <f>IF(OR(RepP!$J$3="",RepP!$J$3=0,COUNTIF(Lists!$D:$D,RepP!$J$3)=0),Lists!$D$9,IF(RepP!$J$3=Lists!$D$9,Lists!$D$9,IF(RepP!$J$3=$E827,RepP!$J$3,"")))</f>
        <v>Все проекты</v>
      </c>
    </row>
    <row r="828" spans="2:29" x14ac:dyDescent="0.3">
      <c r="B828" s="26">
        <f>IF(AND(O828=0,P828=0,Q828=0,Y828=0),0,IF(OR(COUNTIFS(Items!$E:$E,O828,Items!$F:$F,P828,Items!$G:$G,Q828)=1,COUNTIFS(Items!$M:$M,O828,Items!$N:$N,P828,Items!$O:$O,Q828)=1,COUNTIFS(Items!$U:$U,O828,Items!$V:$V,P828,Items!$W:$W,Q828)=1),0,1))</f>
        <v>0</v>
      </c>
      <c r="AC828" s="31" t="str">
        <f>IF(OR(RepP!$J$3="",RepP!$J$3=0,COUNTIF(Lists!$D:$D,RepP!$J$3)=0),Lists!$D$9,IF(RepP!$J$3=Lists!$D$9,Lists!$D$9,IF(RepP!$J$3=$E828,RepP!$J$3,"")))</f>
        <v>Все проекты</v>
      </c>
    </row>
    <row r="829" spans="2:29" x14ac:dyDescent="0.3">
      <c r="B829" s="26">
        <f>IF(AND(O829=0,P829=0,Q829=0,Y829=0),0,IF(OR(COUNTIFS(Items!$E:$E,O829,Items!$F:$F,P829,Items!$G:$G,Q829)=1,COUNTIFS(Items!$M:$M,O829,Items!$N:$N,P829,Items!$O:$O,Q829)=1,COUNTIFS(Items!$U:$U,O829,Items!$V:$V,P829,Items!$W:$W,Q829)=1),0,1))</f>
        <v>0</v>
      </c>
      <c r="AC829" s="31" t="str">
        <f>IF(OR(RepP!$J$3="",RepP!$J$3=0,COUNTIF(Lists!$D:$D,RepP!$J$3)=0),Lists!$D$9,IF(RepP!$J$3=Lists!$D$9,Lists!$D$9,IF(RepP!$J$3=$E829,RepP!$J$3,"")))</f>
        <v>Все проекты</v>
      </c>
    </row>
    <row r="830" spans="2:29" x14ac:dyDescent="0.3">
      <c r="B830" s="26">
        <f>IF(AND(O830=0,P830=0,Q830=0,Y830=0),0,IF(OR(COUNTIFS(Items!$E:$E,O830,Items!$F:$F,P830,Items!$G:$G,Q830)=1,COUNTIFS(Items!$M:$M,O830,Items!$N:$N,P830,Items!$O:$O,Q830)=1,COUNTIFS(Items!$U:$U,O830,Items!$V:$V,P830,Items!$W:$W,Q830)=1),0,1))</f>
        <v>0</v>
      </c>
      <c r="AC830" s="31" t="str">
        <f>IF(OR(RepP!$J$3="",RepP!$J$3=0,COUNTIF(Lists!$D:$D,RepP!$J$3)=0),Lists!$D$9,IF(RepP!$J$3=Lists!$D$9,Lists!$D$9,IF(RepP!$J$3=$E830,RepP!$J$3,"")))</f>
        <v>Все проекты</v>
      </c>
    </row>
    <row r="831" spans="2:29" x14ac:dyDescent="0.3">
      <c r="B831" s="26">
        <f>IF(AND(O831=0,P831=0,Q831=0,Y831=0),0,IF(OR(COUNTIFS(Items!$E:$E,O831,Items!$F:$F,P831,Items!$G:$G,Q831)=1,COUNTIFS(Items!$M:$M,O831,Items!$N:$N,P831,Items!$O:$O,Q831)=1,COUNTIFS(Items!$U:$U,O831,Items!$V:$V,P831,Items!$W:$W,Q831)=1),0,1))</f>
        <v>0</v>
      </c>
      <c r="AC831" s="31" t="str">
        <f>IF(OR(RepP!$J$3="",RepP!$J$3=0,COUNTIF(Lists!$D:$D,RepP!$J$3)=0),Lists!$D$9,IF(RepP!$J$3=Lists!$D$9,Lists!$D$9,IF(RepP!$J$3=$E831,RepP!$J$3,"")))</f>
        <v>Все проекты</v>
      </c>
    </row>
    <row r="832" spans="2:29" x14ac:dyDescent="0.3">
      <c r="B832" s="26">
        <f>IF(AND(O832=0,P832=0,Q832=0,Y832=0),0,IF(OR(COUNTIFS(Items!$E:$E,O832,Items!$F:$F,P832,Items!$G:$G,Q832)=1,COUNTIFS(Items!$M:$M,O832,Items!$N:$N,P832,Items!$O:$O,Q832)=1,COUNTIFS(Items!$U:$U,O832,Items!$V:$V,P832,Items!$W:$W,Q832)=1),0,1))</f>
        <v>0</v>
      </c>
      <c r="AC832" s="31" t="str">
        <f>IF(OR(RepP!$J$3="",RepP!$J$3=0,COUNTIF(Lists!$D:$D,RepP!$J$3)=0),Lists!$D$9,IF(RepP!$J$3=Lists!$D$9,Lists!$D$9,IF(RepP!$J$3=$E832,RepP!$J$3,"")))</f>
        <v>Все проекты</v>
      </c>
    </row>
    <row r="833" spans="2:29" x14ac:dyDescent="0.3">
      <c r="B833" s="26">
        <f>IF(AND(O833=0,P833=0,Q833=0,Y833=0),0,IF(OR(COUNTIFS(Items!$E:$E,O833,Items!$F:$F,P833,Items!$G:$G,Q833)=1,COUNTIFS(Items!$M:$M,O833,Items!$N:$N,P833,Items!$O:$O,Q833)=1,COUNTIFS(Items!$U:$U,O833,Items!$V:$V,P833,Items!$W:$W,Q833)=1),0,1))</f>
        <v>0</v>
      </c>
      <c r="AC833" s="31" t="str">
        <f>IF(OR(RepP!$J$3="",RepP!$J$3=0,COUNTIF(Lists!$D:$D,RepP!$J$3)=0),Lists!$D$9,IF(RepP!$J$3=Lists!$D$9,Lists!$D$9,IF(RepP!$J$3=$E833,RepP!$J$3,"")))</f>
        <v>Все проекты</v>
      </c>
    </row>
    <row r="834" spans="2:29" x14ac:dyDescent="0.3">
      <c r="B834" s="26">
        <f>IF(AND(O834=0,P834=0,Q834=0,Y834=0),0,IF(OR(COUNTIFS(Items!$E:$E,O834,Items!$F:$F,P834,Items!$G:$G,Q834)=1,COUNTIFS(Items!$M:$M,O834,Items!$N:$N,P834,Items!$O:$O,Q834)=1,COUNTIFS(Items!$U:$U,O834,Items!$V:$V,P834,Items!$W:$W,Q834)=1),0,1))</f>
        <v>0</v>
      </c>
      <c r="AC834" s="31" t="str">
        <f>IF(OR(RepP!$J$3="",RepP!$J$3=0,COUNTIF(Lists!$D:$D,RepP!$J$3)=0),Lists!$D$9,IF(RepP!$J$3=Lists!$D$9,Lists!$D$9,IF(RepP!$J$3=$E834,RepP!$J$3,"")))</f>
        <v>Все проекты</v>
      </c>
    </row>
    <row r="835" spans="2:29" x14ac:dyDescent="0.3">
      <c r="B835" s="26">
        <f>IF(AND(O835=0,P835=0,Q835=0,Y835=0),0,IF(OR(COUNTIFS(Items!$E:$E,O835,Items!$F:$F,P835,Items!$G:$G,Q835)=1,COUNTIFS(Items!$M:$M,O835,Items!$N:$N,P835,Items!$O:$O,Q835)=1,COUNTIFS(Items!$U:$U,O835,Items!$V:$V,P835,Items!$W:$W,Q835)=1),0,1))</f>
        <v>0</v>
      </c>
      <c r="AC835" s="31" t="str">
        <f>IF(OR(RepP!$J$3="",RepP!$J$3=0,COUNTIF(Lists!$D:$D,RepP!$J$3)=0),Lists!$D$9,IF(RepP!$J$3=Lists!$D$9,Lists!$D$9,IF(RepP!$J$3=$E835,RepP!$J$3,"")))</f>
        <v>Все проекты</v>
      </c>
    </row>
    <row r="836" spans="2:29" x14ac:dyDescent="0.3">
      <c r="B836" s="26">
        <f>IF(AND(O836=0,P836=0,Q836=0,Y836=0),0,IF(OR(COUNTIFS(Items!$E:$E,O836,Items!$F:$F,P836,Items!$G:$G,Q836)=1,COUNTIFS(Items!$M:$M,O836,Items!$N:$N,P836,Items!$O:$O,Q836)=1,COUNTIFS(Items!$U:$U,O836,Items!$V:$V,P836,Items!$W:$W,Q836)=1),0,1))</f>
        <v>0</v>
      </c>
      <c r="AC836" s="31" t="str">
        <f>IF(OR(RepP!$J$3="",RepP!$J$3=0,COUNTIF(Lists!$D:$D,RepP!$J$3)=0),Lists!$D$9,IF(RepP!$J$3=Lists!$D$9,Lists!$D$9,IF(RepP!$J$3=$E836,RepP!$J$3,"")))</f>
        <v>Все проекты</v>
      </c>
    </row>
    <row r="837" spans="2:29" x14ac:dyDescent="0.3">
      <c r="B837" s="26">
        <f>IF(AND(O837=0,P837=0,Q837=0,Y837=0),0,IF(OR(COUNTIFS(Items!$E:$E,O837,Items!$F:$F,P837,Items!$G:$G,Q837)=1,COUNTIFS(Items!$M:$M,O837,Items!$N:$N,P837,Items!$O:$O,Q837)=1,COUNTIFS(Items!$U:$U,O837,Items!$V:$V,P837,Items!$W:$W,Q837)=1),0,1))</f>
        <v>0</v>
      </c>
      <c r="AC837" s="31" t="str">
        <f>IF(OR(RepP!$J$3="",RepP!$J$3=0,COUNTIF(Lists!$D:$D,RepP!$J$3)=0),Lists!$D$9,IF(RepP!$J$3=Lists!$D$9,Lists!$D$9,IF(RepP!$J$3=$E837,RepP!$J$3,"")))</f>
        <v>Все проекты</v>
      </c>
    </row>
    <row r="838" spans="2:29" x14ac:dyDescent="0.3">
      <c r="B838" s="26">
        <f>IF(AND(O838=0,P838=0,Q838=0,Y838=0),0,IF(OR(COUNTIFS(Items!$E:$E,O838,Items!$F:$F,P838,Items!$G:$G,Q838)=1,COUNTIFS(Items!$M:$M,O838,Items!$N:$N,P838,Items!$O:$O,Q838)=1,COUNTIFS(Items!$U:$U,O838,Items!$V:$V,P838,Items!$W:$W,Q838)=1),0,1))</f>
        <v>0</v>
      </c>
      <c r="AC838" s="31" t="str">
        <f>IF(OR(RepP!$J$3="",RepP!$J$3=0,COUNTIF(Lists!$D:$D,RepP!$J$3)=0),Lists!$D$9,IF(RepP!$J$3=Lists!$D$9,Lists!$D$9,IF(RepP!$J$3=$E838,RepP!$J$3,"")))</f>
        <v>Все проекты</v>
      </c>
    </row>
    <row r="839" spans="2:29" x14ac:dyDescent="0.3">
      <c r="B839" s="26">
        <f>IF(AND(O839=0,P839=0,Q839=0,Y839=0),0,IF(OR(COUNTIFS(Items!$E:$E,O839,Items!$F:$F,P839,Items!$G:$G,Q839)=1,COUNTIFS(Items!$M:$M,O839,Items!$N:$N,P839,Items!$O:$O,Q839)=1,COUNTIFS(Items!$U:$U,O839,Items!$V:$V,P839,Items!$W:$W,Q839)=1),0,1))</f>
        <v>0</v>
      </c>
      <c r="AC839" s="31" t="str">
        <f>IF(OR(RepP!$J$3="",RepP!$J$3=0,COUNTIF(Lists!$D:$D,RepP!$J$3)=0),Lists!$D$9,IF(RepP!$J$3=Lists!$D$9,Lists!$D$9,IF(RepP!$J$3=$E839,RepP!$J$3,"")))</f>
        <v>Все проекты</v>
      </c>
    </row>
    <row r="840" spans="2:29" x14ac:dyDescent="0.3">
      <c r="B840" s="26">
        <f>IF(AND(O840=0,P840=0,Q840=0,Y840=0),0,IF(OR(COUNTIFS(Items!$E:$E,O840,Items!$F:$F,P840,Items!$G:$G,Q840)=1,COUNTIFS(Items!$M:$M,O840,Items!$N:$N,P840,Items!$O:$O,Q840)=1,COUNTIFS(Items!$U:$U,O840,Items!$V:$V,P840,Items!$W:$W,Q840)=1),0,1))</f>
        <v>0</v>
      </c>
      <c r="AC840" s="31" t="str">
        <f>IF(OR(RepP!$J$3="",RepP!$J$3=0,COUNTIF(Lists!$D:$D,RepP!$J$3)=0),Lists!$D$9,IF(RepP!$J$3=Lists!$D$9,Lists!$D$9,IF(RepP!$J$3=$E840,RepP!$J$3,"")))</f>
        <v>Все проекты</v>
      </c>
    </row>
    <row r="841" spans="2:29" x14ac:dyDescent="0.3">
      <c r="B841" s="26">
        <f>IF(AND(O841=0,P841=0,Q841=0,Y841=0),0,IF(OR(COUNTIFS(Items!$E:$E,O841,Items!$F:$F,P841,Items!$G:$G,Q841)=1,COUNTIFS(Items!$M:$M,O841,Items!$N:$N,P841,Items!$O:$O,Q841)=1,COUNTIFS(Items!$U:$U,O841,Items!$V:$V,P841,Items!$W:$W,Q841)=1),0,1))</f>
        <v>0</v>
      </c>
      <c r="AC841" s="31" t="str">
        <f>IF(OR(RepP!$J$3="",RepP!$J$3=0,COUNTIF(Lists!$D:$D,RepP!$J$3)=0),Lists!$D$9,IF(RepP!$J$3=Lists!$D$9,Lists!$D$9,IF(RepP!$J$3=$E841,RepP!$J$3,"")))</f>
        <v>Все проекты</v>
      </c>
    </row>
    <row r="842" spans="2:29" x14ac:dyDescent="0.3">
      <c r="B842" s="26">
        <f>IF(AND(O842=0,P842=0,Q842=0,Y842=0),0,IF(OR(COUNTIFS(Items!$E:$E,O842,Items!$F:$F,P842,Items!$G:$G,Q842)=1,COUNTIFS(Items!$M:$M,O842,Items!$N:$N,P842,Items!$O:$O,Q842)=1,COUNTIFS(Items!$U:$U,O842,Items!$V:$V,P842,Items!$W:$W,Q842)=1),0,1))</f>
        <v>0</v>
      </c>
      <c r="AC842" s="31" t="str">
        <f>IF(OR(RepP!$J$3="",RepP!$J$3=0,COUNTIF(Lists!$D:$D,RepP!$J$3)=0),Lists!$D$9,IF(RepP!$J$3=Lists!$D$9,Lists!$D$9,IF(RepP!$J$3=$E842,RepP!$J$3,"")))</f>
        <v>Все проекты</v>
      </c>
    </row>
    <row r="843" spans="2:29" x14ac:dyDescent="0.3">
      <c r="B843" s="26">
        <f>IF(AND(O843=0,P843=0,Q843=0,Y843=0),0,IF(OR(COUNTIFS(Items!$E:$E,O843,Items!$F:$F,P843,Items!$G:$G,Q843)=1,COUNTIFS(Items!$M:$M,O843,Items!$N:$N,P843,Items!$O:$O,Q843)=1,COUNTIFS(Items!$U:$U,O843,Items!$V:$V,P843,Items!$W:$W,Q843)=1),0,1))</f>
        <v>0</v>
      </c>
      <c r="AC843" s="31" t="str">
        <f>IF(OR(RepP!$J$3="",RepP!$J$3=0,COUNTIF(Lists!$D:$D,RepP!$J$3)=0),Lists!$D$9,IF(RepP!$J$3=Lists!$D$9,Lists!$D$9,IF(RepP!$J$3=$E843,RepP!$J$3,"")))</f>
        <v>Все проекты</v>
      </c>
    </row>
    <row r="844" spans="2:29" x14ac:dyDescent="0.3">
      <c r="B844" s="26">
        <f>IF(AND(O844=0,P844=0,Q844=0,Y844=0),0,IF(OR(COUNTIFS(Items!$E:$E,O844,Items!$F:$F,P844,Items!$G:$G,Q844)=1,COUNTIFS(Items!$M:$M,O844,Items!$N:$N,P844,Items!$O:$O,Q844)=1,COUNTIFS(Items!$U:$U,O844,Items!$V:$V,P844,Items!$W:$W,Q844)=1),0,1))</f>
        <v>0</v>
      </c>
      <c r="AC844" s="31" t="str">
        <f>IF(OR(RepP!$J$3="",RepP!$J$3=0,COUNTIF(Lists!$D:$D,RepP!$J$3)=0),Lists!$D$9,IF(RepP!$J$3=Lists!$D$9,Lists!$D$9,IF(RepP!$J$3=$E844,RepP!$J$3,"")))</f>
        <v>Все проекты</v>
      </c>
    </row>
    <row r="845" spans="2:29" x14ac:dyDescent="0.3">
      <c r="B845" s="26">
        <f>IF(AND(O845=0,P845=0,Q845=0,Y845=0),0,IF(OR(COUNTIFS(Items!$E:$E,O845,Items!$F:$F,P845,Items!$G:$G,Q845)=1,COUNTIFS(Items!$M:$M,O845,Items!$N:$N,P845,Items!$O:$O,Q845)=1,COUNTIFS(Items!$U:$U,O845,Items!$V:$V,P845,Items!$W:$W,Q845)=1),0,1))</f>
        <v>0</v>
      </c>
      <c r="AC845" s="31" t="str">
        <f>IF(OR(RepP!$J$3="",RepP!$J$3=0,COUNTIF(Lists!$D:$D,RepP!$J$3)=0),Lists!$D$9,IF(RepP!$J$3=Lists!$D$9,Lists!$D$9,IF(RepP!$J$3=$E845,RepP!$J$3,"")))</f>
        <v>Все проекты</v>
      </c>
    </row>
    <row r="846" spans="2:29" x14ac:dyDescent="0.3">
      <c r="B846" s="26">
        <f>IF(AND(O846=0,P846=0,Q846=0,Y846=0),0,IF(OR(COUNTIFS(Items!$E:$E,O846,Items!$F:$F,P846,Items!$G:$G,Q846)=1,COUNTIFS(Items!$M:$M,O846,Items!$N:$N,P846,Items!$O:$O,Q846)=1,COUNTIFS(Items!$U:$U,O846,Items!$V:$V,P846,Items!$W:$W,Q846)=1),0,1))</f>
        <v>0</v>
      </c>
      <c r="AC846" s="31" t="str">
        <f>IF(OR(RepP!$J$3="",RepP!$J$3=0,COUNTIF(Lists!$D:$D,RepP!$J$3)=0),Lists!$D$9,IF(RepP!$J$3=Lists!$D$9,Lists!$D$9,IF(RepP!$J$3=$E846,RepP!$J$3,"")))</f>
        <v>Все проекты</v>
      </c>
    </row>
    <row r="847" spans="2:29" x14ac:dyDescent="0.3">
      <c r="B847" s="26">
        <f>IF(AND(O847=0,P847=0,Q847=0,Y847=0),0,IF(OR(COUNTIFS(Items!$E:$E,O847,Items!$F:$F,P847,Items!$G:$G,Q847)=1,COUNTIFS(Items!$M:$M,O847,Items!$N:$N,P847,Items!$O:$O,Q847)=1,COUNTIFS(Items!$U:$U,O847,Items!$V:$V,P847,Items!$W:$W,Q847)=1),0,1))</f>
        <v>0</v>
      </c>
      <c r="AC847" s="31" t="str">
        <f>IF(OR(RepP!$J$3="",RepP!$J$3=0,COUNTIF(Lists!$D:$D,RepP!$J$3)=0),Lists!$D$9,IF(RepP!$J$3=Lists!$D$9,Lists!$D$9,IF(RepP!$J$3=$E847,RepP!$J$3,"")))</f>
        <v>Все проекты</v>
      </c>
    </row>
    <row r="848" spans="2:29" x14ac:dyDescent="0.3">
      <c r="B848" s="26">
        <f>IF(AND(O848=0,P848=0,Q848=0,Y848=0),0,IF(OR(COUNTIFS(Items!$E:$E,O848,Items!$F:$F,P848,Items!$G:$G,Q848)=1,COUNTIFS(Items!$M:$M,O848,Items!$N:$N,P848,Items!$O:$O,Q848)=1,COUNTIFS(Items!$U:$U,O848,Items!$V:$V,P848,Items!$W:$W,Q848)=1),0,1))</f>
        <v>0</v>
      </c>
      <c r="AC848" s="31" t="str">
        <f>IF(OR(RepP!$J$3="",RepP!$J$3=0,COUNTIF(Lists!$D:$D,RepP!$J$3)=0),Lists!$D$9,IF(RepP!$J$3=Lists!$D$9,Lists!$D$9,IF(RepP!$J$3=$E848,RepP!$J$3,"")))</f>
        <v>Все проекты</v>
      </c>
    </row>
    <row r="849" spans="2:29" x14ac:dyDescent="0.3">
      <c r="B849" s="26">
        <f>IF(AND(O849=0,P849=0,Q849=0,Y849=0),0,IF(OR(COUNTIFS(Items!$E:$E,O849,Items!$F:$F,P849,Items!$G:$G,Q849)=1,COUNTIFS(Items!$M:$M,O849,Items!$N:$N,P849,Items!$O:$O,Q849)=1,COUNTIFS(Items!$U:$U,O849,Items!$V:$V,P849,Items!$W:$W,Q849)=1),0,1))</f>
        <v>0</v>
      </c>
      <c r="AC849" s="31" t="str">
        <f>IF(OR(RepP!$J$3="",RepP!$J$3=0,COUNTIF(Lists!$D:$D,RepP!$J$3)=0),Lists!$D$9,IF(RepP!$J$3=Lists!$D$9,Lists!$D$9,IF(RepP!$J$3=$E849,RepP!$J$3,"")))</f>
        <v>Все проекты</v>
      </c>
    </row>
    <row r="850" spans="2:29" x14ac:dyDescent="0.3">
      <c r="B850" s="26">
        <f>IF(AND(O850=0,P850=0,Q850=0,Y850=0),0,IF(OR(COUNTIFS(Items!$E:$E,O850,Items!$F:$F,P850,Items!$G:$G,Q850)=1,COUNTIFS(Items!$M:$M,O850,Items!$N:$N,P850,Items!$O:$O,Q850)=1,COUNTIFS(Items!$U:$U,O850,Items!$V:$V,P850,Items!$W:$W,Q850)=1),0,1))</f>
        <v>0</v>
      </c>
      <c r="AC850" s="31" t="str">
        <f>IF(OR(RepP!$J$3="",RepP!$J$3=0,COUNTIF(Lists!$D:$D,RepP!$J$3)=0),Lists!$D$9,IF(RepP!$J$3=Lists!$D$9,Lists!$D$9,IF(RepP!$J$3=$E850,RepP!$J$3,"")))</f>
        <v>Все проекты</v>
      </c>
    </row>
    <row r="851" spans="2:29" x14ac:dyDescent="0.3">
      <c r="B851" s="26">
        <f>IF(AND(O851=0,P851=0,Q851=0,Y851=0),0,IF(OR(COUNTIFS(Items!$E:$E,O851,Items!$F:$F,P851,Items!$G:$G,Q851)=1,COUNTIFS(Items!$M:$M,O851,Items!$N:$N,P851,Items!$O:$O,Q851)=1,COUNTIFS(Items!$U:$U,O851,Items!$V:$V,P851,Items!$W:$W,Q851)=1),0,1))</f>
        <v>0</v>
      </c>
      <c r="AC851" s="31" t="str">
        <f>IF(OR(RepP!$J$3="",RepP!$J$3=0,COUNTIF(Lists!$D:$D,RepP!$J$3)=0),Lists!$D$9,IF(RepP!$J$3=Lists!$D$9,Lists!$D$9,IF(RepP!$J$3=$E851,RepP!$J$3,"")))</f>
        <v>Все проекты</v>
      </c>
    </row>
    <row r="852" spans="2:29" x14ac:dyDescent="0.3">
      <c r="B852" s="26">
        <f>IF(AND(O852=0,P852=0,Q852=0,Y852=0),0,IF(OR(COUNTIFS(Items!$E:$E,O852,Items!$F:$F,P852,Items!$G:$G,Q852)=1,COUNTIFS(Items!$M:$M,O852,Items!$N:$N,P852,Items!$O:$O,Q852)=1,COUNTIFS(Items!$U:$U,O852,Items!$V:$V,P852,Items!$W:$W,Q852)=1),0,1))</f>
        <v>0</v>
      </c>
      <c r="AC852" s="31" t="str">
        <f>IF(OR(RepP!$J$3="",RepP!$J$3=0,COUNTIF(Lists!$D:$D,RepP!$J$3)=0),Lists!$D$9,IF(RepP!$J$3=Lists!$D$9,Lists!$D$9,IF(RepP!$J$3=$E852,RepP!$J$3,"")))</f>
        <v>Все проекты</v>
      </c>
    </row>
    <row r="853" spans="2:29" x14ac:dyDescent="0.3">
      <c r="B853" s="26">
        <f>IF(AND(O853=0,P853=0,Q853=0,Y853=0),0,IF(OR(COUNTIFS(Items!$E:$E,O853,Items!$F:$F,P853,Items!$G:$G,Q853)=1,COUNTIFS(Items!$M:$M,O853,Items!$N:$N,P853,Items!$O:$O,Q853)=1,COUNTIFS(Items!$U:$U,O853,Items!$V:$V,P853,Items!$W:$W,Q853)=1),0,1))</f>
        <v>0</v>
      </c>
      <c r="AC853" s="31" t="str">
        <f>IF(OR(RepP!$J$3="",RepP!$J$3=0,COUNTIF(Lists!$D:$D,RepP!$J$3)=0),Lists!$D$9,IF(RepP!$J$3=Lists!$D$9,Lists!$D$9,IF(RepP!$J$3=$E853,RepP!$J$3,"")))</f>
        <v>Все проекты</v>
      </c>
    </row>
    <row r="854" spans="2:29" x14ac:dyDescent="0.3">
      <c r="B854" s="26">
        <f>IF(AND(O854=0,P854=0,Q854=0,Y854=0),0,IF(OR(COUNTIFS(Items!$E:$E,O854,Items!$F:$F,P854,Items!$G:$G,Q854)=1,COUNTIFS(Items!$M:$M,O854,Items!$N:$N,P854,Items!$O:$O,Q854)=1,COUNTIFS(Items!$U:$U,O854,Items!$V:$V,P854,Items!$W:$W,Q854)=1),0,1))</f>
        <v>0</v>
      </c>
      <c r="AC854" s="31" t="str">
        <f>IF(OR(RepP!$J$3="",RepP!$J$3=0,COUNTIF(Lists!$D:$D,RepP!$J$3)=0),Lists!$D$9,IF(RepP!$J$3=Lists!$D$9,Lists!$D$9,IF(RepP!$J$3=$E854,RepP!$J$3,"")))</f>
        <v>Все проекты</v>
      </c>
    </row>
    <row r="855" spans="2:29" x14ac:dyDescent="0.3">
      <c r="B855" s="26">
        <f>IF(AND(O855=0,P855=0,Q855=0,Y855=0),0,IF(OR(COUNTIFS(Items!$E:$E,O855,Items!$F:$F,P855,Items!$G:$G,Q855)=1,COUNTIFS(Items!$M:$M,O855,Items!$N:$N,P855,Items!$O:$O,Q855)=1,COUNTIFS(Items!$U:$U,O855,Items!$V:$V,P855,Items!$W:$W,Q855)=1),0,1))</f>
        <v>0</v>
      </c>
      <c r="AC855" s="31" t="str">
        <f>IF(OR(RepP!$J$3="",RepP!$J$3=0,COUNTIF(Lists!$D:$D,RepP!$J$3)=0),Lists!$D$9,IF(RepP!$J$3=Lists!$D$9,Lists!$D$9,IF(RepP!$J$3=$E855,RepP!$J$3,"")))</f>
        <v>Все проекты</v>
      </c>
    </row>
    <row r="856" spans="2:29" x14ac:dyDescent="0.3">
      <c r="B856" s="26">
        <f>IF(AND(O856=0,P856=0,Q856=0,Y856=0),0,IF(OR(COUNTIFS(Items!$E:$E,O856,Items!$F:$F,P856,Items!$G:$G,Q856)=1,COUNTIFS(Items!$M:$M,O856,Items!$N:$N,P856,Items!$O:$O,Q856)=1,COUNTIFS(Items!$U:$U,O856,Items!$V:$V,P856,Items!$W:$W,Q856)=1),0,1))</f>
        <v>0</v>
      </c>
      <c r="AC856" s="31" t="str">
        <f>IF(OR(RepP!$J$3="",RepP!$J$3=0,COUNTIF(Lists!$D:$D,RepP!$J$3)=0),Lists!$D$9,IF(RepP!$J$3=Lists!$D$9,Lists!$D$9,IF(RepP!$J$3=$E856,RepP!$J$3,"")))</f>
        <v>Все проекты</v>
      </c>
    </row>
    <row r="857" spans="2:29" x14ac:dyDescent="0.3">
      <c r="B857" s="26">
        <f>IF(AND(O857=0,P857=0,Q857=0,Y857=0),0,IF(OR(COUNTIFS(Items!$E:$E,O857,Items!$F:$F,P857,Items!$G:$G,Q857)=1,COUNTIFS(Items!$M:$M,O857,Items!$N:$N,P857,Items!$O:$O,Q857)=1,COUNTIFS(Items!$U:$U,O857,Items!$V:$V,P857,Items!$W:$W,Q857)=1),0,1))</f>
        <v>0</v>
      </c>
      <c r="AC857" s="31" t="str">
        <f>IF(OR(RepP!$J$3="",RepP!$J$3=0,COUNTIF(Lists!$D:$D,RepP!$J$3)=0),Lists!$D$9,IF(RepP!$J$3=Lists!$D$9,Lists!$D$9,IF(RepP!$J$3=$E857,RepP!$J$3,"")))</f>
        <v>Все проекты</v>
      </c>
    </row>
    <row r="858" spans="2:29" x14ac:dyDescent="0.3">
      <c r="B858" s="26">
        <f>IF(AND(O858=0,P858=0,Q858=0,Y858=0),0,IF(OR(COUNTIFS(Items!$E:$E,O858,Items!$F:$F,P858,Items!$G:$G,Q858)=1,COUNTIFS(Items!$M:$M,O858,Items!$N:$N,P858,Items!$O:$O,Q858)=1,COUNTIFS(Items!$U:$U,O858,Items!$V:$V,P858,Items!$W:$W,Q858)=1),0,1))</f>
        <v>0</v>
      </c>
      <c r="AC858" s="31" t="str">
        <f>IF(OR(RepP!$J$3="",RepP!$J$3=0,COUNTIF(Lists!$D:$D,RepP!$J$3)=0),Lists!$D$9,IF(RepP!$J$3=Lists!$D$9,Lists!$D$9,IF(RepP!$J$3=$E858,RepP!$J$3,"")))</f>
        <v>Все проекты</v>
      </c>
    </row>
    <row r="859" spans="2:29" x14ac:dyDescent="0.3">
      <c r="B859" s="26">
        <f>IF(AND(O859=0,P859=0,Q859=0,Y859=0),0,IF(OR(COUNTIFS(Items!$E:$E,O859,Items!$F:$F,P859,Items!$G:$G,Q859)=1,COUNTIFS(Items!$M:$M,O859,Items!$N:$N,P859,Items!$O:$O,Q859)=1,COUNTIFS(Items!$U:$U,O859,Items!$V:$V,P859,Items!$W:$W,Q859)=1),0,1))</f>
        <v>0</v>
      </c>
      <c r="AC859" s="31" t="str">
        <f>IF(OR(RepP!$J$3="",RepP!$J$3=0,COUNTIF(Lists!$D:$D,RepP!$J$3)=0),Lists!$D$9,IF(RepP!$J$3=Lists!$D$9,Lists!$D$9,IF(RepP!$J$3=$E859,RepP!$J$3,"")))</f>
        <v>Все проекты</v>
      </c>
    </row>
    <row r="860" spans="2:29" x14ac:dyDescent="0.3">
      <c r="B860" s="26">
        <f>IF(AND(O860=0,P860=0,Q860=0,Y860=0),0,IF(OR(COUNTIFS(Items!$E:$E,O860,Items!$F:$F,P860,Items!$G:$G,Q860)=1,COUNTIFS(Items!$M:$M,O860,Items!$N:$N,P860,Items!$O:$O,Q860)=1,COUNTIFS(Items!$U:$U,O860,Items!$V:$V,P860,Items!$W:$W,Q860)=1),0,1))</f>
        <v>0</v>
      </c>
      <c r="AC860" s="31" t="str">
        <f>IF(OR(RepP!$J$3="",RepP!$J$3=0,COUNTIF(Lists!$D:$D,RepP!$J$3)=0),Lists!$D$9,IF(RepP!$J$3=Lists!$D$9,Lists!$D$9,IF(RepP!$J$3=$E860,RepP!$J$3,"")))</f>
        <v>Все проекты</v>
      </c>
    </row>
    <row r="861" spans="2:29" x14ac:dyDescent="0.3">
      <c r="B861" s="26">
        <f>IF(AND(O861=0,P861=0,Q861=0,Y861=0),0,IF(OR(COUNTIFS(Items!$E:$E,O861,Items!$F:$F,P861,Items!$G:$G,Q861)=1,COUNTIFS(Items!$M:$M,O861,Items!$N:$N,P861,Items!$O:$O,Q861)=1,COUNTIFS(Items!$U:$U,O861,Items!$V:$V,P861,Items!$W:$W,Q861)=1),0,1))</f>
        <v>0</v>
      </c>
      <c r="AC861" s="31" t="str">
        <f>IF(OR(RepP!$J$3="",RepP!$J$3=0,COUNTIF(Lists!$D:$D,RepP!$J$3)=0),Lists!$D$9,IF(RepP!$J$3=Lists!$D$9,Lists!$D$9,IF(RepP!$J$3=$E861,RepP!$J$3,"")))</f>
        <v>Все проекты</v>
      </c>
    </row>
    <row r="862" spans="2:29" x14ac:dyDescent="0.3">
      <c r="B862" s="26">
        <f>IF(AND(O862=0,P862=0,Q862=0,Y862=0),0,IF(OR(COUNTIFS(Items!$E:$E,O862,Items!$F:$F,P862,Items!$G:$G,Q862)=1,COUNTIFS(Items!$M:$M,O862,Items!$N:$N,P862,Items!$O:$O,Q862)=1,COUNTIFS(Items!$U:$U,O862,Items!$V:$V,P862,Items!$W:$W,Q862)=1),0,1))</f>
        <v>0</v>
      </c>
      <c r="AC862" s="31" t="str">
        <f>IF(OR(RepP!$J$3="",RepP!$J$3=0,COUNTIF(Lists!$D:$D,RepP!$J$3)=0),Lists!$D$9,IF(RepP!$J$3=Lists!$D$9,Lists!$D$9,IF(RepP!$J$3=$E862,RepP!$J$3,"")))</f>
        <v>Все проекты</v>
      </c>
    </row>
    <row r="863" spans="2:29" x14ac:dyDescent="0.3">
      <c r="B863" s="26">
        <f>IF(AND(O863=0,P863=0,Q863=0,Y863=0),0,IF(OR(COUNTIFS(Items!$E:$E,O863,Items!$F:$F,P863,Items!$G:$G,Q863)=1,COUNTIFS(Items!$M:$M,O863,Items!$N:$N,P863,Items!$O:$O,Q863)=1,COUNTIFS(Items!$U:$U,O863,Items!$V:$V,P863,Items!$W:$W,Q863)=1),0,1))</f>
        <v>0</v>
      </c>
      <c r="AC863" s="31" t="str">
        <f>IF(OR(RepP!$J$3="",RepP!$J$3=0,COUNTIF(Lists!$D:$D,RepP!$J$3)=0),Lists!$D$9,IF(RepP!$J$3=Lists!$D$9,Lists!$D$9,IF(RepP!$J$3=$E863,RepP!$J$3,"")))</f>
        <v>Все проекты</v>
      </c>
    </row>
    <row r="864" spans="2:29" x14ac:dyDescent="0.3">
      <c r="B864" s="26">
        <f>IF(AND(O864=0,P864=0,Q864=0,Y864=0),0,IF(OR(COUNTIFS(Items!$E:$E,O864,Items!$F:$F,P864,Items!$G:$G,Q864)=1,COUNTIFS(Items!$M:$M,O864,Items!$N:$N,P864,Items!$O:$O,Q864)=1,COUNTIFS(Items!$U:$U,O864,Items!$V:$V,P864,Items!$W:$W,Q864)=1),0,1))</f>
        <v>0</v>
      </c>
      <c r="AC864" s="31" t="str">
        <f>IF(OR(RepP!$J$3="",RepP!$J$3=0,COUNTIF(Lists!$D:$D,RepP!$J$3)=0),Lists!$D$9,IF(RepP!$J$3=Lists!$D$9,Lists!$D$9,IF(RepP!$J$3=$E864,RepP!$J$3,"")))</f>
        <v>Все проекты</v>
      </c>
    </row>
    <row r="865" spans="2:29" x14ac:dyDescent="0.3">
      <c r="B865" s="26">
        <f>IF(AND(O865=0,P865=0,Q865=0,Y865=0),0,IF(OR(COUNTIFS(Items!$E:$E,O865,Items!$F:$F,P865,Items!$G:$G,Q865)=1,COUNTIFS(Items!$M:$M,O865,Items!$N:$N,P865,Items!$O:$O,Q865)=1,COUNTIFS(Items!$U:$U,O865,Items!$V:$V,P865,Items!$W:$W,Q865)=1),0,1))</f>
        <v>0</v>
      </c>
      <c r="AC865" s="31" t="str">
        <f>IF(OR(RepP!$J$3="",RepP!$J$3=0,COUNTIF(Lists!$D:$D,RepP!$J$3)=0),Lists!$D$9,IF(RepP!$J$3=Lists!$D$9,Lists!$D$9,IF(RepP!$J$3=$E865,RepP!$J$3,"")))</f>
        <v>Все проекты</v>
      </c>
    </row>
    <row r="866" spans="2:29" x14ac:dyDescent="0.3">
      <c r="B866" s="26">
        <f>IF(AND(O866=0,P866=0,Q866=0,Y866=0),0,IF(OR(COUNTIFS(Items!$E:$E,O866,Items!$F:$F,P866,Items!$G:$G,Q866)=1,COUNTIFS(Items!$M:$M,O866,Items!$N:$N,P866,Items!$O:$O,Q866)=1,COUNTIFS(Items!$U:$U,O866,Items!$V:$V,P866,Items!$W:$W,Q866)=1),0,1))</f>
        <v>0</v>
      </c>
      <c r="AC866" s="31" t="str">
        <f>IF(OR(RepP!$J$3="",RepP!$J$3=0,COUNTIF(Lists!$D:$D,RepP!$J$3)=0),Lists!$D$9,IF(RepP!$J$3=Lists!$D$9,Lists!$D$9,IF(RepP!$J$3=$E866,RepP!$J$3,"")))</f>
        <v>Все проекты</v>
      </c>
    </row>
    <row r="867" spans="2:29" x14ac:dyDescent="0.3">
      <c r="B867" s="26">
        <f>IF(AND(O867=0,P867=0,Q867=0,Y867=0),0,IF(OR(COUNTIFS(Items!$E:$E,O867,Items!$F:$F,P867,Items!$G:$G,Q867)=1,COUNTIFS(Items!$M:$M,O867,Items!$N:$N,P867,Items!$O:$O,Q867)=1,COUNTIFS(Items!$U:$U,O867,Items!$V:$V,P867,Items!$W:$W,Q867)=1),0,1))</f>
        <v>0</v>
      </c>
      <c r="AC867" s="31" t="str">
        <f>IF(OR(RepP!$J$3="",RepP!$J$3=0,COUNTIF(Lists!$D:$D,RepP!$J$3)=0),Lists!$D$9,IF(RepP!$J$3=Lists!$D$9,Lists!$D$9,IF(RepP!$J$3=$E867,RepP!$J$3,"")))</f>
        <v>Все проекты</v>
      </c>
    </row>
    <row r="868" spans="2:29" x14ac:dyDescent="0.3">
      <c r="B868" s="26">
        <f>IF(AND(O868=0,P868=0,Q868=0,Y868=0),0,IF(OR(COUNTIFS(Items!$E:$E,O868,Items!$F:$F,P868,Items!$G:$G,Q868)=1,COUNTIFS(Items!$M:$M,O868,Items!$N:$N,P868,Items!$O:$O,Q868)=1,COUNTIFS(Items!$U:$U,O868,Items!$V:$V,P868,Items!$W:$W,Q868)=1),0,1))</f>
        <v>0</v>
      </c>
      <c r="AC868" s="31" t="str">
        <f>IF(OR(RepP!$J$3="",RepP!$J$3=0,COUNTIF(Lists!$D:$D,RepP!$J$3)=0),Lists!$D$9,IF(RepP!$J$3=Lists!$D$9,Lists!$D$9,IF(RepP!$J$3=$E868,RepP!$J$3,"")))</f>
        <v>Все проекты</v>
      </c>
    </row>
    <row r="869" spans="2:29" x14ac:dyDescent="0.3">
      <c r="B869" s="26">
        <f>IF(AND(O869=0,P869=0,Q869=0,Y869=0),0,IF(OR(COUNTIFS(Items!$E:$E,O869,Items!$F:$F,P869,Items!$G:$G,Q869)=1,COUNTIFS(Items!$M:$M,O869,Items!$N:$N,P869,Items!$O:$O,Q869)=1,COUNTIFS(Items!$U:$U,O869,Items!$V:$V,P869,Items!$W:$W,Q869)=1),0,1))</f>
        <v>0</v>
      </c>
      <c r="AC869" s="31" t="str">
        <f>IF(OR(RepP!$J$3="",RepP!$J$3=0,COUNTIF(Lists!$D:$D,RepP!$J$3)=0),Lists!$D$9,IF(RepP!$J$3=Lists!$D$9,Lists!$D$9,IF(RepP!$J$3=$E869,RepP!$J$3,"")))</f>
        <v>Все проекты</v>
      </c>
    </row>
    <row r="870" spans="2:29" x14ac:dyDescent="0.3">
      <c r="B870" s="26">
        <f>IF(AND(O870=0,P870=0,Q870=0,Y870=0),0,IF(OR(COUNTIFS(Items!$E:$E,O870,Items!$F:$F,P870,Items!$G:$G,Q870)=1,COUNTIFS(Items!$M:$M,O870,Items!$N:$N,P870,Items!$O:$O,Q870)=1,COUNTIFS(Items!$U:$U,O870,Items!$V:$V,P870,Items!$W:$W,Q870)=1),0,1))</f>
        <v>0</v>
      </c>
      <c r="AC870" s="31" t="str">
        <f>IF(OR(RepP!$J$3="",RepP!$J$3=0,COUNTIF(Lists!$D:$D,RepP!$J$3)=0),Lists!$D$9,IF(RepP!$J$3=Lists!$D$9,Lists!$D$9,IF(RepP!$J$3=$E870,RepP!$J$3,"")))</f>
        <v>Все проекты</v>
      </c>
    </row>
    <row r="871" spans="2:29" x14ac:dyDescent="0.3">
      <c r="B871" s="26">
        <f>IF(AND(O871=0,P871=0,Q871=0,Y871=0),0,IF(OR(COUNTIFS(Items!$E:$E,O871,Items!$F:$F,P871,Items!$G:$G,Q871)=1,COUNTIFS(Items!$M:$M,O871,Items!$N:$N,P871,Items!$O:$O,Q871)=1,COUNTIFS(Items!$U:$U,O871,Items!$V:$V,P871,Items!$W:$W,Q871)=1),0,1))</f>
        <v>0</v>
      </c>
      <c r="AC871" s="31" t="str">
        <f>IF(OR(RepP!$J$3="",RepP!$J$3=0,COUNTIF(Lists!$D:$D,RepP!$J$3)=0),Lists!$D$9,IF(RepP!$J$3=Lists!$D$9,Lists!$D$9,IF(RepP!$J$3=$E871,RepP!$J$3,"")))</f>
        <v>Все проекты</v>
      </c>
    </row>
    <row r="872" spans="2:29" x14ac:dyDescent="0.3">
      <c r="B872" s="26">
        <f>IF(AND(O872=0,P872=0,Q872=0,Y872=0),0,IF(OR(COUNTIFS(Items!$E:$E,O872,Items!$F:$F,P872,Items!$G:$G,Q872)=1,COUNTIFS(Items!$M:$M,O872,Items!$N:$N,P872,Items!$O:$O,Q872)=1,COUNTIFS(Items!$U:$U,O872,Items!$V:$V,P872,Items!$W:$W,Q872)=1),0,1))</f>
        <v>0</v>
      </c>
      <c r="AC872" s="31" t="str">
        <f>IF(OR(RepP!$J$3="",RepP!$J$3=0,COUNTIF(Lists!$D:$D,RepP!$J$3)=0),Lists!$D$9,IF(RepP!$J$3=Lists!$D$9,Lists!$D$9,IF(RepP!$J$3=$E872,RepP!$J$3,"")))</f>
        <v>Все проекты</v>
      </c>
    </row>
    <row r="873" spans="2:29" x14ac:dyDescent="0.3">
      <c r="B873" s="26">
        <f>IF(AND(O873=0,P873=0,Q873=0,Y873=0),0,IF(OR(COUNTIFS(Items!$E:$E,O873,Items!$F:$F,P873,Items!$G:$G,Q873)=1,COUNTIFS(Items!$M:$M,O873,Items!$N:$N,P873,Items!$O:$O,Q873)=1,COUNTIFS(Items!$U:$U,O873,Items!$V:$V,P873,Items!$W:$W,Q873)=1),0,1))</f>
        <v>0</v>
      </c>
      <c r="AC873" s="31" t="str">
        <f>IF(OR(RepP!$J$3="",RepP!$J$3=0,COUNTIF(Lists!$D:$D,RepP!$J$3)=0),Lists!$D$9,IF(RepP!$J$3=Lists!$D$9,Lists!$D$9,IF(RepP!$J$3=$E873,RepP!$J$3,"")))</f>
        <v>Все проекты</v>
      </c>
    </row>
    <row r="874" spans="2:29" x14ac:dyDescent="0.3">
      <c r="B874" s="26">
        <f>IF(AND(O874=0,P874=0,Q874=0,Y874=0),0,IF(OR(COUNTIFS(Items!$E:$E,O874,Items!$F:$F,P874,Items!$G:$G,Q874)=1,COUNTIFS(Items!$M:$M,O874,Items!$N:$N,P874,Items!$O:$O,Q874)=1,COUNTIFS(Items!$U:$U,O874,Items!$V:$V,P874,Items!$W:$W,Q874)=1),0,1))</f>
        <v>0</v>
      </c>
      <c r="AC874" s="31" t="str">
        <f>IF(OR(RepP!$J$3="",RepP!$J$3=0,COUNTIF(Lists!$D:$D,RepP!$J$3)=0),Lists!$D$9,IF(RepP!$J$3=Lists!$D$9,Lists!$D$9,IF(RepP!$J$3=$E874,RepP!$J$3,"")))</f>
        <v>Все проекты</v>
      </c>
    </row>
    <row r="875" spans="2:29" x14ac:dyDescent="0.3">
      <c r="B875" s="26">
        <f>IF(AND(O875=0,P875=0,Q875=0,Y875=0),0,IF(OR(COUNTIFS(Items!$E:$E,O875,Items!$F:$F,P875,Items!$G:$G,Q875)=1,COUNTIFS(Items!$M:$M,O875,Items!$N:$N,P875,Items!$O:$O,Q875)=1,COUNTIFS(Items!$U:$U,O875,Items!$V:$V,P875,Items!$W:$W,Q875)=1),0,1))</f>
        <v>0</v>
      </c>
      <c r="AC875" s="31" t="str">
        <f>IF(OR(RepP!$J$3="",RepP!$J$3=0,COUNTIF(Lists!$D:$D,RepP!$J$3)=0),Lists!$D$9,IF(RepP!$J$3=Lists!$D$9,Lists!$D$9,IF(RepP!$J$3=$E875,RepP!$J$3,"")))</f>
        <v>Все проекты</v>
      </c>
    </row>
    <row r="876" spans="2:29" x14ac:dyDescent="0.3">
      <c r="B876" s="26">
        <f>IF(AND(O876=0,P876=0,Q876=0,Y876=0),0,IF(OR(COUNTIFS(Items!$E:$E,O876,Items!$F:$F,P876,Items!$G:$G,Q876)=1,COUNTIFS(Items!$M:$M,O876,Items!$N:$N,P876,Items!$O:$O,Q876)=1,COUNTIFS(Items!$U:$U,O876,Items!$V:$V,P876,Items!$W:$W,Q876)=1),0,1))</f>
        <v>0</v>
      </c>
      <c r="AC876" s="31" t="str">
        <f>IF(OR(RepP!$J$3="",RepP!$J$3=0,COUNTIF(Lists!$D:$D,RepP!$J$3)=0),Lists!$D$9,IF(RepP!$J$3=Lists!$D$9,Lists!$D$9,IF(RepP!$J$3=$E876,RepP!$J$3,"")))</f>
        <v>Все проекты</v>
      </c>
    </row>
    <row r="877" spans="2:29" x14ac:dyDescent="0.3">
      <c r="B877" s="26">
        <f>IF(AND(O877=0,P877=0,Q877=0,Y877=0),0,IF(OR(COUNTIFS(Items!$E:$E,O877,Items!$F:$F,P877,Items!$G:$G,Q877)=1,COUNTIFS(Items!$M:$M,O877,Items!$N:$N,P877,Items!$O:$O,Q877)=1,COUNTIFS(Items!$U:$U,O877,Items!$V:$V,P877,Items!$W:$W,Q877)=1),0,1))</f>
        <v>0</v>
      </c>
      <c r="AC877" s="31" t="str">
        <f>IF(OR(RepP!$J$3="",RepP!$J$3=0,COUNTIF(Lists!$D:$D,RepP!$J$3)=0),Lists!$D$9,IF(RepP!$J$3=Lists!$D$9,Lists!$D$9,IF(RepP!$J$3=$E877,RepP!$J$3,"")))</f>
        <v>Все проекты</v>
      </c>
    </row>
    <row r="878" spans="2:29" x14ac:dyDescent="0.3">
      <c r="B878" s="26">
        <f>IF(AND(O878=0,P878=0,Q878=0,Y878=0),0,IF(OR(COUNTIFS(Items!$E:$E,O878,Items!$F:$F,P878,Items!$G:$G,Q878)=1,COUNTIFS(Items!$M:$M,O878,Items!$N:$N,P878,Items!$O:$O,Q878)=1,COUNTIFS(Items!$U:$U,O878,Items!$V:$V,P878,Items!$W:$W,Q878)=1),0,1))</f>
        <v>0</v>
      </c>
      <c r="AC878" s="31" t="str">
        <f>IF(OR(RepP!$J$3="",RepP!$J$3=0,COUNTIF(Lists!$D:$D,RepP!$J$3)=0),Lists!$D$9,IF(RepP!$J$3=Lists!$D$9,Lists!$D$9,IF(RepP!$J$3=$E878,RepP!$J$3,"")))</f>
        <v>Все проекты</v>
      </c>
    </row>
    <row r="879" spans="2:29" x14ac:dyDescent="0.3">
      <c r="B879" s="26">
        <f>IF(AND(O879=0,P879=0,Q879=0,Y879=0),0,IF(OR(COUNTIFS(Items!$E:$E,O879,Items!$F:$F,P879,Items!$G:$G,Q879)=1,COUNTIFS(Items!$M:$M,O879,Items!$N:$N,P879,Items!$O:$O,Q879)=1,COUNTIFS(Items!$U:$U,O879,Items!$V:$V,P879,Items!$W:$W,Q879)=1),0,1))</f>
        <v>0</v>
      </c>
      <c r="AC879" s="31" t="str">
        <f>IF(OR(RepP!$J$3="",RepP!$J$3=0,COUNTIF(Lists!$D:$D,RepP!$J$3)=0),Lists!$D$9,IF(RepP!$J$3=Lists!$D$9,Lists!$D$9,IF(RepP!$J$3=$E879,RepP!$J$3,"")))</f>
        <v>Все проекты</v>
      </c>
    </row>
    <row r="880" spans="2:29" x14ac:dyDescent="0.3">
      <c r="B880" s="26">
        <f>IF(AND(O880=0,P880=0,Q880=0,Y880=0),0,IF(OR(COUNTIFS(Items!$E:$E,O880,Items!$F:$F,P880,Items!$G:$G,Q880)=1,COUNTIFS(Items!$M:$M,O880,Items!$N:$N,P880,Items!$O:$O,Q880)=1,COUNTIFS(Items!$U:$U,O880,Items!$V:$V,P880,Items!$W:$W,Q880)=1),0,1))</f>
        <v>0</v>
      </c>
      <c r="AC880" s="31" t="str">
        <f>IF(OR(RepP!$J$3="",RepP!$J$3=0,COUNTIF(Lists!$D:$D,RepP!$J$3)=0),Lists!$D$9,IF(RepP!$J$3=Lists!$D$9,Lists!$D$9,IF(RepP!$J$3=$E880,RepP!$J$3,"")))</f>
        <v>Все проекты</v>
      </c>
    </row>
    <row r="881" spans="2:29" x14ac:dyDescent="0.3">
      <c r="B881" s="26">
        <f>IF(AND(O881=0,P881=0,Q881=0,Y881=0),0,IF(OR(COUNTIFS(Items!$E:$E,O881,Items!$F:$F,P881,Items!$G:$G,Q881)=1,COUNTIFS(Items!$M:$M,O881,Items!$N:$N,P881,Items!$O:$O,Q881)=1,COUNTIFS(Items!$U:$U,O881,Items!$V:$V,P881,Items!$W:$W,Q881)=1),0,1))</f>
        <v>0</v>
      </c>
      <c r="AC881" s="31" t="str">
        <f>IF(OR(RepP!$J$3="",RepP!$J$3=0,COUNTIF(Lists!$D:$D,RepP!$J$3)=0),Lists!$D$9,IF(RepP!$J$3=Lists!$D$9,Lists!$D$9,IF(RepP!$J$3=$E881,RepP!$J$3,"")))</f>
        <v>Все проекты</v>
      </c>
    </row>
    <row r="882" spans="2:29" x14ac:dyDescent="0.3">
      <c r="B882" s="26">
        <f>IF(AND(O882=0,P882=0,Q882=0,Y882=0),0,IF(OR(COUNTIFS(Items!$E:$E,O882,Items!$F:$F,P882,Items!$G:$G,Q882)=1,COUNTIFS(Items!$M:$M,O882,Items!$N:$N,P882,Items!$O:$O,Q882)=1,COUNTIFS(Items!$U:$U,O882,Items!$V:$V,P882,Items!$W:$W,Q882)=1),0,1))</f>
        <v>0</v>
      </c>
      <c r="AC882" s="31" t="str">
        <f>IF(OR(RepP!$J$3="",RepP!$J$3=0,COUNTIF(Lists!$D:$D,RepP!$J$3)=0),Lists!$D$9,IF(RepP!$J$3=Lists!$D$9,Lists!$D$9,IF(RepP!$J$3=$E882,RepP!$J$3,"")))</f>
        <v>Все проекты</v>
      </c>
    </row>
    <row r="883" spans="2:29" x14ac:dyDescent="0.3">
      <c r="B883" s="26">
        <f>IF(AND(O883=0,P883=0,Q883=0,Y883=0),0,IF(OR(COUNTIFS(Items!$E:$E,O883,Items!$F:$F,P883,Items!$G:$G,Q883)=1,COUNTIFS(Items!$M:$M,O883,Items!$N:$N,P883,Items!$O:$O,Q883)=1,COUNTIFS(Items!$U:$U,O883,Items!$V:$V,P883,Items!$W:$W,Q883)=1),0,1))</f>
        <v>0</v>
      </c>
      <c r="AC883" s="31" t="str">
        <f>IF(OR(RepP!$J$3="",RepP!$J$3=0,COUNTIF(Lists!$D:$D,RepP!$J$3)=0),Lists!$D$9,IF(RepP!$J$3=Lists!$D$9,Lists!$D$9,IF(RepP!$J$3=$E883,RepP!$J$3,"")))</f>
        <v>Все проекты</v>
      </c>
    </row>
    <row r="884" spans="2:29" x14ac:dyDescent="0.3">
      <c r="B884" s="26">
        <f>IF(AND(O884=0,P884=0,Q884=0,Y884=0),0,IF(OR(COUNTIFS(Items!$E:$E,O884,Items!$F:$F,P884,Items!$G:$G,Q884)=1,COUNTIFS(Items!$M:$M,O884,Items!$N:$N,P884,Items!$O:$O,Q884)=1,COUNTIFS(Items!$U:$U,O884,Items!$V:$V,P884,Items!$W:$W,Q884)=1),0,1))</f>
        <v>0</v>
      </c>
      <c r="AC884" s="31" t="str">
        <f>IF(OR(RepP!$J$3="",RepP!$J$3=0,COUNTIF(Lists!$D:$D,RepP!$J$3)=0),Lists!$D$9,IF(RepP!$J$3=Lists!$D$9,Lists!$D$9,IF(RepP!$J$3=$E884,RepP!$J$3,"")))</f>
        <v>Все проекты</v>
      </c>
    </row>
    <row r="885" spans="2:29" x14ac:dyDescent="0.3">
      <c r="B885" s="26">
        <f>IF(AND(O885=0,P885=0,Q885=0,Y885=0),0,IF(OR(COUNTIFS(Items!$E:$E,O885,Items!$F:$F,P885,Items!$G:$G,Q885)=1,COUNTIFS(Items!$M:$M,O885,Items!$N:$N,P885,Items!$O:$O,Q885)=1,COUNTIFS(Items!$U:$U,O885,Items!$V:$V,P885,Items!$W:$W,Q885)=1),0,1))</f>
        <v>0</v>
      </c>
      <c r="AC885" s="31" t="str">
        <f>IF(OR(RepP!$J$3="",RepP!$J$3=0,COUNTIF(Lists!$D:$D,RepP!$J$3)=0),Lists!$D$9,IF(RepP!$J$3=Lists!$D$9,Lists!$D$9,IF(RepP!$J$3=$E885,RepP!$J$3,"")))</f>
        <v>Все проекты</v>
      </c>
    </row>
    <row r="886" spans="2:29" x14ac:dyDescent="0.3">
      <c r="B886" s="26">
        <f>IF(AND(O886=0,P886=0,Q886=0,Y886=0),0,IF(OR(COUNTIFS(Items!$E:$E,O886,Items!$F:$F,P886,Items!$G:$G,Q886)=1,COUNTIFS(Items!$M:$M,O886,Items!$N:$N,P886,Items!$O:$O,Q886)=1,COUNTIFS(Items!$U:$U,O886,Items!$V:$V,P886,Items!$W:$W,Q886)=1),0,1))</f>
        <v>0</v>
      </c>
      <c r="AC886" s="31" t="str">
        <f>IF(OR(RepP!$J$3="",RepP!$J$3=0,COUNTIF(Lists!$D:$D,RepP!$J$3)=0),Lists!$D$9,IF(RepP!$J$3=Lists!$D$9,Lists!$D$9,IF(RepP!$J$3=$E886,RepP!$J$3,"")))</f>
        <v>Все проекты</v>
      </c>
    </row>
    <row r="887" spans="2:29" x14ac:dyDescent="0.3">
      <c r="B887" s="26">
        <f>IF(AND(O887=0,P887=0,Q887=0,Y887=0),0,IF(OR(COUNTIFS(Items!$E:$E,O887,Items!$F:$F,P887,Items!$G:$G,Q887)=1,COUNTIFS(Items!$M:$M,O887,Items!$N:$N,P887,Items!$O:$O,Q887)=1,COUNTIFS(Items!$U:$U,O887,Items!$V:$V,P887,Items!$W:$W,Q887)=1),0,1))</f>
        <v>0</v>
      </c>
      <c r="AC887" s="31" t="str">
        <f>IF(OR(RepP!$J$3="",RepP!$J$3=0,COUNTIF(Lists!$D:$D,RepP!$J$3)=0),Lists!$D$9,IF(RepP!$J$3=Lists!$D$9,Lists!$D$9,IF(RepP!$J$3=$E887,RepP!$J$3,"")))</f>
        <v>Все проекты</v>
      </c>
    </row>
    <row r="888" spans="2:29" x14ac:dyDescent="0.3">
      <c r="B888" s="26">
        <f>IF(AND(O888=0,P888=0,Q888=0,Y888=0),0,IF(OR(COUNTIFS(Items!$E:$E,O888,Items!$F:$F,P888,Items!$G:$G,Q888)=1,COUNTIFS(Items!$M:$M,O888,Items!$N:$N,P888,Items!$O:$O,Q888)=1,COUNTIFS(Items!$U:$U,O888,Items!$V:$V,P888,Items!$W:$W,Q888)=1),0,1))</f>
        <v>0</v>
      </c>
      <c r="AC888" s="31" t="str">
        <f>IF(OR(RepP!$J$3="",RepP!$J$3=0,COUNTIF(Lists!$D:$D,RepP!$J$3)=0),Lists!$D$9,IF(RepP!$J$3=Lists!$D$9,Lists!$D$9,IF(RepP!$J$3=$E888,RepP!$J$3,"")))</f>
        <v>Все проекты</v>
      </c>
    </row>
    <row r="889" spans="2:29" x14ac:dyDescent="0.3">
      <c r="B889" s="26">
        <f>IF(AND(O889=0,P889=0,Q889=0,Y889=0),0,IF(OR(COUNTIFS(Items!$E:$E,O889,Items!$F:$F,P889,Items!$G:$G,Q889)=1,COUNTIFS(Items!$M:$M,O889,Items!$N:$N,P889,Items!$O:$O,Q889)=1,COUNTIFS(Items!$U:$U,O889,Items!$V:$V,P889,Items!$W:$W,Q889)=1),0,1))</f>
        <v>0</v>
      </c>
      <c r="AC889" s="31" t="str">
        <f>IF(OR(RepP!$J$3="",RepP!$J$3=0,COUNTIF(Lists!$D:$D,RepP!$J$3)=0),Lists!$D$9,IF(RepP!$J$3=Lists!$D$9,Lists!$D$9,IF(RepP!$J$3=$E889,RepP!$J$3,"")))</f>
        <v>Все проекты</v>
      </c>
    </row>
    <row r="890" spans="2:29" x14ac:dyDescent="0.3">
      <c r="B890" s="26">
        <f>IF(AND(O890=0,P890=0,Q890=0,Y890=0),0,IF(OR(COUNTIFS(Items!$E:$E,O890,Items!$F:$F,P890,Items!$G:$G,Q890)=1,COUNTIFS(Items!$M:$M,O890,Items!$N:$N,P890,Items!$O:$O,Q890)=1,COUNTIFS(Items!$U:$U,O890,Items!$V:$V,P890,Items!$W:$W,Q890)=1),0,1))</f>
        <v>0</v>
      </c>
      <c r="AC890" s="31" t="str">
        <f>IF(OR(RepP!$J$3="",RepP!$J$3=0,COUNTIF(Lists!$D:$D,RepP!$J$3)=0),Lists!$D$9,IF(RepP!$J$3=Lists!$D$9,Lists!$D$9,IF(RepP!$J$3=$E890,RepP!$J$3,"")))</f>
        <v>Все проекты</v>
      </c>
    </row>
    <row r="891" spans="2:29" x14ac:dyDescent="0.3">
      <c r="B891" s="26">
        <f>IF(AND(O891=0,P891=0,Q891=0,Y891=0),0,IF(OR(COUNTIFS(Items!$E:$E,O891,Items!$F:$F,P891,Items!$G:$G,Q891)=1,COUNTIFS(Items!$M:$M,O891,Items!$N:$N,P891,Items!$O:$O,Q891)=1,COUNTIFS(Items!$U:$U,O891,Items!$V:$V,P891,Items!$W:$W,Q891)=1),0,1))</f>
        <v>0</v>
      </c>
      <c r="AC891" s="31" t="str">
        <f>IF(OR(RepP!$J$3="",RepP!$J$3=0,COUNTIF(Lists!$D:$D,RepP!$J$3)=0),Lists!$D$9,IF(RepP!$J$3=Lists!$D$9,Lists!$D$9,IF(RepP!$J$3=$E891,RepP!$J$3,"")))</f>
        <v>Все проекты</v>
      </c>
    </row>
    <row r="892" spans="2:29" x14ac:dyDescent="0.3">
      <c r="B892" s="26">
        <f>IF(AND(O892=0,P892=0,Q892=0,Y892=0),0,IF(OR(COUNTIFS(Items!$E:$E,O892,Items!$F:$F,P892,Items!$G:$G,Q892)=1,COUNTIFS(Items!$M:$M,O892,Items!$N:$N,P892,Items!$O:$O,Q892)=1,COUNTIFS(Items!$U:$U,O892,Items!$V:$V,P892,Items!$W:$W,Q892)=1),0,1))</f>
        <v>0</v>
      </c>
      <c r="AC892" s="31" t="str">
        <f>IF(OR(RepP!$J$3="",RepP!$J$3=0,COUNTIF(Lists!$D:$D,RepP!$J$3)=0),Lists!$D$9,IF(RepP!$J$3=Lists!$D$9,Lists!$D$9,IF(RepP!$J$3=$E892,RepP!$J$3,"")))</f>
        <v>Все проекты</v>
      </c>
    </row>
    <row r="893" spans="2:29" x14ac:dyDescent="0.3">
      <c r="B893" s="26">
        <f>IF(AND(O893=0,P893=0,Q893=0,Y893=0),0,IF(OR(COUNTIFS(Items!$E:$E,O893,Items!$F:$F,P893,Items!$G:$G,Q893)=1,COUNTIFS(Items!$M:$M,O893,Items!$N:$N,P893,Items!$O:$O,Q893)=1,COUNTIFS(Items!$U:$U,O893,Items!$V:$V,P893,Items!$W:$W,Q893)=1),0,1))</f>
        <v>0</v>
      </c>
      <c r="AC893" s="31" t="str">
        <f>IF(OR(RepP!$J$3="",RepP!$J$3=0,COUNTIF(Lists!$D:$D,RepP!$J$3)=0),Lists!$D$9,IF(RepP!$J$3=Lists!$D$9,Lists!$D$9,IF(RepP!$J$3=$E893,RepP!$J$3,"")))</f>
        <v>Все проекты</v>
      </c>
    </row>
    <row r="894" spans="2:29" x14ac:dyDescent="0.3">
      <c r="B894" s="26">
        <f>IF(AND(O894=0,P894=0,Q894=0,Y894=0),0,IF(OR(COUNTIFS(Items!$E:$E,O894,Items!$F:$F,P894,Items!$G:$G,Q894)=1,COUNTIFS(Items!$M:$M,O894,Items!$N:$N,P894,Items!$O:$O,Q894)=1,COUNTIFS(Items!$U:$U,O894,Items!$V:$V,P894,Items!$W:$W,Q894)=1),0,1))</f>
        <v>0</v>
      </c>
      <c r="AC894" s="31" t="str">
        <f>IF(OR(RepP!$J$3="",RepP!$J$3=0,COUNTIF(Lists!$D:$D,RepP!$J$3)=0),Lists!$D$9,IF(RepP!$J$3=Lists!$D$9,Lists!$D$9,IF(RepP!$J$3=$E894,RepP!$J$3,"")))</f>
        <v>Все проекты</v>
      </c>
    </row>
    <row r="895" spans="2:29" x14ac:dyDescent="0.3">
      <c r="B895" s="26">
        <f>IF(AND(O895=0,P895=0,Q895=0,Y895=0),0,IF(OR(COUNTIFS(Items!$E:$E,O895,Items!$F:$F,P895,Items!$G:$G,Q895)=1,COUNTIFS(Items!$M:$M,O895,Items!$N:$N,P895,Items!$O:$O,Q895)=1,COUNTIFS(Items!$U:$U,O895,Items!$V:$V,P895,Items!$W:$W,Q895)=1),0,1))</f>
        <v>0</v>
      </c>
      <c r="AC895" s="31" t="str">
        <f>IF(OR(RepP!$J$3="",RepP!$J$3=0,COUNTIF(Lists!$D:$D,RepP!$J$3)=0),Lists!$D$9,IF(RepP!$J$3=Lists!$D$9,Lists!$D$9,IF(RepP!$J$3=$E895,RepP!$J$3,"")))</f>
        <v>Все проекты</v>
      </c>
    </row>
    <row r="896" spans="2:29" x14ac:dyDescent="0.3">
      <c r="B896" s="26">
        <f>IF(AND(O896=0,P896=0,Q896=0,Y896=0),0,IF(OR(COUNTIFS(Items!$E:$E,O896,Items!$F:$F,P896,Items!$G:$G,Q896)=1,COUNTIFS(Items!$M:$M,O896,Items!$N:$N,P896,Items!$O:$O,Q896)=1,COUNTIFS(Items!$U:$U,O896,Items!$V:$V,P896,Items!$W:$W,Q896)=1),0,1))</f>
        <v>0</v>
      </c>
      <c r="AC896" s="31" t="str">
        <f>IF(OR(RepP!$J$3="",RepP!$J$3=0,COUNTIF(Lists!$D:$D,RepP!$J$3)=0),Lists!$D$9,IF(RepP!$J$3=Lists!$D$9,Lists!$D$9,IF(RepP!$J$3=$E896,RepP!$J$3,"")))</f>
        <v>Все проекты</v>
      </c>
    </row>
    <row r="897" spans="2:29" x14ac:dyDescent="0.3">
      <c r="B897" s="26">
        <f>IF(AND(O897=0,P897=0,Q897=0,Y897=0),0,IF(OR(COUNTIFS(Items!$E:$E,O897,Items!$F:$F,P897,Items!$G:$G,Q897)=1,COUNTIFS(Items!$M:$M,O897,Items!$N:$N,P897,Items!$O:$O,Q897)=1,COUNTIFS(Items!$U:$U,O897,Items!$V:$V,P897,Items!$W:$W,Q897)=1),0,1))</f>
        <v>0</v>
      </c>
      <c r="AC897" s="31" t="str">
        <f>IF(OR(RepP!$J$3="",RepP!$J$3=0,COUNTIF(Lists!$D:$D,RepP!$J$3)=0),Lists!$D$9,IF(RepP!$J$3=Lists!$D$9,Lists!$D$9,IF(RepP!$J$3=$E897,RepP!$J$3,"")))</f>
        <v>Все проекты</v>
      </c>
    </row>
    <row r="898" spans="2:29" x14ac:dyDescent="0.3">
      <c r="B898" s="26">
        <f>IF(AND(O898=0,P898=0,Q898=0,Y898=0),0,IF(OR(COUNTIFS(Items!$E:$E,O898,Items!$F:$F,P898,Items!$G:$G,Q898)=1,COUNTIFS(Items!$M:$M,O898,Items!$N:$N,P898,Items!$O:$O,Q898)=1,COUNTIFS(Items!$U:$U,O898,Items!$V:$V,P898,Items!$W:$W,Q898)=1),0,1))</f>
        <v>0</v>
      </c>
      <c r="AC898" s="31" t="str">
        <f>IF(OR(RepP!$J$3="",RepP!$J$3=0,COUNTIF(Lists!$D:$D,RepP!$J$3)=0),Lists!$D$9,IF(RepP!$J$3=Lists!$D$9,Lists!$D$9,IF(RepP!$J$3=$E898,RepP!$J$3,"")))</f>
        <v>Все проекты</v>
      </c>
    </row>
    <row r="899" spans="2:29" x14ac:dyDescent="0.3">
      <c r="B899" s="26">
        <f>IF(AND(O899=0,P899=0,Q899=0,Y899=0),0,IF(OR(COUNTIFS(Items!$E:$E,O899,Items!$F:$F,P899,Items!$G:$G,Q899)=1,COUNTIFS(Items!$M:$M,O899,Items!$N:$N,P899,Items!$O:$O,Q899)=1,COUNTIFS(Items!$U:$U,O899,Items!$V:$V,P899,Items!$W:$W,Q899)=1),0,1))</f>
        <v>0</v>
      </c>
      <c r="AC899" s="31" t="str">
        <f>IF(OR(RepP!$J$3="",RepP!$J$3=0,COUNTIF(Lists!$D:$D,RepP!$J$3)=0),Lists!$D$9,IF(RepP!$J$3=Lists!$D$9,Lists!$D$9,IF(RepP!$J$3=$E899,RepP!$J$3,"")))</f>
        <v>Все проекты</v>
      </c>
    </row>
    <row r="900" spans="2:29" x14ac:dyDescent="0.3">
      <c r="B900" s="26">
        <f>IF(AND(O900=0,P900=0,Q900=0,Y900=0),0,IF(OR(COUNTIFS(Items!$E:$E,O900,Items!$F:$F,P900,Items!$G:$G,Q900)=1,COUNTIFS(Items!$M:$M,O900,Items!$N:$N,P900,Items!$O:$O,Q900)=1,COUNTIFS(Items!$U:$U,O900,Items!$V:$V,P900,Items!$W:$W,Q900)=1),0,1))</f>
        <v>0</v>
      </c>
      <c r="AC900" s="31" t="str">
        <f>IF(OR(RepP!$J$3="",RepP!$J$3=0,COUNTIF(Lists!$D:$D,RepP!$J$3)=0),Lists!$D$9,IF(RepP!$J$3=Lists!$D$9,Lists!$D$9,IF(RepP!$J$3=$E900,RepP!$J$3,"")))</f>
        <v>Все проекты</v>
      </c>
    </row>
    <row r="901" spans="2:29" x14ac:dyDescent="0.3">
      <c r="B901" s="26">
        <f>IF(AND(O901=0,P901=0,Q901=0,Y901=0),0,IF(OR(COUNTIFS(Items!$E:$E,O901,Items!$F:$F,P901,Items!$G:$G,Q901)=1,COUNTIFS(Items!$M:$M,O901,Items!$N:$N,P901,Items!$O:$O,Q901)=1,COUNTIFS(Items!$U:$U,O901,Items!$V:$V,P901,Items!$W:$W,Q901)=1),0,1))</f>
        <v>0</v>
      </c>
      <c r="AC901" s="31" t="str">
        <f>IF(OR(RepP!$J$3="",RepP!$J$3=0,COUNTIF(Lists!$D:$D,RepP!$J$3)=0),Lists!$D$9,IF(RepP!$J$3=Lists!$D$9,Lists!$D$9,IF(RepP!$J$3=$E901,RepP!$J$3,"")))</f>
        <v>Все проекты</v>
      </c>
    </row>
    <row r="902" spans="2:29" x14ac:dyDescent="0.3">
      <c r="B902" s="26">
        <f>IF(AND(O902=0,P902=0,Q902=0,Y902=0),0,IF(OR(COUNTIFS(Items!$E:$E,O902,Items!$F:$F,P902,Items!$G:$G,Q902)=1,COUNTIFS(Items!$M:$M,O902,Items!$N:$N,P902,Items!$O:$O,Q902)=1,COUNTIFS(Items!$U:$U,O902,Items!$V:$V,P902,Items!$W:$W,Q902)=1),0,1))</f>
        <v>0</v>
      </c>
      <c r="AC902" s="31" t="str">
        <f>IF(OR(RepP!$J$3="",RepP!$J$3=0,COUNTIF(Lists!$D:$D,RepP!$J$3)=0),Lists!$D$9,IF(RepP!$J$3=Lists!$D$9,Lists!$D$9,IF(RepP!$J$3=$E902,RepP!$J$3,"")))</f>
        <v>Все проекты</v>
      </c>
    </row>
    <row r="903" spans="2:29" x14ac:dyDescent="0.3">
      <c r="B903" s="26">
        <f>IF(AND(O903=0,P903=0,Q903=0,Y903=0),0,IF(OR(COUNTIFS(Items!$E:$E,O903,Items!$F:$F,P903,Items!$G:$G,Q903)=1,COUNTIFS(Items!$M:$M,O903,Items!$N:$N,P903,Items!$O:$O,Q903)=1,COUNTIFS(Items!$U:$U,O903,Items!$V:$V,P903,Items!$W:$W,Q903)=1),0,1))</f>
        <v>0</v>
      </c>
      <c r="AC903" s="31" t="str">
        <f>IF(OR(RepP!$J$3="",RepP!$J$3=0,COUNTIF(Lists!$D:$D,RepP!$J$3)=0),Lists!$D$9,IF(RepP!$J$3=Lists!$D$9,Lists!$D$9,IF(RepP!$J$3=$E903,RepP!$J$3,"")))</f>
        <v>Все проекты</v>
      </c>
    </row>
    <row r="904" spans="2:29" x14ac:dyDescent="0.3">
      <c r="B904" s="26">
        <f>IF(AND(O904=0,P904=0,Q904=0,Y904=0),0,IF(OR(COUNTIFS(Items!$E:$E,O904,Items!$F:$F,P904,Items!$G:$G,Q904)=1,COUNTIFS(Items!$M:$M,O904,Items!$N:$N,P904,Items!$O:$O,Q904)=1,COUNTIFS(Items!$U:$U,O904,Items!$V:$V,P904,Items!$W:$W,Q904)=1),0,1))</f>
        <v>0</v>
      </c>
      <c r="AC904" s="31" t="str">
        <f>IF(OR(RepP!$J$3="",RepP!$J$3=0,COUNTIF(Lists!$D:$D,RepP!$J$3)=0),Lists!$D$9,IF(RepP!$J$3=Lists!$D$9,Lists!$D$9,IF(RepP!$J$3=$E904,RepP!$J$3,"")))</f>
        <v>Все проекты</v>
      </c>
    </row>
    <row r="905" spans="2:29" x14ac:dyDescent="0.3">
      <c r="B905" s="26">
        <f>IF(AND(O905=0,P905=0,Q905=0,Y905=0),0,IF(OR(COUNTIFS(Items!$E:$E,O905,Items!$F:$F,P905,Items!$G:$G,Q905)=1,COUNTIFS(Items!$M:$M,O905,Items!$N:$N,P905,Items!$O:$O,Q905)=1,COUNTIFS(Items!$U:$U,O905,Items!$V:$V,P905,Items!$W:$W,Q905)=1),0,1))</f>
        <v>0</v>
      </c>
      <c r="AC905" s="31" t="str">
        <f>IF(OR(RepP!$J$3="",RepP!$J$3=0,COUNTIF(Lists!$D:$D,RepP!$J$3)=0),Lists!$D$9,IF(RepP!$J$3=Lists!$D$9,Lists!$D$9,IF(RepP!$J$3=$E905,RepP!$J$3,"")))</f>
        <v>Все проекты</v>
      </c>
    </row>
    <row r="906" spans="2:29" x14ac:dyDescent="0.3">
      <c r="B906" s="26">
        <f>IF(AND(O906=0,P906=0,Q906=0,Y906=0),0,IF(OR(COUNTIFS(Items!$E:$E,O906,Items!$F:$F,P906,Items!$G:$G,Q906)=1,COUNTIFS(Items!$M:$M,O906,Items!$N:$N,P906,Items!$O:$O,Q906)=1,COUNTIFS(Items!$U:$U,O906,Items!$V:$V,P906,Items!$W:$W,Q906)=1),0,1))</f>
        <v>0</v>
      </c>
      <c r="AC906" s="31" t="str">
        <f>IF(OR(RepP!$J$3="",RepP!$J$3=0,COUNTIF(Lists!$D:$D,RepP!$J$3)=0),Lists!$D$9,IF(RepP!$J$3=Lists!$D$9,Lists!$D$9,IF(RepP!$J$3=$E906,RepP!$J$3,"")))</f>
        <v>Все проекты</v>
      </c>
    </row>
    <row r="907" spans="2:29" x14ac:dyDescent="0.3">
      <c r="B907" s="26">
        <f>IF(AND(O907=0,P907=0,Q907=0,Y907=0),0,IF(OR(COUNTIFS(Items!$E:$E,O907,Items!$F:$F,P907,Items!$G:$G,Q907)=1,COUNTIFS(Items!$M:$M,O907,Items!$N:$N,P907,Items!$O:$O,Q907)=1,COUNTIFS(Items!$U:$U,O907,Items!$V:$V,P907,Items!$W:$W,Q907)=1),0,1))</f>
        <v>0</v>
      </c>
      <c r="AC907" s="31" t="str">
        <f>IF(OR(RepP!$J$3="",RepP!$J$3=0,COUNTIF(Lists!$D:$D,RepP!$J$3)=0),Lists!$D$9,IF(RepP!$J$3=Lists!$D$9,Lists!$D$9,IF(RepP!$J$3=$E907,RepP!$J$3,"")))</f>
        <v>Все проекты</v>
      </c>
    </row>
    <row r="908" spans="2:29" x14ac:dyDescent="0.3">
      <c r="B908" s="26">
        <f>IF(AND(O908=0,P908=0,Q908=0,Y908=0),0,IF(OR(COUNTIFS(Items!$E:$E,O908,Items!$F:$F,P908,Items!$G:$G,Q908)=1,COUNTIFS(Items!$M:$M,O908,Items!$N:$N,P908,Items!$O:$O,Q908)=1,COUNTIFS(Items!$U:$U,O908,Items!$V:$V,P908,Items!$W:$W,Q908)=1),0,1))</f>
        <v>0</v>
      </c>
      <c r="AC908" s="31" t="str">
        <f>IF(OR(RepP!$J$3="",RepP!$J$3=0,COUNTIF(Lists!$D:$D,RepP!$J$3)=0),Lists!$D$9,IF(RepP!$J$3=Lists!$D$9,Lists!$D$9,IF(RepP!$J$3=$E908,RepP!$J$3,"")))</f>
        <v>Все проекты</v>
      </c>
    </row>
    <row r="909" spans="2:29" x14ac:dyDescent="0.3">
      <c r="B909" s="26">
        <f>IF(AND(O909=0,P909=0,Q909=0,Y909=0),0,IF(OR(COUNTIFS(Items!$E:$E,O909,Items!$F:$F,P909,Items!$G:$G,Q909)=1,COUNTIFS(Items!$M:$M,O909,Items!$N:$N,P909,Items!$O:$O,Q909)=1,COUNTIFS(Items!$U:$U,O909,Items!$V:$V,P909,Items!$W:$W,Q909)=1),0,1))</f>
        <v>0</v>
      </c>
      <c r="AC909" s="31" t="str">
        <f>IF(OR(RepP!$J$3="",RepP!$J$3=0,COUNTIF(Lists!$D:$D,RepP!$J$3)=0),Lists!$D$9,IF(RepP!$J$3=Lists!$D$9,Lists!$D$9,IF(RepP!$J$3=$E909,RepP!$J$3,"")))</f>
        <v>Все проекты</v>
      </c>
    </row>
    <row r="910" spans="2:29" x14ac:dyDescent="0.3">
      <c r="B910" s="26">
        <f>IF(AND(O910=0,P910=0,Q910=0,Y910=0),0,IF(OR(COUNTIFS(Items!$E:$E,O910,Items!$F:$F,P910,Items!$G:$G,Q910)=1,COUNTIFS(Items!$M:$M,O910,Items!$N:$N,P910,Items!$O:$O,Q910)=1,COUNTIFS(Items!$U:$U,O910,Items!$V:$V,P910,Items!$W:$W,Q910)=1),0,1))</f>
        <v>0</v>
      </c>
      <c r="AC910" s="31" t="str">
        <f>IF(OR(RepP!$J$3="",RepP!$J$3=0,COUNTIF(Lists!$D:$D,RepP!$J$3)=0),Lists!$D$9,IF(RepP!$J$3=Lists!$D$9,Lists!$D$9,IF(RepP!$J$3=$E910,RepP!$J$3,"")))</f>
        <v>Все проекты</v>
      </c>
    </row>
    <row r="911" spans="2:29" x14ac:dyDescent="0.3">
      <c r="B911" s="26">
        <f>IF(AND(O911=0,P911=0,Q911=0,Y911=0),0,IF(OR(COUNTIFS(Items!$E:$E,O911,Items!$F:$F,P911,Items!$G:$G,Q911)=1,COUNTIFS(Items!$M:$M,O911,Items!$N:$N,P911,Items!$O:$O,Q911)=1,COUNTIFS(Items!$U:$U,O911,Items!$V:$V,P911,Items!$W:$W,Q911)=1),0,1))</f>
        <v>0</v>
      </c>
      <c r="AC911" s="31" t="str">
        <f>IF(OR(RepP!$J$3="",RepP!$J$3=0,COUNTIF(Lists!$D:$D,RepP!$J$3)=0),Lists!$D$9,IF(RepP!$J$3=Lists!$D$9,Lists!$D$9,IF(RepP!$J$3=$E911,RepP!$J$3,"")))</f>
        <v>Все проекты</v>
      </c>
    </row>
    <row r="912" spans="2:29" x14ac:dyDescent="0.3">
      <c r="B912" s="26">
        <f>IF(AND(O912=0,P912=0,Q912=0,Y912=0),0,IF(OR(COUNTIFS(Items!$E:$E,O912,Items!$F:$F,P912,Items!$G:$G,Q912)=1,COUNTIFS(Items!$M:$M,O912,Items!$N:$N,P912,Items!$O:$O,Q912)=1,COUNTIFS(Items!$U:$U,O912,Items!$V:$V,P912,Items!$W:$W,Q912)=1),0,1))</f>
        <v>0</v>
      </c>
      <c r="AC912" s="31" t="str">
        <f>IF(OR(RepP!$J$3="",RepP!$J$3=0,COUNTIF(Lists!$D:$D,RepP!$J$3)=0),Lists!$D$9,IF(RepP!$J$3=Lists!$D$9,Lists!$D$9,IF(RepP!$J$3=$E912,RepP!$J$3,"")))</f>
        <v>Все проекты</v>
      </c>
    </row>
    <row r="913" spans="2:29" x14ac:dyDescent="0.3">
      <c r="B913" s="26">
        <f>IF(AND(O913=0,P913=0,Q913=0,Y913=0),0,IF(OR(COUNTIFS(Items!$E:$E,O913,Items!$F:$F,P913,Items!$G:$G,Q913)=1,COUNTIFS(Items!$M:$M,O913,Items!$N:$N,P913,Items!$O:$O,Q913)=1,COUNTIFS(Items!$U:$U,O913,Items!$V:$V,P913,Items!$W:$W,Q913)=1),0,1))</f>
        <v>0</v>
      </c>
      <c r="AC913" s="31" t="str">
        <f>IF(OR(RepP!$J$3="",RepP!$J$3=0,COUNTIF(Lists!$D:$D,RepP!$J$3)=0),Lists!$D$9,IF(RepP!$J$3=Lists!$D$9,Lists!$D$9,IF(RepP!$J$3=$E913,RepP!$J$3,"")))</f>
        <v>Все проекты</v>
      </c>
    </row>
    <row r="914" spans="2:29" x14ac:dyDescent="0.3">
      <c r="B914" s="26">
        <f>IF(AND(O914=0,P914=0,Q914=0,Y914=0),0,IF(OR(COUNTIFS(Items!$E:$E,O914,Items!$F:$F,P914,Items!$G:$G,Q914)=1,COUNTIFS(Items!$M:$M,O914,Items!$N:$N,P914,Items!$O:$O,Q914)=1,COUNTIFS(Items!$U:$U,O914,Items!$V:$V,P914,Items!$W:$W,Q914)=1),0,1))</f>
        <v>0</v>
      </c>
      <c r="AC914" s="31" t="str">
        <f>IF(OR(RepP!$J$3="",RepP!$J$3=0,COUNTIF(Lists!$D:$D,RepP!$J$3)=0),Lists!$D$9,IF(RepP!$J$3=Lists!$D$9,Lists!$D$9,IF(RepP!$J$3=$E914,RepP!$J$3,"")))</f>
        <v>Все проекты</v>
      </c>
    </row>
    <row r="915" spans="2:29" x14ac:dyDescent="0.3">
      <c r="B915" s="26">
        <f>IF(AND(O915=0,P915=0,Q915=0,Y915=0),0,IF(OR(COUNTIFS(Items!$E:$E,O915,Items!$F:$F,P915,Items!$G:$G,Q915)=1,COUNTIFS(Items!$M:$M,O915,Items!$N:$N,P915,Items!$O:$O,Q915)=1,COUNTIFS(Items!$U:$U,O915,Items!$V:$V,P915,Items!$W:$W,Q915)=1),0,1))</f>
        <v>0</v>
      </c>
      <c r="AC915" s="31" t="str">
        <f>IF(OR(RepP!$J$3="",RepP!$J$3=0,COUNTIF(Lists!$D:$D,RepP!$J$3)=0),Lists!$D$9,IF(RepP!$J$3=Lists!$D$9,Lists!$D$9,IF(RepP!$J$3=$E915,RepP!$J$3,"")))</f>
        <v>Все проекты</v>
      </c>
    </row>
    <row r="916" spans="2:29" x14ac:dyDescent="0.3">
      <c r="B916" s="26">
        <f>IF(AND(O916=0,P916=0,Q916=0,Y916=0),0,IF(OR(COUNTIFS(Items!$E:$E,O916,Items!$F:$F,P916,Items!$G:$G,Q916)=1,COUNTIFS(Items!$M:$M,O916,Items!$N:$N,P916,Items!$O:$O,Q916)=1,COUNTIFS(Items!$U:$U,O916,Items!$V:$V,P916,Items!$W:$W,Q916)=1),0,1))</f>
        <v>0</v>
      </c>
      <c r="AC916" s="31" t="str">
        <f>IF(OR(RepP!$J$3="",RepP!$J$3=0,COUNTIF(Lists!$D:$D,RepP!$J$3)=0),Lists!$D$9,IF(RepP!$J$3=Lists!$D$9,Lists!$D$9,IF(RepP!$J$3=$E916,RepP!$J$3,"")))</f>
        <v>Все проекты</v>
      </c>
    </row>
    <row r="917" spans="2:29" x14ac:dyDescent="0.3">
      <c r="B917" s="26">
        <f>IF(AND(O917=0,P917=0,Q917=0,Y917=0),0,IF(OR(COUNTIFS(Items!$E:$E,O917,Items!$F:$F,P917,Items!$G:$G,Q917)=1,COUNTIFS(Items!$M:$M,O917,Items!$N:$N,P917,Items!$O:$O,Q917)=1,COUNTIFS(Items!$U:$U,O917,Items!$V:$V,P917,Items!$W:$W,Q917)=1),0,1))</f>
        <v>0</v>
      </c>
      <c r="AC917" s="31" t="str">
        <f>IF(OR(RepP!$J$3="",RepP!$J$3=0,COUNTIF(Lists!$D:$D,RepP!$J$3)=0),Lists!$D$9,IF(RepP!$J$3=Lists!$D$9,Lists!$D$9,IF(RepP!$J$3=$E917,RepP!$J$3,"")))</f>
        <v>Все проекты</v>
      </c>
    </row>
    <row r="918" spans="2:29" x14ac:dyDescent="0.3">
      <c r="B918" s="26">
        <f>IF(AND(O918=0,P918=0,Q918=0,Y918=0),0,IF(OR(COUNTIFS(Items!$E:$E,O918,Items!$F:$F,P918,Items!$G:$G,Q918)=1,COUNTIFS(Items!$M:$M,O918,Items!$N:$N,P918,Items!$O:$O,Q918)=1,COUNTIFS(Items!$U:$U,O918,Items!$V:$V,P918,Items!$W:$W,Q918)=1),0,1))</f>
        <v>0</v>
      </c>
      <c r="AC918" s="31" t="str">
        <f>IF(OR(RepP!$J$3="",RepP!$J$3=0,COUNTIF(Lists!$D:$D,RepP!$J$3)=0),Lists!$D$9,IF(RepP!$J$3=Lists!$D$9,Lists!$D$9,IF(RepP!$J$3=$E918,RepP!$J$3,"")))</f>
        <v>Все проекты</v>
      </c>
    </row>
    <row r="919" spans="2:29" x14ac:dyDescent="0.3">
      <c r="B919" s="26">
        <f>IF(AND(O919=0,P919=0,Q919=0,Y919=0),0,IF(OR(COUNTIFS(Items!$E:$E,O919,Items!$F:$F,P919,Items!$G:$G,Q919)=1,COUNTIFS(Items!$M:$M,O919,Items!$N:$N,P919,Items!$O:$O,Q919)=1,COUNTIFS(Items!$U:$U,O919,Items!$V:$V,P919,Items!$W:$W,Q919)=1),0,1))</f>
        <v>0</v>
      </c>
      <c r="AC919" s="31" t="str">
        <f>IF(OR(RepP!$J$3="",RepP!$J$3=0,COUNTIF(Lists!$D:$D,RepP!$J$3)=0),Lists!$D$9,IF(RepP!$J$3=Lists!$D$9,Lists!$D$9,IF(RepP!$J$3=$E919,RepP!$J$3,"")))</f>
        <v>Все проекты</v>
      </c>
    </row>
    <row r="920" spans="2:29" x14ac:dyDescent="0.3">
      <c r="B920" s="26">
        <f>IF(AND(O920=0,P920=0,Q920=0,Y920=0),0,IF(OR(COUNTIFS(Items!$E:$E,O920,Items!$F:$F,P920,Items!$G:$G,Q920)=1,COUNTIFS(Items!$M:$M,O920,Items!$N:$N,P920,Items!$O:$O,Q920)=1,COUNTIFS(Items!$U:$U,O920,Items!$V:$V,P920,Items!$W:$W,Q920)=1),0,1))</f>
        <v>0</v>
      </c>
      <c r="AC920" s="31" t="str">
        <f>IF(OR(RepP!$J$3="",RepP!$J$3=0,COUNTIF(Lists!$D:$D,RepP!$J$3)=0),Lists!$D$9,IF(RepP!$J$3=Lists!$D$9,Lists!$D$9,IF(RepP!$J$3=$E920,RepP!$J$3,"")))</f>
        <v>Все проекты</v>
      </c>
    </row>
    <row r="921" spans="2:29" x14ac:dyDescent="0.3">
      <c r="B921" s="26">
        <f>IF(AND(O921=0,P921=0,Q921=0,Y921=0),0,IF(OR(COUNTIFS(Items!$E:$E,O921,Items!$F:$F,P921,Items!$G:$G,Q921)=1,COUNTIFS(Items!$M:$M,O921,Items!$N:$N,P921,Items!$O:$O,Q921)=1,COUNTIFS(Items!$U:$U,O921,Items!$V:$V,P921,Items!$W:$W,Q921)=1),0,1))</f>
        <v>0</v>
      </c>
      <c r="AC921" s="31" t="str">
        <f>IF(OR(RepP!$J$3="",RepP!$J$3=0,COUNTIF(Lists!$D:$D,RepP!$J$3)=0),Lists!$D$9,IF(RepP!$J$3=Lists!$D$9,Lists!$D$9,IF(RepP!$J$3=$E921,RepP!$J$3,"")))</f>
        <v>Все проекты</v>
      </c>
    </row>
    <row r="922" spans="2:29" x14ac:dyDescent="0.3">
      <c r="B922" s="26">
        <f>IF(AND(O922=0,P922=0,Q922=0,Y922=0),0,IF(OR(COUNTIFS(Items!$E:$E,O922,Items!$F:$F,P922,Items!$G:$G,Q922)=1,COUNTIFS(Items!$M:$M,O922,Items!$N:$N,P922,Items!$O:$O,Q922)=1,COUNTIFS(Items!$U:$U,O922,Items!$V:$V,P922,Items!$W:$W,Q922)=1),0,1))</f>
        <v>0</v>
      </c>
      <c r="AC922" s="31" t="str">
        <f>IF(OR(RepP!$J$3="",RepP!$J$3=0,COUNTIF(Lists!$D:$D,RepP!$J$3)=0),Lists!$D$9,IF(RepP!$J$3=Lists!$D$9,Lists!$D$9,IF(RepP!$J$3=$E922,RepP!$J$3,"")))</f>
        <v>Все проекты</v>
      </c>
    </row>
    <row r="923" spans="2:29" x14ac:dyDescent="0.3">
      <c r="B923" s="26">
        <f>IF(AND(O923=0,P923=0,Q923=0,Y923=0),0,IF(OR(COUNTIFS(Items!$E:$E,O923,Items!$F:$F,P923,Items!$G:$G,Q923)=1,COUNTIFS(Items!$M:$M,O923,Items!$N:$N,P923,Items!$O:$O,Q923)=1,COUNTIFS(Items!$U:$U,O923,Items!$V:$V,P923,Items!$W:$W,Q923)=1),0,1))</f>
        <v>0</v>
      </c>
      <c r="AC923" s="31" t="str">
        <f>IF(OR(RepP!$J$3="",RepP!$J$3=0,COUNTIF(Lists!$D:$D,RepP!$J$3)=0),Lists!$D$9,IF(RepP!$J$3=Lists!$D$9,Lists!$D$9,IF(RepP!$J$3=$E923,RepP!$J$3,"")))</f>
        <v>Все проекты</v>
      </c>
    </row>
    <row r="924" spans="2:29" x14ac:dyDescent="0.3">
      <c r="B924" s="26">
        <f>IF(AND(O924=0,P924=0,Q924=0,Y924=0),0,IF(OR(COUNTIFS(Items!$E:$E,O924,Items!$F:$F,P924,Items!$G:$G,Q924)=1,COUNTIFS(Items!$M:$M,O924,Items!$N:$N,P924,Items!$O:$O,Q924)=1,COUNTIFS(Items!$U:$U,O924,Items!$V:$V,P924,Items!$W:$W,Q924)=1),0,1))</f>
        <v>0</v>
      </c>
      <c r="AC924" s="31" t="str">
        <f>IF(OR(RepP!$J$3="",RepP!$J$3=0,COUNTIF(Lists!$D:$D,RepP!$J$3)=0),Lists!$D$9,IF(RepP!$J$3=Lists!$D$9,Lists!$D$9,IF(RepP!$J$3=$E924,RepP!$J$3,"")))</f>
        <v>Все проекты</v>
      </c>
    </row>
    <row r="925" spans="2:29" x14ac:dyDescent="0.3">
      <c r="B925" s="26">
        <f>IF(AND(O925=0,P925=0,Q925=0,Y925=0),0,IF(OR(COUNTIFS(Items!$E:$E,O925,Items!$F:$F,P925,Items!$G:$G,Q925)=1,COUNTIFS(Items!$M:$M,O925,Items!$N:$N,P925,Items!$O:$O,Q925)=1,COUNTIFS(Items!$U:$U,O925,Items!$V:$V,P925,Items!$W:$W,Q925)=1),0,1))</f>
        <v>0</v>
      </c>
      <c r="AC925" s="31" t="str">
        <f>IF(OR(RepP!$J$3="",RepP!$J$3=0,COUNTIF(Lists!$D:$D,RepP!$J$3)=0),Lists!$D$9,IF(RepP!$J$3=Lists!$D$9,Lists!$D$9,IF(RepP!$J$3=$E925,RepP!$J$3,"")))</f>
        <v>Все проекты</v>
      </c>
    </row>
    <row r="926" spans="2:29" x14ac:dyDescent="0.3">
      <c r="B926" s="26">
        <f>IF(AND(O926=0,P926=0,Q926=0,Y926=0),0,IF(OR(COUNTIFS(Items!$E:$E,O926,Items!$F:$F,P926,Items!$G:$G,Q926)=1,COUNTIFS(Items!$M:$M,O926,Items!$N:$N,P926,Items!$O:$O,Q926)=1,COUNTIFS(Items!$U:$U,O926,Items!$V:$V,P926,Items!$W:$W,Q926)=1),0,1))</f>
        <v>0</v>
      </c>
      <c r="AC926" s="31" t="str">
        <f>IF(OR(RepP!$J$3="",RepP!$J$3=0,COUNTIF(Lists!$D:$D,RepP!$J$3)=0),Lists!$D$9,IF(RepP!$J$3=Lists!$D$9,Lists!$D$9,IF(RepP!$J$3=$E926,RepP!$J$3,"")))</f>
        <v>Все проекты</v>
      </c>
    </row>
    <row r="927" spans="2:29" x14ac:dyDescent="0.3">
      <c r="B927" s="26">
        <f>IF(AND(O927=0,P927=0,Q927=0,Y927=0),0,IF(OR(COUNTIFS(Items!$E:$E,O927,Items!$F:$F,P927,Items!$G:$G,Q927)=1,COUNTIFS(Items!$M:$M,O927,Items!$N:$N,P927,Items!$O:$O,Q927)=1,COUNTIFS(Items!$U:$U,O927,Items!$V:$V,P927,Items!$W:$W,Q927)=1),0,1))</f>
        <v>0</v>
      </c>
      <c r="AC927" s="31" t="str">
        <f>IF(OR(RepP!$J$3="",RepP!$J$3=0,COUNTIF(Lists!$D:$D,RepP!$J$3)=0),Lists!$D$9,IF(RepP!$J$3=Lists!$D$9,Lists!$D$9,IF(RepP!$J$3=$E927,RepP!$J$3,"")))</f>
        <v>Все проекты</v>
      </c>
    </row>
    <row r="928" spans="2:29" x14ac:dyDescent="0.3">
      <c r="B928" s="26">
        <f>IF(AND(O928=0,P928=0,Q928=0,Y928=0),0,IF(OR(COUNTIFS(Items!$E:$E,O928,Items!$F:$F,P928,Items!$G:$G,Q928)=1,COUNTIFS(Items!$M:$M,O928,Items!$N:$N,P928,Items!$O:$O,Q928)=1,COUNTIFS(Items!$U:$U,O928,Items!$V:$V,P928,Items!$W:$W,Q928)=1),0,1))</f>
        <v>0</v>
      </c>
      <c r="AC928" s="31" t="str">
        <f>IF(OR(RepP!$J$3="",RepP!$J$3=0,COUNTIF(Lists!$D:$D,RepP!$J$3)=0),Lists!$D$9,IF(RepP!$J$3=Lists!$D$9,Lists!$D$9,IF(RepP!$J$3=$E928,RepP!$J$3,"")))</f>
        <v>Все проекты</v>
      </c>
    </row>
    <row r="929" spans="2:29" x14ac:dyDescent="0.3">
      <c r="B929" s="26">
        <f>IF(AND(O929=0,P929=0,Q929=0,Y929=0),0,IF(OR(COUNTIFS(Items!$E:$E,O929,Items!$F:$F,P929,Items!$G:$G,Q929)=1,COUNTIFS(Items!$M:$M,O929,Items!$N:$N,P929,Items!$O:$O,Q929)=1,COUNTIFS(Items!$U:$U,O929,Items!$V:$V,P929,Items!$W:$W,Q929)=1),0,1))</f>
        <v>0</v>
      </c>
      <c r="AC929" s="31" t="str">
        <f>IF(OR(RepP!$J$3="",RepP!$J$3=0,COUNTIF(Lists!$D:$D,RepP!$J$3)=0),Lists!$D$9,IF(RepP!$J$3=Lists!$D$9,Lists!$D$9,IF(RepP!$J$3=$E929,RepP!$J$3,"")))</f>
        <v>Все проекты</v>
      </c>
    </row>
    <row r="930" spans="2:29" x14ac:dyDescent="0.3">
      <c r="B930" s="26">
        <f>IF(AND(O930=0,P930=0,Q930=0,Y930=0),0,IF(OR(COUNTIFS(Items!$E:$E,O930,Items!$F:$F,P930,Items!$G:$G,Q930)=1,COUNTIFS(Items!$M:$M,O930,Items!$N:$N,P930,Items!$O:$O,Q930)=1,COUNTIFS(Items!$U:$U,O930,Items!$V:$V,P930,Items!$W:$W,Q930)=1),0,1))</f>
        <v>0</v>
      </c>
      <c r="AC930" s="31" t="str">
        <f>IF(OR(RepP!$J$3="",RepP!$J$3=0,COUNTIF(Lists!$D:$D,RepP!$J$3)=0),Lists!$D$9,IF(RepP!$J$3=Lists!$D$9,Lists!$D$9,IF(RepP!$J$3=$E930,RepP!$J$3,"")))</f>
        <v>Все проекты</v>
      </c>
    </row>
    <row r="931" spans="2:29" x14ac:dyDescent="0.3">
      <c r="B931" s="26">
        <f>IF(AND(O931=0,P931=0,Q931=0,Y931=0),0,IF(OR(COUNTIFS(Items!$E:$E,O931,Items!$F:$F,P931,Items!$G:$G,Q931)=1,COUNTIFS(Items!$M:$M,O931,Items!$N:$N,P931,Items!$O:$O,Q931)=1,COUNTIFS(Items!$U:$U,O931,Items!$V:$V,P931,Items!$W:$W,Q931)=1),0,1))</f>
        <v>0</v>
      </c>
      <c r="AC931" s="31" t="str">
        <f>IF(OR(RepP!$J$3="",RepP!$J$3=0,COUNTIF(Lists!$D:$D,RepP!$J$3)=0),Lists!$D$9,IF(RepP!$J$3=Lists!$D$9,Lists!$D$9,IF(RepP!$J$3=$E931,RepP!$J$3,"")))</f>
        <v>Все проекты</v>
      </c>
    </row>
    <row r="932" spans="2:29" x14ac:dyDescent="0.3">
      <c r="B932" s="26">
        <f>IF(AND(O932=0,P932=0,Q932=0,Y932=0),0,IF(OR(COUNTIFS(Items!$E:$E,O932,Items!$F:$F,P932,Items!$G:$G,Q932)=1,COUNTIFS(Items!$M:$M,O932,Items!$N:$N,P932,Items!$O:$O,Q932)=1,COUNTIFS(Items!$U:$U,O932,Items!$V:$V,P932,Items!$W:$W,Q932)=1),0,1))</f>
        <v>0</v>
      </c>
      <c r="AC932" s="31" t="str">
        <f>IF(OR(RepP!$J$3="",RepP!$J$3=0,COUNTIF(Lists!$D:$D,RepP!$J$3)=0),Lists!$D$9,IF(RepP!$J$3=Lists!$D$9,Lists!$D$9,IF(RepP!$J$3=$E932,RepP!$J$3,"")))</f>
        <v>Все проекты</v>
      </c>
    </row>
    <row r="933" spans="2:29" x14ac:dyDescent="0.3">
      <c r="B933" s="26">
        <f>IF(AND(O933=0,P933=0,Q933=0,Y933=0),0,IF(OR(COUNTIFS(Items!$E:$E,O933,Items!$F:$F,P933,Items!$G:$G,Q933)=1,COUNTIFS(Items!$M:$M,O933,Items!$N:$N,P933,Items!$O:$O,Q933)=1,COUNTIFS(Items!$U:$U,O933,Items!$V:$V,P933,Items!$W:$W,Q933)=1),0,1))</f>
        <v>0</v>
      </c>
      <c r="AC933" s="31" t="str">
        <f>IF(OR(RepP!$J$3="",RepP!$J$3=0,COUNTIF(Lists!$D:$D,RepP!$J$3)=0),Lists!$D$9,IF(RepP!$J$3=Lists!$D$9,Lists!$D$9,IF(RepP!$J$3=$E933,RepP!$J$3,"")))</f>
        <v>Все проекты</v>
      </c>
    </row>
    <row r="934" spans="2:29" x14ac:dyDescent="0.3">
      <c r="B934" s="26">
        <f>IF(AND(O934=0,P934=0,Q934=0,Y934=0),0,IF(OR(COUNTIFS(Items!$E:$E,O934,Items!$F:$F,P934,Items!$G:$G,Q934)=1,COUNTIFS(Items!$M:$M,O934,Items!$N:$N,P934,Items!$O:$O,Q934)=1,COUNTIFS(Items!$U:$U,O934,Items!$V:$V,P934,Items!$W:$W,Q934)=1),0,1))</f>
        <v>0</v>
      </c>
      <c r="AC934" s="31" t="str">
        <f>IF(OR(RepP!$J$3="",RepP!$J$3=0,COUNTIF(Lists!$D:$D,RepP!$J$3)=0),Lists!$D$9,IF(RepP!$J$3=Lists!$D$9,Lists!$D$9,IF(RepP!$J$3=$E934,RepP!$J$3,"")))</f>
        <v>Все проекты</v>
      </c>
    </row>
    <row r="935" spans="2:29" x14ac:dyDescent="0.3">
      <c r="B935" s="26">
        <f>IF(AND(O935=0,P935=0,Q935=0,Y935=0),0,IF(OR(COUNTIFS(Items!$E:$E,O935,Items!$F:$F,P935,Items!$G:$G,Q935)=1,COUNTIFS(Items!$M:$M,O935,Items!$N:$N,P935,Items!$O:$O,Q935)=1,COUNTIFS(Items!$U:$U,O935,Items!$V:$V,P935,Items!$W:$W,Q935)=1),0,1))</f>
        <v>0</v>
      </c>
      <c r="AC935" s="31" t="str">
        <f>IF(OR(RepP!$J$3="",RepP!$J$3=0,COUNTIF(Lists!$D:$D,RepP!$J$3)=0),Lists!$D$9,IF(RepP!$J$3=Lists!$D$9,Lists!$D$9,IF(RepP!$J$3=$E935,RepP!$J$3,"")))</f>
        <v>Все проекты</v>
      </c>
    </row>
    <row r="936" spans="2:29" x14ac:dyDescent="0.3">
      <c r="B936" s="26">
        <f>IF(AND(O936=0,P936=0,Q936=0,Y936=0),0,IF(OR(COUNTIFS(Items!$E:$E,O936,Items!$F:$F,P936,Items!$G:$G,Q936)=1,COUNTIFS(Items!$M:$M,O936,Items!$N:$N,P936,Items!$O:$O,Q936)=1,COUNTIFS(Items!$U:$U,O936,Items!$V:$V,P936,Items!$W:$W,Q936)=1),0,1))</f>
        <v>0</v>
      </c>
      <c r="AC936" s="31" t="str">
        <f>IF(OR(RepP!$J$3="",RepP!$J$3=0,COUNTIF(Lists!$D:$D,RepP!$J$3)=0),Lists!$D$9,IF(RepP!$J$3=Lists!$D$9,Lists!$D$9,IF(RepP!$J$3=$E936,RepP!$J$3,"")))</f>
        <v>Все проекты</v>
      </c>
    </row>
    <row r="937" spans="2:29" x14ac:dyDescent="0.3">
      <c r="B937" s="26">
        <f>IF(AND(O937=0,P937=0,Q937=0,Y937=0),0,IF(OR(COUNTIFS(Items!$E:$E,O937,Items!$F:$F,P937,Items!$G:$G,Q937)=1,COUNTIFS(Items!$M:$M,O937,Items!$N:$N,P937,Items!$O:$O,Q937)=1,COUNTIFS(Items!$U:$U,O937,Items!$V:$V,P937,Items!$W:$W,Q937)=1),0,1))</f>
        <v>0</v>
      </c>
      <c r="AC937" s="31" t="str">
        <f>IF(OR(RepP!$J$3="",RepP!$J$3=0,COUNTIF(Lists!$D:$D,RepP!$J$3)=0),Lists!$D$9,IF(RepP!$J$3=Lists!$D$9,Lists!$D$9,IF(RepP!$J$3=$E937,RepP!$J$3,"")))</f>
        <v>Все проекты</v>
      </c>
    </row>
    <row r="938" spans="2:29" x14ac:dyDescent="0.3">
      <c r="B938" s="26">
        <f>IF(AND(O938=0,P938=0,Q938=0,Y938=0),0,IF(OR(COUNTIFS(Items!$E:$E,O938,Items!$F:$F,P938,Items!$G:$G,Q938)=1,COUNTIFS(Items!$M:$M,O938,Items!$N:$N,P938,Items!$O:$O,Q938)=1,COUNTIFS(Items!$U:$U,O938,Items!$V:$V,P938,Items!$W:$W,Q938)=1),0,1))</f>
        <v>0</v>
      </c>
      <c r="AC938" s="31" t="str">
        <f>IF(OR(RepP!$J$3="",RepP!$J$3=0,COUNTIF(Lists!$D:$D,RepP!$J$3)=0),Lists!$D$9,IF(RepP!$J$3=Lists!$D$9,Lists!$D$9,IF(RepP!$J$3=$E938,RepP!$J$3,"")))</f>
        <v>Все проекты</v>
      </c>
    </row>
    <row r="939" spans="2:29" x14ac:dyDescent="0.3">
      <c r="B939" s="26">
        <f>IF(AND(O939=0,P939=0,Q939=0,Y939=0),0,IF(OR(COUNTIFS(Items!$E:$E,O939,Items!$F:$F,P939,Items!$G:$G,Q939)=1,COUNTIFS(Items!$M:$M,O939,Items!$N:$N,P939,Items!$O:$O,Q939)=1,COUNTIFS(Items!$U:$U,O939,Items!$V:$V,P939,Items!$W:$W,Q939)=1),0,1))</f>
        <v>0</v>
      </c>
      <c r="AC939" s="31" t="str">
        <f>IF(OR(RepP!$J$3="",RepP!$J$3=0,COUNTIF(Lists!$D:$D,RepP!$J$3)=0),Lists!$D$9,IF(RepP!$J$3=Lists!$D$9,Lists!$D$9,IF(RepP!$J$3=$E939,RepP!$J$3,"")))</f>
        <v>Все проекты</v>
      </c>
    </row>
    <row r="940" spans="2:29" x14ac:dyDescent="0.3">
      <c r="B940" s="26">
        <f>IF(AND(O940=0,P940=0,Q940=0,Y940=0),0,IF(OR(COUNTIFS(Items!$E:$E,O940,Items!$F:$F,P940,Items!$G:$G,Q940)=1,COUNTIFS(Items!$M:$M,O940,Items!$N:$N,P940,Items!$O:$O,Q940)=1,COUNTIFS(Items!$U:$U,O940,Items!$V:$V,P940,Items!$W:$W,Q940)=1),0,1))</f>
        <v>0</v>
      </c>
      <c r="AC940" s="31" t="str">
        <f>IF(OR(RepP!$J$3="",RepP!$J$3=0,COUNTIF(Lists!$D:$D,RepP!$J$3)=0),Lists!$D$9,IF(RepP!$J$3=Lists!$D$9,Lists!$D$9,IF(RepP!$J$3=$E940,RepP!$J$3,"")))</f>
        <v>Все проекты</v>
      </c>
    </row>
    <row r="941" spans="2:29" x14ac:dyDescent="0.3">
      <c r="B941" s="26">
        <f>IF(AND(O941=0,P941=0,Q941=0,Y941=0),0,IF(OR(COUNTIFS(Items!$E:$E,O941,Items!$F:$F,P941,Items!$G:$G,Q941)=1,COUNTIFS(Items!$M:$M,O941,Items!$N:$N,P941,Items!$O:$O,Q941)=1,COUNTIFS(Items!$U:$U,O941,Items!$V:$V,P941,Items!$W:$W,Q941)=1),0,1))</f>
        <v>0</v>
      </c>
      <c r="AC941" s="31" t="str">
        <f>IF(OR(RepP!$J$3="",RepP!$J$3=0,COUNTIF(Lists!$D:$D,RepP!$J$3)=0),Lists!$D$9,IF(RepP!$J$3=Lists!$D$9,Lists!$D$9,IF(RepP!$J$3=$E941,RepP!$J$3,"")))</f>
        <v>Все проекты</v>
      </c>
    </row>
    <row r="942" spans="2:29" x14ac:dyDescent="0.3">
      <c r="B942" s="26">
        <f>IF(AND(O942=0,P942=0,Q942=0,Y942=0),0,IF(OR(COUNTIFS(Items!$E:$E,O942,Items!$F:$F,P942,Items!$G:$G,Q942)=1,COUNTIFS(Items!$M:$M,O942,Items!$N:$N,P942,Items!$O:$O,Q942)=1,COUNTIFS(Items!$U:$U,O942,Items!$V:$V,P942,Items!$W:$W,Q942)=1),0,1))</f>
        <v>0</v>
      </c>
      <c r="AC942" s="31" t="str">
        <f>IF(OR(RepP!$J$3="",RepP!$J$3=0,COUNTIF(Lists!$D:$D,RepP!$J$3)=0),Lists!$D$9,IF(RepP!$J$3=Lists!$D$9,Lists!$D$9,IF(RepP!$J$3=$E942,RepP!$J$3,"")))</f>
        <v>Все проекты</v>
      </c>
    </row>
    <row r="943" spans="2:29" x14ac:dyDescent="0.3">
      <c r="B943" s="26">
        <f>IF(AND(O943=0,P943=0,Q943=0,Y943=0),0,IF(OR(COUNTIFS(Items!$E:$E,O943,Items!$F:$F,P943,Items!$G:$G,Q943)=1,COUNTIFS(Items!$M:$M,O943,Items!$N:$N,P943,Items!$O:$O,Q943)=1,COUNTIFS(Items!$U:$U,O943,Items!$V:$V,P943,Items!$W:$W,Q943)=1),0,1))</f>
        <v>0</v>
      </c>
      <c r="AC943" s="31" t="str">
        <f>IF(OR(RepP!$J$3="",RepP!$J$3=0,COUNTIF(Lists!$D:$D,RepP!$J$3)=0),Lists!$D$9,IF(RepP!$J$3=Lists!$D$9,Lists!$D$9,IF(RepP!$J$3=$E943,RepP!$J$3,"")))</f>
        <v>Все проекты</v>
      </c>
    </row>
    <row r="944" spans="2:29" x14ac:dyDescent="0.3">
      <c r="B944" s="26">
        <f>IF(AND(O944=0,P944=0,Q944=0,Y944=0),0,IF(OR(COUNTIFS(Items!$E:$E,O944,Items!$F:$F,P944,Items!$G:$G,Q944)=1,COUNTIFS(Items!$M:$M,O944,Items!$N:$N,P944,Items!$O:$O,Q944)=1,COUNTIFS(Items!$U:$U,O944,Items!$V:$V,P944,Items!$W:$W,Q944)=1),0,1))</f>
        <v>0</v>
      </c>
      <c r="AC944" s="31" t="str">
        <f>IF(OR(RepP!$J$3="",RepP!$J$3=0,COUNTIF(Lists!$D:$D,RepP!$J$3)=0),Lists!$D$9,IF(RepP!$J$3=Lists!$D$9,Lists!$D$9,IF(RepP!$J$3=$E944,RepP!$J$3,"")))</f>
        <v>Все проекты</v>
      </c>
    </row>
    <row r="945" spans="2:29" x14ac:dyDescent="0.3">
      <c r="B945" s="26">
        <f>IF(AND(O945=0,P945=0,Q945=0,Y945=0),0,IF(OR(COUNTIFS(Items!$E:$E,O945,Items!$F:$F,P945,Items!$G:$G,Q945)=1,COUNTIFS(Items!$M:$M,O945,Items!$N:$N,P945,Items!$O:$O,Q945)=1,COUNTIFS(Items!$U:$U,O945,Items!$V:$V,P945,Items!$W:$W,Q945)=1),0,1))</f>
        <v>0</v>
      </c>
      <c r="AC945" s="31" t="str">
        <f>IF(OR(RepP!$J$3="",RepP!$J$3=0,COUNTIF(Lists!$D:$D,RepP!$J$3)=0),Lists!$D$9,IF(RepP!$J$3=Lists!$D$9,Lists!$D$9,IF(RepP!$J$3=$E945,RepP!$J$3,"")))</f>
        <v>Все проекты</v>
      </c>
    </row>
    <row r="946" spans="2:29" x14ac:dyDescent="0.3">
      <c r="B946" s="26">
        <f>IF(AND(O946=0,P946=0,Q946=0,Y946=0),0,IF(OR(COUNTIFS(Items!$E:$E,O946,Items!$F:$F,P946,Items!$G:$G,Q946)=1,COUNTIFS(Items!$M:$M,O946,Items!$N:$N,P946,Items!$O:$O,Q946)=1,COUNTIFS(Items!$U:$U,O946,Items!$V:$V,P946,Items!$W:$W,Q946)=1),0,1))</f>
        <v>0</v>
      </c>
      <c r="AC946" s="31" t="str">
        <f>IF(OR(RepP!$J$3="",RepP!$J$3=0,COUNTIF(Lists!$D:$D,RepP!$J$3)=0),Lists!$D$9,IF(RepP!$J$3=Lists!$D$9,Lists!$D$9,IF(RepP!$J$3=$E946,RepP!$J$3,"")))</f>
        <v>Все проекты</v>
      </c>
    </row>
    <row r="947" spans="2:29" x14ac:dyDescent="0.3">
      <c r="B947" s="26">
        <f>IF(AND(O947=0,P947=0,Q947=0,Y947=0),0,IF(OR(COUNTIFS(Items!$E:$E,O947,Items!$F:$F,P947,Items!$G:$G,Q947)=1,COUNTIFS(Items!$M:$M,O947,Items!$N:$N,P947,Items!$O:$O,Q947)=1,COUNTIFS(Items!$U:$U,O947,Items!$V:$V,P947,Items!$W:$W,Q947)=1),0,1))</f>
        <v>0</v>
      </c>
      <c r="AC947" s="31" t="str">
        <f>IF(OR(RepP!$J$3="",RepP!$J$3=0,COUNTIF(Lists!$D:$D,RepP!$J$3)=0),Lists!$D$9,IF(RepP!$J$3=Lists!$D$9,Lists!$D$9,IF(RepP!$J$3=$E947,RepP!$J$3,"")))</f>
        <v>Все проекты</v>
      </c>
    </row>
    <row r="948" spans="2:29" x14ac:dyDescent="0.3">
      <c r="B948" s="26">
        <f>IF(AND(O948=0,P948=0,Q948=0,Y948=0),0,IF(OR(COUNTIFS(Items!$E:$E,O948,Items!$F:$F,P948,Items!$G:$G,Q948)=1,COUNTIFS(Items!$M:$M,O948,Items!$N:$N,P948,Items!$O:$O,Q948)=1,COUNTIFS(Items!$U:$U,O948,Items!$V:$V,P948,Items!$W:$W,Q948)=1),0,1))</f>
        <v>0</v>
      </c>
      <c r="AC948" s="31" t="str">
        <f>IF(OR(RepP!$J$3="",RepP!$J$3=0,COUNTIF(Lists!$D:$D,RepP!$J$3)=0),Lists!$D$9,IF(RepP!$J$3=Lists!$D$9,Lists!$D$9,IF(RepP!$J$3=$E948,RepP!$J$3,"")))</f>
        <v>Все проекты</v>
      </c>
    </row>
    <row r="949" spans="2:29" x14ac:dyDescent="0.3">
      <c r="B949" s="26">
        <f>IF(AND(O949=0,P949=0,Q949=0,Y949=0),0,IF(OR(COUNTIFS(Items!$E:$E,O949,Items!$F:$F,P949,Items!$G:$G,Q949)=1,COUNTIFS(Items!$M:$M,O949,Items!$N:$N,P949,Items!$O:$O,Q949)=1,COUNTIFS(Items!$U:$U,O949,Items!$V:$V,P949,Items!$W:$W,Q949)=1),0,1))</f>
        <v>0</v>
      </c>
      <c r="AC949" s="31" t="str">
        <f>IF(OR(RepP!$J$3="",RepP!$J$3=0,COUNTIF(Lists!$D:$D,RepP!$J$3)=0),Lists!$D$9,IF(RepP!$J$3=Lists!$D$9,Lists!$D$9,IF(RepP!$J$3=$E949,RepP!$J$3,"")))</f>
        <v>Все проекты</v>
      </c>
    </row>
    <row r="950" spans="2:29" x14ac:dyDescent="0.3">
      <c r="B950" s="26">
        <f>IF(AND(O950=0,P950=0,Q950=0,Y950=0),0,IF(OR(COUNTIFS(Items!$E:$E,O950,Items!$F:$F,P950,Items!$G:$G,Q950)=1,COUNTIFS(Items!$M:$M,O950,Items!$N:$N,P950,Items!$O:$O,Q950)=1,COUNTIFS(Items!$U:$U,O950,Items!$V:$V,P950,Items!$W:$W,Q950)=1),0,1))</f>
        <v>0</v>
      </c>
      <c r="AC950" s="31" t="str">
        <f>IF(OR(RepP!$J$3="",RepP!$J$3=0,COUNTIF(Lists!$D:$D,RepP!$J$3)=0),Lists!$D$9,IF(RepP!$J$3=Lists!$D$9,Lists!$D$9,IF(RepP!$J$3=$E950,RepP!$J$3,"")))</f>
        <v>Все проекты</v>
      </c>
    </row>
    <row r="951" spans="2:29" x14ac:dyDescent="0.3">
      <c r="B951" s="26">
        <f>IF(AND(O951=0,P951=0,Q951=0,Y951=0),0,IF(OR(COUNTIFS(Items!$E:$E,O951,Items!$F:$F,P951,Items!$G:$G,Q951)=1,COUNTIFS(Items!$M:$M,O951,Items!$N:$N,P951,Items!$O:$O,Q951)=1,COUNTIFS(Items!$U:$U,O951,Items!$V:$V,P951,Items!$W:$W,Q951)=1),0,1))</f>
        <v>0</v>
      </c>
      <c r="AC951" s="31" t="str">
        <f>IF(OR(RepP!$J$3="",RepP!$J$3=0,COUNTIF(Lists!$D:$D,RepP!$J$3)=0),Lists!$D$9,IF(RepP!$J$3=Lists!$D$9,Lists!$D$9,IF(RepP!$J$3=$E951,RepP!$J$3,"")))</f>
        <v>Все проекты</v>
      </c>
    </row>
    <row r="952" spans="2:29" x14ac:dyDescent="0.3">
      <c r="B952" s="26">
        <f>IF(AND(O952=0,P952=0,Q952=0,Y952=0),0,IF(OR(COUNTIFS(Items!$E:$E,O952,Items!$F:$F,P952,Items!$G:$G,Q952)=1,COUNTIFS(Items!$M:$M,O952,Items!$N:$N,P952,Items!$O:$O,Q952)=1,COUNTIFS(Items!$U:$U,O952,Items!$V:$V,P952,Items!$W:$W,Q952)=1),0,1))</f>
        <v>0</v>
      </c>
      <c r="AC952" s="31" t="str">
        <f>IF(OR(RepP!$J$3="",RepP!$J$3=0,COUNTIF(Lists!$D:$D,RepP!$J$3)=0),Lists!$D$9,IF(RepP!$J$3=Lists!$D$9,Lists!$D$9,IF(RepP!$J$3=$E952,RepP!$J$3,"")))</f>
        <v>Все проекты</v>
      </c>
    </row>
    <row r="953" spans="2:29" x14ac:dyDescent="0.3">
      <c r="B953" s="26">
        <f>IF(AND(O953=0,P953=0,Q953=0,Y953=0),0,IF(OR(COUNTIFS(Items!$E:$E,O953,Items!$F:$F,P953,Items!$G:$G,Q953)=1,COUNTIFS(Items!$M:$M,O953,Items!$N:$N,P953,Items!$O:$O,Q953)=1,COUNTIFS(Items!$U:$U,O953,Items!$V:$V,P953,Items!$W:$W,Q953)=1),0,1))</f>
        <v>0</v>
      </c>
      <c r="AC953" s="31" t="str">
        <f>IF(OR(RepP!$J$3="",RepP!$J$3=0,COUNTIF(Lists!$D:$D,RepP!$J$3)=0),Lists!$D$9,IF(RepP!$J$3=Lists!$D$9,Lists!$D$9,IF(RepP!$J$3=$E953,RepP!$J$3,"")))</f>
        <v>Все проекты</v>
      </c>
    </row>
    <row r="954" spans="2:29" x14ac:dyDescent="0.3">
      <c r="B954" s="26">
        <f>IF(AND(O954=0,P954=0,Q954=0,Y954=0),0,IF(OR(COUNTIFS(Items!$E:$E,O954,Items!$F:$F,P954,Items!$G:$G,Q954)=1,COUNTIFS(Items!$M:$M,O954,Items!$N:$N,P954,Items!$O:$O,Q954)=1,COUNTIFS(Items!$U:$U,O954,Items!$V:$V,P954,Items!$W:$W,Q954)=1),0,1))</f>
        <v>0</v>
      </c>
      <c r="AC954" s="31" t="str">
        <f>IF(OR(RepP!$J$3="",RepP!$J$3=0,COUNTIF(Lists!$D:$D,RepP!$J$3)=0),Lists!$D$9,IF(RepP!$J$3=Lists!$D$9,Lists!$D$9,IF(RepP!$J$3=$E954,RepP!$J$3,"")))</f>
        <v>Все проекты</v>
      </c>
    </row>
    <row r="955" spans="2:29" x14ac:dyDescent="0.3">
      <c r="B955" s="26">
        <f>IF(AND(O955=0,P955=0,Q955=0,Y955=0),0,IF(OR(COUNTIFS(Items!$E:$E,O955,Items!$F:$F,P955,Items!$G:$G,Q955)=1,COUNTIFS(Items!$M:$M,O955,Items!$N:$N,P955,Items!$O:$O,Q955)=1,COUNTIFS(Items!$U:$U,O955,Items!$V:$V,P955,Items!$W:$W,Q955)=1),0,1))</f>
        <v>0</v>
      </c>
      <c r="AC955" s="31" t="str">
        <f>IF(OR(RepP!$J$3="",RepP!$J$3=0,COUNTIF(Lists!$D:$D,RepP!$J$3)=0),Lists!$D$9,IF(RepP!$J$3=Lists!$D$9,Lists!$D$9,IF(RepP!$J$3=$E955,RepP!$J$3,"")))</f>
        <v>Все проекты</v>
      </c>
    </row>
    <row r="956" spans="2:29" x14ac:dyDescent="0.3">
      <c r="B956" s="26">
        <f>IF(AND(O956=0,P956=0,Q956=0,Y956=0),0,IF(OR(COUNTIFS(Items!$E:$E,O956,Items!$F:$F,P956,Items!$G:$G,Q956)=1,COUNTIFS(Items!$M:$M,O956,Items!$N:$N,P956,Items!$O:$O,Q956)=1,COUNTIFS(Items!$U:$U,O956,Items!$V:$V,P956,Items!$W:$W,Q956)=1),0,1))</f>
        <v>0</v>
      </c>
      <c r="AC956" s="31" t="str">
        <f>IF(OR(RepP!$J$3="",RepP!$J$3=0,COUNTIF(Lists!$D:$D,RepP!$J$3)=0),Lists!$D$9,IF(RepP!$J$3=Lists!$D$9,Lists!$D$9,IF(RepP!$J$3=$E956,RepP!$J$3,"")))</f>
        <v>Все проекты</v>
      </c>
    </row>
    <row r="957" spans="2:29" x14ac:dyDescent="0.3">
      <c r="B957" s="26">
        <f>IF(AND(O957=0,P957=0,Q957=0,Y957=0),0,IF(OR(COUNTIFS(Items!$E:$E,O957,Items!$F:$F,P957,Items!$G:$G,Q957)=1,COUNTIFS(Items!$M:$M,O957,Items!$N:$N,P957,Items!$O:$O,Q957)=1,COUNTIFS(Items!$U:$U,O957,Items!$V:$V,P957,Items!$W:$W,Q957)=1),0,1))</f>
        <v>0</v>
      </c>
      <c r="AC957" s="31" t="str">
        <f>IF(OR(RepP!$J$3="",RepP!$J$3=0,COUNTIF(Lists!$D:$D,RepP!$J$3)=0),Lists!$D$9,IF(RepP!$J$3=Lists!$D$9,Lists!$D$9,IF(RepP!$J$3=$E957,RepP!$J$3,"")))</f>
        <v>Все проекты</v>
      </c>
    </row>
    <row r="958" spans="2:29" x14ac:dyDescent="0.3">
      <c r="B958" s="26">
        <f>IF(AND(O958=0,P958=0,Q958=0,Y958=0),0,IF(OR(COUNTIFS(Items!$E:$E,O958,Items!$F:$F,P958,Items!$G:$G,Q958)=1,COUNTIFS(Items!$M:$M,O958,Items!$N:$N,P958,Items!$O:$O,Q958)=1,COUNTIFS(Items!$U:$U,O958,Items!$V:$V,P958,Items!$W:$W,Q958)=1),0,1))</f>
        <v>0</v>
      </c>
      <c r="AC958" s="31" t="str">
        <f>IF(OR(RepP!$J$3="",RepP!$J$3=0,COUNTIF(Lists!$D:$D,RepP!$J$3)=0),Lists!$D$9,IF(RepP!$J$3=Lists!$D$9,Lists!$D$9,IF(RepP!$J$3=$E958,RepP!$J$3,"")))</f>
        <v>Все проекты</v>
      </c>
    </row>
    <row r="959" spans="2:29" x14ac:dyDescent="0.3">
      <c r="B959" s="26">
        <f>IF(AND(O959=0,P959=0,Q959=0,Y959=0),0,IF(OR(COUNTIFS(Items!$E:$E,O959,Items!$F:$F,P959,Items!$G:$G,Q959)=1,COUNTIFS(Items!$M:$M,O959,Items!$N:$N,P959,Items!$O:$O,Q959)=1,COUNTIFS(Items!$U:$U,O959,Items!$V:$V,P959,Items!$W:$W,Q959)=1),0,1))</f>
        <v>0</v>
      </c>
      <c r="AC959" s="31" t="str">
        <f>IF(OR(RepP!$J$3="",RepP!$J$3=0,COUNTIF(Lists!$D:$D,RepP!$J$3)=0),Lists!$D$9,IF(RepP!$J$3=Lists!$D$9,Lists!$D$9,IF(RepP!$J$3=$E959,RepP!$J$3,"")))</f>
        <v>Все проекты</v>
      </c>
    </row>
    <row r="960" spans="2:29" x14ac:dyDescent="0.3">
      <c r="B960" s="26">
        <f>IF(AND(O960=0,P960=0,Q960=0,Y960=0),0,IF(OR(COUNTIFS(Items!$E:$E,O960,Items!$F:$F,P960,Items!$G:$G,Q960)=1,COUNTIFS(Items!$M:$M,O960,Items!$N:$N,P960,Items!$O:$O,Q960)=1,COUNTIFS(Items!$U:$U,O960,Items!$V:$V,P960,Items!$W:$W,Q960)=1),0,1))</f>
        <v>0</v>
      </c>
      <c r="AC960" s="31" t="str">
        <f>IF(OR(RepP!$J$3="",RepP!$J$3=0,COUNTIF(Lists!$D:$D,RepP!$J$3)=0),Lists!$D$9,IF(RepP!$J$3=Lists!$D$9,Lists!$D$9,IF(RepP!$J$3=$E960,RepP!$J$3,"")))</f>
        <v>Все проекты</v>
      </c>
    </row>
    <row r="961" spans="2:29" x14ac:dyDescent="0.3">
      <c r="B961" s="26">
        <f>IF(AND(O961=0,P961=0,Q961=0,Y961=0),0,IF(OR(COUNTIFS(Items!$E:$E,O961,Items!$F:$F,P961,Items!$G:$G,Q961)=1,COUNTIFS(Items!$M:$M,O961,Items!$N:$N,P961,Items!$O:$O,Q961)=1,COUNTIFS(Items!$U:$U,O961,Items!$V:$V,P961,Items!$W:$W,Q961)=1),0,1))</f>
        <v>0</v>
      </c>
      <c r="AC961" s="31" t="str">
        <f>IF(OR(RepP!$J$3="",RepP!$J$3=0,COUNTIF(Lists!$D:$D,RepP!$J$3)=0),Lists!$D$9,IF(RepP!$J$3=Lists!$D$9,Lists!$D$9,IF(RepP!$J$3=$E961,RepP!$J$3,"")))</f>
        <v>Все проекты</v>
      </c>
    </row>
    <row r="962" spans="2:29" x14ac:dyDescent="0.3">
      <c r="B962" s="26">
        <f>IF(AND(O962=0,P962=0,Q962=0,Y962=0),0,IF(OR(COUNTIFS(Items!$E:$E,O962,Items!$F:$F,P962,Items!$G:$G,Q962)=1,COUNTIFS(Items!$M:$M,O962,Items!$N:$N,P962,Items!$O:$O,Q962)=1,COUNTIFS(Items!$U:$U,O962,Items!$V:$V,P962,Items!$W:$W,Q962)=1),0,1))</f>
        <v>0</v>
      </c>
      <c r="AC962" s="31" t="str">
        <f>IF(OR(RepP!$J$3="",RepP!$J$3=0,COUNTIF(Lists!$D:$D,RepP!$J$3)=0),Lists!$D$9,IF(RepP!$J$3=Lists!$D$9,Lists!$D$9,IF(RepP!$J$3=$E962,RepP!$J$3,"")))</f>
        <v>Все проекты</v>
      </c>
    </row>
    <row r="963" spans="2:29" x14ac:dyDescent="0.3">
      <c r="B963" s="26">
        <f>IF(AND(O963=0,P963=0,Q963=0,Y963=0),0,IF(OR(COUNTIFS(Items!$E:$E,O963,Items!$F:$F,P963,Items!$G:$G,Q963)=1,COUNTIFS(Items!$M:$M,O963,Items!$N:$N,P963,Items!$O:$O,Q963)=1,COUNTIFS(Items!$U:$U,O963,Items!$V:$V,P963,Items!$W:$W,Q963)=1),0,1))</f>
        <v>0</v>
      </c>
      <c r="AC963" s="31" t="str">
        <f>IF(OR(RepP!$J$3="",RepP!$J$3=0,COUNTIF(Lists!$D:$D,RepP!$J$3)=0),Lists!$D$9,IF(RepP!$J$3=Lists!$D$9,Lists!$D$9,IF(RepP!$J$3=$E963,RepP!$J$3,"")))</f>
        <v>Все проекты</v>
      </c>
    </row>
    <row r="964" spans="2:29" x14ac:dyDescent="0.3">
      <c r="B964" s="26">
        <f>IF(AND(O964=0,P964=0,Q964=0,Y964=0),0,IF(OR(COUNTIFS(Items!$E:$E,O964,Items!$F:$F,P964,Items!$G:$G,Q964)=1,COUNTIFS(Items!$M:$M,O964,Items!$N:$N,P964,Items!$O:$O,Q964)=1,COUNTIFS(Items!$U:$U,O964,Items!$V:$V,P964,Items!$W:$W,Q964)=1),0,1))</f>
        <v>0</v>
      </c>
      <c r="AC964" s="31" t="str">
        <f>IF(OR(RepP!$J$3="",RepP!$J$3=0,COUNTIF(Lists!$D:$D,RepP!$J$3)=0),Lists!$D$9,IF(RepP!$J$3=Lists!$D$9,Lists!$D$9,IF(RepP!$J$3=$E964,RepP!$J$3,"")))</f>
        <v>Все проекты</v>
      </c>
    </row>
    <row r="965" spans="2:29" x14ac:dyDescent="0.3">
      <c r="B965" s="26">
        <f>IF(AND(O965=0,P965=0,Q965=0,Y965=0),0,IF(OR(COUNTIFS(Items!$E:$E,O965,Items!$F:$F,P965,Items!$G:$G,Q965)=1,COUNTIFS(Items!$M:$M,O965,Items!$N:$N,P965,Items!$O:$O,Q965)=1,COUNTIFS(Items!$U:$U,O965,Items!$V:$V,P965,Items!$W:$W,Q965)=1),0,1))</f>
        <v>0</v>
      </c>
      <c r="AC965" s="31" t="str">
        <f>IF(OR(RepP!$J$3="",RepP!$J$3=0,COUNTIF(Lists!$D:$D,RepP!$J$3)=0),Lists!$D$9,IF(RepP!$J$3=Lists!$D$9,Lists!$D$9,IF(RepP!$J$3=$E965,RepP!$J$3,"")))</f>
        <v>Все проекты</v>
      </c>
    </row>
    <row r="966" spans="2:29" x14ac:dyDescent="0.3">
      <c r="B966" s="26">
        <f>IF(AND(O966=0,P966=0,Q966=0,Y966=0),0,IF(OR(COUNTIFS(Items!$E:$E,O966,Items!$F:$F,P966,Items!$G:$G,Q966)=1,COUNTIFS(Items!$M:$M,O966,Items!$N:$N,P966,Items!$O:$O,Q966)=1,COUNTIFS(Items!$U:$U,O966,Items!$V:$V,P966,Items!$W:$W,Q966)=1),0,1))</f>
        <v>0</v>
      </c>
      <c r="AC966" s="31" t="str">
        <f>IF(OR(RepP!$J$3="",RepP!$J$3=0,COUNTIF(Lists!$D:$D,RepP!$J$3)=0),Lists!$D$9,IF(RepP!$J$3=Lists!$D$9,Lists!$D$9,IF(RepP!$J$3=$E966,RepP!$J$3,"")))</f>
        <v>Все проекты</v>
      </c>
    </row>
    <row r="967" spans="2:29" x14ac:dyDescent="0.3">
      <c r="B967" s="26">
        <f>IF(AND(O967=0,P967=0,Q967=0,Y967=0),0,IF(OR(COUNTIFS(Items!$E:$E,O967,Items!$F:$F,P967,Items!$G:$G,Q967)=1,COUNTIFS(Items!$M:$M,O967,Items!$N:$N,P967,Items!$O:$O,Q967)=1,COUNTIFS(Items!$U:$U,O967,Items!$V:$V,P967,Items!$W:$W,Q967)=1),0,1))</f>
        <v>0</v>
      </c>
      <c r="AC967" s="31" t="str">
        <f>IF(OR(RepP!$J$3="",RepP!$J$3=0,COUNTIF(Lists!$D:$D,RepP!$J$3)=0),Lists!$D$9,IF(RepP!$J$3=Lists!$D$9,Lists!$D$9,IF(RepP!$J$3=$E967,RepP!$J$3,"")))</f>
        <v>Все проекты</v>
      </c>
    </row>
    <row r="968" spans="2:29" x14ac:dyDescent="0.3">
      <c r="B968" s="26">
        <f>IF(AND(O968=0,P968=0,Q968=0,Y968=0),0,IF(OR(COUNTIFS(Items!$E:$E,O968,Items!$F:$F,P968,Items!$G:$G,Q968)=1,COUNTIFS(Items!$M:$M,O968,Items!$N:$N,P968,Items!$O:$O,Q968)=1,COUNTIFS(Items!$U:$U,O968,Items!$V:$V,P968,Items!$W:$W,Q968)=1),0,1))</f>
        <v>0</v>
      </c>
      <c r="AC968" s="31" t="str">
        <f>IF(OR(RepP!$J$3="",RepP!$J$3=0,COUNTIF(Lists!$D:$D,RepP!$J$3)=0),Lists!$D$9,IF(RepP!$J$3=Lists!$D$9,Lists!$D$9,IF(RepP!$J$3=$E968,RepP!$J$3,"")))</f>
        <v>Все проекты</v>
      </c>
    </row>
    <row r="969" spans="2:29" x14ac:dyDescent="0.3">
      <c r="B969" s="26">
        <f>IF(AND(O969=0,P969=0,Q969=0,Y969=0),0,IF(OR(COUNTIFS(Items!$E:$E,O969,Items!$F:$F,P969,Items!$G:$G,Q969)=1,COUNTIFS(Items!$M:$M,O969,Items!$N:$N,P969,Items!$O:$O,Q969)=1,COUNTIFS(Items!$U:$U,O969,Items!$V:$V,P969,Items!$W:$W,Q969)=1),0,1))</f>
        <v>0</v>
      </c>
      <c r="AC969" s="31" t="str">
        <f>IF(OR(RepP!$J$3="",RepP!$J$3=0,COUNTIF(Lists!$D:$D,RepP!$J$3)=0),Lists!$D$9,IF(RepP!$J$3=Lists!$D$9,Lists!$D$9,IF(RepP!$J$3=$E969,RepP!$J$3,"")))</f>
        <v>Все проекты</v>
      </c>
    </row>
    <row r="970" spans="2:29" x14ac:dyDescent="0.3">
      <c r="B970" s="26">
        <f>IF(AND(O970=0,P970=0,Q970=0,Y970=0),0,IF(OR(COUNTIFS(Items!$E:$E,O970,Items!$F:$F,P970,Items!$G:$G,Q970)=1,COUNTIFS(Items!$M:$M,O970,Items!$N:$N,P970,Items!$O:$O,Q970)=1,COUNTIFS(Items!$U:$U,O970,Items!$V:$V,P970,Items!$W:$W,Q970)=1),0,1))</f>
        <v>0</v>
      </c>
      <c r="AC970" s="31" t="str">
        <f>IF(OR(RepP!$J$3="",RepP!$J$3=0,COUNTIF(Lists!$D:$D,RepP!$J$3)=0),Lists!$D$9,IF(RepP!$J$3=Lists!$D$9,Lists!$D$9,IF(RepP!$J$3=$E970,RepP!$J$3,"")))</f>
        <v>Все проекты</v>
      </c>
    </row>
    <row r="971" spans="2:29" x14ac:dyDescent="0.3">
      <c r="B971" s="26">
        <f>IF(AND(O971=0,P971=0,Q971=0,Y971=0),0,IF(OR(COUNTIFS(Items!$E:$E,O971,Items!$F:$F,P971,Items!$G:$G,Q971)=1,COUNTIFS(Items!$M:$M,O971,Items!$N:$N,P971,Items!$O:$O,Q971)=1,COUNTIFS(Items!$U:$U,O971,Items!$V:$V,P971,Items!$W:$W,Q971)=1),0,1))</f>
        <v>0</v>
      </c>
      <c r="AC971" s="31" t="str">
        <f>IF(OR(RepP!$J$3="",RepP!$J$3=0,COUNTIF(Lists!$D:$D,RepP!$J$3)=0),Lists!$D$9,IF(RepP!$J$3=Lists!$D$9,Lists!$D$9,IF(RepP!$J$3=$E971,RepP!$J$3,"")))</f>
        <v>Все проекты</v>
      </c>
    </row>
    <row r="972" spans="2:29" x14ac:dyDescent="0.3">
      <c r="B972" s="26">
        <f>IF(AND(O972=0,P972=0,Q972=0,Y972=0),0,IF(OR(COUNTIFS(Items!$E:$E,O972,Items!$F:$F,P972,Items!$G:$G,Q972)=1,COUNTIFS(Items!$M:$M,O972,Items!$N:$N,P972,Items!$O:$O,Q972)=1,COUNTIFS(Items!$U:$U,O972,Items!$V:$V,P972,Items!$W:$W,Q972)=1),0,1))</f>
        <v>0</v>
      </c>
      <c r="AC972" s="31" t="str">
        <f>IF(OR(RepP!$J$3="",RepP!$J$3=0,COUNTIF(Lists!$D:$D,RepP!$J$3)=0),Lists!$D$9,IF(RepP!$J$3=Lists!$D$9,Lists!$D$9,IF(RepP!$J$3=$E972,RepP!$J$3,"")))</f>
        <v>Все проекты</v>
      </c>
    </row>
    <row r="973" spans="2:29" x14ac:dyDescent="0.3">
      <c r="B973" s="26">
        <f>IF(AND(O973=0,P973=0,Q973=0,Y973=0),0,IF(OR(COUNTIFS(Items!$E:$E,O973,Items!$F:$F,P973,Items!$G:$G,Q973)=1,COUNTIFS(Items!$M:$M,O973,Items!$N:$N,P973,Items!$O:$O,Q973)=1,COUNTIFS(Items!$U:$U,O973,Items!$V:$V,P973,Items!$W:$W,Q973)=1),0,1))</f>
        <v>0</v>
      </c>
      <c r="AC973" s="31" t="str">
        <f>IF(OR(RepP!$J$3="",RepP!$J$3=0,COUNTIF(Lists!$D:$D,RepP!$J$3)=0),Lists!$D$9,IF(RepP!$J$3=Lists!$D$9,Lists!$D$9,IF(RepP!$J$3=$E973,RepP!$J$3,"")))</f>
        <v>Все проекты</v>
      </c>
    </row>
    <row r="974" spans="2:29" x14ac:dyDescent="0.3">
      <c r="B974" s="26">
        <f>IF(AND(O974=0,P974=0,Q974=0,Y974=0),0,IF(OR(COUNTIFS(Items!$E:$E,O974,Items!$F:$F,P974,Items!$G:$G,Q974)=1,COUNTIFS(Items!$M:$M,O974,Items!$N:$N,P974,Items!$O:$O,Q974)=1,COUNTIFS(Items!$U:$U,O974,Items!$V:$V,P974,Items!$W:$W,Q974)=1),0,1))</f>
        <v>0</v>
      </c>
      <c r="AC974" s="31" t="str">
        <f>IF(OR(RepP!$J$3="",RepP!$J$3=0,COUNTIF(Lists!$D:$D,RepP!$J$3)=0),Lists!$D$9,IF(RepP!$J$3=Lists!$D$9,Lists!$D$9,IF(RepP!$J$3=$E974,RepP!$J$3,"")))</f>
        <v>Все проекты</v>
      </c>
    </row>
    <row r="975" spans="2:29" x14ac:dyDescent="0.3">
      <c r="B975" s="26">
        <f>IF(AND(O975=0,P975=0,Q975=0,Y975=0),0,IF(OR(COUNTIFS(Items!$E:$E,O975,Items!$F:$F,P975,Items!$G:$G,Q975)=1,COUNTIFS(Items!$M:$M,O975,Items!$N:$N,P975,Items!$O:$O,Q975)=1,COUNTIFS(Items!$U:$U,O975,Items!$V:$V,P975,Items!$W:$W,Q975)=1),0,1))</f>
        <v>0</v>
      </c>
      <c r="AC975" s="31" t="str">
        <f>IF(OR(RepP!$J$3="",RepP!$J$3=0,COUNTIF(Lists!$D:$D,RepP!$J$3)=0),Lists!$D$9,IF(RepP!$J$3=Lists!$D$9,Lists!$D$9,IF(RepP!$J$3=$E975,RepP!$J$3,"")))</f>
        <v>Все проекты</v>
      </c>
    </row>
    <row r="976" spans="2:29" x14ac:dyDescent="0.3">
      <c r="B976" s="26">
        <f>IF(AND(O976=0,P976=0,Q976=0,Y976=0),0,IF(OR(COUNTIFS(Items!$E:$E,O976,Items!$F:$F,P976,Items!$G:$G,Q976)=1,COUNTIFS(Items!$M:$M,O976,Items!$N:$N,P976,Items!$O:$O,Q976)=1,COUNTIFS(Items!$U:$U,O976,Items!$V:$V,P976,Items!$W:$W,Q976)=1),0,1))</f>
        <v>0</v>
      </c>
      <c r="AC976" s="31" t="str">
        <f>IF(OR(RepP!$J$3="",RepP!$J$3=0,COUNTIF(Lists!$D:$D,RepP!$J$3)=0),Lists!$D$9,IF(RepP!$J$3=Lists!$D$9,Lists!$D$9,IF(RepP!$J$3=$E976,RepP!$J$3,"")))</f>
        <v>Все проекты</v>
      </c>
    </row>
    <row r="977" spans="2:29" x14ac:dyDescent="0.3">
      <c r="B977" s="26">
        <f>IF(AND(O977=0,P977=0,Q977=0,Y977=0),0,IF(OR(COUNTIFS(Items!$E:$E,O977,Items!$F:$F,P977,Items!$G:$G,Q977)=1,COUNTIFS(Items!$M:$M,O977,Items!$N:$N,P977,Items!$O:$O,Q977)=1,COUNTIFS(Items!$U:$U,O977,Items!$V:$V,P977,Items!$W:$W,Q977)=1),0,1))</f>
        <v>0</v>
      </c>
      <c r="AC977" s="31" t="str">
        <f>IF(OR(RepP!$J$3="",RepP!$J$3=0,COUNTIF(Lists!$D:$D,RepP!$J$3)=0),Lists!$D$9,IF(RepP!$J$3=Lists!$D$9,Lists!$D$9,IF(RepP!$J$3=$E977,RepP!$J$3,"")))</f>
        <v>Все проекты</v>
      </c>
    </row>
    <row r="978" spans="2:29" x14ac:dyDescent="0.3">
      <c r="B978" s="26">
        <f>IF(AND(O978=0,P978=0,Q978=0,Y978=0),0,IF(OR(COUNTIFS(Items!$E:$E,O978,Items!$F:$F,P978,Items!$G:$G,Q978)=1,COUNTIFS(Items!$M:$M,O978,Items!$N:$N,P978,Items!$O:$O,Q978)=1,COUNTIFS(Items!$U:$U,O978,Items!$V:$V,P978,Items!$W:$W,Q978)=1),0,1))</f>
        <v>0</v>
      </c>
      <c r="AC978" s="31" t="str">
        <f>IF(OR(RepP!$J$3="",RepP!$J$3=0,COUNTIF(Lists!$D:$D,RepP!$J$3)=0),Lists!$D$9,IF(RepP!$J$3=Lists!$D$9,Lists!$D$9,IF(RepP!$J$3=$E978,RepP!$J$3,"")))</f>
        <v>Все проекты</v>
      </c>
    </row>
    <row r="979" spans="2:29" x14ac:dyDescent="0.3">
      <c r="B979" s="26">
        <f>IF(AND(O979=0,P979=0,Q979=0,Y979=0),0,IF(OR(COUNTIFS(Items!$E:$E,O979,Items!$F:$F,P979,Items!$G:$G,Q979)=1,COUNTIFS(Items!$M:$M,O979,Items!$N:$N,P979,Items!$O:$O,Q979)=1,COUNTIFS(Items!$U:$U,O979,Items!$V:$V,P979,Items!$W:$W,Q979)=1),0,1))</f>
        <v>0</v>
      </c>
      <c r="AC979" s="31" t="str">
        <f>IF(OR(RepP!$J$3="",RepP!$J$3=0,COUNTIF(Lists!$D:$D,RepP!$J$3)=0),Lists!$D$9,IF(RepP!$J$3=Lists!$D$9,Lists!$D$9,IF(RepP!$J$3=$E979,RepP!$J$3,"")))</f>
        <v>Все проекты</v>
      </c>
    </row>
    <row r="980" spans="2:29" x14ac:dyDescent="0.3">
      <c r="B980" s="26">
        <f>IF(AND(O980=0,P980=0,Q980=0,Y980=0),0,IF(OR(COUNTIFS(Items!$E:$E,O980,Items!$F:$F,P980,Items!$G:$G,Q980)=1,COUNTIFS(Items!$M:$M,O980,Items!$N:$N,P980,Items!$O:$O,Q980)=1,COUNTIFS(Items!$U:$U,O980,Items!$V:$V,P980,Items!$W:$W,Q980)=1),0,1))</f>
        <v>0</v>
      </c>
      <c r="AC980" s="31" t="str">
        <f>IF(OR(RepP!$J$3="",RepP!$J$3=0,COUNTIF(Lists!$D:$D,RepP!$J$3)=0),Lists!$D$9,IF(RepP!$J$3=Lists!$D$9,Lists!$D$9,IF(RepP!$J$3=$E980,RepP!$J$3,"")))</f>
        <v>Все проекты</v>
      </c>
    </row>
    <row r="981" spans="2:29" x14ac:dyDescent="0.3">
      <c r="B981" s="26">
        <f>IF(AND(O981=0,P981=0,Q981=0,Y981=0),0,IF(OR(COUNTIFS(Items!$E:$E,O981,Items!$F:$F,P981,Items!$G:$G,Q981)=1,COUNTIFS(Items!$M:$M,O981,Items!$N:$N,P981,Items!$O:$O,Q981)=1,COUNTIFS(Items!$U:$U,O981,Items!$V:$V,P981,Items!$W:$W,Q981)=1),0,1))</f>
        <v>0</v>
      </c>
      <c r="AC981" s="31" t="str">
        <f>IF(OR(RepP!$J$3="",RepP!$J$3=0,COUNTIF(Lists!$D:$D,RepP!$J$3)=0),Lists!$D$9,IF(RepP!$J$3=Lists!$D$9,Lists!$D$9,IF(RepP!$J$3=$E981,RepP!$J$3,"")))</f>
        <v>Все проекты</v>
      </c>
    </row>
    <row r="982" spans="2:29" x14ac:dyDescent="0.3">
      <c r="B982" s="26">
        <f>IF(AND(O982=0,P982=0,Q982=0,Y982=0),0,IF(OR(COUNTIFS(Items!$E:$E,O982,Items!$F:$F,P982,Items!$G:$G,Q982)=1,COUNTIFS(Items!$M:$M,O982,Items!$N:$N,P982,Items!$O:$O,Q982)=1,COUNTIFS(Items!$U:$U,O982,Items!$V:$V,P982,Items!$W:$W,Q982)=1),0,1))</f>
        <v>0</v>
      </c>
      <c r="AC982" s="31" t="str">
        <f>IF(OR(RepP!$J$3="",RepP!$J$3=0,COUNTIF(Lists!$D:$D,RepP!$J$3)=0),Lists!$D$9,IF(RepP!$J$3=Lists!$D$9,Lists!$D$9,IF(RepP!$J$3=$E982,RepP!$J$3,"")))</f>
        <v>Все проекты</v>
      </c>
    </row>
    <row r="983" spans="2:29" x14ac:dyDescent="0.3">
      <c r="B983" s="26">
        <f>IF(AND(O983=0,P983=0,Q983=0,Y983=0),0,IF(OR(COUNTIFS(Items!$E:$E,O983,Items!$F:$F,P983,Items!$G:$G,Q983)=1,COUNTIFS(Items!$M:$M,O983,Items!$N:$N,P983,Items!$O:$O,Q983)=1,COUNTIFS(Items!$U:$U,O983,Items!$V:$V,P983,Items!$W:$W,Q983)=1),0,1))</f>
        <v>0</v>
      </c>
      <c r="AC983" s="31" t="str">
        <f>IF(OR(RepP!$J$3="",RepP!$J$3=0,COUNTIF(Lists!$D:$D,RepP!$J$3)=0),Lists!$D$9,IF(RepP!$J$3=Lists!$D$9,Lists!$D$9,IF(RepP!$J$3=$E983,RepP!$J$3,"")))</f>
        <v>Все проекты</v>
      </c>
    </row>
    <row r="984" spans="2:29" x14ac:dyDescent="0.3">
      <c r="B984" s="26">
        <f>IF(AND(O984=0,P984=0,Q984=0,Y984=0),0,IF(OR(COUNTIFS(Items!$E:$E,O984,Items!$F:$F,P984,Items!$G:$G,Q984)=1,COUNTIFS(Items!$M:$M,O984,Items!$N:$N,P984,Items!$O:$O,Q984)=1,COUNTIFS(Items!$U:$U,O984,Items!$V:$V,P984,Items!$W:$W,Q984)=1),0,1))</f>
        <v>0</v>
      </c>
      <c r="AC984" s="31" t="str">
        <f>IF(OR(RepP!$J$3="",RepP!$J$3=0,COUNTIF(Lists!$D:$D,RepP!$J$3)=0),Lists!$D$9,IF(RepP!$J$3=Lists!$D$9,Lists!$D$9,IF(RepP!$J$3=$E984,RepP!$J$3,"")))</f>
        <v>Все проекты</v>
      </c>
    </row>
    <row r="985" spans="2:29" x14ac:dyDescent="0.3">
      <c r="B985" s="26">
        <f>IF(AND(O985=0,P985=0,Q985=0,Y985=0),0,IF(OR(COUNTIFS(Items!$E:$E,O985,Items!$F:$F,P985,Items!$G:$G,Q985)=1,COUNTIFS(Items!$M:$M,O985,Items!$N:$N,P985,Items!$O:$O,Q985)=1,COUNTIFS(Items!$U:$U,O985,Items!$V:$V,P985,Items!$W:$W,Q985)=1),0,1))</f>
        <v>0</v>
      </c>
      <c r="AC985" s="31" t="str">
        <f>IF(OR(RepP!$J$3="",RepP!$J$3=0,COUNTIF(Lists!$D:$D,RepP!$J$3)=0),Lists!$D$9,IF(RepP!$J$3=Lists!$D$9,Lists!$D$9,IF(RepP!$J$3=$E985,RepP!$J$3,"")))</f>
        <v>Все проекты</v>
      </c>
    </row>
    <row r="986" spans="2:29" x14ac:dyDescent="0.3">
      <c r="B986" s="26">
        <f>IF(AND(O986=0,P986=0,Q986=0,Y986=0),0,IF(OR(COUNTIFS(Items!$E:$E,O986,Items!$F:$F,P986,Items!$G:$G,Q986)=1,COUNTIFS(Items!$M:$M,O986,Items!$N:$N,P986,Items!$O:$O,Q986)=1,COUNTIFS(Items!$U:$U,O986,Items!$V:$V,P986,Items!$W:$W,Q986)=1),0,1))</f>
        <v>0</v>
      </c>
      <c r="AC986" s="31" t="str">
        <f>IF(OR(RepP!$J$3="",RepP!$J$3=0,COUNTIF(Lists!$D:$D,RepP!$J$3)=0),Lists!$D$9,IF(RepP!$J$3=Lists!$D$9,Lists!$D$9,IF(RepP!$J$3=$E986,RepP!$J$3,"")))</f>
        <v>Все проекты</v>
      </c>
    </row>
    <row r="987" spans="2:29" x14ac:dyDescent="0.3">
      <c r="B987" s="26">
        <f>IF(AND(O987=0,P987=0,Q987=0,Y987=0),0,IF(OR(COUNTIFS(Items!$E:$E,O987,Items!$F:$F,P987,Items!$G:$G,Q987)=1,COUNTIFS(Items!$M:$M,O987,Items!$N:$N,P987,Items!$O:$O,Q987)=1,COUNTIFS(Items!$U:$U,O987,Items!$V:$V,P987,Items!$W:$W,Q987)=1),0,1))</f>
        <v>0</v>
      </c>
      <c r="AC987" s="31" t="str">
        <f>IF(OR(RepP!$J$3="",RepP!$J$3=0,COUNTIF(Lists!$D:$D,RepP!$J$3)=0),Lists!$D$9,IF(RepP!$J$3=Lists!$D$9,Lists!$D$9,IF(RepP!$J$3=$E987,RepP!$J$3,"")))</f>
        <v>Все проекты</v>
      </c>
    </row>
    <row r="988" spans="2:29" x14ac:dyDescent="0.3">
      <c r="B988" s="26">
        <f>IF(AND(O988=0,P988=0,Q988=0,Y988=0),0,IF(OR(COUNTIFS(Items!$E:$E,O988,Items!$F:$F,P988,Items!$G:$G,Q988)=1,COUNTIFS(Items!$M:$M,O988,Items!$N:$N,P988,Items!$O:$O,Q988)=1,COUNTIFS(Items!$U:$U,O988,Items!$V:$V,P988,Items!$W:$W,Q988)=1),0,1))</f>
        <v>0</v>
      </c>
      <c r="AC988" s="31" t="str">
        <f>IF(OR(RepP!$J$3="",RepP!$J$3=0,COUNTIF(Lists!$D:$D,RepP!$J$3)=0),Lists!$D$9,IF(RepP!$J$3=Lists!$D$9,Lists!$D$9,IF(RepP!$J$3=$E988,RepP!$J$3,"")))</f>
        <v>Все проекты</v>
      </c>
    </row>
    <row r="989" spans="2:29" x14ac:dyDescent="0.3">
      <c r="B989" s="26">
        <f>IF(AND(O989=0,P989=0,Q989=0,Y989=0),0,IF(OR(COUNTIFS(Items!$E:$E,O989,Items!$F:$F,P989,Items!$G:$G,Q989)=1,COUNTIFS(Items!$M:$M,O989,Items!$N:$N,P989,Items!$O:$O,Q989)=1,COUNTIFS(Items!$U:$U,O989,Items!$V:$V,P989,Items!$W:$W,Q989)=1),0,1))</f>
        <v>0</v>
      </c>
      <c r="AC989" s="31" t="str">
        <f>IF(OR(RepP!$J$3="",RepP!$J$3=0,COUNTIF(Lists!$D:$D,RepP!$J$3)=0),Lists!$D$9,IF(RepP!$J$3=Lists!$D$9,Lists!$D$9,IF(RepP!$J$3=$E989,RepP!$J$3,"")))</f>
        <v>Все проекты</v>
      </c>
    </row>
    <row r="990" spans="2:29" x14ac:dyDescent="0.3">
      <c r="B990" s="26">
        <f>IF(AND(O990=0,P990=0,Q990=0,Y990=0),0,IF(OR(COUNTIFS(Items!$E:$E,O990,Items!$F:$F,P990,Items!$G:$G,Q990)=1,COUNTIFS(Items!$M:$M,O990,Items!$N:$N,P990,Items!$O:$O,Q990)=1,COUNTIFS(Items!$U:$U,O990,Items!$V:$V,P990,Items!$W:$W,Q990)=1),0,1))</f>
        <v>0</v>
      </c>
      <c r="AC990" s="31" t="str">
        <f>IF(OR(RepP!$J$3="",RepP!$J$3=0,COUNTIF(Lists!$D:$D,RepP!$J$3)=0),Lists!$D$9,IF(RepP!$J$3=Lists!$D$9,Lists!$D$9,IF(RepP!$J$3=$E990,RepP!$J$3,"")))</f>
        <v>Все проекты</v>
      </c>
    </row>
    <row r="991" spans="2:29" x14ac:dyDescent="0.3">
      <c r="B991" s="26">
        <f>IF(AND(O991=0,P991=0,Q991=0,Y991=0),0,IF(OR(COUNTIFS(Items!$E:$E,O991,Items!$F:$F,P991,Items!$G:$G,Q991)=1,COUNTIFS(Items!$M:$M,O991,Items!$N:$N,P991,Items!$O:$O,Q991)=1,COUNTIFS(Items!$U:$U,O991,Items!$V:$V,P991,Items!$W:$W,Q991)=1),0,1))</f>
        <v>0</v>
      </c>
      <c r="AC991" s="31" t="str">
        <f>IF(OR(RepP!$J$3="",RepP!$J$3=0,COUNTIF(Lists!$D:$D,RepP!$J$3)=0),Lists!$D$9,IF(RepP!$J$3=Lists!$D$9,Lists!$D$9,IF(RepP!$J$3=$E991,RepP!$J$3,"")))</f>
        <v>Все проекты</v>
      </c>
    </row>
    <row r="992" spans="2:29" x14ac:dyDescent="0.3">
      <c r="B992" s="26">
        <f>IF(AND(O992=0,P992=0,Q992=0,Y992=0),0,IF(OR(COUNTIFS(Items!$E:$E,O992,Items!$F:$F,P992,Items!$G:$G,Q992)=1,COUNTIFS(Items!$M:$M,O992,Items!$N:$N,P992,Items!$O:$O,Q992)=1,COUNTIFS(Items!$U:$U,O992,Items!$V:$V,P992,Items!$W:$W,Q992)=1),0,1))</f>
        <v>0</v>
      </c>
      <c r="AC992" s="31" t="str">
        <f>IF(OR(RepP!$J$3="",RepP!$J$3=0,COUNTIF(Lists!$D:$D,RepP!$J$3)=0),Lists!$D$9,IF(RepP!$J$3=Lists!$D$9,Lists!$D$9,IF(RepP!$J$3=$E992,RepP!$J$3,"")))</f>
        <v>Все проекты</v>
      </c>
    </row>
    <row r="993" spans="2:29" x14ac:dyDescent="0.3">
      <c r="B993" s="26">
        <f>IF(AND(O993=0,P993=0,Q993=0,Y993=0),0,IF(OR(COUNTIFS(Items!$E:$E,O993,Items!$F:$F,P993,Items!$G:$G,Q993)=1,COUNTIFS(Items!$M:$M,O993,Items!$N:$N,P993,Items!$O:$O,Q993)=1,COUNTIFS(Items!$U:$U,O993,Items!$V:$V,P993,Items!$W:$W,Q993)=1),0,1))</f>
        <v>0</v>
      </c>
      <c r="AC993" s="31" t="str">
        <f>IF(OR(RepP!$J$3="",RepP!$J$3=0,COUNTIF(Lists!$D:$D,RepP!$J$3)=0),Lists!$D$9,IF(RepP!$J$3=Lists!$D$9,Lists!$D$9,IF(RepP!$J$3=$E993,RepP!$J$3,"")))</f>
        <v>Все проекты</v>
      </c>
    </row>
    <row r="994" spans="2:29" x14ac:dyDescent="0.3">
      <c r="B994" s="26">
        <f>IF(AND(O994=0,P994=0,Q994=0,Y994=0),0,IF(OR(COUNTIFS(Items!$E:$E,O994,Items!$F:$F,P994,Items!$G:$G,Q994)=1,COUNTIFS(Items!$M:$M,O994,Items!$N:$N,P994,Items!$O:$O,Q994)=1,COUNTIFS(Items!$U:$U,O994,Items!$V:$V,P994,Items!$W:$W,Q994)=1),0,1))</f>
        <v>0</v>
      </c>
      <c r="AC994" s="31" t="str">
        <f>IF(OR(RepP!$J$3="",RepP!$J$3=0,COUNTIF(Lists!$D:$D,RepP!$J$3)=0),Lists!$D$9,IF(RepP!$J$3=Lists!$D$9,Lists!$D$9,IF(RepP!$J$3=$E994,RepP!$J$3,"")))</f>
        <v>Все проекты</v>
      </c>
    </row>
    <row r="995" spans="2:29" x14ac:dyDescent="0.3">
      <c r="B995" s="26">
        <f>IF(AND(O995=0,P995=0,Q995=0,Y995=0),0,IF(OR(COUNTIFS(Items!$E:$E,O995,Items!$F:$F,P995,Items!$G:$G,Q995)=1,COUNTIFS(Items!$M:$M,O995,Items!$N:$N,P995,Items!$O:$O,Q995)=1,COUNTIFS(Items!$U:$U,O995,Items!$V:$V,P995,Items!$W:$W,Q995)=1),0,1))</f>
        <v>0</v>
      </c>
      <c r="AC995" s="31" t="str">
        <f>IF(OR(RepP!$J$3="",RepP!$J$3=0,COUNTIF(Lists!$D:$D,RepP!$J$3)=0),Lists!$D$9,IF(RepP!$J$3=Lists!$D$9,Lists!$D$9,IF(RepP!$J$3=$E995,RepP!$J$3,"")))</f>
        <v>Все проекты</v>
      </c>
    </row>
    <row r="996" spans="2:29" x14ac:dyDescent="0.3">
      <c r="B996" s="26">
        <f>IF(AND(O996=0,P996=0,Q996=0,Y996=0),0,IF(OR(COUNTIFS(Items!$E:$E,O996,Items!$F:$F,P996,Items!$G:$G,Q996)=1,COUNTIFS(Items!$M:$M,O996,Items!$N:$N,P996,Items!$O:$O,Q996)=1,COUNTIFS(Items!$U:$U,O996,Items!$V:$V,P996,Items!$W:$W,Q996)=1),0,1))</f>
        <v>0</v>
      </c>
      <c r="AC996" s="31" t="str">
        <f>IF(OR(RepP!$J$3="",RepP!$J$3=0,COUNTIF(Lists!$D:$D,RepP!$J$3)=0),Lists!$D$9,IF(RepP!$J$3=Lists!$D$9,Lists!$D$9,IF(RepP!$J$3=$E996,RepP!$J$3,"")))</f>
        <v>Все проекты</v>
      </c>
    </row>
    <row r="997" spans="2:29" x14ac:dyDescent="0.3">
      <c r="B997" s="26">
        <f>IF(AND(O997=0,P997=0,Q997=0,Y997=0),0,IF(OR(COUNTIFS(Items!$E:$E,O997,Items!$F:$F,P997,Items!$G:$G,Q997)=1,COUNTIFS(Items!$M:$M,O997,Items!$N:$N,P997,Items!$O:$O,Q997)=1,COUNTIFS(Items!$U:$U,O997,Items!$V:$V,P997,Items!$W:$W,Q997)=1),0,1))</f>
        <v>0</v>
      </c>
      <c r="AC997" s="31" t="str">
        <f>IF(OR(RepP!$J$3="",RepP!$J$3=0,COUNTIF(Lists!$D:$D,RepP!$J$3)=0),Lists!$D$9,IF(RepP!$J$3=Lists!$D$9,Lists!$D$9,IF(RepP!$J$3=$E997,RepP!$J$3,"")))</f>
        <v>Все проекты</v>
      </c>
    </row>
    <row r="998" spans="2:29" x14ac:dyDescent="0.3">
      <c r="B998" s="26">
        <f>IF(AND(O998=0,P998=0,Q998=0,Y998=0),0,IF(OR(COUNTIFS(Items!$E:$E,O998,Items!$F:$F,P998,Items!$G:$G,Q998)=1,COUNTIFS(Items!$M:$M,O998,Items!$N:$N,P998,Items!$O:$O,Q998)=1,COUNTIFS(Items!$U:$U,O998,Items!$V:$V,P998,Items!$W:$W,Q998)=1),0,1))</f>
        <v>0</v>
      </c>
      <c r="AC998" s="31" t="str">
        <f>IF(OR(RepP!$J$3="",RepP!$J$3=0,COUNTIF(Lists!$D:$D,RepP!$J$3)=0),Lists!$D$9,IF(RepP!$J$3=Lists!$D$9,Lists!$D$9,IF(RepP!$J$3=$E998,RepP!$J$3,"")))</f>
        <v>Все проекты</v>
      </c>
    </row>
    <row r="999" spans="2:29" x14ac:dyDescent="0.3">
      <c r="B999" s="26">
        <f>IF(AND(O999=0,P999=0,Q999=0,Y999=0),0,IF(OR(COUNTIFS(Items!$E:$E,O999,Items!$F:$F,P999,Items!$G:$G,Q999)=1,COUNTIFS(Items!$M:$M,O999,Items!$N:$N,P999,Items!$O:$O,Q999)=1,COUNTIFS(Items!$U:$U,O999,Items!$V:$V,P999,Items!$W:$W,Q999)=1),0,1))</f>
        <v>0</v>
      </c>
      <c r="AC999" s="31" t="str">
        <f>IF(OR(RepP!$J$3="",RepP!$J$3=0,COUNTIF(Lists!$D:$D,RepP!$J$3)=0),Lists!$D$9,IF(RepP!$J$3=Lists!$D$9,Lists!$D$9,IF(RepP!$J$3=$E999,RepP!$J$3,"")))</f>
        <v>Все проекты</v>
      </c>
    </row>
    <row r="1000" spans="2:29" x14ac:dyDescent="0.3">
      <c r="B1000" s="26">
        <f>IF(AND(O1000=0,P1000=0,Q1000=0,Y1000=0),0,IF(OR(COUNTIFS(Items!$E:$E,O1000,Items!$F:$F,P1000,Items!$G:$G,Q1000)=1,COUNTIFS(Items!$M:$M,O1000,Items!$N:$N,P1000,Items!$O:$O,Q1000)=1,COUNTIFS(Items!$U:$U,O1000,Items!$V:$V,P1000,Items!$W:$W,Q1000)=1),0,1))</f>
        <v>0</v>
      </c>
      <c r="AC1000" s="31" t="str">
        <f>IF(OR(RepP!$J$3="",RepP!$J$3=0,COUNTIF(Lists!$D:$D,RepP!$J$3)=0),Lists!$D$9,IF(RepP!$J$3=Lists!$D$9,Lists!$D$9,IF(RepP!$J$3=$E1000,RepP!$J$3,"")))</f>
        <v>Все проекты</v>
      </c>
    </row>
  </sheetData>
  <autoFilter ref="D1:AC302"/>
  <conditionalFormatting sqref="B2:B360 B1001:B1048576">
    <cfRule type="cellIs" dxfId="314" priority="2" operator="notEqual">
      <formula>0</formula>
    </cfRule>
  </conditionalFormatting>
  <conditionalFormatting sqref="B361:B1000">
    <cfRule type="cellIs" dxfId="313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C418"/>
  <sheetViews>
    <sheetView showGridLines="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M12" sqref="M12:Y33"/>
    </sheetView>
  </sheetViews>
  <sheetFormatPr defaultRowHeight="13.8" x14ac:dyDescent="0.3"/>
  <cols>
    <col min="1" max="1" width="1.77734375" style="1" customWidth="1"/>
    <col min="2" max="2" width="6.5546875" style="26" bestFit="1" customWidth="1"/>
    <col min="3" max="3" width="1.77734375" style="1" customWidth="1"/>
    <col min="4" max="4" width="7.88671875" style="24" bestFit="1" customWidth="1"/>
    <col min="5" max="5" width="6.5546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7.5546875" style="1" bestFit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5" width="8.88671875" style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29" width="8.6640625" style="31" customWidth="1"/>
    <col min="30" max="16384" width="8.88671875" style="1"/>
  </cols>
  <sheetData>
    <row r="1" spans="1:29" x14ac:dyDescent="0.3">
      <c r="B1" s="26" t="s">
        <v>163</v>
      </c>
      <c r="D1" s="24" t="str">
        <f>dbP!$D$1</f>
        <v>дата</v>
      </c>
      <c r="E1" s="1" t="str">
        <f>dbP!$E$1</f>
        <v>проект</v>
      </c>
      <c r="F1" s="1" t="str">
        <f>dbP!$F$1</f>
        <v>контрагент</v>
      </c>
      <c r="G1" s="1" t="str">
        <f>dbP!$G$1</f>
        <v>дог-номер</v>
      </c>
      <c r="H1" s="24" t="str">
        <f>dbP!$H$1</f>
        <v>дог-дата</v>
      </c>
      <c r="I1" s="1" t="str">
        <f>dbP!$I$1</f>
        <v>продукт</v>
      </c>
      <c r="J1" s="1" t="str">
        <f>dbP!$J$1</f>
        <v>прдхар-1</v>
      </c>
      <c r="K1" s="1" t="str">
        <f>dbP!$K$1</f>
        <v>прдхар-2</v>
      </c>
      <c r="L1" s="1" t="str">
        <f>dbP!$L$1</f>
        <v>канал продаж</v>
      </c>
      <c r="M1" s="1" t="str">
        <f>dbP!$M$1</f>
        <v>канпрхар-1</v>
      </c>
      <c r="N1" s="1" t="str">
        <f>dbP!$N$1</f>
        <v>канпрхар-2</v>
      </c>
      <c r="O1" s="1" t="str">
        <f>dbP!$O$1</f>
        <v>статья-1</v>
      </c>
      <c r="P1" s="1" t="str">
        <f>dbP!$P$1</f>
        <v>статья-2</v>
      </c>
      <c r="Q1" s="1" t="str">
        <f>dbP!$Q$1</f>
        <v>статья-3</v>
      </c>
      <c r="R1" s="1" t="str">
        <f>dbP!$R$1</f>
        <v>док-тип</v>
      </c>
      <c r="S1" s="1" t="str">
        <f>dbP!$S$1</f>
        <v>док-номер</v>
      </c>
      <c r="T1" s="24" t="str">
        <f>dbP!$T$1</f>
        <v>док-дата</v>
      </c>
      <c r="U1" s="1" t="str">
        <f>dbP!$U$1</f>
        <v>атрибут-1</v>
      </c>
      <c r="V1" s="1" t="str">
        <f>dbP!$V$1</f>
        <v>атрибут-2</v>
      </c>
      <c r="W1" s="1" t="str">
        <f>dbP!$W$1</f>
        <v>атрибут-3</v>
      </c>
      <c r="X1" s="1" t="str">
        <f>dbP!$X$1</f>
        <v>атрибут-4</v>
      </c>
      <c r="Y1" s="1" t="str">
        <f>dbP!$Y$1</f>
        <v>INвклНДС</v>
      </c>
      <c r="Z1" s="1" t="str">
        <f>dbP!$Z$1</f>
        <v>IN-НДС</v>
      </c>
      <c r="AA1" s="1" t="str">
        <f>dbP!$AA$1</f>
        <v>OUTвклНДС</v>
      </c>
      <c r="AB1" s="1" t="str">
        <f>dbP!$AB$1</f>
        <v>OUT-НДС</v>
      </c>
      <c r="AC1" s="32" t="str">
        <f>dbP!$AC$1</f>
        <v>f-проект</v>
      </c>
    </row>
    <row r="2" spans="1:29" s="20" customFormat="1" x14ac:dyDescent="0.3">
      <c r="A2" s="20">
        <f>IF(COLUMN()=COLUMN(dbP!A2),0,1)</f>
        <v>0</v>
      </c>
      <c r="B2" s="26">
        <f>SUM(B3:B400000)</f>
        <v>0</v>
      </c>
      <c r="C2" s="20">
        <f>IF(COLUMN()=COLUMN(dbP!C2),0,1)</f>
        <v>0</v>
      </c>
      <c r="D2" s="20">
        <f>IF(COLUMN()=COLUMN(dbP!D2),0,1)</f>
        <v>0</v>
      </c>
      <c r="E2" s="20">
        <f>IF(COLUMN()=COLUMN(dbP!E2),0,1)</f>
        <v>0</v>
      </c>
      <c r="F2" s="20">
        <f>IF(COLUMN()=COLUMN(dbP!F2),0,1)</f>
        <v>0</v>
      </c>
      <c r="G2" s="20">
        <f>IF(COLUMN()=COLUMN(dbP!G2),0,1)</f>
        <v>0</v>
      </c>
      <c r="H2" s="20">
        <f>IF(COLUMN()=COLUMN(dbP!H2),0,1)</f>
        <v>0</v>
      </c>
      <c r="I2" s="20">
        <f>IF(COLUMN()=COLUMN(dbP!I2),0,1)</f>
        <v>0</v>
      </c>
      <c r="J2" s="20">
        <f>IF(COLUMN()=COLUMN(dbP!J2),0,1)</f>
        <v>0</v>
      </c>
      <c r="K2" s="20">
        <f>IF(COLUMN()=COLUMN(dbP!K2),0,1)</f>
        <v>0</v>
      </c>
      <c r="L2" s="20">
        <f>IF(COLUMN()=COLUMN(dbP!L2),0,1)</f>
        <v>0</v>
      </c>
      <c r="M2" s="20">
        <f>IF(COLUMN()=COLUMN(dbP!M2),0,1)</f>
        <v>0</v>
      </c>
      <c r="N2" s="20">
        <f>IF(COLUMN()=COLUMN(dbP!N2),0,1)</f>
        <v>0</v>
      </c>
      <c r="O2" s="20">
        <f>IF(COLUMN()=COLUMN(dbP!O2),0,1)</f>
        <v>0</v>
      </c>
      <c r="P2" s="20">
        <f>IF(COLUMN()=COLUMN(dbP!P2),0,1)</f>
        <v>0</v>
      </c>
      <c r="Q2" s="20">
        <f>IF(COLUMN()=COLUMN(dbP!Q2),0,1)</f>
        <v>0</v>
      </c>
      <c r="R2" s="20">
        <f>IF(COLUMN()=COLUMN(dbP!R2),0,1)</f>
        <v>0</v>
      </c>
      <c r="S2" s="20">
        <f>IF(COLUMN()=COLUMN(dbP!S2),0,1)</f>
        <v>0</v>
      </c>
      <c r="T2" s="20">
        <f>IF(COLUMN()=COLUMN(dbP!T2),0,1)</f>
        <v>0</v>
      </c>
      <c r="U2" s="20">
        <f>IF(COLUMN()=COLUMN(dbP!U2),0,1)</f>
        <v>0</v>
      </c>
      <c r="V2" s="20">
        <f>IF(COLUMN()=COLUMN(dbP!V2),0,1)</f>
        <v>0</v>
      </c>
      <c r="W2" s="20">
        <f>IF(COLUMN()=COLUMN(dbP!W2),0,1)</f>
        <v>0</v>
      </c>
      <c r="X2" s="20">
        <f>IF(COLUMN()=COLUMN(dbP!X2),0,1)</f>
        <v>0</v>
      </c>
      <c r="Y2" s="20">
        <f>IF(COLUMN()=COLUMN(dbP!Y2),0,1)</f>
        <v>0</v>
      </c>
      <c r="Z2" s="20">
        <f>IF(COLUMN()=COLUMN(dbP!Z2),0,1)</f>
        <v>0</v>
      </c>
      <c r="AA2" s="20">
        <f>IF(COLUMN()=COLUMN(dbP!AA2),0,1)</f>
        <v>0</v>
      </c>
      <c r="AB2" s="20">
        <f>IF(COLUMN()=COLUMN(dbP!AB2),0,1)</f>
        <v>0</v>
      </c>
      <c r="AC2" s="30" t="str">
        <f t="shared" ref="AC2" si="0">LEFT(ADDRESS(1,COLUMN(AC1),4),LEN(ADDRESS(1,COLUMN(AC1),4))-1)</f>
        <v>AC</v>
      </c>
    </row>
    <row r="3" spans="1:29" x14ac:dyDescent="0.3">
      <c r="B3" s="26">
        <f>IF(AND(O3=0,P3=0,Q3=0,Y3=0),0,IF(OR(COUNTIFS(Items!$E:$E,O3,Items!$F:$F,P3,Items!$G:$G,Q3)=1,COUNTIFS(Items!$M:$M,O3,Items!$N:$N,P3,Items!$O:$O,Q3)=1,COUNTIFS(Items!$U:$U,O3,Items!$V:$V,P3,Items!$W:$W,Q3)=1),0,1))</f>
        <v>0</v>
      </c>
      <c r="AC3" s="31" t="str">
        <f>IF(OR(RepP!$J$3="",RepP!$J$3=0,COUNTIF(Lists!$D:$D,RepP!$J$3)=0),Lists!$D$9,IF(RepP!$J$3=Lists!$D$9,Lists!$D$9,IF(RepP!$J$3=$E3,RepP!$J$3,"")))</f>
        <v>Все проекты</v>
      </c>
    </row>
    <row r="4" spans="1:29" x14ac:dyDescent="0.3">
      <c r="B4" s="26">
        <f>IF(AND(O4=0,P4=0,Q4=0,Y4=0),0,IF(OR(COUNTIFS(Items!$E:$E,O4,Items!$F:$F,P4,Items!$G:$G,Q4)=1,COUNTIFS(Items!$M:$M,O4,Items!$N:$N,P4,Items!$O:$O,Q4)=1,COUNTIFS(Items!$U:$U,O4,Items!$V:$V,P4,Items!$W:$W,Q4)=1),0,1))</f>
        <v>0</v>
      </c>
      <c r="AC4" s="31" t="str">
        <f>IF(OR(RepP!$J$3="",RepP!$J$3=0,COUNTIF(Lists!$D:$D,RepP!$J$3)=0),Lists!$D$9,IF(RepP!$J$3=Lists!$D$9,Lists!$D$9,IF(RepP!$J$3=$E4,RepP!$J$3,"")))</f>
        <v>Все проекты</v>
      </c>
    </row>
    <row r="5" spans="1:29" x14ac:dyDescent="0.3">
      <c r="B5" s="26">
        <f>IF(AND(O5=0,P5=0,Q5=0,Y5=0),0,IF(OR(COUNTIFS(Items!$E:$E,O5,Items!$F:$F,P5,Items!$G:$G,Q5)=1,COUNTIFS(Items!$M:$M,O5,Items!$N:$N,P5,Items!$O:$O,Q5)=1,COUNTIFS(Items!$U:$U,O5,Items!$V:$V,P5,Items!$W:$W,Q5)=1),0,1))</f>
        <v>0</v>
      </c>
      <c r="AC5" s="31" t="str">
        <f>IF(OR(RepP!$J$3="",RepP!$J$3=0,COUNTIF(Lists!$D:$D,RepP!$J$3)=0),Lists!$D$9,IF(RepP!$J$3=Lists!$D$9,Lists!$D$9,IF(RepP!$J$3=$E5,RepP!$J$3,"")))</f>
        <v>Все проекты</v>
      </c>
    </row>
    <row r="6" spans="1:29" x14ac:dyDescent="0.3">
      <c r="B6" s="26">
        <f>IF(AND(O6=0,P6=0,Q6=0,Y6=0),0,IF(OR(COUNTIFS(Items!$E:$E,O6,Items!$F:$F,P6,Items!$G:$G,Q6)=1,COUNTIFS(Items!$M:$M,O6,Items!$N:$N,P6,Items!$O:$O,Q6)=1,COUNTIFS(Items!$U:$U,O6,Items!$V:$V,P6,Items!$W:$W,Q6)=1),0,1))</f>
        <v>0</v>
      </c>
      <c r="AC6" s="31" t="str">
        <f>IF(OR(RepP!$J$3="",RepP!$J$3=0,COUNTIF(Lists!$D:$D,RepP!$J$3)=0),Lists!$D$9,IF(RepP!$J$3=Lists!$D$9,Lists!$D$9,IF(RepP!$J$3=$E6,RepP!$J$3,"")))</f>
        <v>Все проекты</v>
      </c>
    </row>
    <row r="7" spans="1:29" x14ac:dyDescent="0.3">
      <c r="B7" s="26">
        <f>IF(AND(O7=0,P7=0,Q7=0,Y7=0),0,IF(OR(COUNTIFS(Items!$E:$E,O7,Items!$F:$F,P7,Items!$G:$G,Q7)=1,COUNTIFS(Items!$M:$M,O7,Items!$N:$N,P7,Items!$O:$O,Q7)=1,COUNTIFS(Items!$U:$U,O7,Items!$V:$V,P7,Items!$W:$W,Q7)=1),0,1))</f>
        <v>0</v>
      </c>
      <c r="AC7" s="31" t="str">
        <f>IF(OR(RepP!$J$3="",RepP!$J$3=0,COUNTIF(Lists!$D:$D,RepP!$J$3)=0),Lists!$D$9,IF(RepP!$J$3=Lists!$D$9,Lists!$D$9,IF(RepP!$J$3=$E7,RepP!$J$3,"")))</f>
        <v>Все проекты</v>
      </c>
    </row>
    <row r="8" spans="1:29" x14ac:dyDescent="0.3">
      <c r="B8" s="26">
        <f>IF(AND(O8=0,P8=0,Q8=0,Y8=0),0,IF(OR(COUNTIFS(Items!$E:$E,O8,Items!$F:$F,P8,Items!$G:$G,Q8)=1,COUNTIFS(Items!$M:$M,O8,Items!$N:$N,P8,Items!$O:$O,Q8)=1,COUNTIFS(Items!$U:$U,O8,Items!$V:$V,P8,Items!$W:$W,Q8)=1),0,1))</f>
        <v>0</v>
      </c>
      <c r="AC8" s="31" t="str">
        <f>IF(OR(RepP!$J$3="",RepP!$J$3=0,COUNTIF(Lists!$D:$D,RepP!$J$3)=0),Lists!$D$9,IF(RepP!$J$3=Lists!$D$9,Lists!$D$9,IF(RepP!$J$3=$E8,RepP!$J$3,"")))</f>
        <v>Все проекты</v>
      </c>
    </row>
    <row r="9" spans="1:29" x14ac:dyDescent="0.3">
      <c r="B9" s="26">
        <f>IF(AND(O9=0,P9=0,Q9=0,Y9=0),0,IF(OR(COUNTIFS(Items!$E:$E,O9,Items!$F:$F,P9,Items!$G:$G,Q9)=1,COUNTIFS(Items!$M:$M,O9,Items!$N:$N,P9,Items!$O:$O,Q9)=1,COUNTIFS(Items!$U:$U,O9,Items!$V:$V,P9,Items!$W:$W,Q9)=1),0,1))</f>
        <v>0</v>
      </c>
      <c r="AC9" s="31" t="str">
        <f>IF(OR(RepP!$J$3="",RepP!$J$3=0,COUNTIF(Lists!$D:$D,RepP!$J$3)=0),Lists!$D$9,IF(RepP!$J$3=Lists!$D$9,Lists!$D$9,IF(RepP!$J$3=$E9,RepP!$J$3,"")))</f>
        <v>Все проекты</v>
      </c>
    </row>
    <row r="10" spans="1:29" x14ac:dyDescent="0.3">
      <c r="B10" s="26">
        <f>IF(AND(O10=0,P10=0,Q10=0,Y10=0),0,IF(OR(COUNTIFS(Items!$E:$E,O10,Items!$F:$F,P10,Items!$G:$G,Q10)=1,COUNTIFS(Items!$M:$M,O10,Items!$N:$N,P10,Items!$O:$O,Q10)=1,COUNTIFS(Items!$U:$U,O10,Items!$V:$V,P10,Items!$W:$W,Q10)=1),0,1))</f>
        <v>0</v>
      </c>
      <c r="AC10" s="31" t="str">
        <f>IF(OR(RepP!$J$3="",RepP!$J$3=0,COUNTIF(Lists!$D:$D,RepP!$J$3)=0),Lists!$D$9,IF(RepP!$J$3=Lists!$D$9,Lists!$D$9,IF(RepP!$J$3=$E10,RepP!$J$3,"")))</f>
        <v>Все проекты</v>
      </c>
    </row>
    <row r="11" spans="1:29" x14ac:dyDescent="0.3">
      <c r="B11" s="26">
        <f>IF(AND(O11=0,P11=0,Q11=0,Y11=0),0,IF(OR(COUNTIFS(Items!$E:$E,O11,Items!$F:$F,P11,Items!$G:$G,Q11)=1,COUNTIFS(Items!$M:$M,O11,Items!$N:$N,P11,Items!$O:$O,Q11)=1,COUNTIFS(Items!$U:$U,O11,Items!$V:$V,P11,Items!$W:$W,Q11)=1),0,1))</f>
        <v>0</v>
      </c>
      <c r="AC11" s="31" t="str">
        <f>IF(OR(RepP!$J$3="",RepP!$J$3=0,COUNTIF(Lists!$D:$D,RepP!$J$3)=0),Lists!$D$9,IF(RepP!$J$3=Lists!$D$9,Lists!$D$9,IF(RepP!$J$3=$E11,RepP!$J$3,"")))</f>
        <v>Все проекты</v>
      </c>
    </row>
    <row r="12" spans="1:29" x14ac:dyDescent="0.3">
      <c r="B12" s="26">
        <f>IF(AND(O12=0,P12=0,Q12=0,Y12=0),0,IF(OR(COUNTIFS(Items!$E:$E,O12,Items!$F:$F,P12,Items!$G:$G,Q12)=1,COUNTIFS(Items!$M:$M,O12,Items!$N:$N,P12,Items!$O:$O,Q12)=1,COUNTIFS(Items!$U:$U,O12,Items!$V:$V,P12,Items!$W:$W,Q12)=1),0,1))</f>
        <v>0</v>
      </c>
      <c r="AC12" s="31" t="str">
        <f>IF(OR(RepP!$J$3="",RepP!$J$3=0,COUNTIF(Lists!$D:$D,RepP!$J$3)=0),Lists!$D$9,IF(RepP!$J$3=Lists!$D$9,Lists!$D$9,IF(RepP!$J$3=$E12,RepP!$J$3,"")))</f>
        <v>Все проекты</v>
      </c>
    </row>
    <row r="13" spans="1:29" x14ac:dyDescent="0.3">
      <c r="B13" s="26">
        <f>IF(AND(O13=0,P13=0,Q13=0,Y13=0),0,IF(OR(COUNTIFS(Items!$E:$E,O13,Items!$F:$F,P13,Items!$G:$G,Q13)=1,COUNTIFS(Items!$M:$M,O13,Items!$N:$N,P13,Items!$O:$O,Q13)=1,COUNTIFS(Items!$U:$U,O13,Items!$V:$V,P13,Items!$W:$W,Q13)=1),0,1))</f>
        <v>0</v>
      </c>
      <c r="AC13" s="31" t="str">
        <f>IF(OR(RepP!$J$3="",RepP!$J$3=0,COUNTIF(Lists!$D:$D,RepP!$J$3)=0),Lists!$D$9,IF(RepP!$J$3=Lists!$D$9,Lists!$D$9,IF(RepP!$J$3=$E13,RepP!$J$3,"")))</f>
        <v>Все проекты</v>
      </c>
    </row>
    <row r="14" spans="1:29" x14ac:dyDescent="0.3">
      <c r="B14" s="26">
        <f>IF(AND(O14=0,P14=0,Q14=0,Y14=0),0,IF(OR(COUNTIFS(Items!$E:$E,O14,Items!$F:$F,P14,Items!$G:$G,Q14)=1,COUNTIFS(Items!$M:$M,O14,Items!$N:$N,P14,Items!$O:$O,Q14)=1,COUNTIFS(Items!$U:$U,O14,Items!$V:$V,P14,Items!$W:$W,Q14)=1),0,1))</f>
        <v>0</v>
      </c>
      <c r="AC14" s="31" t="str">
        <f>IF(OR(RepP!$J$3="",RepP!$J$3=0,COUNTIF(Lists!$D:$D,RepP!$J$3)=0),Lists!$D$9,IF(RepP!$J$3=Lists!$D$9,Lists!$D$9,IF(RepP!$J$3=$E14,RepP!$J$3,"")))</f>
        <v>Все проекты</v>
      </c>
    </row>
    <row r="15" spans="1:29" x14ac:dyDescent="0.3">
      <c r="B15" s="26">
        <f>IF(AND(O15=0,P15=0,Q15=0,Y15=0),0,IF(OR(COUNTIFS(Items!$E:$E,O15,Items!$F:$F,P15,Items!$G:$G,Q15)=1,COUNTIFS(Items!$M:$M,O15,Items!$N:$N,P15,Items!$O:$O,Q15)=1,COUNTIFS(Items!$U:$U,O15,Items!$V:$V,P15,Items!$W:$W,Q15)=1),0,1))</f>
        <v>0</v>
      </c>
      <c r="AC15" s="31" t="str">
        <f>IF(OR(RepP!$J$3="",RepP!$J$3=0,COUNTIF(Lists!$D:$D,RepP!$J$3)=0),Lists!$D$9,IF(RepP!$J$3=Lists!$D$9,Lists!$D$9,IF(RepP!$J$3=$E15,RepP!$J$3,"")))</f>
        <v>Все проекты</v>
      </c>
    </row>
    <row r="16" spans="1:29" x14ac:dyDescent="0.3">
      <c r="B16" s="26">
        <f>IF(AND(O16=0,P16=0,Q16=0,Y16=0),0,IF(OR(COUNTIFS(Items!$E:$E,O16,Items!$F:$F,P16,Items!$G:$G,Q16)=1,COUNTIFS(Items!$M:$M,O16,Items!$N:$N,P16,Items!$O:$O,Q16)=1,COUNTIFS(Items!$U:$U,O16,Items!$V:$V,P16,Items!$W:$W,Q16)=1),0,1))</f>
        <v>0</v>
      </c>
      <c r="AC16" s="31" t="str">
        <f>IF(OR(RepP!$J$3="",RepP!$J$3=0,COUNTIF(Lists!$D:$D,RepP!$J$3)=0),Lists!$D$9,IF(RepP!$J$3=Lists!$D$9,Lists!$D$9,IF(RepP!$J$3=$E16,RepP!$J$3,"")))</f>
        <v>Все проекты</v>
      </c>
    </row>
    <row r="17" spans="2:29" x14ac:dyDescent="0.3">
      <c r="B17" s="26">
        <f>IF(AND(O17=0,P17=0,Q17=0,Y17=0),0,IF(OR(COUNTIFS(Items!$E:$E,O17,Items!$F:$F,P17,Items!$G:$G,Q17)=1,COUNTIFS(Items!$M:$M,O17,Items!$N:$N,P17,Items!$O:$O,Q17)=1,COUNTIFS(Items!$U:$U,O17,Items!$V:$V,P17,Items!$W:$W,Q17)=1),0,1))</f>
        <v>0</v>
      </c>
      <c r="AC17" s="31" t="str">
        <f>IF(OR(RepP!$J$3="",RepP!$J$3=0,COUNTIF(Lists!$D:$D,RepP!$J$3)=0),Lists!$D$9,IF(RepP!$J$3=Lists!$D$9,Lists!$D$9,IF(RepP!$J$3=$E17,RepP!$J$3,"")))</f>
        <v>Все проекты</v>
      </c>
    </row>
    <row r="18" spans="2:29" x14ac:dyDescent="0.3">
      <c r="B18" s="26">
        <f>IF(AND(O18=0,P18=0,Q18=0,Y18=0),0,IF(OR(COUNTIFS(Items!$E:$E,O18,Items!$F:$F,P18,Items!$G:$G,Q18)=1,COUNTIFS(Items!$M:$M,O18,Items!$N:$N,P18,Items!$O:$O,Q18)=1,COUNTIFS(Items!$U:$U,O18,Items!$V:$V,P18,Items!$W:$W,Q18)=1),0,1))</f>
        <v>0</v>
      </c>
      <c r="AC18" s="31" t="str">
        <f>IF(OR(RepP!$J$3="",RepP!$J$3=0,COUNTIF(Lists!$D:$D,RepP!$J$3)=0),Lists!$D$9,IF(RepP!$J$3=Lists!$D$9,Lists!$D$9,IF(RepP!$J$3=$E18,RepP!$J$3,"")))</f>
        <v>Все проекты</v>
      </c>
    </row>
    <row r="19" spans="2:29" x14ac:dyDescent="0.3">
      <c r="B19" s="26">
        <f>IF(AND(O19=0,P19=0,Q19=0,Y19=0),0,IF(OR(COUNTIFS(Items!$E:$E,O19,Items!$F:$F,P19,Items!$G:$G,Q19)=1,COUNTIFS(Items!$M:$M,O19,Items!$N:$N,P19,Items!$O:$O,Q19)=1,COUNTIFS(Items!$U:$U,O19,Items!$V:$V,P19,Items!$W:$W,Q19)=1),0,1))</f>
        <v>0</v>
      </c>
      <c r="AC19" s="31" t="str">
        <f>IF(OR(RepP!$J$3="",RepP!$J$3=0,COUNTIF(Lists!$D:$D,RepP!$J$3)=0),Lists!$D$9,IF(RepP!$J$3=Lists!$D$9,Lists!$D$9,IF(RepP!$J$3=$E19,RepP!$J$3,"")))</f>
        <v>Все проекты</v>
      </c>
    </row>
    <row r="20" spans="2:29" x14ac:dyDescent="0.3">
      <c r="B20" s="26">
        <f>IF(AND(O20=0,P20=0,Q20=0,Y20=0),0,IF(OR(COUNTIFS(Items!$E:$E,O20,Items!$F:$F,P20,Items!$G:$G,Q20)=1,COUNTIFS(Items!$M:$M,O20,Items!$N:$N,P20,Items!$O:$O,Q20)=1,COUNTIFS(Items!$U:$U,O20,Items!$V:$V,P20,Items!$W:$W,Q20)=1),0,1))</f>
        <v>0</v>
      </c>
      <c r="AC20" s="31" t="str">
        <f>IF(OR(RepP!$J$3="",RepP!$J$3=0,COUNTIF(Lists!$D:$D,RepP!$J$3)=0),Lists!$D$9,IF(RepP!$J$3=Lists!$D$9,Lists!$D$9,IF(RepP!$J$3=$E20,RepP!$J$3,"")))</f>
        <v>Все проекты</v>
      </c>
    </row>
    <row r="21" spans="2:29" x14ac:dyDescent="0.3">
      <c r="B21" s="26">
        <f>IF(AND(O21=0,P21=0,Q21=0,Y21=0),0,IF(OR(COUNTIFS(Items!$E:$E,O21,Items!$F:$F,P21,Items!$G:$G,Q21)=1,COUNTIFS(Items!$M:$M,O21,Items!$N:$N,P21,Items!$O:$O,Q21)=1,COUNTIFS(Items!$U:$U,O21,Items!$V:$V,P21,Items!$W:$W,Q21)=1),0,1))</f>
        <v>0</v>
      </c>
      <c r="AC21" s="31" t="str">
        <f>IF(OR(RepP!$J$3="",RepP!$J$3=0,COUNTIF(Lists!$D:$D,RepP!$J$3)=0),Lists!$D$9,IF(RepP!$J$3=Lists!$D$9,Lists!$D$9,IF(RepP!$J$3=$E21,RepP!$J$3,"")))</f>
        <v>Все проекты</v>
      </c>
    </row>
    <row r="22" spans="2:29" x14ac:dyDescent="0.3">
      <c r="B22" s="26">
        <f>IF(AND(O22=0,P22=0,Q22=0,Y22=0),0,IF(OR(COUNTIFS(Items!$E:$E,O22,Items!$F:$F,P22,Items!$G:$G,Q22)=1,COUNTIFS(Items!$M:$M,O22,Items!$N:$N,P22,Items!$O:$O,Q22)=1,COUNTIFS(Items!$U:$U,O22,Items!$V:$V,P22,Items!$W:$W,Q22)=1),0,1))</f>
        <v>0</v>
      </c>
      <c r="AC22" s="31" t="str">
        <f>IF(OR(RepP!$J$3="",RepP!$J$3=0,COUNTIF(Lists!$D:$D,RepP!$J$3)=0),Lists!$D$9,IF(RepP!$J$3=Lists!$D$9,Lists!$D$9,IF(RepP!$J$3=$E22,RepP!$J$3,"")))</f>
        <v>Все проекты</v>
      </c>
    </row>
    <row r="23" spans="2:29" x14ac:dyDescent="0.3">
      <c r="B23" s="26">
        <f>IF(AND(O23=0,P23=0,Q23=0,Y23=0),0,IF(OR(COUNTIFS(Items!$E:$E,O23,Items!$F:$F,P23,Items!$G:$G,Q23)=1,COUNTIFS(Items!$M:$M,O23,Items!$N:$N,P23,Items!$O:$O,Q23)=1,COUNTIFS(Items!$U:$U,O23,Items!$V:$V,P23,Items!$W:$W,Q23)=1),0,1))</f>
        <v>0</v>
      </c>
      <c r="AC23" s="31" t="str">
        <f>IF(OR(RepP!$J$3="",RepP!$J$3=0,COUNTIF(Lists!$D:$D,RepP!$J$3)=0),Lists!$D$9,IF(RepP!$J$3=Lists!$D$9,Lists!$D$9,IF(RepP!$J$3=$E23,RepP!$J$3,"")))</f>
        <v>Все проекты</v>
      </c>
    </row>
    <row r="24" spans="2:29" x14ac:dyDescent="0.3">
      <c r="B24" s="26">
        <f>IF(AND(O24=0,P24=0,Q24=0,Y24=0),0,IF(OR(COUNTIFS(Items!$E:$E,O24,Items!$F:$F,P24,Items!$G:$G,Q24)=1,COUNTIFS(Items!$M:$M,O24,Items!$N:$N,P24,Items!$O:$O,Q24)=1,COUNTIFS(Items!$U:$U,O24,Items!$V:$V,P24,Items!$W:$W,Q24)=1),0,1))</f>
        <v>0</v>
      </c>
      <c r="AC24" s="31" t="str">
        <f>IF(OR(RepP!$J$3="",RepP!$J$3=0,COUNTIF(Lists!$D:$D,RepP!$J$3)=0),Lists!$D$9,IF(RepP!$J$3=Lists!$D$9,Lists!$D$9,IF(RepP!$J$3=$E24,RepP!$J$3,"")))</f>
        <v>Все проекты</v>
      </c>
    </row>
    <row r="25" spans="2:29" x14ac:dyDescent="0.3">
      <c r="B25" s="26">
        <f>IF(AND(O25=0,P25=0,Q25=0,Y25=0),0,IF(OR(COUNTIFS(Items!$E:$E,O25,Items!$F:$F,P25,Items!$G:$G,Q25)=1,COUNTIFS(Items!$M:$M,O25,Items!$N:$N,P25,Items!$O:$O,Q25)=1,COUNTIFS(Items!$U:$U,O25,Items!$V:$V,P25,Items!$W:$W,Q25)=1),0,1))</f>
        <v>0</v>
      </c>
      <c r="AC25" s="31" t="str">
        <f>IF(OR(RepP!$J$3="",RepP!$J$3=0,COUNTIF(Lists!$D:$D,RepP!$J$3)=0),Lists!$D$9,IF(RepP!$J$3=Lists!$D$9,Lists!$D$9,IF(RepP!$J$3=$E25,RepP!$J$3,"")))</f>
        <v>Все проекты</v>
      </c>
    </row>
    <row r="26" spans="2:29" x14ac:dyDescent="0.3">
      <c r="B26" s="26">
        <f>IF(AND(O26=0,P26=0,Q26=0,Y26=0),0,IF(OR(COUNTIFS(Items!$E:$E,O26,Items!$F:$F,P26,Items!$G:$G,Q26)=1,COUNTIFS(Items!$M:$M,O26,Items!$N:$N,P26,Items!$O:$O,Q26)=1,COUNTIFS(Items!$U:$U,O26,Items!$V:$V,P26,Items!$W:$W,Q26)=1),0,1))</f>
        <v>0</v>
      </c>
      <c r="AC26" s="31" t="str">
        <f>IF(OR(RepP!$J$3="",RepP!$J$3=0,COUNTIF(Lists!$D:$D,RepP!$J$3)=0),Lists!$D$9,IF(RepP!$J$3=Lists!$D$9,Lists!$D$9,IF(RepP!$J$3=$E26,RepP!$J$3,"")))</f>
        <v>Все проекты</v>
      </c>
    </row>
    <row r="27" spans="2:29" x14ac:dyDescent="0.3">
      <c r="B27" s="26">
        <f>IF(AND(O27=0,P27=0,Q27=0,Y27=0),0,IF(OR(COUNTIFS(Items!$E:$E,O27,Items!$F:$F,P27,Items!$G:$G,Q27)=1,COUNTIFS(Items!$M:$M,O27,Items!$N:$N,P27,Items!$O:$O,Q27)=1,COUNTIFS(Items!$U:$U,O27,Items!$V:$V,P27,Items!$W:$W,Q27)=1),0,1))</f>
        <v>0</v>
      </c>
      <c r="AC27" s="31" t="str">
        <f>IF(OR(RepP!$J$3="",RepP!$J$3=0,COUNTIF(Lists!$D:$D,RepP!$J$3)=0),Lists!$D$9,IF(RepP!$J$3=Lists!$D$9,Lists!$D$9,IF(RepP!$J$3=$E27,RepP!$J$3,"")))</f>
        <v>Все проекты</v>
      </c>
    </row>
    <row r="28" spans="2:29" x14ac:dyDescent="0.3">
      <c r="B28" s="26">
        <f>IF(AND(O28=0,P28=0,Q28=0,Y28=0),0,IF(OR(COUNTIFS(Items!$E:$E,O28,Items!$F:$F,P28,Items!$G:$G,Q28)=1,COUNTIFS(Items!$M:$M,O28,Items!$N:$N,P28,Items!$O:$O,Q28)=1,COUNTIFS(Items!$U:$U,O28,Items!$V:$V,P28,Items!$W:$W,Q28)=1),0,1))</f>
        <v>0</v>
      </c>
      <c r="AC28" s="31" t="str">
        <f>IF(OR(RepP!$J$3="",RepP!$J$3=0,COUNTIF(Lists!$D:$D,RepP!$J$3)=0),Lists!$D$9,IF(RepP!$J$3=Lists!$D$9,Lists!$D$9,IF(RepP!$J$3=$E28,RepP!$J$3,"")))</f>
        <v>Все проекты</v>
      </c>
    </row>
    <row r="29" spans="2:29" x14ac:dyDescent="0.3">
      <c r="B29" s="26">
        <f>IF(AND(O29=0,P29=0,Q29=0,Y29=0),0,IF(OR(COUNTIFS(Items!$E:$E,O29,Items!$F:$F,P29,Items!$G:$G,Q29)=1,COUNTIFS(Items!$M:$M,O29,Items!$N:$N,P29,Items!$O:$O,Q29)=1,COUNTIFS(Items!$U:$U,O29,Items!$V:$V,P29,Items!$W:$W,Q29)=1),0,1))</f>
        <v>0</v>
      </c>
      <c r="AC29" s="31" t="str">
        <f>IF(OR(RepP!$J$3="",RepP!$J$3=0,COUNTIF(Lists!$D:$D,RepP!$J$3)=0),Lists!$D$9,IF(RepP!$J$3=Lists!$D$9,Lists!$D$9,IF(RepP!$J$3=$E29,RepP!$J$3,"")))</f>
        <v>Все проекты</v>
      </c>
    </row>
    <row r="30" spans="2:29" x14ac:dyDescent="0.3">
      <c r="B30" s="26">
        <f>IF(AND(O30=0,P30=0,Q30=0,Y30=0),0,IF(OR(COUNTIFS(Items!$E:$E,O30,Items!$F:$F,P30,Items!$G:$G,Q30)=1,COUNTIFS(Items!$M:$M,O30,Items!$N:$N,P30,Items!$O:$O,Q30)=1,COUNTIFS(Items!$U:$U,O30,Items!$V:$V,P30,Items!$W:$W,Q30)=1),0,1))</f>
        <v>0</v>
      </c>
      <c r="AC30" s="31" t="str">
        <f>IF(OR(RepP!$J$3="",RepP!$J$3=0,COUNTIF(Lists!$D:$D,RepP!$J$3)=0),Lists!$D$9,IF(RepP!$J$3=Lists!$D$9,Lists!$D$9,IF(RepP!$J$3=$E30,RepP!$J$3,"")))</f>
        <v>Все проекты</v>
      </c>
    </row>
    <row r="31" spans="2:29" x14ac:dyDescent="0.3">
      <c r="B31" s="26">
        <f>IF(AND(O31=0,P31=0,Q31=0,Y31=0),0,IF(OR(COUNTIFS(Items!$E:$E,O31,Items!$F:$F,P31,Items!$G:$G,Q31)=1,COUNTIFS(Items!$M:$M,O31,Items!$N:$N,P31,Items!$O:$O,Q31)=1,COUNTIFS(Items!$U:$U,O31,Items!$V:$V,P31,Items!$W:$W,Q31)=1),0,1))</f>
        <v>0</v>
      </c>
      <c r="AC31" s="31" t="str">
        <f>IF(OR(RepP!$J$3="",RepP!$J$3=0,COUNTIF(Lists!$D:$D,RepP!$J$3)=0),Lists!$D$9,IF(RepP!$J$3=Lists!$D$9,Lists!$D$9,IF(RepP!$J$3=$E31,RepP!$J$3,"")))</f>
        <v>Все проекты</v>
      </c>
    </row>
    <row r="32" spans="2:29" x14ac:dyDescent="0.3">
      <c r="B32" s="26">
        <f>IF(AND(O32=0,P32=0,Q32=0,Y32=0),0,IF(OR(COUNTIFS(Items!$E:$E,O32,Items!$F:$F,P32,Items!$G:$G,Q32)=1,COUNTIFS(Items!$M:$M,O32,Items!$N:$N,P32,Items!$O:$O,Q32)=1,COUNTIFS(Items!$U:$U,O32,Items!$V:$V,P32,Items!$W:$W,Q32)=1),0,1))</f>
        <v>0</v>
      </c>
      <c r="AC32" s="31" t="str">
        <f>IF(OR(RepP!$J$3="",RepP!$J$3=0,COUNTIF(Lists!$D:$D,RepP!$J$3)=0),Lists!$D$9,IF(RepP!$J$3=Lists!$D$9,Lists!$D$9,IF(RepP!$J$3=$E32,RepP!$J$3,"")))</f>
        <v>Все проекты</v>
      </c>
    </row>
    <row r="33" spans="2:29" x14ac:dyDescent="0.3">
      <c r="B33" s="26">
        <f>IF(AND(O33=0,P33=0,Q33=0,Y33=0),0,IF(OR(COUNTIFS(Items!$E:$E,O33,Items!$F:$F,P33,Items!$G:$G,Q33)=1,COUNTIFS(Items!$M:$M,O33,Items!$N:$N,P33,Items!$O:$O,Q33)=1,COUNTIFS(Items!$U:$U,O33,Items!$V:$V,P33,Items!$W:$W,Q33)=1),0,1))</f>
        <v>0</v>
      </c>
      <c r="AC33" s="31" t="str">
        <f>IF(OR(RepP!$J$3="",RepP!$J$3=0,COUNTIF(Lists!$D:$D,RepP!$J$3)=0),Lists!$D$9,IF(RepP!$J$3=Lists!$D$9,Lists!$D$9,IF(RepP!$J$3=$E33,RepP!$J$3,"")))</f>
        <v>Все проекты</v>
      </c>
    </row>
    <row r="34" spans="2:29" x14ac:dyDescent="0.3">
      <c r="B34" s="26">
        <f>IF(AND(O34=0,P34=0,Q34=0,Y34=0),0,IF(OR(COUNTIFS(Items!$E:$E,O34,Items!$F:$F,P34,Items!$G:$G,Q34)=1,COUNTIFS(Items!$M:$M,O34,Items!$N:$N,P34,Items!$O:$O,Q34)=1,COUNTIFS(Items!$U:$U,O34,Items!$V:$V,P34,Items!$W:$W,Q34)=1),0,1))</f>
        <v>0</v>
      </c>
      <c r="AC34" s="31" t="str">
        <f>IF(OR(RepP!$J$3="",RepP!$J$3=0,COUNTIF(Lists!$D:$D,RepP!$J$3)=0),Lists!$D$9,IF(RepP!$J$3=Lists!$D$9,Lists!$D$9,IF(RepP!$J$3=$E34,RepP!$J$3,"")))</f>
        <v>Все проекты</v>
      </c>
    </row>
    <row r="35" spans="2:29" x14ac:dyDescent="0.3">
      <c r="B35" s="26">
        <f>IF(AND(O35=0,P35=0,Q35=0,Y35=0),0,IF(OR(COUNTIFS(Items!$E:$E,O35,Items!$F:$F,P35,Items!$G:$G,Q35)=1,COUNTIFS(Items!$M:$M,O35,Items!$N:$N,P35,Items!$O:$O,Q35)=1,COUNTIFS(Items!$U:$U,O35,Items!$V:$V,P35,Items!$W:$W,Q35)=1),0,1))</f>
        <v>0</v>
      </c>
      <c r="AC35" s="31" t="str">
        <f>IF(OR(RepP!$J$3="",RepP!$J$3=0,COUNTIF(Lists!$D:$D,RepP!$J$3)=0),Lists!$D$9,IF(RepP!$J$3=Lists!$D$9,Lists!$D$9,IF(RepP!$J$3=$E35,RepP!$J$3,"")))</f>
        <v>Все проекты</v>
      </c>
    </row>
    <row r="36" spans="2:29" x14ac:dyDescent="0.3">
      <c r="B36" s="26">
        <f>IF(AND(O36=0,P36=0,Q36=0,Y36=0),0,IF(OR(COUNTIFS(Items!$E:$E,O36,Items!$F:$F,P36,Items!$G:$G,Q36)=1,COUNTIFS(Items!$M:$M,O36,Items!$N:$N,P36,Items!$O:$O,Q36)=1,COUNTIFS(Items!$U:$U,O36,Items!$V:$V,P36,Items!$W:$W,Q36)=1),0,1))</f>
        <v>0</v>
      </c>
      <c r="AC36" s="31" t="str">
        <f>IF(OR(RepP!$J$3="",RepP!$J$3=0,COUNTIF(Lists!$D:$D,RepP!$J$3)=0),Lists!$D$9,IF(RepP!$J$3=Lists!$D$9,Lists!$D$9,IF(RepP!$J$3=$E36,RepP!$J$3,"")))</f>
        <v>Все проекты</v>
      </c>
    </row>
    <row r="37" spans="2:29" x14ac:dyDescent="0.3">
      <c r="B37" s="26">
        <f>IF(AND(O37=0,P37=0,Q37=0,Y37=0),0,IF(OR(COUNTIFS(Items!$E:$E,O37,Items!$F:$F,P37,Items!$G:$G,Q37)=1,COUNTIFS(Items!$M:$M,O37,Items!$N:$N,P37,Items!$O:$O,Q37)=1,COUNTIFS(Items!$U:$U,O37,Items!$V:$V,P37,Items!$W:$W,Q37)=1),0,1))</f>
        <v>0</v>
      </c>
      <c r="AC37" s="31" t="str">
        <f>IF(OR(RepP!$J$3="",RepP!$J$3=0,COUNTIF(Lists!$D:$D,RepP!$J$3)=0),Lists!$D$9,IF(RepP!$J$3=Lists!$D$9,Lists!$D$9,IF(RepP!$J$3=$E37,RepP!$J$3,"")))</f>
        <v>Все проекты</v>
      </c>
    </row>
    <row r="38" spans="2:29" x14ac:dyDescent="0.3">
      <c r="B38" s="26">
        <f>IF(AND(O38=0,P38=0,Q38=0,Y38=0),0,IF(OR(COUNTIFS(Items!$E:$E,O38,Items!$F:$F,P38,Items!$G:$G,Q38)=1,COUNTIFS(Items!$M:$M,O38,Items!$N:$N,P38,Items!$O:$O,Q38)=1,COUNTIFS(Items!$U:$U,O38,Items!$V:$V,P38,Items!$W:$W,Q38)=1),0,1))</f>
        <v>0</v>
      </c>
      <c r="AC38" s="31" t="str">
        <f>IF(OR(RepP!$J$3="",RepP!$J$3=0,COUNTIF(Lists!$D:$D,RepP!$J$3)=0),Lists!$D$9,IF(RepP!$J$3=Lists!$D$9,Lists!$D$9,IF(RepP!$J$3=$E38,RepP!$J$3,"")))</f>
        <v>Все проекты</v>
      </c>
    </row>
    <row r="39" spans="2:29" x14ac:dyDescent="0.3">
      <c r="B39" s="26">
        <f>IF(AND(O39=0,P39=0,Q39=0,Y39=0),0,IF(OR(COUNTIFS(Items!$E:$E,O39,Items!$F:$F,P39,Items!$G:$G,Q39)=1,COUNTIFS(Items!$M:$M,O39,Items!$N:$N,P39,Items!$O:$O,Q39)=1,COUNTIFS(Items!$U:$U,O39,Items!$V:$V,P39,Items!$W:$W,Q39)=1),0,1))</f>
        <v>0</v>
      </c>
      <c r="AC39" s="31" t="str">
        <f>IF(OR(RepP!$J$3="",RepP!$J$3=0,COUNTIF(Lists!$D:$D,RepP!$J$3)=0),Lists!$D$9,IF(RepP!$J$3=Lists!$D$9,Lists!$D$9,IF(RepP!$J$3=$E39,RepP!$J$3,"")))</f>
        <v>Все проекты</v>
      </c>
    </row>
    <row r="40" spans="2:29" x14ac:dyDescent="0.3">
      <c r="B40" s="26">
        <f>IF(AND(O40=0,P40=0,Q40=0,Y40=0),0,IF(OR(COUNTIFS(Items!$E:$E,O40,Items!$F:$F,P40,Items!$G:$G,Q40)=1,COUNTIFS(Items!$M:$M,O40,Items!$N:$N,P40,Items!$O:$O,Q40)=1,COUNTIFS(Items!$U:$U,O40,Items!$V:$V,P40,Items!$W:$W,Q40)=1),0,1))</f>
        <v>0</v>
      </c>
      <c r="AC40" s="31" t="str">
        <f>IF(OR(RepP!$J$3="",RepP!$J$3=0,COUNTIF(Lists!$D:$D,RepP!$J$3)=0),Lists!$D$9,IF(RepP!$J$3=Lists!$D$9,Lists!$D$9,IF(RepP!$J$3=$E40,RepP!$J$3,"")))</f>
        <v>Все проекты</v>
      </c>
    </row>
    <row r="41" spans="2:29" x14ac:dyDescent="0.3">
      <c r="B41" s="26">
        <f>IF(AND(O41=0,P41=0,Q41=0,Y41=0),0,IF(OR(COUNTIFS(Items!$E:$E,O41,Items!$F:$F,P41,Items!$G:$G,Q41)=1,COUNTIFS(Items!$M:$M,O41,Items!$N:$N,P41,Items!$O:$O,Q41)=1,COUNTIFS(Items!$U:$U,O41,Items!$V:$V,P41,Items!$W:$W,Q41)=1),0,1))</f>
        <v>0</v>
      </c>
      <c r="AC41" s="31" t="str">
        <f>IF(OR(RepP!$J$3="",RepP!$J$3=0,COUNTIF(Lists!$D:$D,RepP!$J$3)=0),Lists!$D$9,IF(RepP!$J$3=Lists!$D$9,Lists!$D$9,IF(RepP!$J$3=$E41,RepP!$J$3,"")))</f>
        <v>Все проекты</v>
      </c>
    </row>
    <row r="42" spans="2:29" x14ac:dyDescent="0.3">
      <c r="B42" s="26">
        <f>IF(AND(O42=0,P42=0,Q42=0,Y42=0),0,IF(OR(COUNTIFS(Items!$E:$E,O42,Items!$F:$F,P42,Items!$G:$G,Q42)=1,COUNTIFS(Items!$M:$M,O42,Items!$N:$N,P42,Items!$O:$O,Q42)=1,COUNTIFS(Items!$U:$U,O42,Items!$V:$V,P42,Items!$W:$W,Q42)=1),0,1))</f>
        <v>0</v>
      </c>
      <c r="AC42" s="31" t="str">
        <f>IF(OR(RepP!$J$3="",RepP!$J$3=0,COUNTIF(Lists!$D:$D,RepP!$J$3)=0),Lists!$D$9,IF(RepP!$J$3=Lists!$D$9,Lists!$D$9,IF(RepP!$J$3=$E42,RepP!$J$3,"")))</f>
        <v>Все проекты</v>
      </c>
    </row>
    <row r="43" spans="2:29" x14ac:dyDescent="0.3">
      <c r="B43" s="26">
        <f>IF(AND(O43=0,P43=0,Q43=0,Y43=0),0,IF(OR(COUNTIFS(Items!$E:$E,O43,Items!$F:$F,P43,Items!$G:$G,Q43)=1,COUNTIFS(Items!$M:$M,O43,Items!$N:$N,P43,Items!$O:$O,Q43)=1,COUNTIFS(Items!$U:$U,O43,Items!$V:$V,P43,Items!$W:$W,Q43)=1),0,1))</f>
        <v>0</v>
      </c>
      <c r="AC43" s="31" t="str">
        <f>IF(OR(RepP!$J$3="",RepP!$J$3=0,COUNTIF(Lists!$D:$D,RepP!$J$3)=0),Lists!$D$9,IF(RepP!$J$3=Lists!$D$9,Lists!$D$9,IF(RepP!$J$3=$E43,RepP!$J$3,"")))</f>
        <v>Все проекты</v>
      </c>
    </row>
    <row r="44" spans="2:29" x14ac:dyDescent="0.3">
      <c r="B44" s="26">
        <f>IF(AND(O44=0,P44=0,Q44=0,Y44=0),0,IF(OR(COUNTIFS(Items!$E:$E,O44,Items!$F:$F,P44,Items!$G:$G,Q44)=1,COUNTIFS(Items!$M:$M,O44,Items!$N:$N,P44,Items!$O:$O,Q44)=1,COUNTIFS(Items!$U:$U,O44,Items!$V:$V,P44,Items!$W:$W,Q44)=1),0,1))</f>
        <v>0</v>
      </c>
      <c r="AC44" s="31" t="str">
        <f>IF(OR(RepP!$J$3="",RepP!$J$3=0,COUNTIF(Lists!$D:$D,RepP!$J$3)=0),Lists!$D$9,IF(RepP!$J$3=Lists!$D$9,Lists!$D$9,IF(RepP!$J$3=$E44,RepP!$J$3,"")))</f>
        <v>Все проекты</v>
      </c>
    </row>
    <row r="45" spans="2:29" x14ac:dyDescent="0.3">
      <c r="B45" s="26">
        <f>IF(AND(O45=0,P45=0,Q45=0,Y45=0),0,IF(OR(COUNTIFS(Items!$E:$E,O45,Items!$F:$F,P45,Items!$G:$G,Q45)=1,COUNTIFS(Items!$M:$M,O45,Items!$N:$N,P45,Items!$O:$O,Q45)=1,COUNTIFS(Items!$U:$U,O45,Items!$V:$V,P45,Items!$W:$W,Q45)=1),0,1))</f>
        <v>0</v>
      </c>
      <c r="AC45" s="31" t="str">
        <f>IF(OR(RepP!$J$3="",RepP!$J$3=0,COUNTIF(Lists!$D:$D,RepP!$J$3)=0),Lists!$D$9,IF(RepP!$J$3=Lists!$D$9,Lists!$D$9,IF(RepP!$J$3=$E45,RepP!$J$3,"")))</f>
        <v>Все проекты</v>
      </c>
    </row>
    <row r="46" spans="2:29" x14ac:dyDescent="0.3">
      <c r="B46" s="26">
        <f>IF(AND(O46=0,P46=0,Q46=0,Y46=0),0,IF(OR(COUNTIFS(Items!$E:$E,O46,Items!$F:$F,P46,Items!$G:$G,Q46)=1,COUNTIFS(Items!$M:$M,O46,Items!$N:$N,P46,Items!$O:$O,Q46)=1,COUNTIFS(Items!$U:$U,O46,Items!$V:$V,P46,Items!$W:$W,Q46)=1),0,1))</f>
        <v>0</v>
      </c>
      <c r="AC46" s="31" t="str">
        <f>IF(OR(RepP!$J$3="",RepP!$J$3=0,COUNTIF(Lists!$D:$D,RepP!$J$3)=0),Lists!$D$9,IF(RepP!$J$3=Lists!$D$9,Lists!$D$9,IF(RepP!$J$3=$E46,RepP!$J$3,"")))</f>
        <v>Все проекты</v>
      </c>
    </row>
    <row r="47" spans="2:29" x14ac:dyDescent="0.3">
      <c r="B47" s="26">
        <f>IF(AND(O47=0,P47=0,Q47=0,Y47=0),0,IF(OR(COUNTIFS(Items!$E:$E,O47,Items!$F:$F,P47,Items!$G:$G,Q47)=1,COUNTIFS(Items!$M:$M,O47,Items!$N:$N,P47,Items!$O:$O,Q47)=1,COUNTIFS(Items!$U:$U,O47,Items!$V:$V,P47,Items!$W:$W,Q47)=1),0,1))</f>
        <v>0</v>
      </c>
      <c r="AC47" s="31" t="str">
        <f>IF(OR(RepP!$J$3="",RepP!$J$3=0,COUNTIF(Lists!$D:$D,RepP!$J$3)=0),Lists!$D$9,IF(RepP!$J$3=Lists!$D$9,Lists!$D$9,IF(RepP!$J$3=$E47,RepP!$J$3,"")))</f>
        <v>Все проекты</v>
      </c>
    </row>
    <row r="48" spans="2:29" x14ac:dyDescent="0.3">
      <c r="B48" s="26">
        <f>IF(AND(O48=0,P48=0,Q48=0,Y48=0),0,IF(OR(COUNTIFS(Items!$E:$E,O48,Items!$F:$F,P48,Items!$G:$G,Q48)=1,COUNTIFS(Items!$M:$M,O48,Items!$N:$N,P48,Items!$O:$O,Q48)=1,COUNTIFS(Items!$U:$U,O48,Items!$V:$V,P48,Items!$W:$W,Q48)=1),0,1))</f>
        <v>0</v>
      </c>
      <c r="AC48" s="31" t="str">
        <f>IF(OR(RepP!$J$3="",RepP!$J$3=0,COUNTIF(Lists!$D:$D,RepP!$J$3)=0),Lists!$D$9,IF(RepP!$J$3=Lists!$D$9,Lists!$D$9,IF(RepP!$J$3=$E48,RepP!$J$3,"")))</f>
        <v>Все проекты</v>
      </c>
    </row>
    <row r="49" spans="2:29" x14ac:dyDescent="0.3">
      <c r="B49" s="26">
        <f>IF(AND(O49=0,P49=0,Q49=0,Y49=0),0,IF(OR(COUNTIFS(Items!$E:$E,O49,Items!$F:$F,P49,Items!$G:$G,Q49)=1,COUNTIFS(Items!$M:$M,O49,Items!$N:$N,P49,Items!$O:$O,Q49)=1,COUNTIFS(Items!$U:$U,O49,Items!$V:$V,P49,Items!$W:$W,Q49)=1),0,1))</f>
        <v>0</v>
      </c>
      <c r="AC49" s="31" t="str">
        <f>IF(OR(RepP!$J$3="",RepP!$J$3=0,COUNTIF(Lists!$D:$D,RepP!$J$3)=0),Lists!$D$9,IF(RepP!$J$3=Lists!$D$9,Lists!$D$9,IF(RepP!$J$3=$E49,RepP!$J$3,"")))</f>
        <v>Все проекты</v>
      </c>
    </row>
    <row r="50" spans="2:29" x14ac:dyDescent="0.3">
      <c r="B50" s="26">
        <f>IF(AND(O50=0,P50=0,Q50=0,Y50=0),0,IF(OR(COUNTIFS(Items!$E:$E,O50,Items!$F:$F,P50,Items!$G:$G,Q50)=1,COUNTIFS(Items!$M:$M,O50,Items!$N:$N,P50,Items!$O:$O,Q50)=1,COUNTIFS(Items!$U:$U,O50,Items!$V:$V,P50,Items!$W:$W,Q50)=1),0,1))</f>
        <v>0</v>
      </c>
      <c r="AC50" s="31" t="str">
        <f>IF(OR(RepP!$J$3="",RepP!$J$3=0,COUNTIF(Lists!$D:$D,RepP!$J$3)=0),Lists!$D$9,IF(RepP!$J$3=Lists!$D$9,Lists!$D$9,IF(RepP!$J$3=$E50,RepP!$J$3,"")))</f>
        <v>Все проекты</v>
      </c>
    </row>
    <row r="51" spans="2:29" x14ac:dyDescent="0.3">
      <c r="B51" s="26">
        <f>IF(AND(O51=0,P51=0,Q51=0,Y51=0),0,IF(OR(COUNTIFS(Items!$E:$E,O51,Items!$F:$F,P51,Items!$G:$G,Q51)=1,COUNTIFS(Items!$M:$M,O51,Items!$N:$N,P51,Items!$O:$O,Q51)=1,COUNTIFS(Items!$U:$U,O51,Items!$V:$V,P51,Items!$W:$W,Q51)=1),0,1))</f>
        <v>0</v>
      </c>
      <c r="AC51" s="31" t="str">
        <f>IF(OR(RepP!$J$3="",RepP!$J$3=0,COUNTIF(Lists!$D:$D,RepP!$J$3)=0),Lists!$D$9,IF(RepP!$J$3=Lists!$D$9,Lists!$D$9,IF(RepP!$J$3=$E51,RepP!$J$3,"")))</f>
        <v>Все проекты</v>
      </c>
    </row>
    <row r="52" spans="2:29" x14ac:dyDescent="0.3">
      <c r="B52" s="26">
        <f>IF(AND(O52=0,P52=0,Q52=0,Y52=0),0,IF(OR(COUNTIFS(Items!$E:$E,O52,Items!$F:$F,P52,Items!$G:$G,Q52)=1,COUNTIFS(Items!$M:$M,O52,Items!$N:$N,P52,Items!$O:$O,Q52)=1,COUNTIFS(Items!$U:$U,O52,Items!$V:$V,P52,Items!$W:$W,Q52)=1),0,1))</f>
        <v>0</v>
      </c>
      <c r="AC52" s="31" t="str">
        <f>IF(OR(RepP!$J$3="",RepP!$J$3=0,COUNTIF(Lists!$D:$D,RepP!$J$3)=0),Lists!$D$9,IF(RepP!$J$3=Lists!$D$9,Lists!$D$9,IF(RepP!$J$3=$E52,RepP!$J$3,"")))</f>
        <v>Все проекты</v>
      </c>
    </row>
    <row r="53" spans="2:29" x14ac:dyDescent="0.3">
      <c r="B53" s="26">
        <f>IF(AND(O53=0,P53=0,Q53=0,Y53=0),0,IF(OR(COUNTIFS(Items!$E:$E,O53,Items!$F:$F,P53,Items!$G:$G,Q53)=1,COUNTIFS(Items!$M:$M,O53,Items!$N:$N,P53,Items!$O:$O,Q53)=1,COUNTIFS(Items!$U:$U,O53,Items!$V:$V,P53,Items!$W:$W,Q53)=1),0,1))</f>
        <v>0</v>
      </c>
      <c r="AC53" s="31" t="str">
        <f>IF(OR(RepP!$J$3="",RepP!$J$3=0,COUNTIF(Lists!$D:$D,RepP!$J$3)=0),Lists!$D$9,IF(RepP!$J$3=Lists!$D$9,Lists!$D$9,IF(RepP!$J$3=$E53,RepP!$J$3,"")))</f>
        <v>Все проекты</v>
      </c>
    </row>
    <row r="54" spans="2:29" x14ac:dyDescent="0.3">
      <c r="B54" s="26">
        <f>IF(AND(O54=0,P54=0,Q54=0,Y54=0),0,IF(OR(COUNTIFS(Items!$E:$E,O54,Items!$F:$F,P54,Items!$G:$G,Q54)=1,COUNTIFS(Items!$M:$M,O54,Items!$N:$N,P54,Items!$O:$O,Q54)=1,COUNTIFS(Items!$U:$U,O54,Items!$V:$V,P54,Items!$W:$W,Q54)=1),0,1))</f>
        <v>0</v>
      </c>
      <c r="AC54" s="31" t="str">
        <f>IF(OR(RepP!$J$3="",RepP!$J$3=0,COUNTIF(Lists!$D:$D,RepP!$J$3)=0),Lists!$D$9,IF(RepP!$J$3=Lists!$D$9,Lists!$D$9,IF(RepP!$J$3=$E54,RepP!$J$3,"")))</f>
        <v>Все проекты</v>
      </c>
    </row>
    <row r="55" spans="2:29" x14ac:dyDescent="0.3">
      <c r="B55" s="26">
        <f>IF(AND(O55=0,P55=0,Q55=0,Y55=0),0,IF(OR(COUNTIFS(Items!$E:$E,O55,Items!$F:$F,P55,Items!$G:$G,Q55)=1,COUNTIFS(Items!$M:$M,O55,Items!$N:$N,P55,Items!$O:$O,Q55)=1,COUNTIFS(Items!$U:$U,O55,Items!$V:$V,P55,Items!$W:$W,Q55)=1),0,1))</f>
        <v>0</v>
      </c>
      <c r="AC55" s="31" t="str">
        <f>IF(OR(RepP!$J$3="",RepP!$J$3=0,COUNTIF(Lists!$D:$D,RepP!$J$3)=0),Lists!$D$9,IF(RepP!$J$3=Lists!$D$9,Lists!$D$9,IF(RepP!$J$3=$E55,RepP!$J$3,"")))</f>
        <v>Все проекты</v>
      </c>
    </row>
    <row r="56" spans="2:29" x14ac:dyDescent="0.3">
      <c r="B56" s="26">
        <f>IF(AND(O56=0,P56=0,Q56=0,Y56=0),0,IF(OR(COUNTIFS(Items!$E:$E,O56,Items!$F:$F,P56,Items!$G:$G,Q56)=1,COUNTIFS(Items!$M:$M,O56,Items!$N:$N,P56,Items!$O:$O,Q56)=1,COUNTIFS(Items!$U:$U,O56,Items!$V:$V,P56,Items!$W:$W,Q56)=1),0,1))</f>
        <v>0</v>
      </c>
      <c r="AC56" s="31" t="str">
        <f>IF(OR(RepP!$J$3="",RepP!$J$3=0,COUNTIF(Lists!$D:$D,RepP!$J$3)=0),Lists!$D$9,IF(RepP!$J$3=Lists!$D$9,Lists!$D$9,IF(RepP!$J$3=$E56,RepP!$J$3,"")))</f>
        <v>Все проекты</v>
      </c>
    </row>
    <row r="57" spans="2:29" x14ac:dyDescent="0.3">
      <c r="B57" s="26">
        <f>IF(AND(O57=0,P57=0,Q57=0,Y57=0),0,IF(OR(COUNTIFS(Items!$E:$E,O57,Items!$F:$F,P57,Items!$G:$G,Q57)=1,COUNTIFS(Items!$M:$M,O57,Items!$N:$N,P57,Items!$O:$O,Q57)=1,COUNTIFS(Items!$U:$U,O57,Items!$V:$V,P57,Items!$W:$W,Q57)=1),0,1))</f>
        <v>0</v>
      </c>
      <c r="AC57" s="31" t="str">
        <f>IF(OR(RepP!$J$3="",RepP!$J$3=0,COUNTIF(Lists!$D:$D,RepP!$J$3)=0),Lists!$D$9,IF(RepP!$J$3=Lists!$D$9,Lists!$D$9,IF(RepP!$J$3=$E57,RepP!$J$3,"")))</f>
        <v>Все проекты</v>
      </c>
    </row>
    <row r="58" spans="2:29" x14ac:dyDescent="0.3">
      <c r="B58" s="26">
        <f>IF(AND(O58=0,P58=0,Q58=0,Y58=0),0,IF(OR(COUNTIFS(Items!$E:$E,O58,Items!$F:$F,P58,Items!$G:$G,Q58)=1,COUNTIFS(Items!$M:$M,O58,Items!$N:$N,P58,Items!$O:$O,Q58)=1,COUNTIFS(Items!$U:$U,O58,Items!$V:$V,P58,Items!$W:$W,Q58)=1),0,1))</f>
        <v>0</v>
      </c>
      <c r="AC58" s="31" t="str">
        <f>IF(OR(RepP!$J$3="",RepP!$J$3=0,COUNTIF(Lists!$D:$D,RepP!$J$3)=0),Lists!$D$9,IF(RepP!$J$3=Lists!$D$9,Lists!$D$9,IF(RepP!$J$3=$E58,RepP!$J$3,"")))</f>
        <v>Все проекты</v>
      </c>
    </row>
    <row r="59" spans="2:29" x14ac:dyDescent="0.3">
      <c r="B59" s="26">
        <f>IF(AND(O59=0,P59=0,Q59=0,Y59=0),0,IF(OR(COUNTIFS(Items!$E:$E,O59,Items!$F:$F,P59,Items!$G:$G,Q59)=1,COUNTIFS(Items!$M:$M,O59,Items!$N:$N,P59,Items!$O:$O,Q59)=1,COUNTIFS(Items!$U:$U,O59,Items!$V:$V,P59,Items!$W:$W,Q59)=1),0,1))</f>
        <v>0</v>
      </c>
      <c r="AC59" s="31" t="str">
        <f>IF(OR(RepP!$J$3="",RepP!$J$3=0,COUNTIF(Lists!$D:$D,RepP!$J$3)=0),Lists!$D$9,IF(RepP!$J$3=Lists!$D$9,Lists!$D$9,IF(RepP!$J$3=$E59,RepP!$J$3,"")))</f>
        <v>Все проекты</v>
      </c>
    </row>
    <row r="60" spans="2:29" x14ac:dyDescent="0.3">
      <c r="B60" s="26">
        <f>IF(AND(O60=0,P60=0,Q60=0,Y60=0),0,IF(OR(COUNTIFS(Items!$E:$E,O60,Items!$F:$F,P60,Items!$G:$G,Q60)=1,COUNTIFS(Items!$M:$M,O60,Items!$N:$N,P60,Items!$O:$O,Q60)=1,COUNTIFS(Items!$U:$U,O60,Items!$V:$V,P60,Items!$W:$W,Q60)=1),0,1))</f>
        <v>0</v>
      </c>
      <c r="AC60" s="31" t="str">
        <f>IF(OR(RepP!$J$3="",RepP!$J$3=0,COUNTIF(Lists!$D:$D,RepP!$J$3)=0),Lists!$D$9,IF(RepP!$J$3=Lists!$D$9,Lists!$D$9,IF(RepP!$J$3=$E60,RepP!$J$3,"")))</f>
        <v>Все проекты</v>
      </c>
    </row>
    <row r="61" spans="2:29" x14ac:dyDescent="0.3">
      <c r="B61" s="26">
        <f>IF(AND(O61=0,P61=0,Q61=0,Y61=0),0,IF(OR(COUNTIFS(Items!$E:$E,O61,Items!$F:$F,P61,Items!$G:$G,Q61)=1,COUNTIFS(Items!$M:$M,O61,Items!$N:$N,P61,Items!$O:$O,Q61)=1,COUNTIFS(Items!$U:$U,O61,Items!$V:$V,P61,Items!$W:$W,Q61)=1),0,1))</f>
        <v>0</v>
      </c>
      <c r="AC61" s="31" t="str">
        <f>IF(OR(RepP!$J$3="",RepP!$J$3=0,COUNTIF(Lists!$D:$D,RepP!$J$3)=0),Lists!$D$9,IF(RepP!$J$3=Lists!$D$9,Lists!$D$9,IF(RepP!$J$3=$E61,RepP!$J$3,"")))</f>
        <v>Все проекты</v>
      </c>
    </row>
    <row r="62" spans="2:29" x14ac:dyDescent="0.3">
      <c r="B62" s="26">
        <f>IF(AND(O62=0,P62=0,Q62=0,Y62=0),0,IF(OR(COUNTIFS(Items!$E:$E,O62,Items!$F:$F,P62,Items!$G:$G,Q62)=1,COUNTIFS(Items!$M:$M,O62,Items!$N:$N,P62,Items!$O:$O,Q62)=1,COUNTIFS(Items!$U:$U,O62,Items!$V:$V,P62,Items!$W:$W,Q62)=1),0,1))</f>
        <v>0</v>
      </c>
      <c r="AC62" s="31" t="str">
        <f>IF(OR(RepP!$J$3="",RepP!$J$3=0,COUNTIF(Lists!$D:$D,RepP!$J$3)=0),Lists!$D$9,IF(RepP!$J$3=Lists!$D$9,Lists!$D$9,IF(RepP!$J$3=$E62,RepP!$J$3,"")))</f>
        <v>Все проекты</v>
      </c>
    </row>
    <row r="63" spans="2:29" x14ac:dyDescent="0.3">
      <c r="B63" s="26">
        <f>IF(AND(O63=0,P63=0,Q63=0,Y63=0),0,IF(OR(COUNTIFS(Items!$E:$E,O63,Items!$F:$F,P63,Items!$G:$G,Q63)=1,COUNTIFS(Items!$M:$M,O63,Items!$N:$N,P63,Items!$O:$O,Q63)=1,COUNTIFS(Items!$U:$U,O63,Items!$V:$V,P63,Items!$W:$W,Q63)=1),0,1))</f>
        <v>0</v>
      </c>
      <c r="AC63" s="31" t="str">
        <f>IF(OR(RepP!$J$3="",RepP!$J$3=0,COUNTIF(Lists!$D:$D,RepP!$J$3)=0),Lists!$D$9,IF(RepP!$J$3=Lists!$D$9,Lists!$D$9,IF(RepP!$J$3=$E63,RepP!$J$3,"")))</f>
        <v>Все проекты</v>
      </c>
    </row>
    <row r="64" spans="2:29" x14ac:dyDescent="0.3">
      <c r="B64" s="26">
        <f>IF(AND(O64=0,P64=0,Q64=0,Y64=0),0,IF(OR(COUNTIFS(Items!$E:$E,O64,Items!$F:$F,P64,Items!$G:$G,Q64)=1,COUNTIFS(Items!$M:$M,O64,Items!$N:$N,P64,Items!$O:$O,Q64)=1,COUNTIFS(Items!$U:$U,O64,Items!$V:$V,P64,Items!$W:$W,Q64)=1),0,1))</f>
        <v>0</v>
      </c>
      <c r="AC64" s="31" t="str">
        <f>IF(OR(RepP!$J$3="",RepP!$J$3=0,COUNTIF(Lists!$D:$D,RepP!$J$3)=0),Lists!$D$9,IF(RepP!$J$3=Lists!$D$9,Lists!$D$9,IF(RepP!$J$3=$E64,RepP!$J$3,"")))</f>
        <v>Все проекты</v>
      </c>
    </row>
    <row r="65" spans="2:29" x14ac:dyDescent="0.3">
      <c r="B65" s="26">
        <f>IF(AND(O65=0,P65=0,Q65=0,Y65=0),0,IF(OR(COUNTIFS(Items!$E:$E,O65,Items!$F:$F,P65,Items!$G:$G,Q65)=1,COUNTIFS(Items!$M:$M,O65,Items!$N:$N,P65,Items!$O:$O,Q65)=1,COUNTIFS(Items!$U:$U,O65,Items!$V:$V,P65,Items!$W:$W,Q65)=1),0,1))</f>
        <v>0</v>
      </c>
      <c r="AC65" s="31" t="str">
        <f>IF(OR(RepP!$J$3="",RepP!$J$3=0,COUNTIF(Lists!$D:$D,RepP!$J$3)=0),Lists!$D$9,IF(RepP!$J$3=Lists!$D$9,Lists!$D$9,IF(RepP!$J$3=$E65,RepP!$J$3,"")))</f>
        <v>Все проекты</v>
      </c>
    </row>
    <row r="66" spans="2:29" x14ac:dyDescent="0.3">
      <c r="B66" s="26">
        <f>IF(AND(O66=0,P66=0,Q66=0,Y66=0),0,IF(OR(COUNTIFS(Items!$E:$E,O66,Items!$F:$F,P66,Items!$G:$G,Q66)=1,COUNTIFS(Items!$M:$M,O66,Items!$N:$N,P66,Items!$O:$O,Q66)=1,COUNTIFS(Items!$U:$U,O66,Items!$V:$V,P66,Items!$W:$W,Q66)=1),0,1))</f>
        <v>0</v>
      </c>
      <c r="AC66" s="31" t="str">
        <f>IF(OR(RepP!$J$3="",RepP!$J$3=0,COUNTIF(Lists!$D:$D,RepP!$J$3)=0),Lists!$D$9,IF(RepP!$J$3=Lists!$D$9,Lists!$D$9,IF(RepP!$J$3=$E66,RepP!$J$3,"")))</f>
        <v>Все проекты</v>
      </c>
    </row>
    <row r="67" spans="2:29" x14ac:dyDescent="0.3">
      <c r="B67" s="26">
        <f>IF(AND(O67=0,P67=0,Q67=0,Y67=0),0,IF(OR(COUNTIFS(Items!$E:$E,O67,Items!$F:$F,P67,Items!$G:$G,Q67)=1,COUNTIFS(Items!$M:$M,O67,Items!$N:$N,P67,Items!$O:$O,Q67)=1,COUNTIFS(Items!$U:$U,O67,Items!$V:$V,P67,Items!$W:$W,Q67)=1),0,1))</f>
        <v>0</v>
      </c>
      <c r="AC67" s="31" t="str">
        <f>IF(OR(RepP!$J$3="",RepP!$J$3=0,COUNTIF(Lists!$D:$D,RepP!$J$3)=0),Lists!$D$9,IF(RepP!$J$3=Lists!$D$9,Lists!$D$9,IF(RepP!$J$3=$E67,RepP!$J$3,"")))</f>
        <v>Все проекты</v>
      </c>
    </row>
    <row r="68" spans="2:29" x14ac:dyDescent="0.3">
      <c r="B68" s="26">
        <f>IF(AND(O68=0,P68=0,Q68=0,Y68=0),0,IF(OR(COUNTIFS(Items!$E:$E,O68,Items!$F:$F,P68,Items!$G:$G,Q68)=1,COUNTIFS(Items!$M:$M,O68,Items!$N:$N,P68,Items!$O:$O,Q68)=1,COUNTIFS(Items!$U:$U,O68,Items!$V:$V,P68,Items!$W:$W,Q68)=1),0,1))</f>
        <v>0</v>
      </c>
      <c r="AC68" s="31" t="str">
        <f>IF(OR(RepP!$J$3="",RepP!$J$3=0,COUNTIF(Lists!$D:$D,RepP!$J$3)=0),Lists!$D$9,IF(RepP!$J$3=Lists!$D$9,Lists!$D$9,IF(RepP!$J$3=$E68,RepP!$J$3,"")))</f>
        <v>Все проекты</v>
      </c>
    </row>
    <row r="69" spans="2:29" x14ac:dyDescent="0.3">
      <c r="B69" s="26">
        <f>IF(AND(O69=0,P69=0,Q69=0,Y69=0),0,IF(OR(COUNTIFS(Items!$E:$E,O69,Items!$F:$F,P69,Items!$G:$G,Q69)=1,COUNTIFS(Items!$M:$M,O69,Items!$N:$N,P69,Items!$O:$O,Q69)=1,COUNTIFS(Items!$U:$U,O69,Items!$V:$V,P69,Items!$W:$W,Q69)=1),0,1))</f>
        <v>0</v>
      </c>
      <c r="AC69" s="31" t="str">
        <f>IF(OR(RepP!$J$3="",RepP!$J$3=0,COUNTIF(Lists!$D:$D,RepP!$J$3)=0),Lists!$D$9,IF(RepP!$J$3=Lists!$D$9,Lists!$D$9,IF(RepP!$J$3=$E69,RepP!$J$3,"")))</f>
        <v>Все проекты</v>
      </c>
    </row>
    <row r="70" spans="2:29" x14ac:dyDescent="0.3">
      <c r="B70" s="26">
        <f>IF(AND(O70=0,P70=0,Q70=0,Y70=0),0,IF(OR(COUNTIFS(Items!$E:$E,O70,Items!$F:$F,P70,Items!$G:$G,Q70)=1,COUNTIFS(Items!$M:$M,O70,Items!$N:$N,P70,Items!$O:$O,Q70)=1,COUNTIFS(Items!$U:$U,O70,Items!$V:$V,P70,Items!$W:$W,Q70)=1),0,1))</f>
        <v>0</v>
      </c>
      <c r="AC70" s="31" t="str">
        <f>IF(OR(RepP!$J$3="",RepP!$J$3=0,COUNTIF(Lists!$D:$D,RepP!$J$3)=0),Lists!$D$9,IF(RepP!$J$3=Lists!$D$9,Lists!$D$9,IF(RepP!$J$3=$E70,RepP!$J$3,"")))</f>
        <v>Все проекты</v>
      </c>
    </row>
    <row r="71" spans="2:29" x14ac:dyDescent="0.3">
      <c r="B71" s="26">
        <f>IF(AND(O71=0,P71=0,Q71=0,Y71=0),0,IF(OR(COUNTIFS(Items!$E:$E,O71,Items!$F:$F,P71,Items!$G:$G,Q71)=1,COUNTIFS(Items!$M:$M,O71,Items!$N:$N,P71,Items!$O:$O,Q71)=1,COUNTIFS(Items!$U:$U,O71,Items!$V:$V,P71,Items!$W:$W,Q71)=1),0,1))</f>
        <v>0</v>
      </c>
      <c r="AC71" s="31" t="str">
        <f>IF(OR(RepP!$J$3="",RepP!$J$3=0,COUNTIF(Lists!$D:$D,RepP!$J$3)=0),Lists!$D$9,IF(RepP!$J$3=Lists!$D$9,Lists!$D$9,IF(RepP!$J$3=$E71,RepP!$J$3,"")))</f>
        <v>Все проекты</v>
      </c>
    </row>
    <row r="72" spans="2:29" x14ac:dyDescent="0.3">
      <c r="B72" s="26">
        <f>IF(AND(O72=0,P72=0,Q72=0,Y72=0),0,IF(OR(COUNTIFS(Items!$E:$E,O72,Items!$F:$F,P72,Items!$G:$G,Q72)=1,COUNTIFS(Items!$M:$M,O72,Items!$N:$N,P72,Items!$O:$O,Q72)=1,COUNTIFS(Items!$U:$U,O72,Items!$V:$V,P72,Items!$W:$W,Q72)=1),0,1))</f>
        <v>0</v>
      </c>
      <c r="AC72" s="31" t="str">
        <f>IF(OR(RepP!$J$3="",RepP!$J$3=0,COUNTIF(Lists!$D:$D,RepP!$J$3)=0),Lists!$D$9,IF(RepP!$J$3=Lists!$D$9,Lists!$D$9,IF(RepP!$J$3=$E72,RepP!$J$3,"")))</f>
        <v>Все проекты</v>
      </c>
    </row>
    <row r="73" spans="2:29" x14ac:dyDescent="0.3">
      <c r="B73" s="26">
        <f>IF(AND(O73=0,P73=0,Q73=0,Y73=0),0,IF(OR(COUNTIFS(Items!$E:$E,O73,Items!$F:$F,P73,Items!$G:$G,Q73)=1,COUNTIFS(Items!$M:$M,O73,Items!$N:$N,P73,Items!$O:$O,Q73)=1,COUNTIFS(Items!$U:$U,O73,Items!$V:$V,P73,Items!$W:$W,Q73)=1),0,1))</f>
        <v>0</v>
      </c>
      <c r="AC73" s="31" t="str">
        <f>IF(OR(RepP!$J$3="",RepP!$J$3=0,COUNTIF(Lists!$D:$D,RepP!$J$3)=0),Lists!$D$9,IF(RepP!$J$3=Lists!$D$9,Lists!$D$9,IF(RepP!$J$3=$E73,RepP!$J$3,"")))</f>
        <v>Все проекты</v>
      </c>
    </row>
    <row r="74" spans="2:29" x14ac:dyDescent="0.3">
      <c r="B74" s="26">
        <f>IF(AND(O74=0,P74=0,Q74=0,Y74=0),0,IF(OR(COUNTIFS(Items!$E:$E,O74,Items!$F:$F,P74,Items!$G:$G,Q74)=1,COUNTIFS(Items!$M:$M,O74,Items!$N:$N,P74,Items!$O:$O,Q74)=1,COUNTIFS(Items!$U:$U,O74,Items!$V:$V,P74,Items!$W:$W,Q74)=1),0,1))</f>
        <v>0</v>
      </c>
      <c r="AC74" s="31" t="str">
        <f>IF(OR(RepP!$J$3="",RepP!$J$3=0,COUNTIF(Lists!$D:$D,RepP!$J$3)=0),Lists!$D$9,IF(RepP!$J$3=Lists!$D$9,Lists!$D$9,IF(RepP!$J$3=$E74,RepP!$J$3,"")))</f>
        <v>Все проекты</v>
      </c>
    </row>
    <row r="75" spans="2:29" x14ac:dyDescent="0.3">
      <c r="B75" s="26">
        <f>IF(AND(O75=0,P75=0,Q75=0,Y75=0),0,IF(OR(COUNTIFS(Items!$E:$E,O75,Items!$F:$F,P75,Items!$G:$G,Q75)=1,COUNTIFS(Items!$M:$M,O75,Items!$N:$N,P75,Items!$O:$O,Q75)=1,COUNTIFS(Items!$U:$U,O75,Items!$V:$V,P75,Items!$W:$W,Q75)=1),0,1))</f>
        <v>0</v>
      </c>
      <c r="AC75" s="31" t="str">
        <f>IF(OR(RepP!$J$3="",RepP!$J$3=0,COUNTIF(Lists!$D:$D,RepP!$J$3)=0),Lists!$D$9,IF(RepP!$J$3=Lists!$D$9,Lists!$D$9,IF(RepP!$J$3=$E75,RepP!$J$3,"")))</f>
        <v>Все проекты</v>
      </c>
    </row>
    <row r="76" spans="2:29" x14ac:dyDescent="0.3">
      <c r="B76" s="26">
        <f>IF(AND(O76=0,P76=0,Q76=0,Y76=0),0,IF(OR(COUNTIFS(Items!$E:$E,O76,Items!$F:$F,P76,Items!$G:$G,Q76)=1,COUNTIFS(Items!$M:$M,O76,Items!$N:$N,P76,Items!$O:$O,Q76)=1,COUNTIFS(Items!$U:$U,O76,Items!$V:$V,P76,Items!$W:$W,Q76)=1),0,1))</f>
        <v>0</v>
      </c>
      <c r="AC76" s="31" t="str">
        <f>IF(OR(RepP!$J$3="",RepP!$J$3=0,COUNTIF(Lists!$D:$D,RepP!$J$3)=0),Lists!$D$9,IF(RepP!$J$3=Lists!$D$9,Lists!$D$9,IF(RepP!$J$3=$E76,RepP!$J$3,"")))</f>
        <v>Все проекты</v>
      </c>
    </row>
    <row r="77" spans="2:29" x14ac:dyDescent="0.3">
      <c r="B77" s="26">
        <f>IF(AND(O77=0,P77=0,Q77=0,Y77=0),0,IF(OR(COUNTIFS(Items!$E:$E,O77,Items!$F:$F,P77,Items!$G:$G,Q77)=1,COUNTIFS(Items!$M:$M,O77,Items!$N:$N,P77,Items!$O:$O,Q77)=1,COUNTIFS(Items!$U:$U,O77,Items!$V:$V,P77,Items!$W:$W,Q77)=1),0,1))</f>
        <v>0</v>
      </c>
      <c r="AC77" s="31" t="str">
        <f>IF(OR(RepP!$J$3="",RepP!$J$3=0,COUNTIF(Lists!$D:$D,RepP!$J$3)=0),Lists!$D$9,IF(RepP!$J$3=Lists!$D$9,Lists!$D$9,IF(RepP!$J$3=$E77,RepP!$J$3,"")))</f>
        <v>Все проекты</v>
      </c>
    </row>
    <row r="78" spans="2:29" x14ac:dyDescent="0.3">
      <c r="B78" s="26">
        <f>IF(AND(O78=0,P78=0,Q78=0,Y78=0),0,IF(OR(COUNTIFS(Items!$E:$E,O78,Items!$F:$F,P78,Items!$G:$G,Q78)=1,COUNTIFS(Items!$M:$M,O78,Items!$N:$N,P78,Items!$O:$O,Q78)=1,COUNTIFS(Items!$U:$U,O78,Items!$V:$V,P78,Items!$W:$W,Q78)=1),0,1))</f>
        <v>0</v>
      </c>
      <c r="AC78" s="31" t="str">
        <f>IF(OR(RepP!$J$3="",RepP!$J$3=0,COUNTIF(Lists!$D:$D,RepP!$J$3)=0),Lists!$D$9,IF(RepP!$J$3=Lists!$D$9,Lists!$D$9,IF(RepP!$J$3=$E78,RepP!$J$3,"")))</f>
        <v>Все проекты</v>
      </c>
    </row>
    <row r="79" spans="2:29" x14ac:dyDescent="0.3">
      <c r="B79" s="26">
        <f>IF(AND(O79=0,P79=0,Q79=0,Y79=0),0,IF(OR(COUNTIFS(Items!$E:$E,O79,Items!$F:$F,P79,Items!$G:$G,Q79)=1,COUNTIFS(Items!$M:$M,O79,Items!$N:$N,P79,Items!$O:$O,Q79)=1,COUNTIFS(Items!$U:$U,O79,Items!$V:$V,P79,Items!$W:$W,Q79)=1),0,1))</f>
        <v>0</v>
      </c>
      <c r="AC79" s="31" t="str">
        <f>IF(OR(RepP!$J$3="",RepP!$J$3=0,COUNTIF(Lists!$D:$D,RepP!$J$3)=0),Lists!$D$9,IF(RepP!$J$3=Lists!$D$9,Lists!$D$9,IF(RepP!$J$3=$E79,RepP!$J$3,"")))</f>
        <v>Все проекты</v>
      </c>
    </row>
    <row r="80" spans="2:29" x14ac:dyDescent="0.3">
      <c r="B80" s="26">
        <f>IF(AND(O80=0,P80=0,Q80=0,Y80=0),0,IF(OR(COUNTIFS(Items!$E:$E,O80,Items!$F:$F,P80,Items!$G:$G,Q80)=1,COUNTIFS(Items!$M:$M,O80,Items!$N:$N,P80,Items!$O:$O,Q80)=1,COUNTIFS(Items!$U:$U,O80,Items!$V:$V,P80,Items!$W:$W,Q80)=1),0,1))</f>
        <v>0</v>
      </c>
      <c r="AC80" s="31" t="str">
        <f>IF(OR(RepP!$J$3="",RepP!$J$3=0,COUNTIF(Lists!$D:$D,RepP!$J$3)=0),Lists!$D$9,IF(RepP!$J$3=Lists!$D$9,Lists!$D$9,IF(RepP!$J$3=$E80,RepP!$J$3,"")))</f>
        <v>Все проекты</v>
      </c>
    </row>
    <row r="81" spans="2:29" x14ac:dyDescent="0.3">
      <c r="B81" s="26">
        <f>IF(AND(O81=0,P81=0,Q81=0,Y81=0),0,IF(OR(COUNTIFS(Items!$E:$E,O81,Items!$F:$F,P81,Items!$G:$G,Q81)=1,COUNTIFS(Items!$M:$M,O81,Items!$N:$N,P81,Items!$O:$O,Q81)=1,COUNTIFS(Items!$U:$U,O81,Items!$V:$V,P81,Items!$W:$W,Q81)=1),0,1))</f>
        <v>0</v>
      </c>
      <c r="AC81" s="31" t="str">
        <f>IF(OR(RepP!$J$3="",RepP!$J$3=0,COUNTIF(Lists!$D:$D,RepP!$J$3)=0),Lists!$D$9,IF(RepP!$J$3=Lists!$D$9,Lists!$D$9,IF(RepP!$J$3=$E81,RepP!$J$3,"")))</f>
        <v>Все проекты</v>
      </c>
    </row>
    <row r="82" spans="2:29" x14ac:dyDescent="0.3">
      <c r="B82" s="26">
        <f>IF(AND(O82=0,P82=0,Q82=0,Y82=0),0,IF(OR(COUNTIFS(Items!$E:$E,O82,Items!$F:$F,P82,Items!$G:$G,Q82)=1,COUNTIFS(Items!$M:$M,O82,Items!$N:$N,P82,Items!$O:$O,Q82)=1,COUNTIFS(Items!$U:$U,O82,Items!$V:$V,P82,Items!$W:$W,Q82)=1),0,1))</f>
        <v>0</v>
      </c>
      <c r="AC82" s="31" t="str">
        <f>IF(OR(RepP!$J$3="",RepP!$J$3=0,COUNTIF(Lists!$D:$D,RepP!$J$3)=0),Lists!$D$9,IF(RepP!$J$3=Lists!$D$9,Lists!$D$9,IF(RepP!$J$3=$E82,RepP!$J$3,"")))</f>
        <v>Все проекты</v>
      </c>
    </row>
    <row r="83" spans="2:29" x14ac:dyDescent="0.3">
      <c r="B83" s="26">
        <f>IF(AND(O83=0,P83=0,Q83=0,Y83=0),0,IF(OR(COUNTIFS(Items!$E:$E,O83,Items!$F:$F,P83,Items!$G:$G,Q83)=1,COUNTIFS(Items!$M:$M,O83,Items!$N:$N,P83,Items!$O:$O,Q83)=1,COUNTIFS(Items!$U:$U,O83,Items!$V:$V,P83,Items!$W:$W,Q83)=1),0,1))</f>
        <v>0</v>
      </c>
      <c r="AC83" s="31" t="str">
        <f>IF(OR(RepP!$J$3="",RepP!$J$3=0,COUNTIF(Lists!$D:$D,RepP!$J$3)=0),Lists!$D$9,IF(RepP!$J$3=Lists!$D$9,Lists!$D$9,IF(RepP!$J$3=$E83,RepP!$J$3,"")))</f>
        <v>Все проекты</v>
      </c>
    </row>
    <row r="84" spans="2:29" x14ac:dyDescent="0.3">
      <c r="B84" s="26">
        <f>IF(AND(O84=0,P84=0,Q84=0,Y84=0),0,IF(OR(COUNTIFS(Items!$E:$E,O84,Items!$F:$F,P84,Items!$G:$G,Q84)=1,COUNTIFS(Items!$M:$M,O84,Items!$N:$N,P84,Items!$O:$O,Q84)=1,COUNTIFS(Items!$U:$U,O84,Items!$V:$V,P84,Items!$W:$W,Q84)=1),0,1))</f>
        <v>0</v>
      </c>
      <c r="AC84" s="31" t="str">
        <f>IF(OR(RepP!$J$3="",RepP!$J$3=0,COUNTIF(Lists!$D:$D,RepP!$J$3)=0),Lists!$D$9,IF(RepP!$J$3=Lists!$D$9,Lists!$D$9,IF(RepP!$J$3=$E84,RepP!$J$3,"")))</f>
        <v>Все проекты</v>
      </c>
    </row>
    <row r="85" spans="2:29" x14ac:dyDescent="0.3">
      <c r="B85" s="26">
        <f>IF(AND(O85=0,P85=0,Q85=0,Y85=0),0,IF(OR(COUNTIFS(Items!$E:$E,O85,Items!$F:$F,P85,Items!$G:$G,Q85)=1,COUNTIFS(Items!$M:$M,O85,Items!$N:$N,P85,Items!$O:$O,Q85)=1,COUNTIFS(Items!$U:$U,O85,Items!$V:$V,P85,Items!$W:$W,Q85)=1),0,1))</f>
        <v>0</v>
      </c>
      <c r="AC85" s="31" t="str">
        <f>IF(OR(RepP!$J$3="",RepP!$J$3=0,COUNTIF(Lists!$D:$D,RepP!$J$3)=0),Lists!$D$9,IF(RepP!$J$3=Lists!$D$9,Lists!$D$9,IF(RepP!$J$3=$E85,RepP!$J$3,"")))</f>
        <v>Все проекты</v>
      </c>
    </row>
    <row r="86" spans="2:29" x14ac:dyDescent="0.3">
      <c r="B86" s="26">
        <f>IF(AND(O86=0,P86=0,Q86=0,Y86=0),0,IF(OR(COUNTIFS(Items!$E:$E,O86,Items!$F:$F,P86,Items!$G:$G,Q86)=1,COUNTIFS(Items!$M:$M,O86,Items!$N:$N,P86,Items!$O:$O,Q86)=1,COUNTIFS(Items!$U:$U,O86,Items!$V:$V,P86,Items!$W:$W,Q86)=1),0,1))</f>
        <v>0</v>
      </c>
      <c r="AC86" s="31" t="str">
        <f>IF(OR(RepP!$J$3="",RepP!$J$3=0,COUNTIF(Lists!$D:$D,RepP!$J$3)=0),Lists!$D$9,IF(RepP!$J$3=Lists!$D$9,Lists!$D$9,IF(RepP!$J$3=$E86,RepP!$J$3,"")))</f>
        <v>Все проекты</v>
      </c>
    </row>
    <row r="87" spans="2:29" x14ac:dyDescent="0.3">
      <c r="B87" s="26">
        <f>IF(AND(O87=0,P87=0,Q87=0,Y87=0),0,IF(OR(COUNTIFS(Items!$E:$E,O87,Items!$F:$F,P87,Items!$G:$G,Q87)=1,COUNTIFS(Items!$M:$M,O87,Items!$N:$N,P87,Items!$O:$O,Q87)=1,COUNTIFS(Items!$U:$U,O87,Items!$V:$V,P87,Items!$W:$W,Q87)=1),0,1))</f>
        <v>0</v>
      </c>
      <c r="AC87" s="31" t="str">
        <f>IF(OR(RepP!$J$3="",RepP!$J$3=0,COUNTIF(Lists!$D:$D,RepP!$J$3)=0),Lists!$D$9,IF(RepP!$J$3=Lists!$D$9,Lists!$D$9,IF(RepP!$J$3=$E87,RepP!$J$3,"")))</f>
        <v>Все проекты</v>
      </c>
    </row>
    <row r="88" spans="2:29" x14ac:dyDescent="0.3">
      <c r="B88" s="26">
        <f>IF(AND(O88=0,P88=0,Q88=0,Y88=0),0,IF(OR(COUNTIFS(Items!$E:$E,O88,Items!$F:$F,P88,Items!$G:$G,Q88)=1,COUNTIFS(Items!$M:$M,O88,Items!$N:$N,P88,Items!$O:$O,Q88)=1,COUNTIFS(Items!$U:$U,O88,Items!$V:$V,P88,Items!$W:$W,Q88)=1),0,1))</f>
        <v>0</v>
      </c>
      <c r="AC88" s="31" t="str">
        <f>IF(OR(RepP!$J$3="",RepP!$J$3=0,COUNTIF(Lists!$D:$D,RepP!$J$3)=0),Lists!$D$9,IF(RepP!$J$3=Lists!$D$9,Lists!$D$9,IF(RepP!$J$3=$E88,RepP!$J$3,"")))</f>
        <v>Все проекты</v>
      </c>
    </row>
    <row r="89" spans="2:29" x14ac:dyDescent="0.3">
      <c r="B89" s="26">
        <f>IF(AND(O89=0,P89=0,Q89=0,Y89=0),0,IF(OR(COUNTIFS(Items!$E:$E,O89,Items!$F:$F,P89,Items!$G:$G,Q89)=1,COUNTIFS(Items!$M:$M,O89,Items!$N:$N,P89,Items!$O:$O,Q89)=1,COUNTIFS(Items!$U:$U,O89,Items!$V:$V,P89,Items!$W:$W,Q89)=1),0,1))</f>
        <v>0</v>
      </c>
      <c r="AC89" s="31" t="str">
        <f>IF(OR(RepP!$J$3="",RepP!$J$3=0,COUNTIF(Lists!$D:$D,RepP!$J$3)=0),Lists!$D$9,IF(RepP!$J$3=Lists!$D$9,Lists!$D$9,IF(RepP!$J$3=$E89,RepP!$J$3,"")))</f>
        <v>Все проекты</v>
      </c>
    </row>
    <row r="90" spans="2:29" x14ac:dyDescent="0.3">
      <c r="B90" s="26">
        <f>IF(AND(O90=0,P90=0,Q90=0,Y90=0),0,IF(OR(COUNTIFS(Items!$E:$E,O90,Items!$F:$F,P90,Items!$G:$G,Q90)=1,COUNTIFS(Items!$M:$M,O90,Items!$N:$N,P90,Items!$O:$O,Q90)=1,COUNTIFS(Items!$U:$U,O90,Items!$V:$V,P90,Items!$W:$W,Q90)=1),0,1))</f>
        <v>0</v>
      </c>
      <c r="AC90" s="31" t="str">
        <f>IF(OR(RepP!$J$3="",RepP!$J$3=0,COUNTIF(Lists!$D:$D,RepP!$J$3)=0),Lists!$D$9,IF(RepP!$J$3=Lists!$D$9,Lists!$D$9,IF(RepP!$J$3=$E90,RepP!$J$3,"")))</f>
        <v>Все проекты</v>
      </c>
    </row>
    <row r="91" spans="2:29" x14ac:dyDescent="0.3">
      <c r="B91" s="26">
        <f>IF(AND(O91=0,P91=0,Q91=0,Y91=0),0,IF(OR(COUNTIFS(Items!$E:$E,O91,Items!$F:$F,P91,Items!$G:$G,Q91)=1,COUNTIFS(Items!$M:$M,O91,Items!$N:$N,P91,Items!$O:$O,Q91)=1,COUNTIFS(Items!$U:$U,O91,Items!$V:$V,P91,Items!$W:$W,Q91)=1),0,1))</f>
        <v>0</v>
      </c>
      <c r="AC91" s="31" t="str">
        <f>IF(OR(RepP!$J$3="",RepP!$J$3=0,COUNTIF(Lists!$D:$D,RepP!$J$3)=0),Lists!$D$9,IF(RepP!$J$3=Lists!$D$9,Lists!$D$9,IF(RepP!$J$3=$E91,RepP!$J$3,"")))</f>
        <v>Все проекты</v>
      </c>
    </row>
    <row r="92" spans="2:29" x14ac:dyDescent="0.3">
      <c r="B92" s="26">
        <f>IF(AND(O92=0,P92=0,Q92=0,Y92=0),0,IF(OR(COUNTIFS(Items!$E:$E,O92,Items!$F:$F,P92,Items!$G:$G,Q92)=1,COUNTIFS(Items!$M:$M,O92,Items!$N:$N,P92,Items!$O:$O,Q92)=1,COUNTIFS(Items!$U:$U,O92,Items!$V:$V,P92,Items!$W:$W,Q92)=1),0,1))</f>
        <v>0</v>
      </c>
      <c r="AC92" s="31" t="str">
        <f>IF(OR(RepP!$J$3="",RepP!$J$3=0,COUNTIF(Lists!$D:$D,RepP!$J$3)=0),Lists!$D$9,IF(RepP!$J$3=Lists!$D$9,Lists!$D$9,IF(RepP!$J$3=$E92,RepP!$J$3,"")))</f>
        <v>Все проекты</v>
      </c>
    </row>
    <row r="93" spans="2:29" x14ac:dyDescent="0.3">
      <c r="B93" s="26">
        <f>IF(AND(O93=0,P93=0,Q93=0,Y93=0),0,IF(OR(COUNTIFS(Items!$E:$E,O93,Items!$F:$F,P93,Items!$G:$G,Q93)=1,COUNTIFS(Items!$M:$M,O93,Items!$N:$N,P93,Items!$O:$O,Q93)=1,COUNTIFS(Items!$U:$U,O93,Items!$V:$V,P93,Items!$W:$W,Q93)=1),0,1))</f>
        <v>0</v>
      </c>
      <c r="AC93" s="31" t="str">
        <f>IF(OR(RepP!$J$3="",RepP!$J$3=0,COUNTIF(Lists!$D:$D,RepP!$J$3)=0),Lists!$D$9,IF(RepP!$J$3=Lists!$D$9,Lists!$D$9,IF(RepP!$J$3=$E93,RepP!$J$3,"")))</f>
        <v>Все проекты</v>
      </c>
    </row>
    <row r="94" spans="2:29" x14ac:dyDescent="0.3">
      <c r="B94" s="26">
        <f>IF(AND(O94=0,P94=0,Q94=0,Y94=0),0,IF(OR(COUNTIFS(Items!$E:$E,O94,Items!$F:$F,P94,Items!$G:$G,Q94)=1,COUNTIFS(Items!$M:$M,O94,Items!$N:$N,P94,Items!$O:$O,Q94)=1,COUNTIFS(Items!$U:$U,O94,Items!$V:$V,P94,Items!$W:$W,Q94)=1),0,1))</f>
        <v>0</v>
      </c>
      <c r="AC94" s="31" t="str">
        <f>IF(OR(RepP!$J$3="",RepP!$J$3=0,COUNTIF(Lists!$D:$D,RepP!$J$3)=0),Lists!$D$9,IF(RepP!$J$3=Lists!$D$9,Lists!$D$9,IF(RepP!$J$3=$E94,RepP!$J$3,"")))</f>
        <v>Все проекты</v>
      </c>
    </row>
    <row r="95" spans="2:29" x14ac:dyDescent="0.3">
      <c r="B95" s="26">
        <f>IF(AND(O95=0,P95=0,Q95=0,Y95=0),0,IF(OR(COUNTIFS(Items!$E:$E,O95,Items!$F:$F,P95,Items!$G:$G,Q95)=1,COUNTIFS(Items!$M:$M,O95,Items!$N:$N,P95,Items!$O:$O,Q95)=1,COUNTIFS(Items!$U:$U,O95,Items!$V:$V,P95,Items!$W:$W,Q95)=1),0,1))</f>
        <v>0</v>
      </c>
      <c r="AC95" s="31" t="str">
        <f>IF(OR(RepP!$J$3="",RepP!$J$3=0,COUNTIF(Lists!$D:$D,RepP!$J$3)=0),Lists!$D$9,IF(RepP!$J$3=Lists!$D$9,Lists!$D$9,IF(RepP!$J$3=$E95,RepP!$J$3,"")))</f>
        <v>Все проекты</v>
      </c>
    </row>
    <row r="96" spans="2:29" x14ac:dyDescent="0.3">
      <c r="B96" s="26">
        <f>IF(AND(O96=0,P96=0,Q96=0,Y96=0),0,IF(OR(COUNTIFS(Items!$E:$E,O96,Items!$F:$F,P96,Items!$G:$G,Q96)=1,COUNTIFS(Items!$M:$M,O96,Items!$N:$N,P96,Items!$O:$O,Q96)=1,COUNTIFS(Items!$U:$U,O96,Items!$V:$V,P96,Items!$W:$W,Q96)=1),0,1))</f>
        <v>0</v>
      </c>
      <c r="AC96" s="31" t="str">
        <f>IF(OR(RepP!$J$3="",RepP!$J$3=0,COUNTIF(Lists!$D:$D,RepP!$J$3)=0),Lists!$D$9,IF(RepP!$J$3=Lists!$D$9,Lists!$D$9,IF(RepP!$J$3=$E96,RepP!$J$3,"")))</f>
        <v>Все проекты</v>
      </c>
    </row>
    <row r="97" spans="2:29" x14ac:dyDescent="0.3">
      <c r="B97" s="26">
        <f>IF(AND(O97=0,P97=0,Q97=0,Y97=0),0,IF(OR(COUNTIFS(Items!$E:$E,O97,Items!$F:$F,P97,Items!$G:$G,Q97)=1,COUNTIFS(Items!$M:$M,O97,Items!$N:$N,P97,Items!$O:$O,Q97)=1,COUNTIFS(Items!$U:$U,O97,Items!$V:$V,P97,Items!$W:$W,Q97)=1),0,1))</f>
        <v>0</v>
      </c>
      <c r="AC97" s="31" t="str">
        <f>IF(OR(RepP!$J$3="",RepP!$J$3=0,COUNTIF(Lists!$D:$D,RepP!$J$3)=0),Lists!$D$9,IF(RepP!$J$3=Lists!$D$9,Lists!$D$9,IF(RepP!$J$3=$E97,RepP!$J$3,"")))</f>
        <v>Все проекты</v>
      </c>
    </row>
    <row r="98" spans="2:29" x14ac:dyDescent="0.3">
      <c r="B98" s="26">
        <f>IF(AND(O98=0,P98=0,Q98=0,Y98=0),0,IF(OR(COUNTIFS(Items!$E:$E,O98,Items!$F:$F,P98,Items!$G:$G,Q98)=1,COUNTIFS(Items!$M:$M,O98,Items!$N:$N,P98,Items!$O:$O,Q98)=1,COUNTIFS(Items!$U:$U,O98,Items!$V:$V,P98,Items!$W:$W,Q98)=1),0,1))</f>
        <v>0</v>
      </c>
      <c r="AC98" s="31" t="str">
        <f>IF(OR(RepP!$J$3="",RepP!$J$3=0,COUNTIF(Lists!$D:$D,RepP!$J$3)=0),Lists!$D$9,IF(RepP!$J$3=Lists!$D$9,Lists!$D$9,IF(RepP!$J$3=$E98,RepP!$J$3,"")))</f>
        <v>Все проекты</v>
      </c>
    </row>
    <row r="99" spans="2:29" x14ac:dyDescent="0.3">
      <c r="B99" s="26">
        <f>IF(AND(O99=0,P99=0,Q99=0,Y99=0),0,IF(OR(COUNTIFS(Items!$E:$E,O99,Items!$F:$F,P99,Items!$G:$G,Q99)=1,COUNTIFS(Items!$M:$M,O99,Items!$N:$N,P99,Items!$O:$O,Q99)=1,COUNTIFS(Items!$U:$U,O99,Items!$V:$V,P99,Items!$W:$W,Q99)=1),0,1))</f>
        <v>0</v>
      </c>
      <c r="AC99" s="31" t="str">
        <f>IF(OR(RepP!$J$3="",RepP!$J$3=0,COUNTIF(Lists!$D:$D,RepP!$J$3)=0),Lists!$D$9,IF(RepP!$J$3=Lists!$D$9,Lists!$D$9,IF(RepP!$J$3=$E99,RepP!$J$3,"")))</f>
        <v>Все проекты</v>
      </c>
    </row>
    <row r="100" spans="2:29" x14ac:dyDescent="0.3">
      <c r="B100" s="26">
        <f>IF(AND(O100=0,P100=0,Q100=0,Y100=0),0,IF(OR(COUNTIFS(Items!$E:$E,O100,Items!$F:$F,P100,Items!$G:$G,Q100)=1,COUNTIFS(Items!$M:$M,O100,Items!$N:$N,P100,Items!$O:$O,Q100)=1,COUNTIFS(Items!$U:$U,O100,Items!$V:$V,P100,Items!$W:$W,Q100)=1),0,1))</f>
        <v>0</v>
      </c>
      <c r="AC100" s="31" t="str">
        <f>IF(OR(RepP!$J$3="",RepP!$J$3=0,COUNTIF(Lists!$D:$D,RepP!$J$3)=0),Lists!$D$9,IF(RepP!$J$3=Lists!$D$9,Lists!$D$9,IF(RepP!$J$3=$E100,RepP!$J$3,"")))</f>
        <v>Все проекты</v>
      </c>
    </row>
    <row r="101" spans="2:29" x14ac:dyDescent="0.3">
      <c r="B101" s="26">
        <f>IF(AND(O101=0,P101=0,Q101=0,Y101=0),0,IF(OR(COUNTIFS(Items!$E:$E,O101,Items!$F:$F,P101,Items!$G:$G,Q101)=1,COUNTIFS(Items!$M:$M,O101,Items!$N:$N,P101,Items!$O:$O,Q101)=1,COUNTIFS(Items!$U:$U,O101,Items!$V:$V,P101,Items!$W:$W,Q101)=1),0,1))</f>
        <v>0</v>
      </c>
      <c r="AC101" s="31" t="str">
        <f>IF(OR(RepP!$J$3="",RepP!$J$3=0,COUNTIF(Lists!$D:$D,RepP!$J$3)=0),Lists!$D$9,IF(RepP!$J$3=Lists!$D$9,Lists!$D$9,IF(RepP!$J$3=$E101,RepP!$J$3,"")))</f>
        <v>Все проекты</v>
      </c>
    </row>
    <row r="102" spans="2:29" x14ac:dyDescent="0.3">
      <c r="B102" s="26">
        <f>IF(AND(O102=0,P102=0,Q102=0,Y102=0),0,IF(OR(COUNTIFS(Items!$E:$E,O102,Items!$F:$F,P102,Items!$G:$G,Q102)=1,COUNTIFS(Items!$M:$M,O102,Items!$N:$N,P102,Items!$O:$O,Q102)=1,COUNTIFS(Items!$U:$U,O102,Items!$V:$V,P102,Items!$W:$W,Q102)=1),0,1))</f>
        <v>0</v>
      </c>
      <c r="AC102" s="31" t="str">
        <f>IF(OR(RepP!$J$3="",RepP!$J$3=0,COUNTIF(Lists!$D:$D,RepP!$J$3)=0),Lists!$D$9,IF(RepP!$J$3=Lists!$D$9,Lists!$D$9,IF(RepP!$J$3=$E102,RepP!$J$3,"")))</f>
        <v>Все проекты</v>
      </c>
    </row>
    <row r="103" spans="2:29" x14ac:dyDescent="0.3">
      <c r="B103" s="26">
        <f>IF(AND(O103=0,P103=0,Q103=0,Y103=0),0,IF(OR(COUNTIFS(Items!$E:$E,O103,Items!$F:$F,P103,Items!$G:$G,Q103)=1,COUNTIFS(Items!$M:$M,O103,Items!$N:$N,P103,Items!$O:$O,Q103)=1,COUNTIFS(Items!$U:$U,O103,Items!$V:$V,P103,Items!$W:$W,Q103)=1),0,1))</f>
        <v>0</v>
      </c>
      <c r="AC103" s="31" t="str">
        <f>IF(OR(RepP!$J$3="",RepP!$J$3=0,COUNTIF(Lists!$D:$D,RepP!$J$3)=0),Lists!$D$9,IF(RepP!$J$3=Lists!$D$9,Lists!$D$9,IF(RepP!$J$3=$E103,RepP!$J$3,"")))</f>
        <v>Все проекты</v>
      </c>
    </row>
    <row r="104" spans="2:29" x14ac:dyDescent="0.3">
      <c r="B104" s="26">
        <f>IF(AND(O104=0,P104=0,Q104=0,Y104=0),0,IF(OR(COUNTIFS(Items!$E:$E,O104,Items!$F:$F,P104,Items!$G:$G,Q104)=1,COUNTIFS(Items!$M:$M,O104,Items!$N:$N,P104,Items!$O:$O,Q104)=1,COUNTIFS(Items!$U:$U,O104,Items!$V:$V,P104,Items!$W:$W,Q104)=1),0,1))</f>
        <v>0</v>
      </c>
      <c r="AC104" s="31" t="str">
        <f>IF(OR(RepP!$J$3="",RepP!$J$3=0,COUNTIF(Lists!$D:$D,RepP!$J$3)=0),Lists!$D$9,IF(RepP!$J$3=Lists!$D$9,Lists!$D$9,IF(RepP!$J$3=$E104,RepP!$J$3,"")))</f>
        <v>Все проекты</v>
      </c>
    </row>
    <row r="105" spans="2:29" x14ac:dyDescent="0.3">
      <c r="B105" s="26">
        <f>IF(AND(O105=0,P105=0,Q105=0,Y105=0),0,IF(OR(COUNTIFS(Items!$E:$E,O105,Items!$F:$F,P105,Items!$G:$G,Q105)=1,COUNTIFS(Items!$M:$M,O105,Items!$N:$N,P105,Items!$O:$O,Q105)=1,COUNTIFS(Items!$U:$U,O105,Items!$V:$V,P105,Items!$W:$W,Q105)=1),0,1))</f>
        <v>0</v>
      </c>
      <c r="AC105" s="31" t="str">
        <f>IF(OR(RepP!$J$3="",RepP!$J$3=0,COUNTIF(Lists!$D:$D,RepP!$J$3)=0),Lists!$D$9,IF(RepP!$J$3=Lists!$D$9,Lists!$D$9,IF(RepP!$J$3=$E105,RepP!$J$3,"")))</f>
        <v>Все проекты</v>
      </c>
    </row>
    <row r="106" spans="2:29" x14ac:dyDescent="0.3">
      <c r="B106" s="26">
        <f>IF(AND(O106=0,P106=0,Q106=0,Y106=0),0,IF(OR(COUNTIFS(Items!$E:$E,O106,Items!$F:$F,P106,Items!$G:$G,Q106)=1,COUNTIFS(Items!$M:$M,O106,Items!$N:$N,P106,Items!$O:$O,Q106)=1,COUNTIFS(Items!$U:$U,O106,Items!$V:$V,P106,Items!$W:$W,Q106)=1),0,1))</f>
        <v>0</v>
      </c>
      <c r="AC106" s="31" t="str">
        <f>IF(OR(RepP!$J$3="",RepP!$J$3=0,COUNTIF(Lists!$D:$D,RepP!$J$3)=0),Lists!$D$9,IF(RepP!$J$3=Lists!$D$9,Lists!$D$9,IF(RepP!$J$3=$E106,RepP!$J$3,"")))</f>
        <v>Все проекты</v>
      </c>
    </row>
    <row r="107" spans="2:29" x14ac:dyDescent="0.3">
      <c r="B107" s="26">
        <f>IF(AND(O107=0,P107=0,Q107=0,Y107=0),0,IF(OR(COUNTIFS(Items!$E:$E,O107,Items!$F:$F,P107,Items!$G:$G,Q107)=1,COUNTIFS(Items!$M:$M,O107,Items!$N:$N,P107,Items!$O:$O,Q107)=1,COUNTIFS(Items!$U:$U,O107,Items!$V:$V,P107,Items!$W:$W,Q107)=1),0,1))</f>
        <v>0</v>
      </c>
      <c r="AC107" s="31" t="str">
        <f>IF(OR(RepP!$J$3="",RepP!$J$3=0,COUNTIF(Lists!$D:$D,RepP!$J$3)=0),Lists!$D$9,IF(RepP!$J$3=Lists!$D$9,Lists!$D$9,IF(RepP!$J$3=$E107,RepP!$J$3,"")))</f>
        <v>Все проекты</v>
      </c>
    </row>
    <row r="108" spans="2:29" x14ac:dyDescent="0.3">
      <c r="B108" s="26">
        <f>IF(AND(O108=0,P108=0,Q108=0,Y108=0),0,IF(OR(COUNTIFS(Items!$E:$E,O108,Items!$F:$F,P108,Items!$G:$G,Q108)=1,COUNTIFS(Items!$M:$M,O108,Items!$N:$N,P108,Items!$O:$O,Q108)=1,COUNTIFS(Items!$U:$U,O108,Items!$V:$V,P108,Items!$W:$W,Q108)=1),0,1))</f>
        <v>0</v>
      </c>
      <c r="AC108" s="31" t="str">
        <f>IF(OR(RepP!$J$3="",RepP!$J$3=0,COUNTIF(Lists!$D:$D,RepP!$J$3)=0),Lists!$D$9,IF(RepP!$J$3=Lists!$D$9,Lists!$D$9,IF(RepP!$J$3=$E108,RepP!$J$3,"")))</f>
        <v>Все проекты</v>
      </c>
    </row>
    <row r="109" spans="2:29" x14ac:dyDescent="0.3">
      <c r="B109" s="26">
        <f>IF(AND(O109=0,P109=0,Q109=0,Y109=0),0,IF(OR(COUNTIFS(Items!$E:$E,O109,Items!$F:$F,P109,Items!$G:$G,Q109)=1,COUNTIFS(Items!$M:$M,O109,Items!$N:$N,P109,Items!$O:$O,Q109)=1,COUNTIFS(Items!$U:$U,O109,Items!$V:$V,P109,Items!$W:$W,Q109)=1),0,1))</f>
        <v>0</v>
      </c>
      <c r="AC109" s="31" t="str">
        <f>IF(OR(RepP!$J$3="",RepP!$J$3=0,COUNTIF(Lists!$D:$D,RepP!$J$3)=0),Lists!$D$9,IF(RepP!$J$3=Lists!$D$9,Lists!$D$9,IF(RepP!$J$3=$E109,RepP!$J$3,"")))</f>
        <v>Все проекты</v>
      </c>
    </row>
    <row r="110" spans="2:29" x14ac:dyDescent="0.3">
      <c r="B110" s="26">
        <f>IF(AND(O110=0,P110=0,Q110=0,Y110=0),0,IF(OR(COUNTIFS(Items!$E:$E,O110,Items!$F:$F,P110,Items!$G:$G,Q110)=1,COUNTIFS(Items!$M:$M,O110,Items!$N:$N,P110,Items!$O:$O,Q110)=1,COUNTIFS(Items!$U:$U,O110,Items!$V:$V,P110,Items!$W:$W,Q110)=1),0,1))</f>
        <v>0</v>
      </c>
      <c r="AC110" s="31" t="str">
        <f>IF(OR(RepP!$J$3="",RepP!$J$3=0,COUNTIF(Lists!$D:$D,RepP!$J$3)=0),Lists!$D$9,IF(RepP!$J$3=Lists!$D$9,Lists!$D$9,IF(RepP!$J$3=$E110,RepP!$J$3,"")))</f>
        <v>Все проекты</v>
      </c>
    </row>
    <row r="111" spans="2:29" x14ac:dyDescent="0.3">
      <c r="B111" s="26">
        <f>IF(AND(O111=0,P111=0,Q111=0,Y111=0),0,IF(OR(COUNTIFS(Items!$E:$E,O111,Items!$F:$F,P111,Items!$G:$G,Q111)=1,COUNTIFS(Items!$M:$M,O111,Items!$N:$N,P111,Items!$O:$O,Q111)=1,COUNTIFS(Items!$U:$U,O111,Items!$V:$V,P111,Items!$W:$W,Q111)=1),0,1))</f>
        <v>0</v>
      </c>
      <c r="AC111" s="31" t="str">
        <f>IF(OR(RepP!$J$3="",RepP!$J$3=0,COUNTIF(Lists!$D:$D,RepP!$J$3)=0),Lists!$D$9,IF(RepP!$J$3=Lists!$D$9,Lists!$D$9,IF(RepP!$J$3=$E111,RepP!$J$3,"")))</f>
        <v>Все проекты</v>
      </c>
    </row>
    <row r="112" spans="2:29" x14ac:dyDescent="0.3">
      <c r="B112" s="26">
        <f>IF(AND(O112=0,P112=0,Q112=0,Y112=0),0,IF(OR(COUNTIFS(Items!$E:$E,O112,Items!$F:$F,P112,Items!$G:$G,Q112)=1,COUNTIFS(Items!$M:$M,O112,Items!$N:$N,P112,Items!$O:$O,Q112)=1,COUNTIFS(Items!$U:$U,O112,Items!$V:$V,P112,Items!$W:$W,Q112)=1),0,1))</f>
        <v>0</v>
      </c>
      <c r="AC112" s="31" t="str">
        <f>IF(OR(RepP!$J$3="",RepP!$J$3=0,COUNTIF(Lists!$D:$D,RepP!$J$3)=0),Lists!$D$9,IF(RepP!$J$3=Lists!$D$9,Lists!$D$9,IF(RepP!$J$3=$E112,RepP!$J$3,"")))</f>
        <v>Все проекты</v>
      </c>
    </row>
    <row r="113" spans="2:29" x14ac:dyDescent="0.3">
      <c r="B113" s="26">
        <f>IF(AND(O113=0,P113=0,Q113=0,Y113=0),0,IF(OR(COUNTIFS(Items!$E:$E,O113,Items!$F:$F,P113,Items!$G:$G,Q113)=1,COUNTIFS(Items!$M:$M,O113,Items!$N:$N,P113,Items!$O:$O,Q113)=1,COUNTIFS(Items!$U:$U,O113,Items!$V:$V,P113,Items!$W:$W,Q113)=1),0,1))</f>
        <v>0</v>
      </c>
      <c r="AC113" s="31" t="str">
        <f>IF(OR(RepP!$J$3="",RepP!$J$3=0,COUNTIF(Lists!$D:$D,RepP!$J$3)=0),Lists!$D$9,IF(RepP!$J$3=Lists!$D$9,Lists!$D$9,IF(RepP!$J$3=$E113,RepP!$J$3,"")))</f>
        <v>Все проекты</v>
      </c>
    </row>
    <row r="114" spans="2:29" x14ac:dyDescent="0.3">
      <c r="B114" s="26">
        <f>IF(AND(O114=0,P114=0,Q114=0,Y114=0),0,IF(OR(COUNTIFS(Items!$E:$E,O114,Items!$F:$F,P114,Items!$G:$G,Q114)=1,COUNTIFS(Items!$M:$M,O114,Items!$N:$N,P114,Items!$O:$O,Q114)=1,COUNTIFS(Items!$U:$U,O114,Items!$V:$V,P114,Items!$W:$W,Q114)=1),0,1))</f>
        <v>0</v>
      </c>
      <c r="AC114" s="31" t="str">
        <f>IF(OR(RepP!$J$3="",RepP!$J$3=0,COUNTIF(Lists!$D:$D,RepP!$J$3)=0),Lists!$D$9,IF(RepP!$J$3=Lists!$D$9,Lists!$D$9,IF(RepP!$J$3=$E114,RepP!$J$3,"")))</f>
        <v>Все проекты</v>
      </c>
    </row>
    <row r="115" spans="2:29" x14ac:dyDescent="0.3">
      <c r="B115" s="26">
        <f>IF(AND(O115=0,P115=0,Q115=0,Y115=0),0,IF(OR(COUNTIFS(Items!$E:$E,O115,Items!$F:$F,P115,Items!$G:$G,Q115)=1,COUNTIFS(Items!$M:$M,O115,Items!$N:$N,P115,Items!$O:$O,Q115)=1,COUNTIFS(Items!$U:$U,O115,Items!$V:$V,P115,Items!$W:$W,Q115)=1),0,1))</f>
        <v>0</v>
      </c>
      <c r="AC115" s="31" t="str">
        <f>IF(OR(RepP!$J$3="",RepP!$J$3=0,COUNTIF(Lists!$D:$D,RepP!$J$3)=0),Lists!$D$9,IF(RepP!$J$3=Lists!$D$9,Lists!$D$9,IF(RepP!$J$3=$E115,RepP!$J$3,"")))</f>
        <v>Все проекты</v>
      </c>
    </row>
    <row r="116" spans="2:29" x14ac:dyDescent="0.3">
      <c r="B116" s="26">
        <f>IF(AND(O116=0,P116=0,Q116=0,Y116=0),0,IF(OR(COUNTIFS(Items!$E:$E,O116,Items!$F:$F,P116,Items!$G:$G,Q116)=1,COUNTIFS(Items!$M:$M,O116,Items!$N:$N,P116,Items!$O:$O,Q116)=1,COUNTIFS(Items!$U:$U,O116,Items!$V:$V,P116,Items!$W:$W,Q116)=1),0,1))</f>
        <v>0</v>
      </c>
      <c r="AC116" s="31" t="str">
        <f>IF(OR(RepP!$J$3="",RepP!$J$3=0,COUNTIF(Lists!$D:$D,RepP!$J$3)=0),Lists!$D$9,IF(RepP!$J$3=Lists!$D$9,Lists!$D$9,IF(RepP!$J$3=$E116,RepP!$J$3,"")))</f>
        <v>Все проекты</v>
      </c>
    </row>
    <row r="117" spans="2:29" x14ac:dyDescent="0.3">
      <c r="B117" s="26">
        <f>IF(AND(O117=0,P117=0,Q117=0,Y117=0),0,IF(OR(COUNTIFS(Items!$E:$E,O117,Items!$F:$F,P117,Items!$G:$G,Q117)=1,COUNTIFS(Items!$M:$M,O117,Items!$N:$N,P117,Items!$O:$O,Q117)=1,COUNTIFS(Items!$U:$U,O117,Items!$V:$V,P117,Items!$W:$W,Q117)=1),0,1))</f>
        <v>0</v>
      </c>
      <c r="AC117" s="31" t="str">
        <f>IF(OR(RepP!$J$3="",RepP!$J$3=0,COUNTIF(Lists!$D:$D,RepP!$J$3)=0),Lists!$D$9,IF(RepP!$J$3=Lists!$D$9,Lists!$D$9,IF(RepP!$J$3=$E117,RepP!$J$3,"")))</f>
        <v>Все проекты</v>
      </c>
    </row>
    <row r="118" spans="2:29" x14ac:dyDescent="0.3">
      <c r="B118" s="26">
        <f>IF(AND(O118=0,P118=0,Q118=0,Y118=0),0,IF(OR(COUNTIFS(Items!$E:$E,O118,Items!$F:$F,P118,Items!$G:$G,Q118)=1,COUNTIFS(Items!$M:$M,O118,Items!$N:$N,P118,Items!$O:$O,Q118)=1,COUNTIFS(Items!$U:$U,O118,Items!$V:$V,P118,Items!$W:$W,Q118)=1),0,1))</f>
        <v>0</v>
      </c>
      <c r="AC118" s="31" t="str">
        <f>IF(OR(RepP!$J$3="",RepP!$J$3=0,COUNTIF(Lists!$D:$D,RepP!$J$3)=0),Lists!$D$9,IF(RepP!$J$3=Lists!$D$9,Lists!$D$9,IF(RepP!$J$3=$E118,RepP!$J$3,"")))</f>
        <v>Все проекты</v>
      </c>
    </row>
    <row r="119" spans="2:29" x14ac:dyDescent="0.3">
      <c r="B119" s="26">
        <f>IF(AND(O119=0,P119=0,Q119=0,Y119=0),0,IF(OR(COUNTIFS(Items!$E:$E,O119,Items!$F:$F,P119,Items!$G:$G,Q119)=1,COUNTIFS(Items!$M:$M,O119,Items!$N:$N,P119,Items!$O:$O,Q119)=1,COUNTIFS(Items!$U:$U,O119,Items!$V:$V,P119,Items!$W:$W,Q119)=1),0,1))</f>
        <v>0</v>
      </c>
      <c r="AC119" s="31" t="str">
        <f>IF(OR(RepP!$J$3="",RepP!$J$3=0,COUNTIF(Lists!$D:$D,RepP!$J$3)=0),Lists!$D$9,IF(RepP!$J$3=Lists!$D$9,Lists!$D$9,IF(RepP!$J$3=$E119,RepP!$J$3,"")))</f>
        <v>Все проекты</v>
      </c>
    </row>
    <row r="120" spans="2:29" x14ac:dyDescent="0.3">
      <c r="B120" s="26">
        <f>IF(AND(O120=0,P120=0,Q120=0,Y120=0),0,IF(OR(COUNTIFS(Items!$E:$E,O120,Items!$F:$F,P120,Items!$G:$G,Q120)=1,COUNTIFS(Items!$M:$M,O120,Items!$N:$N,P120,Items!$O:$O,Q120)=1,COUNTIFS(Items!$U:$U,O120,Items!$V:$V,P120,Items!$W:$W,Q120)=1),0,1))</f>
        <v>0</v>
      </c>
      <c r="AC120" s="31" t="str">
        <f>IF(OR(RepP!$J$3="",RepP!$J$3=0,COUNTIF(Lists!$D:$D,RepP!$J$3)=0),Lists!$D$9,IF(RepP!$J$3=Lists!$D$9,Lists!$D$9,IF(RepP!$J$3=$E120,RepP!$J$3,"")))</f>
        <v>Все проекты</v>
      </c>
    </row>
    <row r="121" spans="2:29" x14ac:dyDescent="0.3">
      <c r="B121" s="26">
        <f>IF(AND(O121=0,P121=0,Q121=0,Y121=0),0,IF(OR(COUNTIFS(Items!$E:$E,O121,Items!$F:$F,P121,Items!$G:$G,Q121)=1,COUNTIFS(Items!$M:$M,O121,Items!$N:$N,P121,Items!$O:$O,Q121)=1,COUNTIFS(Items!$U:$U,O121,Items!$V:$V,P121,Items!$W:$W,Q121)=1),0,1))</f>
        <v>0</v>
      </c>
      <c r="AC121" s="31" t="str">
        <f>IF(OR(RepP!$J$3="",RepP!$J$3=0,COUNTIF(Lists!$D:$D,RepP!$J$3)=0),Lists!$D$9,IF(RepP!$J$3=Lists!$D$9,Lists!$D$9,IF(RepP!$J$3=$E121,RepP!$J$3,"")))</f>
        <v>Все проекты</v>
      </c>
    </row>
    <row r="122" spans="2:29" x14ac:dyDescent="0.3">
      <c r="B122" s="26">
        <f>IF(AND(O122=0,P122=0,Q122=0,Y122=0),0,IF(OR(COUNTIFS(Items!$E:$E,O122,Items!$F:$F,P122,Items!$G:$G,Q122)=1,COUNTIFS(Items!$M:$M,O122,Items!$N:$N,P122,Items!$O:$O,Q122)=1,COUNTIFS(Items!$U:$U,O122,Items!$V:$V,P122,Items!$W:$W,Q122)=1),0,1))</f>
        <v>0</v>
      </c>
      <c r="AC122" s="31" t="str">
        <f>IF(OR(RepP!$J$3="",RepP!$J$3=0,COUNTIF(Lists!$D:$D,RepP!$J$3)=0),Lists!$D$9,IF(RepP!$J$3=Lists!$D$9,Lists!$D$9,IF(RepP!$J$3=$E122,RepP!$J$3,"")))</f>
        <v>Все проекты</v>
      </c>
    </row>
    <row r="123" spans="2:29" x14ac:dyDescent="0.3">
      <c r="B123" s="26">
        <f>IF(AND(O123=0,P123=0,Q123=0,Y123=0),0,IF(OR(COUNTIFS(Items!$E:$E,O123,Items!$F:$F,P123,Items!$G:$G,Q123)=1,COUNTIFS(Items!$M:$M,O123,Items!$N:$N,P123,Items!$O:$O,Q123)=1,COUNTIFS(Items!$U:$U,O123,Items!$V:$V,P123,Items!$W:$W,Q123)=1),0,1))</f>
        <v>0</v>
      </c>
      <c r="AC123" s="31" t="str">
        <f>IF(OR(RepP!$J$3="",RepP!$J$3=0,COUNTIF(Lists!$D:$D,RepP!$J$3)=0),Lists!$D$9,IF(RepP!$J$3=Lists!$D$9,Lists!$D$9,IF(RepP!$J$3=$E123,RepP!$J$3,"")))</f>
        <v>Все проекты</v>
      </c>
    </row>
    <row r="124" spans="2:29" x14ac:dyDescent="0.3">
      <c r="B124" s="26">
        <f>IF(AND(O124=0,P124=0,Q124=0,Y124=0),0,IF(OR(COUNTIFS(Items!$E:$E,O124,Items!$F:$F,P124,Items!$G:$G,Q124)=1,COUNTIFS(Items!$M:$M,O124,Items!$N:$N,P124,Items!$O:$O,Q124)=1,COUNTIFS(Items!$U:$U,O124,Items!$V:$V,P124,Items!$W:$W,Q124)=1),0,1))</f>
        <v>0</v>
      </c>
      <c r="AC124" s="31" t="str">
        <f>IF(OR(RepP!$J$3="",RepP!$J$3=0,COUNTIF(Lists!$D:$D,RepP!$J$3)=0),Lists!$D$9,IF(RepP!$J$3=Lists!$D$9,Lists!$D$9,IF(RepP!$J$3=$E124,RepP!$J$3,"")))</f>
        <v>Все проекты</v>
      </c>
    </row>
    <row r="125" spans="2:29" x14ac:dyDescent="0.3">
      <c r="B125" s="26">
        <f>IF(AND(O125=0,P125=0,Q125=0,Y125=0),0,IF(OR(COUNTIFS(Items!$E:$E,O125,Items!$F:$F,P125,Items!$G:$G,Q125)=1,COUNTIFS(Items!$M:$M,O125,Items!$N:$N,P125,Items!$O:$O,Q125)=1,COUNTIFS(Items!$U:$U,O125,Items!$V:$V,P125,Items!$W:$W,Q125)=1),0,1))</f>
        <v>0</v>
      </c>
      <c r="AC125" s="31" t="str">
        <f>IF(OR(RepP!$J$3="",RepP!$J$3=0,COUNTIF(Lists!$D:$D,RepP!$J$3)=0),Lists!$D$9,IF(RepP!$J$3=Lists!$D$9,Lists!$D$9,IF(RepP!$J$3=$E125,RepP!$J$3,"")))</f>
        <v>Все проекты</v>
      </c>
    </row>
    <row r="126" spans="2:29" x14ac:dyDescent="0.3">
      <c r="B126" s="26">
        <f>IF(AND(O126=0,P126=0,Q126=0,Y126=0),0,IF(OR(COUNTIFS(Items!$E:$E,O126,Items!$F:$F,P126,Items!$G:$G,Q126)=1,COUNTIFS(Items!$M:$M,O126,Items!$N:$N,P126,Items!$O:$O,Q126)=1,COUNTIFS(Items!$U:$U,O126,Items!$V:$V,P126,Items!$W:$W,Q126)=1),0,1))</f>
        <v>0</v>
      </c>
      <c r="AC126" s="31" t="str">
        <f>IF(OR(RepP!$J$3="",RepP!$J$3=0,COUNTIF(Lists!$D:$D,RepP!$J$3)=0),Lists!$D$9,IF(RepP!$J$3=Lists!$D$9,Lists!$D$9,IF(RepP!$J$3=$E126,RepP!$J$3,"")))</f>
        <v>Все проекты</v>
      </c>
    </row>
    <row r="127" spans="2:29" x14ac:dyDescent="0.3">
      <c r="B127" s="26">
        <f>IF(AND(O127=0,P127=0,Q127=0,Y127=0),0,IF(OR(COUNTIFS(Items!$E:$E,O127,Items!$F:$F,P127,Items!$G:$G,Q127)=1,COUNTIFS(Items!$M:$M,O127,Items!$N:$N,P127,Items!$O:$O,Q127)=1,COUNTIFS(Items!$U:$U,O127,Items!$V:$V,P127,Items!$W:$W,Q127)=1),0,1))</f>
        <v>0</v>
      </c>
      <c r="AC127" s="31" t="str">
        <f>IF(OR(RepP!$J$3="",RepP!$J$3=0,COUNTIF(Lists!$D:$D,RepP!$J$3)=0),Lists!$D$9,IF(RepP!$J$3=Lists!$D$9,Lists!$D$9,IF(RepP!$J$3=$E127,RepP!$J$3,"")))</f>
        <v>Все проекты</v>
      </c>
    </row>
    <row r="128" spans="2:29" x14ac:dyDescent="0.3">
      <c r="B128" s="26">
        <f>IF(AND(O128=0,P128=0,Q128=0,Y128=0),0,IF(OR(COUNTIFS(Items!$E:$E,O128,Items!$F:$F,P128,Items!$G:$G,Q128)=1,COUNTIFS(Items!$M:$M,O128,Items!$N:$N,P128,Items!$O:$O,Q128)=1,COUNTIFS(Items!$U:$U,O128,Items!$V:$V,P128,Items!$W:$W,Q128)=1),0,1))</f>
        <v>0</v>
      </c>
      <c r="AC128" s="31" t="str">
        <f>IF(OR(RepP!$J$3="",RepP!$J$3=0,COUNTIF(Lists!$D:$D,RepP!$J$3)=0),Lists!$D$9,IF(RepP!$J$3=Lists!$D$9,Lists!$D$9,IF(RepP!$J$3=$E128,RepP!$J$3,"")))</f>
        <v>Все проекты</v>
      </c>
    </row>
    <row r="129" spans="2:29" x14ac:dyDescent="0.3">
      <c r="B129" s="26">
        <f>IF(AND(O129=0,P129=0,Q129=0,Y129=0),0,IF(OR(COUNTIFS(Items!$E:$E,O129,Items!$F:$F,P129,Items!$G:$G,Q129)=1,COUNTIFS(Items!$M:$M,O129,Items!$N:$N,P129,Items!$O:$O,Q129)=1,COUNTIFS(Items!$U:$U,O129,Items!$V:$V,P129,Items!$W:$W,Q129)=1),0,1))</f>
        <v>0</v>
      </c>
      <c r="AC129" s="31" t="str">
        <f>IF(OR(RepP!$J$3="",RepP!$J$3=0,COUNTIF(Lists!$D:$D,RepP!$J$3)=0),Lists!$D$9,IF(RepP!$J$3=Lists!$D$9,Lists!$D$9,IF(RepP!$J$3=$E129,RepP!$J$3,"")))</f>
        <v>Все проекты</v>
      </c>
    </row>
    <row r="130" spans="2:29" x14ac:dyDescent="0.3">
      <c r="B130" s="26">
        <f>IF(AND(O130=0,P130=0,Q130=0,Y130=0),0,IF(OR(COUNTIFS(Items!$E:$E,O130,Items!$F:$F,P130,Items!$G:$G,Q130)=1,COUNTIFS(Items!$M:$M,O130,Items!$N:$N,P130,Items!$O:$O,Q130)=1,COUNTIFS(Items!$U:$U,O130,Items!$V:$V,P130,Items!$W:$W,Q130)=1),0,1))</f>
        <v>0</v>
      </c>
      <c r="AC130" s="31" t="str">
        <f>IF(OR(RepP!$J$3="",RepP!$J$3=0,COUNTIF(Lists!$D:$D,RepP!$J$3)=0),Lists!$D$9,IF(RepP!$J$3=Lists!$D$9,Lists!$D$9,IF(RepP!$J$3=$E130,RepP!$J$3,"")))</f>
        <v>Все проекты</v>
      </c>
    </row>
    <row r="131" spans="2:29" x14ac:dyDescent="0.3">
      <c r="B131" s="26">
        <f>IF(AND(O131=0,P131=0,Q131=0,Y131=0),0,IF(OR(COUNTIFS(Items!$E:$E,O131,Items!$F:$F,P131,Items!$G:$G,Q131)=1,COUNTIFS(Items!$M:$M,O131,Items!$N:$N,P131,Items!$O:$O,Q131)=1,COUNTIFS(Items!$U:$U,O131,Items!$V:$V,P131,Items!$W:$W,Q131)=1),0,1))</f>
        <v>0</v>
      </c>
      <c r="AC131" s="31" t="str">
        <f>IF(OR(RepP!$J$3="",RepP!$J$3=0,COUNTIF(Lists!$D:$D,RepP!$J$3)=0),Lists!$D$9,IF(RepP!$J$3=Lists!$D$9,Lists!$D$9,IF(RepP!$J$3=$E131,RepP!$J$3,"")))</f>
        <v>Все проекты</v>
      </c>
    </row>
    <row r="132" spans="2:29" x14ac:dyDescent="0.3">
      <c r="B132" s="26">
        <f>IF(AND(O132=0,P132=0,Q132=0,Y132=0),0,IF(OR(COUNTIFS(Items!$E:$E,O132,Items!$F:$F,P132,Items!$G:$G,Q132)=1,COUNTIFS(Items!$M:$M,O132,Items!$N:$N,P132,Items!$O:$O,Q132)=1,COUNTIFS(Items!$U:$U,O132,Items!$V:$V,P132,Items!$W:$W,Q132)=1),0,1))</f>
        <v>0</v>
      </c>
      <c r="AC132" s="31" t="str">
        <f>IF(OR(RepP!$J$3="",RepP!$J$3=0,COUNTIF(Lists!$D:$D,RepP!$J$3)=0),Lists!$D$9,IF(RepP!$J$3=Lists!$D$9,Lists!$D$9,IF(RepP!$J$3=$E132,RepP!$J$3,"")))</f>
        <v>Все проекты</v>
      </c>
    </row>
    <row r="133" spans="2:29" x14ac:dyDescent="0.3">
      <c r="B133" s="26">
        <f>IF(AND(O133=0,P133=0,Q133=0,Y133=0),0,IF(OR(COUNTIFS(Items!$E:$E,O133,Items!$F:$F,P133,Items!$G:$G,Q133)=1,COUNTIFS(Items!$M:$M,O133,Items!$N:$N,P133,Items!$O:$O,Q133)=1,COUNTIFS(Items!$U:$U,O133,Items!$V:$V,P133,Items!$W:$W,Q133)=1),0,1))</f>
        <v>0</v>
      </c>
      <c r="AC133" s="31" t="str">
        <f>IF(OR(RepP!$J$3="",RepP!$J$3=0,COUNTIF(Lists!$D:$D,RepP!$J$3)=0),Lists!$D$9,IF(RepP!$J$3=Lists!$D$9,Lists!$D$9,IF(RepP!$J$3=$E133,RepP!$J$3,"")))</f>
        <v>Все проекты</v>
      </c>
    </row>
    <row r="134" spans="2:29" x14ac:dyDescent="0.3">
      <c r="B134" s="26">
        <f>IF(AND(O134=0,P134=0,Q134=0,Y134=0),0,IF(OR(COUNTIFS(Items!$E:$E,O134,Items!$F:$F,P134,Items!$G:$G,Q134)=1,COUNTIFS(Items!$M:$M,O134,Items!$N:$N,P134,Items!$O:$O,Q134)=1,COUNTIFS(Items!$U:$U,O134,Items!$V:$V,P134,Items!$W:$W,Q134)=1),0,1))</f>
        <v>0</v>
      </c>
      <c r="AC134" s="31" t="str">
        <f>IF(OR(RepP!$J$3="",RepP!$J$3=0,COUNTIF(Lists!$D:$D,RepP!$J$3)=0),Lists!$D$9,IF(RepP!$J$3=Lists!$D$9,Lists!$D$9,IF(RepP!$J$3=$E134,RepP!$J$3,"")))</f>
        <v>Все проекты</v>
      </c>
    </row>
    <row r="135" spans="2:29" x14ac:dyDescent="0.3">
      <c r="B135" s="26">
        <f>IF(AND(O135=0,P135=0,Q135=0,Y135=0),0,IF(OR(COUNTIFS(Items!$E:$E,O135,Items!$F:$F,P135,Items!$G:$G,Q135)=1,COUNTIFS(Items!$M:$M,O135,Items!$N:$N,P135,Items!$O:$O,Q135)=1,COUNTIFS(Items!$U:$U,O135,Items!$V:$V,P135,Items!$W:$W,Q135)=1),0,1))</f>
        <v>0</v>
      </c>
      <c r="AC135" s="31" t="str">
        <f>IF(OR(RepP!$J$3="",RepP!$J$3=0,COUNTIF(Lists!$D:$D,RepP!$J$3)=0),Lists!$D$9,IF(RepP!$J$3=Lists!$D$9,Lists!$D$9,IF(RepP!$J$3=$E135,RepP!$J$3,"")))</f>
        <v>Все проекты</v>
      </c>
    </row>
    <row r="136" spans="2:29" x14ac:dyDescent="0.3">
      <c r="B136" s="26">
        <f>IF(AND(O136=0,P136=0,Q136=0,Y136=0),0,IF(OR(COUNTIFS(Items!$E:$E,O136,Items!$F:$F,P136,Items!$G:$G,Q136)=1,COUNTIFS(Items!$M:$M,O136,Items!$N:$N,P136,Items!$O:$O,Q136)=1,COUNTIFS(Items!$U:$U,O136,Items!$V:$V,P136,Items!$W:$W,Q136)=1),0,1))</f>
        <v>0</v>
      </c>
      <c r="AC136" s="31" t="str">
        <f>IF(OR(RepP!$J$3="",RepP!$J$3=0,COUNTIF(Lists!$D:$D,RepP!$J$3)=0),Lists!$D$9,IF(RepP!$J$3=Lists!$D$9,Lists!$D$9,IF(RepP!$J$3=$E136,RepP!$J$3,"")))</f>
        <v>Все проекты</v>
      </c>
    </row>
    <row r="137" spans="2:29" x14ac:dyDescent="0.3">
      <c r="B137" s="26">
        <f>IF(AND(O137=0,P137=0,Q137=0,Y137=0),0,IF(OR(COUNTIFS(Items!$E:$E,O137,Items!$F:$F,P137,Items!$G:$G,Q137)=1,COUNTIFS(Items!$M:$M,O137,Items!$N:$N,P137,Items!$O:$O,Q137)=1,COUNTIFS(Items!$U:$U,O137,Items!$V:$V,P137,Items!$W:$W,Q137)=1),0,1))</f>
        <v>0</v>
      </c>
      <c r="AC137" s="31" t="str">
        <f>IF(OR(RepP!$J$3="",RepP!$J$3=0,COUNTIF(Lists!$D:$D,RepP!$J$3)=0),Lists!$D$9,IF(RepP!$J$3=Lists!$D$9,Lists!$D$9,IF(RepP!$J$3=$E137,RepP!$J$3,"")))</f>
        <v>Все проекты</v>
      </c>
    </row>
    <row r="138" spans="2:29" x14ac:dyDescent="0.3">
      <c r="B138" s="26">
        <f>IF(AND(O138=0,P138=0,Q138=0,Y138=0),0,IF(OR(COUNTIFS(Items!$E:$E,O138,Items!$F:$F,P138,Items!$G:$G,Q138)=1,COUNTIFS(Items!$M:$M,O138,Items!$N:$N,P138,Items!$O:$O,Q138)=1,COUNTIFS(Items!$U:$U,O138,Items!$V:$V,P138,Items!$W:$W,Q138)=1),0,1))</f>
        <v>0</v>
      </c>
      <c r="AC138" s="31" t="str">
        <f>IF(OR(RepP!$J$3="",RepP!$J$3=0,COUNTIF(Lists!$D:$D,RepP!$J$3)=0),Lists!$D$9,IF(RepP!$J$3=Lists!$D$9,Lists!$D$9,IF(RepP!$J$3=$E138,RepP!$J$3,"")))</f>
        <v>Все проекты</v>
      </c>
    </row>
    <row r="139" spans="2:29" x14ac:dyDescent="0.3">
      <c r="B139" s="26">
        <f>IF(AND(O139=0,P139=0,Q139=0,Y139=0),0,IF(OR(COUNTIFS(Items!$E:$E,O139,Items!$F:$F,P139,Items!$G:$G,Q139)=1,COUNTIFS(Items!$M:$M,O139,Items!$N:$N,P139,Items!$O:$O,Q139)=1,COUNTIFS(Items!$U:$U,O139,Items!$V:$V,P139,Items!$W:$W,Q139)=1),0,1))</f>
        <v>0</v>
      </c>
      <c r="AC139" s="31" t="str">
        <f>IF(OR(RepP!$J$3="",RepP!$J$3=0,COUNTIF(Lists!$D:$D,RepP!$J$3)=0),Lists!$D$9,IF(RepP!$J$3=Lists!$D$9,Lists!$D$9,IF(RepP!$J$3=$E139,RepP!$J$3,"")))</f>
        <v>Все проекты</v>
      </c>
    </row>
    <row r="140" spans="2:29" x14ac:dyDescent="0.3">
      <c r="B140" s="26">
        <f>IF(AND(O140=0,P140=0,Q140=0,Y140=0),0,IF(OR(COUNTIFS(Items!$E:$E,O140,Items!$F:$F,P140,Items!$G:$G,Q140)=1,COUNTIFS(Items!$M:$M,O140,Items!$N:$N,P140,Items!$O:$O,Q140)=1,COUNTIFS(Items!$U:$U,O140,Items!$V:$V,P140,Items!$W:$W,Q140)=1),0,1))</f>
        <v>0</v>
      </c>
      <c r="AC140" s="31" t="str">
        <f>IF(OR(RepP!$J$3="",RepP!$J$3=0,COUNTIF(Lists!$D:$D,RepP!$J$3)=0),Lists!$D$9,IF(RepP!$J$3=Lists!$D$9,Lists!$D$9,IF(RepP!$J$3=$E140,RepP!$J$3,"")))</f>
        <v>Все проекты</v>
      </c>
    </row>
    <row r="141" spans="2:29" x14ac:dyDescent="0.3">
      <c r="B141" s="26">
        <f>IF(AND(O141=0,P141=0,Q141=0,Y141=0),0,IF(OR(COUNTIFS(Items!$E:$E,O141,Items!$F:$F,P141,Items!$G:$G,Q141)=1,COUNTIFS(Items!$M:$M,O141,Items!$N:$N,P141,Items!$O:$O,Q141)=1,COUNTIFS(Items!$U:$U,O141,Items!$V:$V,P141,Items!$W:$W,Q141)=1),0,1))</f>
        <v>0</v>
      </c>
      <c r="AC141" s="31" t="str">
        <f>IF(OR(RepP!$J$3="",RepP!$J$3=0,COUNTIF(Lists!$D:$D,RepP!$J$3)=0),Lists!$D$9,IF(RepP!$J$3=Lists!$D$9,Lists!$D$9,IF(RepP!$J$3=$E141,RepP!$J$3,"")))</f>
        <v>Все проекты</v>
      </c>
    </row>
    <row r="142" spans="2:29" x14ac:dyDescent="0.3">
      <c r="B142" s="26">
        <f>IF(AND(O142=0,P142=0,Q142=0,Y142=0),0,IF(OR(COUNTIFS(Items!$E:$E,O142,Items!$F:$F,P142,Items!$G:$G,Q142)=1,COUNTIFS(Items!$M:$M,O142,Items!$N:$N,P142,Items!$O:$O,Q142)=1,COUNTIFS(Items!$U:$U,O142,Items!$V:$V,P142,Items!$W:$W,Q142)=1),0,1))</f>
        <v>0</v>
      </c>
      <c r="AC142" s="31" t="str">
        <f>IF(OR(RepP!$J$3="",RepP!$J$3=0,COUNTIF(Lists!$D:$D,RepP!$J$3)=0),Lists!$D$9,IF(RepP!$J$3=Lists!$D$9,Lists!$D$9,IF(RepP!$J$3=$E142,RepP!$J$3,"")))</f>
        <v>Все проекты</v>
      </c>
    </row>
    <row r="143" spans="2:29" x14ac:dyDescent="0.3">
      <c r="B143" s="26">
        <f>IF(AND(O143=0,P143=0,Q143=0,Y143=0),0,IF(OR(COUNTIFS(Items!$E:$E,O143,Items!$F:$F,P143,Items!$G:$G,Q143)=1,COUNTIFS(Items!$M:$M,O143,Items!$N:$N,P143,Items!$O:$O,Q143)=1,COUNTIFS(Items!$U:$U,O143,Items!$V:$V,P143,Items!$W:$W,Q143)=1),0,1))</f>
        <v>0</v>
      </c>
      <c r="AC143" s="31" t="str">
        <f>IF(OR(RepP!$J$3="",RepP!$J$3=0,COUNTIF(Lists!$D:$D,RepP!$J$3)=0),Lists!$D$9,IF(RepP!$J$3=Lists!$D$9,Lists!$D$9,IF(RepP!$J$3=$E143,RepP!$J$3,"")))</f>
        <v>Все проекты</v>
      </c>
    </row>
    <row r="144" spans="2:29" x14ac:dyDescent="0.3">
      <c r="B144" s="26">
        <f>IF(AND(O144=0,P144=0,Q144=0,Y144=0),0,IF(OR(COUNTIFS(Items!$E:$E,O144,Items!$F:$F,P144,Items!$G:$G,Q144)=1,COUNTIFS(Items!$M:$M,O144,Items!$N:$N,P144,Items!$O:$O,Q144)=1,COUNTIFS(Items!$U:$U,O144,Items!$V:$V,P144,Items!$W:$W,Q144)=1),0,1))</f>
        <v>0</v>
      </c>
      <c r="AC144" s="31" t="str">
        <f>IF(OR(RepP!$J$3="",RepP!$J$3=0,COUNTIF(Lists!$D:$D,RepP!$J$3)=0),Lists!$D$9,IF(RepP!$J$3=Lists!$D$9,Lists!$D$9,IF(RepP!$J$3=$E144,RepP!$J$3,"")))</f>
        <v>Все проекты</v>
      </c>
    </row>
    <row r="145" spans="2:29" x14ac:dyDescent="0.3">
      <c r="B145" s="26">
        <f>IF(AND(O145=0,P145=0,Q145=0,Y145=0),0,IF(OR(COUNTIFS(Items!$E:$E,O145,Items!$F:$F,P145,Items!$G:$G,Q145)=1,COUNTIFS(Items!$M:$M,O145,Items!$N:$N,P145,Items!$O:$O,Q145)=1,COUNTIFS(Items!$U:$U,O145,Items!$V:$V,P145,Items!$W:$W,Q145)=1),0,1))</f>
        <v>0</v>
      </c>
      <c r="AC145" s="31" t="str">
        <f>IF(OR(RepP!$J$3="",RepP!$J$3=0,COUNTIF(Lists!$D:$D,RepP!$J$3)=0),Lists!$D$9,IF(RepP!$J$3=Lists!$D$9,Lists!$D$9,IF(RepP!$J$3=$E145,RepP!$J$3,"")))</f>
        <v>Все проекты</v>
      </c>
    </row>
    <row r="146" spans="2:29" x14ac:dyDescent="0.3">
      <c r="B146" s="26">
        <f>IF(AND(O146=0,P146=0,Q146=0,Y146=0),0,IF(OR(COUNTIFS(Items!$E:$E,O146,Items!$F:$F,P146,Items!$G:$G,Q146)=1,COUNTIFS(Items!$M:$M,O146,Items!$N:$N,P146,Items!$O:$O,Q146)=1,COUNTIFS(Items!$U:$U,O146,Items!$V:$V,P146,Items!$W:$W,Q146)=1),0,1))</f>
        <v>0</v>
      </c>
      <c r="AC146" s="31" t="str">
        <f>IF(OR(RepP!$J$3="",RepP!$J$3=0,COUNTIF(Lists!$D:$D,RepP!$J$3)=0),Lists!$D$9,IF(RepP!$J$3=Lists!$D$9,Lists!$D$9,IF(RepP!$J$3=$E146,RepP!$J$3,"")))</f>
        <v>Все проекты</v>
      </c>
    </row>
    <row r="147" spans="2:29" x14ac:dyDescent="0.3">
      <c r="B147" s="26">
        <f>IF(AND(O147=0,P147=0,Q147=0,Y147=0),0,IF(OR(COUNTIFS(Items!$E:$E,O147,Items!$F:$F,P147,Items!$G:$G,Q147)=1,COUNTIFS(Items!$M:$M,O147,Items!$N:$N,P147,Items!$O:$O,Q147)=1,COUNTIFS(Items!$U:$U,O147,Items!$V:$V,P147,Items!$W:$W,Q147)=1),0,1))</f>
        <v>0</v>
      </c>
      <c r="AC147" s="31" t="str">
        <f>IF(OR(RepP!$J$3="",RepP!$J$3=0,COUNTIF(Lists!$D:$D,RepP!$J$3)=0),Lists!$D$9,IF(RepP!$J$3=Lists!$D$9,Lists!$D$9,IF(RepP!$J$3=$E147,RepP!$J$3,"")))</f>
        <v>Все проекты</v>
      </c>
    </row>
    <row r="148" spans="2:29" x14ac:dyDescent="0.3">
      <c r="B148" s="26">
        <f>IF(AND(O148=0,P148=0,Q148=0,Y148=0),0,IF(OR(COUNTIFS(Items!$E:$E,O148,Items!$F:$F,P148,Items!$G:$G,Q148)=1,COUNTIFS(Items!$M:$M,O148,Items!$N:$N,P148,Items!$O:$O,Q148)=1,COUNTIFS(Items!$U:$U,O148,Items!$V:$V,P148,Items!$W:$W,Q148)=1),0,1))</f>
        <v>0</v>
      </c>
      <c r="AC148" s="31" t="str">
        <f>IF(OR(RepP!$J$3="",RepP!$J$3=0,COUNTIF(Lists!$D:$D,RepP!$J$3)=0),Lists!$D$9,IF(RepP!$J$3=Lists!$D$9,Lists!$D$9,IF(RepP!$J$3=$E148,RepP!$J$3,"")))</f>
        <v>Все проекты</v>
      </c>
    </row>
    <row r="149" spans="2:29" x14ac:dyDescent="0.3">
      <c r="B149" s="26">
        <f>IF(AND(O149=0,P149=0,Q149=0,Y149=0),0,IF(OR(COUNTIFS(Items!$E:$E,O149,Items!$F:$F,P149,Items!$G:$G,Q149)=1,COUNTIFS(Items!$M:$M,O149,Items!$N:$N,P149,Items!$O:$O,Q149)=1,COUNTIFS(Items!$U:$U,O149,Items!$V:$V,P149,Items!$W:$W,Q149)=1),0,1))</f>
        <v>0</v>
      </c>
      <c r="AC149" s="31" t="str">
        <f>IF(OR(RepP!$J$3="",RepP!$J$3=0,COUNTIF(Lists!$D:$D,RepP!$J$3)=0),Lists!$D$9,IF(RepP!$J$3=Lists!$D$9,Lists!$D$9,IF(RepP!$J$3=$E149,RepP!$J$3,"")))</f>
        <v>Все проекты</v>
      </c>
    </row>
    <row r="150" spans="2:29" x14ac:dyDescent="0.3">
      <c r="B150" s="26">
        <f>IF(AND(O150=0,P150=0,Q150=0,Y150=0),0,IF(OR(COUNTIFS(Items!$E:$E,O150,Items!$F:$F,P150,Items!$G:$G,Q150)=1,COUNTIFS(Items!$M:$M,O150,Items!$N:$N,P150,Items!$O:$O,Q150)=1,COUNTIFS(Items!$U:$U,O150,Items!$V:$V,P150,Items!$W:$W,Q150)=1),0,1))</f>
        <v>0</v>
      </c>
      <c r="AC150" s="31" t="str">
        <f>IF(OR(RepP!$J$3="",RepP!$J$3=0,COUNTIF(Lists!$D:$D,RepP!$J$3)=0),Lists!$D$9,IF(RepP!$J$3=Lists!$D$9,Lists!$D$9,IF(RepP!$J$3=$E150,RepP!$J$3,"")))</f>
        <v>Все проекты</v>
      </c>
    </row>
    <row r="151" spans="2:29" x14ac:dyDescent="0.3">
      <c r="B151" s="26">
        <f>IF(AND(O151=0,P151=0,Q151=0,Y151=0),0,IF(OR(COUNTIFS(Items!$E:$E,O151,Items!$F:$F,P151,Items!$G:$G,Q151)=1,COUNTIFS(Items!$M:$M,O151,Items!$N:$N,P151,Items!$O:$O,Q151)=1,COUNTIFS(Items!$U:$U,O151,Items!$V:$V,P151,Items!$W:$W,Q151)=1),0,1))</f>
        <v>0</v>
      </c>
      <c r="AC151" s="31" t="str">
        <f>IF(OR(RepP!$J$3="",RepP!$J$3=0,COUNTIF(Lists!$D:$D,RepP!$J$3)=0),Lists!$D$9,IF(RepP!$J$3=Lists!$D$9,Lists!$D$9,IF(RepP!$J$3=$E151,RepP!$J$3,"")))</f>
        <v>Все проекты</v>
      </c>
    </row>
    <row r="152" spans="2:29" x14ac:dyDescent="0.3">
      <c r="B152" s="26">
        <f>IF(AND(O152=0,P152=0,Q152=0,Y152=0),0,IF(OR(COUNTIFS(Items!$E:$E,O152,Items!$F:$F,P152,Items!$G:$G,Q152)=1,COUNTIFS(Items!$M:$M,O152,Items!$N:$N,P152,Items!$O:$O,Q152)=1,COUNTIFS(Items!$U:$U,O152,Items!$V:$V,P152,Items!$W:$W,Q152)=1),0,1))</f>
        <v>0</v>
      </c>
      <c r="AC152" s="31" t="str">
        <f>IF(OR(RepP!$J$3="",RepP!$J$3=0,COUNTIF(Lists!$D:$D,RepP!$J$3)=0),Lists!$D$9,IF(RepP!$J$3=Lists!$D$9,Lists!$D$9,IF(RepP!$J$3=$E152,RepP!$J$3,"")))</f>
        <v>Все проекты</v>
      </c>
    </row>
    <row r="153" spans="2:29" x14ac:dyDescent="0.3">
      <c r="B153" s="26">
        <f>IF(AND(O153=0,P153=0,Q153=0,Y153=0),0,IF(OR(COUNTIFS(Items!$E:$E,O153,Items!$F:$F,P153,Items!$G:$G,Q153)=1,COUNTIFS(Items!$M:$M,O153,Items!$N:$N,P153,Items!$O:$O,Q153)=1,COUNTIFS(Items!$U:$U,O153,Items!$V:$V,P153,Items!$W:$W,Q153)=1),0,1))</f>
        <v>0</v>
      </c>
      <c r="AC153" s="31" t="str">
        <f>IF(OR(RepP!$J$3="",RepP!$J$3=0,COUNTIF(Lists!$D:$D,RepP!$J$3)=0),Lists!$D$9,IF(RepP!$J$3=Lists!$D$9,Lists!$D$9,IF(RepP!$J$3=$E153,RepP!$J$3,"")))</f>
        <v>Все проекты</v>
      </c>
    </row>
    <row r="154" spans="2:29" x14ac:dyDescent="0.3">
      <c r="B154" s="26">
        <f>IF(AND(O154=0,P154=0,Q154=0,Y154=0),0,IF(OR(COUNTIFS(Items!$E:$E,O154,Items!$F:$F,P154,Items!$G:$G,Q154)=1,COUNTIFS(Items!$M:$M,O154,Items!$N:$N,P154,Items!$O:$O,Q154)=1,COUNTIFS(Items!$U:$U,O154,Items!$V:$V,P154,Items!$W:$W,Q154)=1),0,1))</f>
        <v>0</v>
      </c>
      <c r="AC154" s="31" t="str">
        <f>IF(OR(RepP!$J$3="",RepP!$J$3=0,COUNTIF(Lists!$D:$D,RepP!$J$3)=0),Lists!$D$9,IF(RepP!$J$3=Lists!$D$9,Lists!$D$9,IF(RepP!$J$3=$E154,RepP!$J$3,"")))</f>
        <v>Все проекты</v>
      </c>
    </row>
    <row r="155" spans="2:29" x14ac:dyDescent="0.3">
      <c r="B155" s="26">
        <f>IF(AND(O155=0,P155=0,Q155=0,Y155=0),0,IF(OR(COUNTIFS(Items!$E:$E,O155,Items!$F:$F,P155,Items!$G:$G,Q155)=1,COUNTIFS(Items!$M:$M,O155,Items!$N:$N,P155,Items!$O:$O,Q155)=1,COUNTIFS(Items!$U:$U,O155,Items!$V:$V,P155,Items!$W:$W,Q155)=1),0,1))</f>
        <v>0</v>
      </c>
      <c r="AC155" s="31" t="str">
        <f>IF(OR(RepP!$J$3="",RepP!$J$3=0,COUNTIF(Lists!$D:$D,RepP!$J$3)=0),Lists!$D$9,IF(RepP!$J$3=Lists!$D$9,Lists!$D$9,IF(RepP!$J$3=$E155,RepP!$J$3,"")))</f>
        <v>Все проекты</v>
      </c>
    </row>
    <row r="156" spans="2:29" x14ac:dyDescent="0.3">
      <c r="B156" s="26">
        <f>IF(AND(O156=0,P156=0,Q156=0,Y156=0),0,IF(OR(COUNTIFS(Items!$E:$E,O156,Items!$F:$F,P156,Items!$G:$G,Q156)=1,COUNTIFS(Items!$M:$M,O156,Items!$N:$N,P156,Items!$O:$O,Q156)=1,COUNTIFS(Items!$U:$U,O156,Items!$V:$V,P156,Items!$W:$W,Q156)=1),0,1))</f>
        <v>0</v>
      </c>
      <c r="AC156" s="31" t="str">
        <f>IF(OR(RepP!$J$3="",RepP!$J$3=0,COUNTIF(Lists!$D:$D,RepP!$J$3)=0),Lists!$D$9,IF(RepP!$J$3=Lists!$D$9,Lists!$D$9,IF(RepP!$J$3=$E156,RepP!$J$3,"")))</f>
        <v>Все проекты</v>
      </c>
    </row>
    <row r="157" spans="2:29" x14ac:dyDescent="0.3">
      <c r="B157" s="26">
        <f>IF(AND(O157=0,P157=0,Q157=0,Y157=0),0,IF(OR(COUNTIFS(Items!$E:$E,O157,Items!$F:$F,P157,Items!$G:$G,Q157)=1,COUNTIFS(Items!$M:$M,O157,Items!$N:$N,P157,Items!$O:$O,Q157)=1,COUNTIFS(Items!$U:$U,O157,Items!$V:$V,P157,Items!$W:$W,Q157)=1),0,1))</f>
        <v>0</v>
      </c>
      <c r="AC157" s="31" t="str">
        <f>IF(OR(RepP!$J$3="",RepP!$J$3=0,COUNTIF(Lists!$D:$D,RepP!$J$3)=0),Lists!$D$9,IF(RepP!$J$3=Lists!$D$9,Lists!$D$9,IF(RepP!$J$3=$E157,RepP!$J$3,"")))</f>
        <v>Все проекты</v>
      </c>
    </row>
    <row r="158" spans="2:29" x14ac:dyDescent="0.3">
      <c r="B158" s="26">
        <f>IF(AND(O158=0,P158=0,Q158=0,Y158=0),0,IF(OR(COUNTIFS(Items!$E:$E,O158,Items!$F:$F,P158,Items!$G:$G,Q158)=1,COUNTIFS(Items!$M:$M,O158,Items!$N:$N,P158,Items!$O:$O,Q158)=1,COUNTIFS(Items!$U:$U,O158,Items!$V:$V,P158,Items!$W:$W,Q158)=1),0,1))</f>
        <v>0</v>
      </c>
      <c r="AC158" s="31" t="str">
        <f>IF(OR(RepP!$J$3="",RepP!$J$3=0,COUNTIF(Lists!$D:$D,RepP!$J$3)=0),Lists!$D$9,IF(RepP!$J$3=Lists!$D$9,Lists!$D$9,IF(RepP!$J$3=$E158,RepP!$J$3,"")))</f>
        <v>Все проекты</v>
      </c>
    </row>
    <row r="159" spans="2:29" x14ac:dyDescent="0.3">
      <c r="B159" s="26">
        <f>IF(AND(O159=0,P159=0,Q159=0,Y159=0),0,IF(OR(COUNTIFS(Items!$E:$E,O159,Items!$F:$F,P159,Items!$G:$G,Q159)=1,COUNTIFS(Items!$M:$M,O159,Items!$N:$N,P159,Items!$O:$O,Q159)=1,COUNTIFS(Items!$U:$U,O159,Items!$V:$V,P159,Items!$W:$W,Q159)=1),0,1))</f>
        <v>0</v>
      </c>
      <c r="AC159" s="31" t="str">
        <f>IF(OR(RepP!$J$3="",RepP!$J$3=0,COUNTIF(Lists!$D:$D,RepP!$J$3)=0),Lists!$D$9,IF(RepP!$J$3=Lists!$D$9,Lists!$D$9,IF(RepP!$J$3=$E159,RepP!$J$3,"")))</f>
        <v>Все проекты</v>
      </c>
    </row>
    <row r="160" spans="2:29" x14ac:dyDescent="0.3">
      <c r="B160" s="26">
        <f>IF(AND(O160=0,P160=0,Q160=0,Y160=0),0,IF(OR(COUNTIFS(Items!$E:$E,O160,Items!$F:$F,P160,Items!$G:$G,Q160)=1,COUNTIFS(Items!$M:$M,O160,Items!$N:$N,P160,Items!$O:$O,Q160)=1,COUNTIFS(Items!$U:$U,O160,Items!$V:$V,P160,Items!$W:$W,Q160)=1),0,1))</f>
        <v>0</v>
      </c>
      <c r="AC160" s="31" t="str">
        <f>IF(OR(RepP!$J$3="",RepP!$J$3=0,COUNTIF(Lists!$D:$D,RepP!$J$3)=0),Lists!$D$9,IF(RepP!$J$3=Lists!$D$9,Lists!$D$9,IF(RepP!$J$3=$E160,RepP!$J$3,"")))</f>
        <v>Все проекты</v>
      </c>
    </row>
    <row r="161" spans="2:29" x14ac:dyDescent="0.3">
      <c r="B161" s="26">
        <f>IF(AND(O161=0,P161=0,Q161=0,Y161=0),0,IF(OR(COUNTIFS(Items!$E:$E,O161,Items!$F:$F,P161,Items!$G:$G,Q161)=1,COUNTIFS(Items!$M:$M,O161,Items!$N:$N,P161,Items!$O:$O,Q161)=1,COUNTIFS(Items!$U:$U,O161,Items!$V:$V,P161,Items!$W:$W,Q161)=1),0,1))</f>
        <v>0</v>
      </c>
      <c r="AC161" s="31" t="str">
        <f>IF(OR(RepP!$J$3="",RepP!$J$3=0,COUNTIF(Lists!$D:$D,RepP!$J$3)=0),Lists!$D$9,IF(RepP!$J$3=Lists!$D$9,Lists!$D$9,IF(RepP!$J$3=$E161,RepP!$J$3,"")))</f>
        <v>Все проекты</v>
      </c>
    </row>
    <row r="162" spans="2:29" x14ac:dyDescent="0.3">
      <c r="B162" s="26">
        <f>IF(AND(O162=0,P162=0,Q162=0,Y162=0),0,IF(OR(COUNTIFS(Items!$E:$E,O162,Items!$F:$F,P162,Items!$G:$G,Q162)=1,COUNTIFS(Items!$M:$M,O162,Items!$N:$N,P162,Items!$O:$O,Q162)=1,COUNTIFS(Items!$U:$U,O162,Items!$V:$V,P162,Items!$W:$W,Q162)=1),0,1))</f>
        <v>0</v>
      </c>
      <c r="AC162" s="31" t="str">
        <f>IF(OR(RepP!$J$3="",RepP!$J$3=0,COUNTIF(Lists!$D:$D,RepP!$J$3)=0),Lists!$D$9,IF(RepP!$J$3=Lists!$D$9,Lists!$D$9,IF(RepP!$J$3=$E162,RepP!$J$3,"")))</f>
        <v>Все проекты</v>
      </c>
    </row>
    <row r="163" spans="2:29" x14ac:dyDescent="0.3">
      <c r="B163" s="26">
        <f>IF(AND(O163=0,P163=0,Q163=0,Y163=0),0,IF(OR(COUNTIFS(Items!$E:$E,O163,Items!$F:$F,P163,Items!$G:$G,Q163)=1,COUNTIFS(Items!$M:$M,O163,Items!$N:$N,P163,Items!$O:$O,Q163)=1,COUNTIFS(Items!$U:$U,O163,Items!$V:$V,P163,Items!$W:$W,Q163)=1),0,1))</f>
        <v>0</v>
      </c>
      <c r="AC163" s="31" t="str">
        <f>IF(OR(RepP!$J$3="",RepP!$J$3=0,COUNTIF(Lists!$D:$D,RepP!$J$3)=0),Lists!$D$9,IF(RepP!$J$3=Lists!$D$9,Lists!$D$9,IF(RepP!$J$3=$E163,RepP!$J$3,"")))</f>
        <v>Все проекты</v>
      </c>
    </row>
    <row r="164" spans="2:29" x14ac:dyDescent="0.3">
      <c r="B164" s="26">
        <f>IF(AND(O164=0,P164=0,Q164=0,Y164=0),0,IF(OR(COUNTIFS(Items!$E:$E,O164,Items!$F:$F,P164,Items!$G:$G,Q164)=1,COUNTIFS(Items!$M:$M,O164,Items!$N:$N,P164,Items!$O:$O,Q164)=1,COUNTIFS(Items!$U:$U,O164,Items!$V:$V,P164,Items!$W:$W,Q164)=1),0,1))</f>
        <v>0</v>
      </c>
      <c r="AC164" s="31" t="str">
        <f>IF(OR(RepP!$J$3="",RepP!$J$3=0,COUNTIF(Lists!$D:$D,RepP!$J$3)=0),Lists!$D$9,IF(RepP!$J$3=Lists!$D$9,Lists!$D$9,IF(RepP!$J$3=$E164,RepP!$J$3,"")))</f>
        <v>Все проекты</v>
      </c>
    </row>
    <row r="165" spans="2:29" x14ac:dyDescent="0.3">
      <c r="B165" s="26">
        <f>IF(AND(O165=0,P165=0,Q165=0,Y165=0),0,IF(OR(COUNTIFS(Items!$E:$E,O165,Items!$F:$F,P165,Items!$G:$G,Q165)=1,COUNTIFS(Items!$M:$M,O165,Items!$N:$N,P165,Items!$O:$O,Q165)=1,COUNTIFS(Items!$U:$U,O165,Items!$V:$V,P165,Items!$W:$W,Q165)=1),0,1))</f>
        <v>0</v>
      </c>
      <c r="AC165" s="31" t="str">
        <f>IF(OR(RepP!$J$3="",RepP!$J$3=0,COUNTIF(Lists!$D:$D,RepP!$J$3)=0),Lists!$D$9,IF(RepP!$J$3=Lists!$D$9,Lists!$D$9,IF(RepP!$J$3=$E165,RepP!$J$3,"")))</f>
        <v>Все проекты</v>
      </c>
    </row>
    <row r="166" spans="2:29" x14ac:dyDescent="0.3">
      <c r="B166" s="26">
        <f>IF(AND(O166=0,P166=0,Q166=0,Y166=0),0,IF(OR(COUNTIFS(Items!$E:$E,O166,Items!$F:$F,P166,Items!$G:$G,Q166)=1,COUNTIFS(Items!$M:$M,O166,Items!$N:$N,P166,Items!$O:$O,Q166)=1,COUNTIFS(Items!$U:$U,O166,Items!$V:$V,P166,Items!$W:$W,Q166)=1),0,1))</f>
        <v>0</v>
      </c>
      <c r="AC166" s="31" t="str">
        <f>IF(OR(RepP!$J$3="",RepP!$J$3=0,COUNTIF(Lists!$D:$D,RepP!$J$3)=0),Lists!$D$9,IF(RepP!$J$3=Lists!$D$9,Lists!$D$9,IF(RepP!$J$3=$E166,RepP!$J$3,"")))</f>
        <v>Все проекты</v>
      </c>
    </row>
    <row r="167" spans="2:29" x14ac:dyDescent="0.3">
      <c r="B167" s="26">
        <f>IF(AND(O167=0,P167=0,Q167=0,Y167=0),0,IF(OR(COUNTIFS(Items!$E:$E,O167,Items!$F:$F,P167,Items!$G:$G,Q167)=1,COUNTIFS(Items!$M:$M,O167,Items!$N:$N,P167,Items!$O:$O,Q167)=1,COUNTIFS(Items!$U:$U,O167,Items!$V:$V,P167,Items!$W:$W,Q167)=1),0,1))</f>
        <v>0</v>
      </c>
      <c r="AC167" s="31" t="str">
        <f>IF(OR(RepP!$J$3="",RepP!$J$3=0,COUNTIF(Lists!$D:$D,RepP!$J$3)=0),Lists!$D$9,IF(RepP!$J$3=Lists!$D$9,Lists!$D$9,IF(RepP!$J$3=$E167,RepP!$J$3,"")))</f>
        <v>Все проекты</v>
      </c>
    </row>
    <row r="168" spans="2:29" x14ac:dyDescent="0.3">
      <c r="B168" s="26">
        <f>IF(AND(O168=0,P168=0,Q168=0,Y168=0),0,IF(OR(COUNTIFS(Items!$E:$E,O168,Items!$F:$F,P168,Items!$G:$G,Q168)=1,COUNTIFS(Items!$M:$M,O168,Items!$N:$N,P168,Items!$O:$O,Q168)=1,COUNTIFS(Items!$U:$U,O168,Items!$V:$V,P168,Items!$W:$W,Q168)=1),0,1))</f>
        <v>0</v>
      </c>
      <c r="AC168" s="31" t="str">
        <f>IF(OR(RepP!$J$3="",RepP!$J$3=0,COUNTIF(Lists!$D:$D,RepP!$J$3)=0),Lists!$D$9,IF(RepP!$J$3=Lists!$D$9,Lists!$D$9,IF(RepP!$J$3=$E168,RepP!$J$3,"")))</f>
        <v>Все проекты</v>
      </c>
    </row>
    <row r="169" spans="2:29" x14ac:dyDescent="0.3">
      <c r="B169" s="26">
        <f>IF(AND(O169=0,P169=0,Q169=0,Y169=0),0,IF(OR(COUNTIFS(Items!$E:$E,O169,Items!$F:$F,P169,Items!$G:$G,Q169)=1,COUNTIFS(Items!$M:$M,O169,Items!$N:$N,P169,Items!$O:$O,Q169)=1,COUNTIFS(Items!$U:$U,O169,Items!$V:$V,P169,Items!$W:$W,Q169)=1),0,1))</f>
        <v>0</v>
      </c>
      <c r="AC169" s="31" t="str">
        <f>IF(OR(RepP!$J$3="",RepP!$J$3=0,COUNTIF(Lists!$D:$D,RepP!$J$3)=0),Lists!$D$9,IF(RepP!$J$3=Lists!$D$9,Lists!$D$9,IF(RepP!$J$3=$E169,RepP!$J$3,"")))</f>
        <v>Все проекты</v>
      </c>
    </row>
    <row r="170" spans="2:29" x14ac:dyDescent="0.3">
      <c r="B170" s="26">
        <f>IF(AND(O170=0,P170=0,Q170=0,Y170=0),0,IF(OR(COUNTIFS(Items!$E:$E,O170,Items!$F:$F,P170,Items!$G:$G,Q170)=1,COUNTIFS(Items!$M:$M,O170,Items!$N:$N,P170,Items!$O:$O,Q170)=1,COUNTIFS(Items!$U:$U,O170,Items!$V:$V,P170,Items!$W:$W,Q170)=1),0,1))</f>
        <v>0</v>
      </c>
      <c r="AC170" s="31" t="str">
        <f>IF(OR(RepP!$J$3="",RepP!$J$3=0,COUNTIF(Lists!$D:$D,RepP!$J$3)=0),Lists!$D$9,IF(RepP!$J$3=Lists!$D$9,Lists!$D$9,IF(RepP!$J$3=$E170,RepP!$J$3,"")))</f>
        <v>Все проекты</v>
      </c>
    </row>
    <row r="171" spans="2:29" x14ac:dyDescent="0.3">
      <c r="B171" s="26">
        <f>IF(AND(O171=0,P171=0,Q171=0,Y171=0),0,IF(OR(COUNTIFS(Items!$E:$E,O171,Items!$F:$F,P171,Items!$G:$G,Q171)=1,COUNTIFS(Items!$M:$M,O171,Items!$N:$N,P171,Items!$O:$O,Q171)=1,COUNTIFS(Items!$U:$U,O171,Items!$V:$V,P171,Items!$W:$W,Q171)=1),0,1))</f>
        <v>0</v>
      </c>
      <c r="AC171" s="31" t="str">
        <f>IF(OR(RepP!$J$3="",RepP!$J$3=0,COUNTIF(Lists!$D:$D,RepP!$J$3)=0),Lists!$D$9,IF(RepP!$J$3=Lists!$D$9,Lists!$D$9,IF(RepP!$J$3=$E171,RepP!$J$3,"")))</f>
        <v>Все проекты</v>
      </c>
    </row>
    <row r="172" spans="2:29" x14ac:dyDescent="0.3">
      <c r="B172" s="26">
        <f>IF(AND(O172=0,P172=0,Q172=0,Y172=0),0,IF(OR(COUNTIFS(Items!$E:$E,O172,Items!$F:$F,P172,Items!$G:$G,Q172)=1,COUNTIFS(Items!$M:$M,O172,Items!$N:$N,P172,Items!$O:$O,Q172)=1,COUNTIFS(Items!$U:$U,O172,Items!$V:$V,P172,Items!$W:$W,Q172)=1),0,1))</f>
        <v>0</v>
      </c>
      <c r="AC172" s="31" t="str">
        <f>IF(OR(RepP!$J$3="",RepP!$J$3=0,COUNTIF(Lists!$D:$D,RepP!$J$3)=0),Lists!$D$9,IF(RepP!$J$3=Lists!$D$9,Lists!$D$9,IF(RepP!$J$3=$E172,RepP!$J$3,"")))</f>
        <v>Все проекты</v>
      </c>
    </row>
    <row r="173" spans="2:29" x14ac:dyDescent="0.3">
      <c r="B173" s="26">
        <f>IF(AND(O173=0,P173=0,Q173=0,Y173=0),0,IF(OR(COUNTIFS(Items!$E:$E,O173,Items!$F:$F,P173,Items!$G:$G,Q173)=1,COUNTIFS(Items!$M:$M,O173,Items!$N:$N,P173,Items!$O:$O,Q173)=1,COUNTIFS(Items!$U:$U,O173,Items!$V:$V,P173,Items!$W:$W,Q173)=1),0,1))</f>
        <v>0</v>
      </c>
      <c r="AC173" s="31" t="str">
        <f>IF(OR(RepP!$J$3="",RepP!$J$3=0,COUNTIF(Lists!$D:$D,RepP!$J$3)=0),Lists!$D$9,IF(RepP!$J$3=Lists!$D$9,Lists!$D$9,IF(RepP!$J$3=$E173,RepP!$J$3,"")))</f>
        <v>Все проекты</v>
      </c>
    </row>
    <row r="174" spans="2:29" x14ac:dyDescent="0.3">
      <c r="B174" s="26">
        <f>IF(AND(O174=0,P174=0,Q174=0,Y174=0),0,IF(OR(COUNTIFS(Items!$E:$E,O174,Items!$F:$F,P174,Items!$G:$G,Q174)=1,COUNTIFS(Items!$M:$M,O174,Items!$N:$N,P174,Items!$O:$O,Q174)=1,COUNTIFS(Items!$U:$U,O174,Items!$V:$V,P174,Items!$W:$W,Q174)=1),0,1))</f>
        <v>0</v>
      </c>
      <c r="AC174" s="31" t="str">
        <f>IF(OR(RepP!$J$3="",RepP!$J$3=0,COUNTIF(Lists!$D:$D,RepP!$J$3)=0),Lists!$D$9,IF(RepP!$J$3=Lists!$D$9,Lists!$D$9,IF(RepP!$J$3=$E174,RepP!$J$3,"")))</f>
        <v>Все проекты</v>
      </c>
    </row>
    <row r="175" spans="2:29" x14ac:dyDescent="0.3">
      <c r="B175" s="26">
        <f>IF(AND(O175=0,P175=0,Q175=0,Y175=0),0,IF(OR(COUNTIFS(Items!$E:$E,O175,Items!$F:$F,P175,Items!$G:$G,Q175)=1,COUNTIFS(Items!$M:$M,O175,Items!$N:$N,P175,Items!$O:$O,Q175)=1,COUNTIFS(Items!$U:$U,O175,Items!$V:$V,P175,Items!$W:$W,Q175)=1),0,1))</f>
        <v>0</v>
      </c>
      <c r="AC175" s="31" t="str">
        <f>IF(OR(RepP!$J$3="",RepP!$J$3=0,COUNTIF(Lists!$D:$D,RepP!$J$3)=0),Lists!$D$9,IF(RepP!$J$3=Lists!$D$9,Lists!$D$9,IF(RepP!$J$3=$E175,RepP!$J$3,"")))</f>
        <v>Все проекты</v>
      </c>
    </row>
    <row r="176" spans="2:29" x14ac:dyDescent="0.3">
      <c r="B176" s="26">
        <f>IF(AND(O176=0,P176=0,Q176=0,Y176=0),0,IF(OR(COUNTIFS(Items!$E:$E,O176,Items!$F:$F,P176,Items!$G:$G,Q176)=1,COUNTIFS(Items!$M:$M,O176,Items!$N:$N,P176,Items!$O:$O,Q176)=1,COUNTIFS(Items!$U:$U,O176,Items!$V:$V,P176,Items!$W:$W,Q176)=1),0,1))</f>
        <v>0</v>
      </c>
      <c r="AC176" s="31" t="str">
        <f>IF(OR(RepP!$J$3="",RepP!$J$3=0,COUNTIF(Lists!$D:$D,RepP!$J$3)=0),Lists!$D$9,IF(RepP!$J$3=Lists!$D$9,Lists!$D$9,IF(RepP!$J$3=$E176,RepP!$J$3,"")))</f>
        <v>Все проекты</v>
      </c>
    </row>
    <row r="177" spans="2:29" x14ac:dyDescent="0.3">
      <c r="B177" s="26">
        <f>IF(AND(O177=0,P177=0,Q177=0,Y177=0),0,IF(OR(COUNTIFS(Items!$E:$E,O177,Items!$F:$F,P177,Items!$G:$G,Q177)=1,COUNTIFS(Items!$M:$M,O177,Items!$N:$N,P177,Items!$O:$O,Q177)=1,COUNTIFS(Items!$U:$U,O177,Items!$V:$V,P177,Items!$W:$W,Q177)=1),0,1))</f>
        <v>0</v>
      </c>
      <c r="AC177" s="31" t="str">
        <f>IF(OR(RepP!$J$3="",RepP!$J$3=0,COUNTIF(Lists!$D:$D,RepP!$J$3)=0),Lists!$D$9,IF(RepP!$J$3=Lists!$D$9,Lists!$D$9,IF(RepP!$J$3=$E177,RepP!$J$3,"")))</f>
        <v>Все проекты</v>
      </c>
    </row>
    <row r="178" spans="2:29" x14ac:dyDescent="0.3">
      <c r="B178" s="26">
        <f>IF(AND(O178=0,P178=0,Q178=0,Y178=0),0,IF(OR(COUNTIFS(Items!$E:$E,O178,Items!$F:$F,P178,Items!$G:$G,Q178)=1,COUNTIFS(Items!$M:$M,O178,Items!$N:$N,P178,Items!$O:$O,Q178)=1,COUNTIFS(Items!$U:$U,O178,Items!$V:$V,P178,Items!$W:$W,Q178)=1),0,1))</f>
        <v>0</v>
      </c>
      <c r="AC178" s="31" t="str">
        <f>IF(OR(RepP!$J$3="",RepP!$J$3=0,COUNTIF(Lists!$D:$D,RepP!$J$3)=0),Lists!$D$9,IF(RepP!$J$3=Lists!$D$9,Lists!$D$9,IF(RepP!$J$3=$E178,RepP!$J$3,"")))</f>
        <v>Все проекты</v>
      </c>
    </row>
    <row r="179" spans="2:29" x14ac:dyDescent="0.3">
      <c r="B179" s="26">
        <f>IF(AND(O179=0,P179=0,Q179=0,Y179=0),0,IF(OR(COUNTIFS(Items!$E:$E,O179,Items!$F:$F,P179,Items!$G:$G,Q179)=1,COUNTIFS(Items!$M:$M,O179,Items!$N:$N,P179,Items!$O:$O,Q179)=1,COUNTIFS(Items!$U:$U,O179,Items!$V:$V,P179,Items!$W:$W,Q179)=1),0,1))</f>
        <v>0</v>
      </c>
      <c r="AC179" s="31" t="str">
        <f>IF(OR(RepP!$J$3="",RepP!$J$3=0,COUNTIF(Lists!$D:$D,RepP!$J$3)=0),Lists!$D$9,IF(RepP!$J$3=Lists!$D$9,Lists!$D$9,IF(RepP!$J$3=$E179,RepP!$J$3,"")))</f>
        <v>Все проекты</v>
      </c>
    </row>
    <row r="180" spans="2:29" x14ac:dyDescent="0.3">
      <c r="B180" s="26">
        <f>IF(AND(O180=0,P180=0,Q180=0,Y180=0),0,IF(OR(COUNTIFS(Items!$E:$E,O180,Items!$F:$F,P180,Items!$G:$G,Q180)=1,COUNTIFS(Items!$M:$M,O180,Items!$N:$N,P180,Items!$O:$O,Q180)=1,COUNTIFS(Items!$U:$U,O180,Items!$V:$V,P180,Items!$W:$W,Q180)=1),0,1))</f>
        <v>0</v>
      </c>
      <c r="AC180" s="31" t="str">
        <f>IF(OR(RepP!$J$3="",RepP!$J$3=0,COUNTIF(Lists!$D:$D,RepP!$J$3)=0),Lists!$D$9,IF(RepP!$J$3=Lists!$D$9,Lists!$D$9,IF(RepP!$J$3=$E180,RepP!$J$3,"")))</f>
        <v>Все проекты</v>
      </c>
    </row>
    <row r="181" spans="2:29" x14ac:dyDescent="0.3">
      <c r="B181" s="26">
        <f>IF(AND(O181=0,P181=0,Q181=0,Y181=0),0,IF(OR(COUNTIFS(Items!$E:$E,O181,Items!$F:$F,P181,Items!$G:$G,Q181)=1,COUNTIFS(Items!$M:$M,O181,Items!$N:$N,P181,Items!$O:$O,Q181)=1,COUNTIFS(Items!$U:$U,O181,Items!$V:$V,P181,Items!$W:$W,Q181)=1),0,1))</f>
        <v>0</v>
      </c>
      <c r="AC181" s="31" t="str">
        <f>IF(OR(RepP!$J$3="",RepP!$J$3=0,COUNTIF(Lists!$D:$D,RepP!$J$3)=0),Lists!$D$9,IF(RepP!$J$3=Lists!$D$9,Lists!$D$9,IF(RepP!$J$3=$E181,RepP!$J$3,"")))</f>
        <v>Все проекты</v>
      </c>
    </row>
    <row r="182" spans="2:29" x14ac:dyDescent="0.3">
      <c r="B182" s="26">
        <f>IF(AND(O182=0,P182=0,Q182=0,Y182=0),0,IF(OR(COUNTIFS(Items!$E:$E,O182,Items!$F:$F,P182,Items!$G:$G,Q182)=1,COUNTIFS(Items!$M:$M,O182,Items!$N:$N,P182,Items!$O:$O,Q182)=1,COUNTIFS(Items!$U:$U,O182,Items!$V:$V,P182,Items!$W:$W,Q182)=1),0,1))</f>
        <v>0</v>
      </c>
      <c r="AC182" s="31" t="str">
        <f>IF(OR(RepP!$J$3="",RepP!$J$3=0,COUNTIF(Lists!$D:$D,RepP!$J$3)=0),Lists!$D$9,IF(RepP!$J$3=Lists!$D$9,Lists!$D$9,IF(RepP!$J$3=$E182,RepP!$J$3,"")))</f>
        <v>Все проекты</v>
      </c>
    </row>
    <row r="183" spans="2:29" x14ac:dyDescent="0.3">
      <c r="B183" s="26">
        <f>IF(AND(O183=0,P183=0,Q183=0,Y183=0),0,IF(OR(COUNTIFS(Items!$E:$E,O183,Items!$F:$F,P183,Items!$G:$G,Q183)=1,COUNTIFS(Items!$M:$M,O183,Items!$N:$N,P183,Items!$O:$O,Q183)=1,COUNTIFS(Items!$U:$U,O183,Items!$V:$V,P183,Items!$W:$W,Q183)=1),0,1))</f>
        <v>0</v>
      </c>
      <c r="AC183" s="31" t="str">
        <f>IF(OR(RepP!$J$3="",RepP!$J$3=0,COUNTIF(Lists!$D:$D,RepP!$J$3)=0),Lists!$D$9,IF(RepP!$J$3=Lists!$D$9,Lists!$D$9,IF(RepP!$J$3=$E183,RepP!$J$3,"")))</f>
        <v>Все проекты</v>
      </c>
    </row>
    <row r="184" spans="2:29" x14ac:dyDescent="0.3">
      <c r="B184" s="26">
        <f>IF(AND(O184=0,P184=0,Q184=0,Y184=0),0,IF(OR(COUNTIFS(Items!$E:$E,O184,Items!$F:$F,P184,Items!$G:$G,Q184)=1,COUNTIFS(Items!$M:$M,O184,Items!$N:$N,P184,Items!$O:$O,Q184)=1,COUNTIFS(Items!$U:$U,O184,Items!$V:$V,P184,Items!$W:$W,Q184)=1),0,1))</f>
        <v>0</v>
      </c>
      <c r="AC184" s="31" t="str">
        <f>IF(OR(RepP!$J$3="",RepP!$J$3=0,COUNTIF(Lists!$D:$D,RepP!$J$3)=0),Lists!$D$9,IF(RepP!$J$3=Lists!$D$9,Lists!$D$9,IF(RepP!$J$3=$E184,RepP!$J$3,"")))</f>
        <v>Все проекты</v>
      </c>
    </row>
    <row r="185" spans="2:29" x14ac:dyDescent="0.3">
      <c r="B185" s="26">
        <f>IF(AND(O185=0,P185=0,Q185=0,Y185=0),0,IF(OR(COUNTIFS(Items!$E:$E,O185,Items!$F:$F,P185,Items!$G:$G,Q185)=1,COUNTIFS(Items!$M:$M,O185,Items!$N:$N,P185,Items!$O:$O,Q185)=1,COUNTIFS(Items!$U:$U,O185,Items!$V:$V,P185,Items!$W:$W,Q185)=1),0,1))</f>
        <v>0</v>
      </c>
      <c r="AC185" s="31" t="str">
        <f>IF(OR(RepP!$J$3="",RepP!$J$3=0,COUNTIF(Lists!$D:$D,RepP!$J$3)=0),Lists!$D$9,IF(RepP!$J$3=Lists!$D$9,Lists!$D$9,IF(RepP!$J$3=$E185,RepP!$J$3,"")))</f>
        <v>Все проекты</v>
      </c>
    </row>
    <row r="186" spans="2:29" x14ac:dyDescent="0.3">
      <c r="B186" s="26">
        <f>IF(AND(O186=0,P186=0,Q186=0,Y186=0),0,IF(OR(COUNTIFS(Items!$E:$E,O186,Items!$F:$F,P186,Items!$G:$G,Q186)=1,COUNTIFS(Items!$M:$M,O186,Items!$N:$N,P186,Items!$O:$O,Q186)=1,COUNTIFS(Items!$U:$U,O186,Items!$V:$V,P186,Items!$W:$W,Q186)=1),0,1))</f>
        <v>0</v>
      </c>
      <c r="AC186" s="31" t="str">
        <f>IF(OR(RepP!$J$3="",RepP!$J$3=0,COUNTIF(Lists!$D:$D,RepP!$J$3)=0),Lists!$D$9,IF(RepP!$J$3=Lists!$D$9,Lists!$D$9,IF(RepP!$J$3=$E186,RepP!$J$3,"")))</f>
        <v>Все проекты</v>
      </c>
    </row>
    <row r="187" spans="2:29" x14ac:dyDescent="0.3">
      <c r="B187" s="26">
        <f>IF(AND(O187=0,P187=0,Q187=0,Y187=0),0,IF(OR(COUNTIFS(Items!$E:$E,O187,Items!$F:$F,P187,Items!$G:$G,Q187)=1,COUNTIFS(Items!$M:$M,O187,Items!$N:$N,P187,Items!$O:$O,Q187)=1,COUNTIFS(Items!$U:$U,O187,Items!$V:$V,P187,Items!$W:$W,Q187)=1),0,1))</f>
        <v>0</v>
      </c>
      <c r="AC187" s="31" t="str">
        <f>IF(OR(RepP!$J$3="",RepP!$J$3=0,COUNTIF(Lists!$D:$D,RepP!$J$3)=0),Lists!$D$9,IF(RepP!$J$3=Lists!$D$9,Lists!$D$9,IF(RepP!$J$3=$E187,RepP!$J$3,"")))</f>
        <v>Все проекты</v>
      </c>
    </row>
    <row r="188" spans="2:29" x14ac:dyDescent="0.3">
      <c r="B188" s="26">
        <f>IF(AND(O188=0,P188=0,Q188=0,Y188=0),0,IF(OR(COUNTIFS(Items!$E:$E,O188,Items!$F:$F,P188,Items!$G:$G,Q188)=1,COUNTIFS(Items!$M:$M,O188,Items!$N:$N,P188,Items!$O:$O,Q188)=1,COUNTIFS(Items!$U:$U,O188,Items!$V:$V,P188,Items!$W:$W,Q188)=1),0,1))</f>
        <v>0</v>
      </c>
      <c r="AC188" s="31" t="str">
        <f>IF(OR(RepP!$J$3="",RepP!$J$3=0,COUNTIF(Lists!$D:$D,RepP!$J$3)=0),Lists!$D$9,IF(RepP!$J$3=Lists!$D$9,Lists!$D$9,IF(RepP!$J$3=$E188,RepP!$J$3,"")))</f>
        <v>Все проекты</v>
      </c>
    </row>
    <row r="189" spans="2:29" x14ac:dyDescent="0.3">
      <c r="B189" s="26">
        <f>IF(AND(O189=0,P189=0,Q189=0,Y189=0),0,IF(OR(COUNTIFS(Items!$E:$E,O189,Items!$F:$F,P189,Items!$G:$G,Q189)=1,COUNTIFS(Items!$M:$M,O189,Items!$N:$N,P189,Items!$O:$O,Q189)=1,COUNTIFS(Items!$U:$U,O189,Items!$V:$V,P189,Items!$W:$W,Q189)=1),0,1))</f>
        <v>0</v>
      </c>
      <c r="AC189" s="31" t="str">
        <f>IF(OR(RepP!$J$3="",RepP!$J$3=0,COUNTIF(Lists!$D:$D,RepP!$J$3)=0),Lists!$D$9,IF(RepP!$J$3=Lists!$D$9,Lists!$D$9,IF(RepP!$J$3=$E189,RepP!$J$3,"")))</f>
        <v>Все проекты</v>
      </c>
    </row>
    <row r="190" spans="2:29" x14ac:dyDescent="0.3">
      <c r="B190" s="26">
        <f>IF(AND(O190=0,P190=0,Q190=0,Y190=0),0,IF(OR(COUNTIFS(Items!$E:$E,O190,Items!$F:$F,P190,Items!$G:$G,Q190)=1,COUNTIFS(Items!$M:$M,O190,Items!$N:$N,P190,Items!$O:$O,Q190)=1,COUNTIFS(Items!$U:$U,O190,Items!$V:$V,P190,Items!$W:$W,Q190)=1),0,1))</f>
        <v>0</v>
      </c>
      <c r="AC190" s="31" t="str">
        <f>IF(OR(RepP!$J$3="",RepP!$J$3=0,COUNTIF(Lists!$D:$D,RepP!$J$3)=0),Lists!$D$9,IF(RepP!$J$3=Lists!$D$9,Lists!$D$9,IF(RepP!$J$3=$E190,RepP!$J$3,"")))</f>
        <v>Все проекты</v>
      </c>
    </row>
    <row r="191" spans="2:29" x14ac:dyDescent="0.3">
      <c r="B191" s="26">
        <f>IF(AND(O191=0,P191=0,Q191=0,Y191=0),0,IF(OR(COUNTIFS(Items!$E:$E,O191,Items!$F:$F,P191,Items!$G:$G,Q191)=1,COUNTIFS(Items!$M:$M,O191,Items!$N:$N,P191,Items!$O:$O,Q191)=1,COUNTIFS(Items!$U:$U,O191,Items!$V:$V,P191,Items!$W:$W,Q191)=1),0,1))</f>
        <v>0</v>
      </c>
      <c r="AC191" s="31" t="str">
        <f>IF(OR(RepP!$J$3="",RepP!$J$3=0,COUNTIF(Lists!$D:$D,RepP!$J$3)=0),Lists!$D$9,IF(RepP!$J$3=Lists!$D$9,Lists!$D$9,IF(RepP!$J$3=$E191,RepP!$J$3,"")))</f>
        <v>Все проекты</v>
      </c>
    </row>
    <row r="192" spans="2:29" x14ac:dyDescent="0.3">
      <c r="B192" s="26">
        <f>IF(AND(O192=0,P192=0,Q192=0,Y192=0),0,IF(OR(COUNTIFS(Items!$E:$E,O192,Items!$F:$F,P192,Items!$G:$G,Q192)=1,COUNTIFS(Items!$M:$M,O192,Items!$N:$N,P192,Items!$O:$O,Q192)=1,COUNTIFS(Items!$U:$U,O192,Items!$V:$V,P192,Items!$W:$W,Q192)=1),0,1))</f>
        <v>0</v>
      </c>
      <c r="AC192" s="31" t="str">
        <f>IF(OR(RepP!$J$3="",RepP!$J$3=0,COUNTIF(Lists!$D:$D,RepP!$J$3)=0),Lists!$D$9,IF(RepP!$J$3=Lists!$D$9,Lists!$D$9,IF(RepP!$J$3=$E192,RepP!$J$3,"")))</f>
        <v>Все проекты</v>
      </c>
    </row>
    <row r="193" spans="2:29" x14ac:dyDescent="0.3">
      <c r="B193" s="26">
        <f>IF(AND(O193=0,P193=0,Q193=0,Y193=0),0,IF(OR(COUNTIFS(Items!$E:$E,O193,Items!$F:$F,P193,Items!$G:$G,Q193)=1,COUNTIFS(Items!$M:$M,O193,Items!$N:$N,P193,Items!$O:$O,Q193)=1,COUNTIFS(Items!$U:$U,O193,Items!$V:$V,P193,Items!$W:$W,Q193)=1),0,1))</f>
        <v>0</v>
      </c>
      <c r="AC193" s="31" t="str">
        <f>IF(OR(RepP!$J$3="",RepP!$J$3=0,COUNTIF(Lists!$D:$D,RepP!$J$3)=0),Lists!$D$9,IF(RepP!$J$3=Lists!$D$9,Lists!$D$9,IF(RepP!$J$3=$E193,RepP!$J$3,"")))</f>
        <v>Все проекты</v>
      </c>
    </row>
    <row r="194" spans="2:29" x14ac:dyDescent="0.3">
      <c r="B194" s="26">
        <f>IF(AND(O194=0,P194=0,Q194=0,Y194=0),0,IF(OR(COUNTIFS(Items!$E:$E,O194,Items!$F:$F,P194,Items!$G:$G,Q194)=1,COUNTIFS(Items!$M:$M,O194,Items!$N:$N,P194,Items!$O:$O,Q194)=1,COUNTIFS(Items!$U:$U,O194,Items!$V:$V,P194,Items!$W:$W,Q194)=1),0,1))</f>
        <v>0</v>
      </c>
      <c r="AC194" s="31" t="str">
        <f>IF(OR(RepP!$J$3="",RepP!$J$3=0,COUNTIF(Lists!$D:$D,RepP!$J$3)=0),Lists!$D$9,IF(RepP!$J$3=Lists!$D$9,Lists!$D$9,IF(RepP!$J$3=$E194,RepP!$J$3,"")))</f>
        <v>Все проекты</v>
      </c>
    </row>
    <row r="195" spans="2:29" x14ac:dyDescent="0.3">
      <c r="B195" s="26">
        <f>IF(AND(O195=0,P195=0,Q195=0,Y195=0),0,IF(OR(COUNTIFS(Items!$E:$E,O195,Items!$F:$F,P195,Items!$G:$G,Q195)=1,COUNTIFS(Items!$M:$M,O195,Items!$N:$N,P195,Items!$O:$O,Q195)=1,COUNTIFS(Items!$U:$U,O195,Items!$V:$V,P195,Items!$W:$W,Q195)=1),0,1))</f>
        <v>0</v>
      </c>
      <c r="AC195" s="31" t="str">
        <f>IF(OR(RepP!$J$3="",RepP!$J$3=0,COUNTIF(Lists!$D:$D,RepP!$J$3)=0),Lists!$D$9,IF(RepP!$J$3=Lists!$D$9,Lists!$D$9,IF(RepP!$J$3=$E195,RepP!$J$3,"")))</f>
        <v>Все проекты</v>
      </c>
    </row>
    <row r="196" spans="2:29" x14ac:dyDescent="0.3">
      <c r="B196" s="26">
        <f>IF(AND(O196=0,P196=0,Q196=0,Y196=0),0,IF(OR(COUNTIFS(Items!$E:$E,O196,Items!$F:$F,P196,Items!$G:$G,Q196)=1,COUNTIFS(Items!$M:$M,O196,Items!$N:$N,P196,Items!$O:$O,Q196)=1,COUNTIFS(Items!$U:$U,O196,Items!$V:$V,P196,Items!$W:$W,Q196)=1),0,1))</f>
        <v>0</v>
      </c>
      <c r="AC196" s="31" t="str">
        <f>IF(OR(RepP!$J$3="",RepP!$J$3=0,COUNTIF(Lists!$D:$D,RepP!$J$3)=0),Lists!$D$9,IF(RepP!$J$3=Lists!$D$9,Lists!$D$9,IF(RepP!$J$3=$E196,RepP!$J$3,"")))</f>
        <v>Все проекты</v>
      </c>
    </row>
    <row r="197" spans="2:29" x14ac:dyDescent="0.3">
      <c r="B197" s="26">
        <f>IF(AND(O197=0,P197=0,Q197=0,Y197=0),0,IF(OR(COUNTIFS(Items!$E:$E,O197,Items!$F:$F,P197,Items!$G:$G,Q197)=1,COUNTIFS(Items!$M:$M,O197,Items!$N:$N,P197,Items!$O:$O,Q197)=1,COUNTIFS(Items!$U:$U,O197,Items!$V:$V,P197,Items!$W:$W,Q197)=1),0,1))</f>
        <v>0</v>
      </c>
      <c r="AC197" s="31" t="str">
        <f>IF(OR(RepP!$J$3="",RepP!$J$3=0,COUNTIF(Lists!$D:$D,RepP!$J$3)=0),Lists!$D$9,IF(RepP!$J$3=Lists!$D$9,Lists!$D$9,IF(RepP!$J$3=$E197,RepP!$J$3,"")))</f>
        <v>Все проекты</v>
      </c>
    </row>
    <row r="198" spans="2:29" x14ac:dyDescent="0.3">
      <c r="B198" s="26">
        <f>IF(AND(O198=0,P198=0,Q198=0,Y198=0),0,IF(OR(COUNTIFS(Items!$E:$E,O198,Items!$F:$F,P198,Items!$G:$G,Q198)=1,COUNTIFS(Items!$M:$M,O198,Items!$N:$N,P198,Items!$O:$O,Q198)=1,COUNTIFS(Items!$U:$U,O198,Items!$V:$V,P198,Items!$W:$W,Q198)=1),0,1))</f>
        <v>0</v>
      </c>
      <c r="AC198" s="31" t="str">
        <f>IF(OR(RepP!$J$3="",RepP!$J$3=0,COUNTIF(Lists!$D:$D,RepP!$J$3)=0),Lists!$D$9,IF(RepP!$J$3=Lists!$D$9,Lists!$D$9,IF(RepP!$J$3=$E198,RepP!$J$3,"")))</f>
        <v>Все проекты</v>
      </c>
    </row>
    <row r="199" spans="2:29" x14ac:dyDescent="0.3">
      <c r="B199" s="26">
        <f>IF(AND(O199=0,P199=0,Q199=0,Y199=0),0,IF(OR(COUNTIFS(Items!$E:$E,O199,Items!$F:$F,P199,Items!$G:$G,Q199)=1,COUNTIFS(Items!$M:$M,O199,Items!$N:$N,P199,Items!$O:$O,Q199)=1,COUNTIFS(Items!$U:$U,O199,Items!$V:$V,P199,Items!$W:$W,Q199)=1),0,1))</f>
        <v>0</v>
      </c>
      <c r="AC199" s="31" t="str">
        <f>IF(OR(RepP!$J$3="",RepP!$J$3=0,COUNTIF(Lists!$D:$D,RepP!$J$3)=0),Lists!$D$9,IF(RepP!$J$3=Lists!$D$9,Lists!$D$9,IF(RepP!$J$3=$E199,RepP!$J$3,"")))</f>
        <v>Все проекты</v>
      </c>
    </row>
    <row r="200" spans="2:29" x14ac:dyDescent="0.3">
      <c r="B200" s="26">
        <f>IF(AND(O200=0,P200=0,Q200=0,Y200=0),0,IF(OR(COUNTIFS(Items!$E:$E,O200,Items!$F:$F,P200,Items!$G:$G,Q200)=1,COUNTIFS(Items!$M:$M,O200,Items!$N:$N,P200,Items!$O:$O,Q200)=1,COUNTIFS(Items!$U:$U,O200,Items!$V:$V,P200,Items!$W:$W,Q200)=1),0,1))</f>
        <v>0</v>
      </c>
      <c r="AC200" s="31" t="str">
        <f>IF(OR(RepP!$J$3="",RepP!$J$3=0,COUNTIF(Lists!$D:$D,RepP!$J$3)=0),Lists!$D$9,IF(RepP!$J$3=Lists!$D$9,Lists!$D$9,IF(RepP!$J$3=$E200,RepP!$J$3,"")))</f>
        <v>Все проекты</v>
      </c>
    </row>
    <row r="201" spans="2:29" x14ac:dyDescent="0.3">
      <c r="B201" s="26">
        <f>IF(AND(O201=0,P201=0,Q201=0,Y201=0),0,IF(OR(COUNTIFS(Items!$E:$E,O201,Items!$F:$F,P201,Items!$G:$G,Q201)=1,COUNTIFS(Items!$M:$M,O201,Items!$N:$N,P201,Items!$O:$O,Q201)=1,COUNTIFS(Items!$U:$U,O201,Items!$V:$V,P201,Items!$W:$W,Q201)=1),0,1))</f>
        <v>0</v>
      </c>
      <c r="AC201" s="31" t="str">
        <f>IF(OR(RepP!$J$3="",RepP!$J$3=0,COUNTIF(Lists!$D:$D,RepP!$J$3)=0),Lists!$D$9,IF(RepP!$J$3=Lists!$D$9,Lists!$D$9,IF(RepP!$J$3=$E201,RepP!$J$3,"")))</f>
        <v>Все проекты</v>
      </c>
    </row>
    <row r="202" spans="2:29" x14ac:dyDescent="0.3">
      <c r="B202" s="26">
        <f>IF(AND(O202=0,P202=0,Q202=0,Y202=0),0,IF(OR(COUNTIFS(Items!$E:$E,O202,Items!$F:$F,P202,Items!$G:$G,Q202)=1,COUNTIFS(Items!$M:$M,O202,Items!$N:$N,P202,Items!$O:$O,Q202)=1,COUNTIFS(Items!$U:$U,O202,Items!$V:$V,P202,Items!$W:$W,Q202)=1),0,1))</f>
        <v>0</v>
      </c>
      <c r="AC202" s="31" t="str">
        <f>IF(OR(RepP!$J$3="",RepP!$J$3=0,COUNTIF(Lists!$D:$D,RepP!$J$3)=0),Lists!$D$9,IF(RepP!$J$3=Lists!$D$9,Lists!$D$9,IF(RepP!$J$3=$E202,RepP!$J$3,"")))</f>
        <v>Все проекты</v>
      </c>
    </row>
    <row r="203" spans="2:29" x14ac:dyDescent="0.3">
      <c r="B203" s="26">
        <f>IF(AND(O203=0,P203=0,Q203=0,Y203=0),0,IF(OR(COUNTIFS(Items!$E:$E,O203,Items!$F:$F,P203,Items!$G:$G,Q203)=1,COUNTIFS(Items!$M:$M,O203,Items!$N:$N,P203,Items!$O:$O,Q203)=1,COUNTIFS(Items!$U:$U,O203,Items!$V:$V,P203,Items!$W:$W,Q203)=1),0,1))</f>
        <v>0</v>
      </c>
      <c r="AC203" s="31" t="str">
        <f>IF(OR(RepP!$J$3="",RepP!$J$3=0,COUNTIF(Lists!$D:$D,RepP!$J$3)=0),Lists!$D$9,IF(RepP!$J$3=Lists!$D$9,Lists!$D$9,IF(RepP!$J$3=$E203,RepP!$J$3,"")))</f>
        <v>Все проекты</v>
      </c>
    </row>
    <row r="204" spans="2:29" x14ac:dyDescent="0.3">
      <c r="B204" s="26">
        <f>IF(AND(O204=0,P204=0,Q204=0,Y204=0),0,IF(OR(COUNTIFS(Items!$E:$E,O204,Items!$F:$F,P204,Items!$G:$G,Q204)=1,COUNTIFS(Items!$M:$M,O204,Items!$N:$N,P204,Items!$O:$O,Q204)=1,COUNTIFS(Items!$U:$U,O204,Items!$V:$V,P204,Items!$W:$W,Q204)=1),0,1))</f>
        <v>0</v>
      </c>
      <c r="AC204" s="31" t="str">
        <f>IF(OR(RepP!$J$3="",RepP!$J$3=0,COUNTIF(Lists!$D:$D,RepP!$J$3)=0),Lists!$D$9,IF(RepP!$J$3=Lists!$D$9,Lists!$D$9,IF(RepP!$J$3=$E204,RepP!$J$3,"")))</f>
        <v>Все проекты</v>
      </c>
    </row>
    <row r="205" spans="2:29" x14ac:dyDescent="0.3">
      <c r="B205" s="26">
        <f>IF(AND(O205=0,P205=0,Q205=0,Y205=0),0,IF(OR(COUNTIFS(Items!$E:$E,O205,Items!$F:$F,P205,Items!$G:$G,Q205)=1,COUNTIFS(Items!$M:$M,O205,Items!$N:$N,P205,Items!$O:$O,Q205)=1,COUNTIFS(Items!$U:$U,O205,Items!$V:$V,P205,Items!$W:$W,Q205)=1),0,1))</f>
        <v>0</v>
      </c>
      <c r="AC205" s="31" t="str">
        <f>IF(OR(RepP!$J$3="",RepP!$J$3=0,COUNTIF(Lists!$D:$D,RepP!$J$3)=0),Lists!$D$9,IF(RepP!$J$3=Lists!$D$9,Lists!$D$9,IF(RepP!$J$3=$E205,RepP!$J$3,"")))</f>
        <v>Все проекты</v>
      </c>
    </row>
    <row r="206" spans="2:29" x14ac:dyDescent="0.3">
      <c r="B206" s="26">
        <f>IF(AND(O206=0,P206=0,Q206=0,Y206=0),0,IF(OR(COUNTIFS(Items!$E:$E,O206,Items!$F:$F,P206,Items!$G:$G,Q206)=1,COUNTIFS(Items!$M:$M,O206,Items!$N:$N,P206,Items!$O:$O,Q206)=1,COUNTIFS(Items!$U:$U,O206,Items!$V:$V,P206,Items!$W:$W,Q206)=1),0,1))</f>
        <v>0</v>
      </c>
      <c r="AC206" s="31" t="str">
        <f>IF(OR(RepP!$J$3="",RepP!$J$3=0,COUNTIF(Lists!$D:$D,RepP!$J$3)=0),Lists!$D$9,IF(RepP!$J$3=Lists!$D$9,Lists!$D$9,IF(RepP!$J$3=$E206,RepP!$J$3,"")))</f>
        <v>Все проекты</v>
      </c>
    </row>
    <row r="207" spans="2:29" x14ac:dyDescent="0.3">
      <c r="B207" s="26">
        <f>IF(AND(O207=0,P207=0,Q207=0,Y207=0),0,IF(OR(COUNTIFS(Items!$E:$E,O207,Items!$F:$F,P207,Items!$G:$G,Q207)=1,COUNTIFS(Items!$M:$M,O207,Items!$N:$N,P207,Items!$O:$O,Q207)=1,COUNTIFS(Items!$U:$U,O207,Items!$V:$V,P207,Items!$W:$W,Q207)=1),0,1))</f>
        <v>0</v>
      </c>
      <c r="AC207" s="31" t="str">
        <f>IF(OR(RepP!$J$3="",RepP!$J$3=0,COUNTIF(Lists!$D:$D,RepP!$J$3)=0),Lists!$D$9,IF(RepP!$J$3=Lists!$D$9,Lists!$D$9,IF(RepP!$J$3=$E207,RepP!$J$3,"")))</f>
        <v>Все проекты</v>
      </c>
    </row>
    <row r="208" spans="2:29" x14ac:dyDescent="0.3">
      <c r="B208" s="26">
        <f>IF(AND(O208=0,P208=0,Q208=0,Y208=0),0,IF(OR(COUNTIFS(Items!$E:$E,O208,Items!$F:$F,P208,Items!$G:$G,Q208)=1,COUNTIFS(Items!$M:$M,O208,Items!$N:$N,P208,Items!$O:$O,Q208)=1,COUNTIFS(Items!$U:$U,O208,Items!$V:$V,P208,Items!$W:$W,Q208)=1),0,1))</f>
        <v>0</v>
      </c>
      <c r="AC208" s="31" t="str">
        <f>IF(OR(RepP!$J$3="",RepP!$J$3=0,COUNTIF(Lists!$D:$D,RepP!$J$3)=0),Lists!$D$9,IF(RepP!$J$3=Lists!$D$9,Lists!$D$9,IF(RepP!$J$3=$E208,RepP!$J$3,"")))</f>
        <v>Все проекты</v>
      </c>
    </row>
    <row r="209" spans="2:29" x14ac:dyDescent="0.3">
      <c r="B209" s="26">
        <f>IF(AND(O209=0,P209=0,Q209=0,Y209=0),0,IF(OR(COUNTIFS(Items!$E:$E,O209,Items!$F:$F,P209,Items!$G:$G,Q209)=1,COUNTIFS(Items!$M:$M,O209,Items!$N:$N,P209,Items!$O:$O,Q209)=1,COUNTIFS(Items!$U:$U,O209,Items!$V:$V,P209,Items!$W:$W,Q209)=1),0,1))</f>
        <v>0</v>
      </c>
      <c r="AC209" s="31" t="str">
        <f>IF(OR(RepP!$J$3="",RepP!$J$3=0,COUNTIF(Lists!$D:$D,RepP!$J$3)=0),Lists!$D$9,IF(RepP!$J$3=Lists!$D$9,Lists!$D$9,IF(RepP!$J$3=$E209,RepP!$J$3,"")))</f>
        <v>Все проекты</v>
      </c>
    </row>
    <row r="210" spans="2:29" x14ac:dyDescent="0.3">
      <c r="B210" s="26">
        <f>IF(AND(O210=0,P210=0,Q210=0,Y210=0),0,IF(OR(COUNTIFS(Items!$E:$E,O210,Items!$F:$F,P210,Items!$G:$G,Q210)=1,COUNTIFS(Items!$M:$M,O210,Items!$N:$N,P210,Items!$O:$O,Q210)=1,COUNTIFS(Items!$U:$U,O210,Items!$V:$V,P210,Items!$W:$W,Q210)=1),0,1))</f>
        <v>0</v>
      </c>
      <c r="AC210" s="31" t="str">
        <f>IF(OR(RepP!$J$3="",RepP!$J$3=0,COUNTIF(Lists!$D:$D,RepP!$J$3)=0),Lists!$D$9,IF(RepP!$J$3=Lists!$D$9,Lists!$D$9,IF(RepP!$J$3=$E210,RepP!$J$3,"")))</f>
        <v>Все проекты</v>
      </c>
    </row>
    <row r="211" spans="2:29" x14ac:dyDescent="0.3">
      <c r="B211" s="26">
        <f>IF(AND(O211=0,P211=0,Q211=0,Y211=0),0,IF(OR(COUNTIFS(Items!$E:$E,O211,Items!$F:$F,P211,Items!$G:$G,Q211)=1,COUNTIFS(Items!$M:$M,O211,Items!$N:$N,P211,Items!$O:$O,Q211)=1,COUNTIFS(Items!$U:$U,O211,Items!$V:$V,P211,Items!$W:$W,Q211)=1),0,1))</f>
        <v>0</v>
      </c>
      <c r="AC211" s="31" t="str">
        <f>IF(OR(RepP!$J$3="",RepP!$J$3=0,COUNTIF(Lists!$D:$D,RepP!$J$3)=0),Lists!$D$9,IF(RepP!$J$3=Lists!$D$9,Lists!$D$9,IF(RepP!$J$3=$E211,RepP!$J$3,"")))</f>
        <v>Все проекты</v>
      </c>
    </row>
    <row r="212" spans="2:29" x14ac:dyDescent="0.3">
      <c r="B212" s="26">
        <f>IF(AND(O212=0,P212=0,Q212=0,Y212=0),0,IF(OR(COUNTIFS(Items!$E:$E,O212,Items!$F:$F,P212,Items!$G:$G,Q212)=1,COUNTIFS(Items!$M:$M,O212,Items!$N:$N,P212,Items!$O:$O,Q212)=1,COUNTIFS(Items!$U:$U,O212,Items!$V:$V,P212,Items!$W:$W,Q212)=1),0,1))</f>
        <v>0</v>
      </c>
      <c r="AC212" s="31" t="str">
        <f>IF(OR(RepP!$J$3="",RepP!$J$3=0,COUNTIF(Lists!$D:$D,RepP!$J$3)=0),Lists!$D$9,IF(RepP!$J$3=Lists!$D$9,Lists!$D$9,IF(RepP!$J$3=$E212,RepP!$J$3,"")))</f>
        <v>Все проекты</v>
      </c>
    </row>
    <row r="213" spans="2:29" x14ac:dyDescent="0.3">
      <c r="B213" s="26">
        <f>IF(AND(O213=0,P213=0,Q213=0,Y213=0),0,IF(OR(COUNTIFS(Items!$E:$E,O213,Items!$F:$F,P213,Items!$G:$G,Q213)=1,COUNTIFS(Items!$M:$M,O213,Items!$N:$N,P213,Items!$O:$O,Q213)=1,COUNTIFS(Items!$U:$U,O213,Items!$V:$V,P213,Items!$W:$W,Q213)=1),0,1))</f>
        <v>0</v>
      </c>
      <c r="AC213" s="31" t="str">
        <f>IF(OR(RepP!$J$3="",RepP!$J$3=0,COUNTIF(Lists!$D:$D,RepP!$J$3)=0),Lists!$D$9,IF(RepP!$J$3=Lists!$D$9,Lists!$D$9,IF(RepP!$J$3=$E213,RepP!$J$3,"")))</f>
        <v>Все проекты</v>
      </c>
    </row>
    <row r="214" spans="2:29" x14ac:dyDescent="0.3">
      <c r="B214" s="26">
        <f>IF(AND(O214=0,P214=0,Q214=0,Y214=0),0,IF(OR(COUNTIFS(Items!$E:$E,O214,Items!$F:$F,P214,Items!$G:$G,Q214)=1,COUNTIFS(Items!$M:$M,O214,Items!$N:$N,P214,Items!$O:$O,Q214)=1,COUNTIFS(Items!$U:$U,O214,Items!$V:$V,P214,Items!$W:$W,Q214)=1),0,1))</f>
        <v>0</v>
      </c>
      <c r="AC214" s="31" t="str">
        <f>IF(OR(RepP!$J$3="",RepP!$J$3=0,COUNTIF(Lists!$D:$D,RepP!$J$3)=0),Lists!$D$9,IF(RepP!$J$3=Lists!$D$9,Lists!$D$9,IF(RepP!$J$3=$E214,RepP!$J$3,"")))</f>
        <v>Все проекты</v>
      </c>
    </row>
    <row r="215" spans="2:29" x14ac:dyDescent="0.3">
      <c r="B215" s="26">
        <f>IF(AND(O215=0,P215=0,Q215=0,Y215=0),0,IF(OR(COUNTIFS(Items!$E:$E,O215,Items!$F:$F,P215,Items!$G:$G,Q215)=1,COUNTIFS(Items!$M:$M,O215,Items!$N:$N,P215,Items!$O:$O,Q215)=1,COUNTIFS(Items!$U:$U,O215,Items!$V:$V,P215,Items!$W:$W,Q215)=1),0,1))</f>
        <v>0</v>
      </c>
      <c r="AC215" s="31" t="str">
        <f>IF(OR(RepP!$J$3="",RepP!$J$3=0,COUNTIF(Lists!$D:$D,RepP!$J$3)=0),Lists!$D$9,IF(RepP!$J$3=Lists!$D$9,Lists!$D$9,IF(RepP!$J$3=$E215,RepP!$J$3,"")))</f>
        <v>Все проекты</v>
      </c>
    </row>
    <row r="216" spans="2:29" x14ac:dyDescent="0.3">
      <c r="B216" s="26">
        <f>IF(AND(O216=0,P216=0,Q216=0,Y216=0),0,IF(OR(COUNTIFS(Items!$E:$E,O216,Items!$F:$F,P216,Items!$G:$G,Q216)=1,COUNTIFS(Items!$M:$M,O216,Items!$N:$N,P216,Items!$O:$O,Q216)=1,COUNTIFS(Items!$U:$U,O216,Items!$V:$V,P216,Items!$W:$W,Q216)=1),0,1))</f>
        <v>0</v>
      </c>
      <c r="AC216" s="31" t="str">
        <f>IF(OR(RepP!$J$3="",RepP!$J$3=0,COUNTIF(Lists!$D:$D,RepP!$J$3)=0),Lists!$D$9,IF(RepP!$J$3=Lists!$D$9,Lists!$D$9,IF(RepP!$J$3=$E216,RepP!$J$3,"")))</f>
        <v>Все проекты</v>
      </c>
    </row>
    <row r="217" spans="2:29" x14ac:dyDescent="0.3">
      <c r="B217" s="26">
        <f>IF(AND(O217=0,P217=0,Q217=0,Y217=0),0,IF(OR(COUNTIFS(Items!$E:$E,O217,Items!$F:$F,P217,Items!$G:$G,Q217)=1,COUNTIFS(Items!$M:$M,O217,Items!$N:$N,P217,Items!$O:$O,Q217)=1,COUNTIFS(Items!$U:$U,O217,Items!$V:$V,P217,Items!$W:$W,Q217)=1),0,1))</f>
        <v>0</v>
      </c>
      <c r="AC217" s="31" t="str">
        <f>IF(OR(RepP!$J$3="",RepP!$J$3=0,COUNTIF(Lists!$D:$D,RepP!$J$3)=0),Lists!$D$9,IF(RepP!$J$3=Lists!$D$9,Lists!$D$9,IF(RepP!$J$3=$E217,RepP!$J$3,"")))</f>
        <v>Все проекты</v>
      </c>
    </row>
    <row r="218" spans="2:29" x14ac:dyDescent="0.3">
      <c r="B218" s="26">
        <f>IF(AND(O218=0,P218=0,Q218=0,Y218=0),0,IF(OR(COUNTIFS(Items!$E:$E,O218,Items!$F:$F,P218,Items!$G:$G,Q218)=1,COUNTIFS(Items!$M:$M,O218,Items!$N:$N,P218,Items!$O:$O,Q218)=1,COUNTIFS(Items!$U:$U,O218,Items!$V:$V,P218,Items!$W:$W,Q218)=1),0,1))</f>
        <v>0</v>
      </c>
      <c r="AC218" s="31" t="str">
        <f>IF(OR(RepP!$J$3="",RepP!$J$3=0,COUNTIF(Lists!$D:$D,RepP!$J$3)=0),Lists!$D$9,IF(RepP!$J$3=Lists!$D$9,Lists!$D$9,IF(RepP!$J$3=$E218,RepP!$J$3,"")))</f>
        <v>Все проекты</v>
      </c>
    </row>
    <row r="219" spans="2:29" x14ac:dyDescent="0.3">
      <c r="B219" s="26">
        <f>IF(AND(O219=0,P219=0,Q219=0,Y219=0),0,IF(OR(COUNTIFS(Items!$E:$E,O219,Items!$F:$F,P219,Items!$G:$G,Q219)=1,COUNTIFS(Items!$M:$M,O219,Items!$N:$N,P219,Items!$O:$O,Q219)=1,COUNTIFS(Items!$U:$U,O219,Items!$V:$V,P219,Items!$W:$W,Q219)=1),0,1))</f>
        <v>0</v>
      </c>
      <c r="AC219" s="31" t="str">
        <f>IF(OR(RepP!$J$3="",RepP!$J$3=0,COUNTIF(Lists!$D:$D,RepP!$J$3)=0),Lists!$D$9,IF(RepP!$J$3=Lists!$D$9,Lists!$D$9,IF(RepP!$J$3=$E219,RepP!$J$3,"")))</f>
        <v>Все проекты</v>
      </c>
    </row>
    <row r="220" spans="2:29" x14ac:dyDescent="0.3">
      <c r="B220" s="26">
        <f>IF(AND(O220=0,P220=0,Q220=0,Y220=0),0,IF(OR(COUNTIFS(Items!$E:$E,O220,Items!$F:$F,P220,Items!$G:$G,Q220)=1,COUNTIFS(Items!$M:$M,O220,Items!$N:$N,P220,Items!$O:$O,Q220)=1,COUNTIFS(Items!$U:$U,O220,Items!$V:$V,P220,Items!$W:$W,Q220)=1),0,1))</f>
        <v>0</v>
      </c>
      <c r="AC220" s="31" t="str">
        <f>IF(OR(RepP!$J$3="",RepP!$J$3=0,COUNTIF(Lists!$D:$D,RepP!$J$3)=0),Lists!$D$9,IF(RepP!$J$3=Lists!$D$9,Lists!$D$9,IF(RepP!$J$3=$E220,RepP!$J$3,"")))</f>
        <v>Все проекты</v>
      </c>
    </row>
    <row r="221" spans="2:29" x14ac:dyDescent="0.3">
      <c r="B221" s="26">
        <f>IF(AND(O221=0,P221=0,Q221=0,Y221=0),0,IF(OR(COUNTIFS(Items!$E:$E,O221,Items!$F:$F,P221,Items!$G:$G,Q221)=1,COUNTIFS(Items!$M:$M,O221,Items!$N:$N,P221,Items!$O:$O,Q221)=1,COUNTIFS(Items!$U:$U,O221,Items!$V:$V,P221,Items!$W:$W,Q221)=1),0,1))</f>
        <v>0</v>
      </c>
      <c r="AC221" s="31" t="str">
        <f>IF(OR(RepP!$J$3="",RepP!$J$3=0,COUNTIF(Lists!$D:$D,RepP!$J$3)=0),Lists!$D$9,IF(RepP!$J$3=Lists!$D$9,Lists!$D$9,IF(RepP!$J$3=$E221,RepP!$J$3,"")))</f>
        <v>Все проекты</v>
      </c>
    </row>
    <row r="222" spans="2:29" x14ac:dyDescent="0.3">
      <c r="B222" s="26">
        <f>IF(AND(O222=0,P222=0,Q222=0,Y222=0),0,IF(OR(COUNTIFS(Items!$E:$E,O222,Items!$F:$F,P222,Items!$G:$G,Q222)=1,COUNTIFS(Items!$M:$M,O222,Items!$N:$N,P222,Items!$O:$O,Q222)=1,COUNTIFS(Items!$U:$U,O222,Items!$V:$V,P222,Items!$W:$W,Q222)=1),0,1))</f>
        <v>0</v>
      </c>
      <c r="AC222" s="31" t="str">
        <f>IF(OR(RepP!$J$3="",RepP!$J$3=0,COUNTIF(Lists!$D:$D,RepP!$J$3)=0),Lists!$D$9,IF(RepP!$J$3=Lists!$D$9,Lists!$D$9,IF(RepP!$J$3=$E222,RepP!$J$3,"")))</f>
        <v>Все проекты</v>
      </c>
    </row>
    <row r="223" spans="2:29" x14ac:dyDescent="0.3">
      <c r="B223" s="26">
        <f>IF(AND(O223=0,P223=0,Q223=0,Y223=0),0,IF(OR(COUNTIFS(Items!$E:$E,O223,Items!$F:$F,P223,Items!$G:$G,Q223)=1,COUNTIFS(Items!$M:$M,O223,Items!$N:$N,P223,Items!$O:$O,Q223)=1,COUNTIFS(Items!$U:$U,O223,Items!$V:$V,P223,Items!$W:$W,Q223)=1),0,1))</f>
        <v>0</v>
      </c>
      <c r="AC223" s="31" t="str">
        <f>IF(OR(RepP!$J$3="",RepP!$J$3=0,COUNTIF(Lists!$D:$D,RepP!$J$3)=0),Lists!$D$9,IF(RepP!$J$3=Lists!$D$9,Lists!$D$9,IF(RepP!$J$3=$E223,RepP!$J$3,"")))</f>
        <v>Все проекты</v>
      </c>
    </row>
    <row r="224" spans="2:29" x14ac:dyDescent="0.3">
      <c r="B224" s="26">
        <f>IF(AND(O224=0,P224=0,Q224=0,Y224=0),0,IF(OR(COUNTIFS(Items!$E:$E,O224,Items!$F:$F,P224,Items!$G:$G,Q224)=1,COUNTIFS(Items!$M:$M,O224,Items!$N:$N,P224,Items!$O:$O,Q224)=1,COUNTIFS(Items!$U:$U,O224,Items!$V:$V,P224,Items!$W:$W,Q224)=1),0,1))</f>
        <v>0</v>
      </c>
      <c r="AC224" s="31" t="str">
        <f>IF(OR(RepP!$J$3="",RepP!$J$3=0,COUNTIF(Lists!$D:$D,RepP!$J$3)=0),Lists!$D$9,IF(RepP!$J$3=Lists!$D$9,Lists!$D$9,IF(RepP!$J$3=$E224,RepP!$J$3,"")))</f>
        <v>Все проекты</v>
      </c>
    </row>
    <row r="225" spans="2:29" x14ac:dyDescent="0.3">
      <c r="B225" s="26">
        <f>IF(AND(O225=0,P225=0,Q225=0,Y225=0),0,IF(OR(COUNTIFS(Items!$E:$E,O225,Items!$F:$F,P225,Items!$G:$G,Q225)=1,COUNTIFS(Items!$M:$M,O225,Items!$N:$N,P225,Items!$O:$O,Q225)=1,COUNTIFS(Items!$U:$U,O225,Items!$V:$V,P225,Items!$W:$W,Q225)=1),0,1))</f>
        <v>0</v>
      </c>
      <c r="AC225" s="31" t="str">
        <f>IF(OR(RepP!$J$3="",RepP!$J$3=0,COUNTIF(Lists!$D:$D,RepP!$J$3)=0),Lists!$D$9,IF(RepP!$J$3=Lists!$D$9,Lists!$D$9,IF(RepP!$J$3=$E225,RepP!$J$3,"")))</f>
        <v>Все проекты</v>
      </c>
    </row>
    <row r="226" spans="2:29" x14ac:dyDescent="0.3">
      <c r="B226" s="26">
        <f>IF(AND(O226=0,P226=0,Q226=0,Y226=0),0,IF(OR(COUNTIFS(Items!$E:$E,O226,Items!$F:$F,P226,Items!$G:$G,Q226)=1,COUNTIFS(Items!$M:$M,O226,Items!$N:$N,P226,Items!$O:$O,Q226)=1,COUNTIFS(Items!$U:$U,O226,Items!$V:$V,P226,Items!$W:$W,Q226)=1),0,1))</f>
        <v>0</v>
      </c>
      <c r="AC226" s="31" t="str">
        <f>IF(OR(RepP!$J$3="",RepP!$J$3=0,COUNTIF(Lists!$D:$D,RepP!$J$3)=0),Lists!$D$9,IF(RepP!$J$3=Lists!$D$9,Lists!$D$9,IF(RepP!$J$3=$E226,RepP!$J$3,"")))</f>
        <v>Все проекты</v>
      </c>
    </row>
    <row r="227" spans="2:29" x14ac:dyDescent="0.3">
      <c r="B227" s="26">
        <f>IF(AND(O227=0,P227=0,Q227=0,Y227=0),0,IF(OR(COUNTIFS(Items!$E:$E,O227,Items!$F:$F,P227,Items!$G:$G,Q227)=1,COUNTIFS(Items!$M:$M,O227,Items!$N:$N,P227,Items!$O:$O,Q227)=1,COUNTIFS(Items!$U:$U,O227,Items!$V:$V,P227,Items!$W:$W,Q227)=1),0,1))</f>
        <v>0</v>
      </c>
      <c r="AC227" s="31" t="str">
        <f>IF(OR(RepP!$J$3="",RepP!$J$3=0,COUNTIF(Lists!$D:$D,RepP!$J$3)=0),Lists!$D$9,IF(RepP!$J$3=Lists!$D$9,Lists!$D$9,IF(RepP!$J$3=$E227,RepP!$J$3,"")))</f>
        <v>Все проекты</v>
      </c>
    </row>
    <row r="228" spans="2:29" x14ac:dyDescent="0.3">
      <c r="B228" s="26">
        <f>IF(AND(O228=0,P228=0,Q228=0,Y228=0),0,IF(OR(COUNTIFS(Items!$E:$E,O228,Items!$F:$F,P228,Items!$G:$G,Q228)=1,COUNTIFS(Items!$M:$M,O228,Items!$N:$N,P228,Items!$O:$O,Q228)=1,COUNTIFS(Items!$U:$U,O228,Items!$V:$V,P228,Items!$W:$W,Q228)=1),0,1))</f>
        <v>0</v>
      </c>
      <c r="AC228" s="31" t="str">
        <f>IF(OR(RepP!$J$3="",RepP!$J$3=0,COUNTIF(Lists!$D:$D,RepP!$J$3)=0),Lists!$D$9,IF(RepP!$J$3=Lists!$D$9,Lists!$D$9,IF(RepP!$J$3=$E228,RepP!$J$3,"")))</f>
        <v>Все проекты</v>
      </c>
    </row>
    <row r="229" spans="2:29" x14ac:dyDescent="0.3">
      <c r="B229" s="26">
        <f>IF(AND(O229=0,P229=0,Q229=0,Y229=0),0,IF(OR(COUNTIFS(Items!$E:$E,O229,Items!$F:$F,P229,Items!$G:$G,Q229)=1,COUNTIFS(Items!$M:$M,O229,Items!$N:$N,P229,Items!$O:$O,Q229)=1,COUNTIFS(Items!$U:$U,O229,Items!$V:$V,P229,Items!$W:$W,Q229)=1),0,1))</f>
        <v>0</v>
      </c>
      <c r="AC229" s="31" t="str">
        <f>IF(OR(RepP!$J$3="",RepP!$J$3=0,COUNTIF(Lists!$D:$D,RepP!$J$3)=0),Lists!$D$9,IF(RepP!$J$3=Lists!$D$9,Lists!$D$9,IF(RepP!$J$3=$E229,RepP!$J$3,"")))</f>
        <v>Все проекты</v>
      </c>
    </row>
    <row r="230" spans="2:29" x14ac:dyDescent="0.3">
      <c r="B230" s="26">
        <f>IF(AND(O230=0,P230=0,Q230=0,Y230=0),0,IF(OR(COUNTIFS(Items!$E:$E,O230,Items!$F:$F,P230,Items!$G:$G,Q230)=1,COUNTIFS(Items!$M:$M,O230,Items!$N:$N,P230,Items!$O:$O,Q230)=1,COUNTIFS(Items!$U:$U,O230,Items!$V:$V,P230,Items!$W:$W,Q230)=1),0,1))</f>
        <v>0</v>
      </c>
      <c r="AC230" s="31" t="str">
        <f>IF(OR(RepP!$J$3="",RepP!$J$3=0,COUNTIF(Lists!$D:$D,RepP!$J$3)=0),Lists!$D$9,IF(RepP!$J$3=Lists!$D$9,Lists!$D$9,IF(RepP!$J$3=$E230,RepP!$J$3,"")))</f>
        <v>Все проекты</v>
      </c>
    </row>
    <row r="231" spans="2:29" x14ac:dyDescent="0.3">
      <c r="B231" s="26">
        <f>IF(AND(O231=0,P231=0,Q231=0,Y231=0),0,IF(OR(COUNTIFS(Items!$E:$E,O231,Items!$F:$F,P231,Items!$G:$G,Q231)=1,COUNTIFS(Items!$M:$M,O231,Items!$N:$N,P231,Items!$O:$O,Q231)=1,COUNTIFS(Items!$U:$U,O231,Items!$V:$V,P231,Items!$W:$W,Q231)=1),0,1))</f>
        <v>0</v>
      </c>
      <c r="AC231" s="31" t="str">
        <f>IF(OR(RepP!$J$3="",RepP!$J$3=0,COUNTIF(Lists!$D:$D,RepP!$J$3)=0),Lists!$D$9,IF(RepP!$J$3=Lists!$D$9,Lists!$D$9,IF(RepP!$J$3=$E231,RepP!$J$3,"")))</f>
        <v>Все проекты</v>
      </c>
    </row>
    <row r="232" spans="2:29" x14ac:dyDescent="0.3">
      <c r="B232" s="26">
        <f>IF(AND(O232=0,P232=0,Q232=0,Y232=0),0,IF(OR(COUNTIFS(Items!$E:$E,O232,Items!$F:$F,P232,Items!$G:$G,Q232)=1,COUNTIFS(Items!$M:$M,O232,Items!$N:$N,P232,Items!$O:$O,Q232)=1,COUNTIFS(Items!$U:$U,O232,Items!$V:$V,P232,Items!$W:$W,Q232)=1),0,1))</f>
        <v>0</v>
      </c>
      <c r="AC232" s="31" t="str">
        <f>IF(OR(RepP!$J$3="",RepP!$J$3=0,COUNTIF(Lists!$D:$D,RepP!$J$3)=0),Lists!$D$9,IF(RepP!$J$3=Lists!$D$9,Lists!$D$9,IF(RepP!$J$3=$E232,RepP!$J$3,"")))</f>
        <v>Все проекты</v>
      </c>
    </row>
    <row r="233" spans="2:29" x14ac:dyDescent="0.3">
      <c r="B233" s="26">
        <f>IF(AND(O233=0,P233=0,Q233=0,Y233=0),0,IF(OR(COUNTIFS(Items!$E:$E,O233,Items!$F:$F,P233,Items!$G:$G,Q233)=1,COUNTIFS(Items!$M:$M,O233,Items!$N:$N,P233,Items!$O:$O,Q233)=1,COUNTIFS(Items!$U:$U,O233,Items!$V:$V,P233,Items!$W:$W,Q233)=1),0,1))</f>
        <v>0</v>
      </c>
      <c r="AC233" s="31" t="str">
        <f>IF(OR(RepP!$J$3="",RepP!$J$3=0,COUNTIF(Lists!$D:$D,RepP!$J$3)=0),Lists!$D$9,IF(RepP!$J$3=Lists!$D$9,Lists!$D$9,IF(RepP!$J$3=$E233,RepP!$J$3,"")))</f>
        <v>Все проекты</v>
      </c>
    </row>
    <row r="234" spans="2:29" x14ac:dyDescent="0.3">
      <c r="B234" s="26">
        <f>IF(AND(O234=0,P234=0,Q234=0,Y234=0),0,IF(OR(COUNTIFS(Items!$E:$E,O234,Items!$F:$F,P234,Items!$G:$G,Q234)=1,COUNTIFS(Items!$M:$M,O234,Items!$N:$N,P234,Items!$O:$O,Q234)=1,COUNTIFS(Items!$U:$U,O234,Items!$V:$V,P234,Items!$W:$W,Q234)=1),0,1))</f>
        <v>0</v>
      </c>
      <c r="AC234" s="31" t="str">
        <f>IF(OR(RepP!$J$3="",RepP!$J$3=0,COUNTIF(Lists!$D:$D,RepP!$J$3)=0),Lists!$D$9,IF(RepP!$J$3=Lists!$D$9,Lists!$D$9,IF(RepP!$J$3=$E234,RepP!$J$3,"")))</f>
        <v>Все проекты</v>
      </c>
    </row>
    <row r="235" spans="2:29" x14ac:dyDescent="0.3">
      <c r="B235" s="26">
        <f>IF(AND(O235=0,P235=0,Q235=0,Y235=0),0,IF(OR(COUNTIFS(Items!$E:$E,O235,Items!$F:$F,P235,Items!$G:$G,Q235)=1,COUNTIFS(Items!$M:$M,O235,Items!$N:$N,P235,Items!$O:$O,Q235)=1,COUNTIFS(Items!$U:$U,O235,Items!$V:$V,P235,Items!$W:$W,Q235)=1),0,1))</f>
        <v>0</v>
      </c>
      <c r="AC235" s="31" t="str">
        <f>IF(OR(RepP!$J$3="",RepP!$J$3=0,COUNTIF(Lists!$D:$D,RepP!$J$3)=0),Lists!$D$9,IF(RepP!$J$3=Lists!$D$9,Lists!$D$9,IF(RepP!$J$3=$E235,RepP!$J$3,"")))</f>
        <v>Все проекты</v>
      </c>
    </row>
    <row r="236" spans="2:29" x14ac:dyDescent="0.3">
      <c r="B236" s="26">
        <f>IF(AND(O236=0,P236=0,Q236=0,Y236=0),0,IF(OR(COUNTIFS(Items!$E:$E,O236,Items!$F:$F,P236,Items!$G:$G,Q236)=1,COUNTIFS(Items!$M:$M,O236,Items!$N:$N,P236,Items!$O:$O,Q236)=1,COUNTIFS(Items!$U:$U,O236,Items!$V:$V,P236,Items!$W:$W,Q236)=1),0,1))</f>
        <v>0</v>
      </c>
      <c r="AC236" s="31" t="str">
        <f>IF(OR(RepP!$J$3="",RepP!$J$3=0,COUNTIF(Lists!$D:$D,RepP!$J$3)=0),Lists!$D$9,IF(RepP!$J$3=Lists!$D$9,Lists!$D$9,IF(RepP!$J$3=$E236,RepP!$J$3,"")))</f>
        <v>Все проекты</v>
      </c>
    </row>
    <row r="237" spans="2:29" x14ac:dyDescent="0.3">
      <c r="B237" s="26">
        <f>IF(AND(O237=0,P237=0,Q237=0,Y237=0),0,IF(OR(COUNTIFS(Items!$E:$E,O237,Items!$F:$F,P237,Items!$G:$G,Q237)=1,COUNTIFS(Items!$M:$M,O237,Items!$N:$N,P237,Items!$O:$O,Q237)=1,COUNTIFS(Items!$U:$U,O237,Items!$V:$V,P237,Items!$W:$W,Q237)=1),0,1))</f>
        <v>0</v>
      </c>
      <c r="AC237" s="31" t="str">
        <f>IF(OR(RepP!$J$3="",RepP!$J$3=0,COUNTIF(Lists!$D:$D,RepP!$J$3)=0),Lists!$D$9,IF(RepP!$J$3=Lists!$D$9,Lists!$D$9,IF(RepP!$J$3=$E237,RepP!$J$3,"")))</f>
        <v>Все проекты</v>
      </c>
    </row>
    <row r="238" spans="2:29" x14ac:dyDescent="0.3">
      <c r="B238" s="26">
        <f>IF(AND(O238=0,P238=0,Q238=0,Y238=0),0,IF(OR(COUNTIFS(Items!$E:$E,O238,Items!$F:$F,P238,Items!$G:$G,Q238)=1,COUNTIFS(Items!$M:$M,O238,Items!$N:$N,P238,Items!$O:$O,Q238)=1,COUNTIFS(Items!$U:$U,O238,Items!$V:$V,P238,Items!$W:$W,Q238)=1),0,1))</f>
        <v>0</v>
      </c>
      <c r="AC238" s="31" t="str">
        <f>IF(OR(RepP!$J$3="",RepP!$J$3=0,COUNTIF(Lists!$D:$D,RepP!$J$3)=0),Lists!$D$9,IF(RepP!$J$3=Lists!$D$9,Lists!$D$9,IF(RepP!$J$3=$E238,RepP!$J$3,"")))</f>
        <v>Все проекты</v>
      </c>
    </row>
    <row r="239" spans="2:29" x14ac:dyDescent="0.3">
      <c r="B239" s="26">
        <f>IF(AND(O239=0,P239=0,Q239=0,Y239=0),0,IF(OR(COUNTIFS(Items!$E:$E,O239,Items!$F:$F,P239,Items!$G:$G,Q239)=1,COUNTIFS(Items!$M:$M,O239,Items!$N:$N,P239,Items!$O:$O,Q239)=1,COUNTIFS(Items!$U:$U,O239,Items!$V:$V,P239,Items!$W:$W,Q239)=1),0,1))</f>
        <v>0</v>
      </c>
      <c r="AC239" s="31" t="str">
        <f>IF(OR(RepP!$J$3="",RepP!$J$3=0,COUNTIF(Lists!$D:$D,RepP!$J$3)=0),Lists!$D$9,IF(RepP!$J$3=Lists!$D$9,Lists!$D$9,IF(RepP!$J$3=$E239,RepP!$J$3,"")))</f>
        <v>Все проекты</v>
      </c>
    </row>
    <row r="240" spans="2:29" x14ac:dyDescent="0.3">
      <c r="B240" s="26">
        <f>IF(AND(O240=0,P240=0,Q240=0,Y240=0),0,IF(OR(COUNTIFS(Items!$E:$E,O240,Items!$F:$F,P240,Items!$G:$G,Q240)=1,COUNTIFS(Items!$M:$M,O240,Items!$N:$N,P240,Items!$O:$O,Q240)=1,COUNTIFS(Items!$U:$U,O240,Items!$V:$V,P240,Items!$W:$W,Q240)=1),0,1))</f>
        <v>0</v>
      </c>
      <c r="AC240" s="31" t="str">
        <f>IF(OR(RepP!$J$3="",RepP!$J$3=0,COUNTIF(Lists!$D:$D,RepP!$J$3)=0),Lists!$D$9,IF(RepP!$J$3=Lists!$D$9,Lists!$D$9,IF(RepP!$J$3=$E240,RepP!$J$3,"")))</f>
        <v>Все проекты</v>
      </c>
    </row>
    <row r="241" spans="2:29" x14ac:dyDescent="0.3">
      <c r="B241" s="26">
        <f>IF(AND(O241=0,P241=0,Q241=0,Y241=0),0,IF(OR(COUNTIFS(Items!$E:$E,O241,Items!$F:$F,P241,Items!$G:$G,Q241)=1,COUNTIFS(Items!$M:$M,O241,Items!$N:$N,P241,Items!$O:$O,Q241)=1,COUNTIFS(Items!$U:$U,O241,Items!$V:$V,P241,Items!$W:$W,Q241)=1),0,1))</f>
        <v>0</v>
      </c>
      <c r="AC241" s="31" t="str">
        <f>IF(OR(RepP!$J$3="",RepP!$J$3=0,COUNTIF(Lists!$D:$D,RepP!$J$3)=0),Lists!$D$9,IF(RepP!$J$3=Lists!$D$9,Lists!$D$9,IF(RepP!$J$3=$E241,RepP!$J$3,"")))</f>
        <v>Все проекты</v>
      </c>
    </row>
    <row r="242" spans="2:29" x14ac:dyDescent="0.3">
      <c r="B242" s="26">
        <f>IF(AND(O242=0,P242=0,Q242=0,Y242=0),0,IF(OR(COUNTIFS(Items!$E:$E,O242,Items!$F:$F,P242,Items!$G:$G,Q242)=1,COUNTIFS(Items!$M:$M,O242,Items!$N:$N,P242,Items!$O:$O,Q242)=1,COUNTIFS(Items!$U:$U,O242,Items!$V:$V,P242,Items!$W:$W,Q242)=1),0,1))</f>
        <v>0</v>
      </c>
      <c r="AC242" s="31" t="str">
        <f>IF(OR(RepP!$J$3="",RepP!$J$3=0,COUNTIF(Lists!$D:$D,RepP!$J$3)=0),Lists!$D$9,IF(RepP!$J$3=Lists!$D$9,Lists!$D$9,IF(RepP!$J$3=$E242,RepP!$J$3,"")))</f>
        <v>Все проекты</v>
      </c>
    </row>
    <row r="243" spans="2:29" x14ac:dyDescent="0.3">
      <c r="B243" s="26">
        <f>IF(AND(O243=0,P243=0,Q243=0,Y243=0),0,IF(OR(COUNTIFS(Items!$E:$E,O243,Items!$F:$F,P243,Items!$G:$G,Q243)=1,COUNTIFS(Items!$M:$M,O243,Items!$N:$N,P243,Items!$O:$O,Q243)=1,COUNTIFS(Items!$U:$U,O243,Items!$V:$V,P243,Items!$W:$W,Q243)=1),0,1))</f>
        <v>0</v>
      </c>
      <c r="AC243" s="31" t="str">
        <f>IF(OR(RepP!$J$3="",RepP!$J$3=0,COUNTIF(Lists!$D:$D,RepP!$J$3)=0),Lists!$D$9,IF(RepP!$J$3=Lists!$D$9,Lists!$D$9,IF(RepP!$J$3=$E243,RepP!$J$3,"")))</f>
        <v>Все проекты</v>
      </c>
    </row>
    <row r="244" spans="2:29" x14ac:dyDescent="0.3">
      <c r="B244" s="26">
        <f>IF(AND(O244=0,P244=0,Q244=0,Y244=0),0,IF(OR(COUNTIFS(Items!$E:$E,O244,Items!$F:$F,P244,Items!$G:$G,Q244)=1,COUNTIFS(Items!$M:$M,O244,Items!$N:$N,P244,Items!$O:$O,Q244)=1,COUNTIFS(Items!$U:$U,O244,Items!$V:$V,P244,Items!$W:$W,Q244)=1),0,1))</f>
        <v>0</v>
      </c>
      <c r="AC244" s="31" t="str">
        <f>IF(OR(RepP!$J$3="",RepP!$J$3=0,COUNTIF(Lists!$D:$D,RepP!$J$3)=0),Lists!$D$9,IF(RepP!$J$3=Lists!$D$9,Lists!$D$9,IF(RepP!$J$3=$E244,RepP!$J$3,"")))</f>
        <v>Все проекты</v>
      </c>
    </row>
    <row r="245" spans="2:29" x14ac:dyDescent="0.3">
      <c r="B245" s="26">
        <f>IF(AND(O245=0,P245=0,Q245=0,Y245=0),0,IF(OR(COUNTIFS(Items!$E:$E,O245,Items!$F:$F,P245,Items!$G:$G,Q245)=1,COUNTIFS(Items!$M:$M,O245,Items!$N:$N,P245,Items!$O:$O,Q245)=1,COUNTIFS(Items!$U:$U,O245,Items!$V:$V,P245,Items!$W:$W,Q245)=1),0,1))</f>
        <v>0</v>
      </c>
      <c r="AC245" s="31" t="str">
        <f>IF(OR(RepP!$J$3="",RepP!$J$3=0,COUNTIF(Lists!$D:$D,RepP!$J$3)=0),Lists!$D$9,IF(RepP!$J$3=Lists!$D$9,Lists!$D$9,IF(RepP!$J$3=$E245,RepP!$J$3,"")))</f>
        <v>Все проекты</v>
      </c>
    </row>
    <row r="246" spans="2:29" x14ac:dyDescent="0.3">
      <c r="B246" s="26">
        <f>IF(AND(O246=0,P246=0,Q246=0,Y246=0),0,IF(OR(COUNTIFS(Items!$E:$E,O246,Items!$F:$F,P246,Items!$G:$G,Q246)=1,COUNTIFS(Items!$M:$M,O246,Items!$N:$N,P246,Items!$O:$O,Q246)=1,COUNTIFS(Items!$U:$U,O246,Items!$V:$V,P246,Items!$W:$W,Q246)=1),0,1))</f>
        <v>0</v>
      </c>
      <c r="AC246" s="31" t="str">
        <f>IF(OR(RepP!$J$3="",RepP!$J$3=0,COUNTIF(Lists!$D:$D,RepP!$J$3)=0),Lists!$D$9,IF(RepP!$J$3=Lists!$D$9,Lists!$D$9,IF(RepP!$J$3=$E246,RepP!$J$3,"")))</f>
        <v>Все проекты</v>
      </c>
    </row>
    <row r="247" spans="2:29" x14ac:dyDescent="0.3">
      <c r="B247" s="26">
        <f>IF(AND(O247=0,P247=0,Q247=0,Y247=0),0,IF(OR(COUNTIFS(Items!$E:$E,O247,Items!$F:$F,P247,Items!$G:$G,Q247)=1,COUNTIFS(Items!$M:$M,O247,Items!$N:$N,P247,Items!$O:$O,Q247)=1,COUNTIFS(Items!$U:$U,O247,Items!$V:$V,P247,Items!$W:$W,Q247)=1),0,1))</f>
        <v>0</v>
      </c>
      <c r="AC247" s="31" t="str">
        <f>IF(OR(RepP!$J$3="",RepP!$J$3=0,COUNTIF(Lists!$D:$D,RepP!$J$3)=0),Lists!$D$9,IF(RepP!$J$3=Lists!$D$9,Lists!$D$9,IF(RepP!$J$3=$E247,RepP!$J$3,"")))</f>
        <v>Все проекты</v>
      </c>
    </row>
    <row r="248" spans="2:29" x14ac:dyDescent="0.3">
      <c r="B248" s="26">
        <f>IF(AND(O248=0,P248=0,Q248=0,Y248=0),0,IF(OR(COUNTIFS(Items!$E:$E,O248,Items!$F:$F,P248,Items!$G:$G,Q248)=1,COUNTIFS(Items!$M:$M,O248,Items!$N:$N,P248,Items!$O:$O,Q248)=1,COUNTIFS(Items!$U:$U,O248,Items!$V:$V,P248,Items!$W:$W,Q248)=1),0,1))</f>
        <v>0</v>
      </c>
      <c r="AC248" s="31" t="str">
        <f>IF(OR(RepP!$J$3="",RepP!$J$3=0,COUNTIF(Lists!$D:$D,RepP!$J$3)=0),Lists!$D$9,IF(RepP!$J$3=Lists!$D$9,Lists!$D$9,IF(RepP!$J$3=$E248,RepP!$J$3,"")))</f>
        <v>Все проекты</v>
      </c>
    </row>
    <row r="249" spans="2:29" x14ac:dyDescent="0.3">
      <c r="B249" s="26">
        <f>IF(AND(O249=0,P249=0,Q249=0,Y249=0),0,IF(OR(COUNTIFS(Items!$E:$E,O249,Items!$F:$F,P249,Items!$G:$G,Q249)=1,COUNTIFS(Items!$M:$M,O249,Items!$N:$N,P249,Items!$O:$O,Q249)=1,COUNTIFS(Items!$U:$U,O249,Items!$V:$V,P249,Items!$W:$W,Q249)=1),0,1))</f>
        <v>0</v>
      </c>
      <c r="AC249" s="31" t="str">
        <f>IF(OR(RepP!$J$3="",RepP!$J$3=0,COUNTIF(Lists!$D:$D,RepP!$J$3)=0),Lists!$D$9,IF(RepP!$J$3=Lists!$D$9,Lists!$D$9,IF(RepP!$J$3=$E249,RepP!$J$3,"")))</f>
        <v>Все проекты</v>
      </c>
    </row>
    <row r="250" spans="2:29" x14ac:dyDescent="0.3">
      <c r="B250" s="26">
        <f>IF(AND(O250=0,P250=0,Q250=0,Y250=0),0,IF(OR(COUNTIFS(Items!$E:$E,O250,Items!$F:$F,P250,Items!$G:$G,Q250)=1,COUNTIFS(Items!$M:$M,O250,Items!$N:$N,P250,Items!$O:$O,Q250)=1,COUNTIFS(Items!$U:$U,O250,Items!$V:$V,P250,Items!$W:$W,Q250)=1),0,1))</f>
        <v>0</v>
      </c>
      <c r="AC250" s="31" t="str">
        <f>IF(OR(RepP!$J$3="",RepP!$J$3=0,COUNTIF(Lists!$D:$D,RepP!$J$3)=0),Lists!$D$9,IF(RepP!$J$3=Lists!$D$9,Lists!$D$9,IF(RepP!$J$3=$E250,RepP!$J$3,"")))</f>
        <v>Все проекты</v>
      </c>
    </row>
    <row r="251" spans="2:29" x14ac:dyDescent="0.3">
      <c r="B251" s="26">
        <f>IF(AND(O251=0,P251=0,Q251=0,Y251=0),0,IF(OR(COUNTIFS(Items!$E:$E,O251,Items!$F:$F,P251,Items!$G:$G,Q251)=1,COUNTIFS(Items!$M:$M,O251,Items!$N:$N,P251,Items!$O:$O,Q251)=1,COUNTIFS(Items!$U:$U,O251,Items!$V:$V,P251,Items!$W:$W,Q251)=1),0,1))</f>
        <v>0</v>
      </c>
      <c r="AC251" s="31" t="str">
        <f>IF(OR(RepP!$J$3="",RepP!$J$3=0,COUNTIF(Lists!$D:$D,RepP!$J$3)=0),Lists!$D$9,IF(RepP!$J$3=Lists!$D$9,Lists!$D$9,IF(RepP!$J$3=$E251,RepP!$J$3,"")))</f>
        <v>Все проекты</v>
      </c>
    </row>
    <row r="252" spans="2:29" x14ac:dyDescent="0.3">
      <c r="B252" s="26">
        <f>IF(AND(O252=0,P252=0,Q252=0,Y252=0),0,IF(OR(COUNTIFS(Items!$E:$E,O252,Items!$F:$F,P252,Items!$G:$G,Q252)=1,COUNTIFS(Items!$M:$M,O252,Items!$N:$N,P252,Items!$O:$O,Q252)=1,COUNTIFS(Items!$U:$U,O252,Items!$V:$V,P252,Items!$W:$W,Q252)=1),0,1))</f>
        <v>0</v>
      </c>
      <c r="AC252" s="31" t="str">
        <f>IF(OR(RepP!$J$3="",RepP!$J$3=0,COUNTIF(Lists!$D:$D,RepP!$J$3)=0),Lists!$D$9,IF(RepP!$J$3=Lists!$D$9,Lists!$D$9,IF(RepP!$J$3=$E252,RepP!$J$3,"")))</f>
        <v>Все проекты</v>
      </c>
    </row>
    <row r="253" spans="2:29" x14ac:dyDescent="0.3">
      <c r="B253" s="26">
        <f>IF(AND(O253=0,P253=0,Q253=0,Y253=0),0,IF(OR(COUNTIFS(Items!$E:$E,O253,Items!$F:$F,P253,Items!$G:$G,Q253)=1,COUNTIFS(Items!$M:$M,O253,Items!$N:$N,P253,Items!$O:$O,Q253)=1,COUNTIFS(Items!$U:$U,O253,Items!$V:$V,P253,Items!$W:$W,Q253)=1),0,1))</f>
        <v>0</v>
      </c>
      <c r="AC253" s="31" t="str">
        <f>IF(OR(RepP!$J$3="",RepP!$J$3=0,COUNTIF(Lists!$D:$D,RepP!$J$3)=0),Lists!$D$9,IF(RepP!$J$3=Lists!$D$9,Lists!$D$9,IF(RepP!$J$3=$E253,RepP!$J$3,"")))</f>
        <v>Все проекты</v>
      </c>
    </row>
    <row r="254" spans="2:29" x14ac:dyDescent="0.3">
      <c r="B254" s="26">
        <f>IF(AND(O254=0,P254=0,Q254=0,Y254=0),0,IF(OR(COUNTIFS(Items!$E:$E,O254,Items!$F:$F,P254,Items!$G:$G,Q254)=1,COUNTIFS(Items!$M:$M,O254,Items!$N:$N,P254,Items!$O:$O,Q254)=1,COUNTIFS(Items!$U:$U,O254,Items!$V:$V,P254,Items!$W:$W,Q254)=1),0,1))</f>
        <v>0</v>
      </c>
      <c r="AC254" s="31" t="str">
        <f>IF(OR(RepP!$J$3="",RepP!$J$3=0,COUNTIF(Lists!$D:$D,RepP!$J$3)=0),Lists!$D$9,IF(RepP!$J$3=Lists!$D$9,Lists!$D$9,IF(RepP!$J$3=$E254,RepP!$J$3,"")))</f>
        <v>Все проекты</v>
      </c>
    </row>
    <row r="255" spans="2:29" x14ac:dyDescent="0.3">
      <c r="B255" s="26">
        <f>IF(AND(O255=0,P255=0,Q255=0,Y255=0),0,IF(OR(COUNTIFS(Items!$E:$E,O255,Items!$F:$F,P255,Items!$G:$G,Q255)=1,COUNTIFS(Items!$M:$M,O255,Items!$N:$N,P255,Items!$O:$O,Q255)=1,COUNTIFS(Items!$U:$U,O255,Items!$V:$V,P255,Items!$W:$W,Q255)=1),0,1))</f>
        <v>0</v>
      </c>
      <c r="AC255" s="31" t="str">
        <f>IF(OR(RepP!$J$3="",RepP!$J$3=0,COUNTIF(Lists!$D:$D,RepP!$J$3)=0),Lists!$D$9,IF(RepP!$J$3=Lists!$D$9,Lists!$D$9,IF(RepP!$J$3=$E255,RepP!$J$3,"")))</f>
        <v>Все проекты</v>
      </c>
    </row>
    <row r="256" spans="2:29" x14ac:dyDescent="0.3">
      <c r="B256" s="26">
        <f>IF(AND(O256=0,P256=0,Q256=0,Y256=0),0,IF(OR(COUNTIFS(Items!$E:$E,O256,Items!$F:$F,P256,Items!$G:$G,Q256)=1,COUNTIFS(Items!$M:$M,O256,Items!$N:$N,P256,Items!$O:$O,Q256)=1,COUNTIFS(Items!$U:$U,O256,Items!$V:$V,P256,Items!$W:$W,Q256)=1),0,1))</f>
        <v>0</v>
      </c>
      <c r="AC256" s="31" t="str">
        <f>IF(OR(RepP!$J$3="",RepP!$J$3=0,COUNTIF(Lists!$D:$D,RepP!$J$3)=0),Lists!$D$9,IF(RepP!$J$3=Lists!$D$9,Lists!$D$9,IF(RepP!$J$3=$E256,RepP!$J$3,"")))</f>
        <v>Все проекты</v>
      </c>
    </row>
    <row r="257" spans="2:29" x14ac:dyDescent="0.3">
      <c r="B257" s="26">
        <f>IF(AND(O257=0,P257=0,Q257=0,Y257=0),0,IF(OR(COUNTIFS(Items!$E:$E,O257,Items!$F:$F,P257,Items!$G:$G,Q257)=1,COUNTIFS(Items!$M:$M,O257,Items!$N:$N,P257,Items!$O:$O,Q257)=1,COUNTIFS(Items!$U:$U,O257,Items!$V:$V,P257,Items!$W:$W,Q257)=1),0,1))</f>
        <v>0</v>
      </c>
      <c r="AC257" s="31" t="str">
        <f>IF(OR(RepP!$J$3="",RepP!$J$3=0,COUNTIF(Lists!$D:$D,RepP!$J$3)=0),Lists!$D$9,IF(RepP!$J$3=Lists!$D$9,Lists!$D$9,IF(RepP!$J$3=$E257,RepP!$J$3,"")))</f>
        <v>Все проекты</v>
      </c>
    </row>
    <row r="258" spans="2:29" x14ac:dyDescent="0.3">
      <c r="B258" s="26">
        <f>IF(AND(O258=0,P258=0,Q258=0,Y258=0),0,IF(OR(COUNTIFS(Items!$E:$E,O258,Items!$F:$F,P258,Items!$G:$G,Q258)=1,COUNTIFS(Items!$M:$M,O258,Items!$N:$N,P258,Items!$O:$O,Q258)=1,COUNTIFS(Items!$U:$U,O258,Items!$V:$V,P258,Items!$W:$W,Q258)=1),0,1))</f>
        <v>0</v>
      </c>
      <c r="AC258" s="31" t="str">
        <f>IF(OR(RepP!$J$3="",RepP!$J$3=0,COUNTIF(Lists!$D:$D,RepP!$J$3)=0),Lists!$D$9,IF(RepP!$J$3=Lists!$D$9,Lists!$D$9,IF(RepP!$J$3=$E258,RepP!$J$3,"")))</f>
        <v>Все проекты</v>
      </c>
    </row>
    <row r="259" spans="2:29" x14ac:dyDescent="0.3">
      <c r="B259" s="26">
        <f>IF(AND(O259=0,P259=0,Q259=0,Y259=0),0,IF(OR(COUNTIFS(Items!$E:$E,O259,Items!$F:$F,P259,Items!$G:$G,Q259)=1,COUNTIFS(Items!$M:$M,O259,Items!$N:$N,P259,Items!$O:$O,Q259)=1,COUNTIFS(Items!$U:$U,O259,Items!$V:$V,P259,Items!$W:$W,Q259)=1),0,1))</f>
        <v>0</v>
      </c>
      <c r="AC259" s="31" t="str">
        <f>IF(OR(RepP!$J$3="",RepP!$J$3=0,COUNTIF(Lists!$D:$D,RepP!$J$3)=0),Lists!$D$9,IF(RepP!$J$3=Lists!$D$9,Lists!$D$9,IF(RepP!$J$3=$E259,RepP!$J$3,"")))</f>
        <v>Все проекты</v>
      </c>
    </row>
    <row r="260" spans="2:29" x14ac:dyDescent="0.3">
      <c r="B260" s="26">
        <f>IF(AND(O260=0,P260=0,Q260=0,Y260=0),0,IF(OR(COUNTIFS(Items!$E:$E,O260,Items!$F:$F,P260,Items!$G:$G,Q260)=1,COUNTIFS(Items!$M:$M,O260,Items!$N:$N,P260,Items!$O:$O,Q260)=1,COUNTIFS(Items!$U:$U,O260,Items!$V:$V,P260,Items!$W:$W,Q260)=1),0,1))</f>
        <v>0</v>
      </c>
      <c r="AC260" s="31" t="str">
        <f>IF(OR(RepP!$J$3="",RepP!$J$3=0,COUNTIF(Lists!$D:$D,RepP!$J$3)=0),Lists!$D$9,IF(RepP!$J$3=Lists!$D$9,Lists!$D$9,IF(RepP!$J$3=$E260,RepP!$J$3,"")))</f>
        <v>Все проекты</v>
      </c>
    </row>
    <row r="261" spans="2:29" x14ac:dyDescent="0.3">
      <c r="B261" s="26">
        <f>IF(AND(O261=0,P261=0,Q261=0,Y261=0),0,IF(OR(COUNTIFS(Items!$E:$E,O261,Items!$F:$F,P261,Items!$G:$G,Q261)=1,COUNTIFS(Items!$M:$M,O261,Items!$N:$N,P261,Items!$O:$O,Q261)=1,COUNTIFS(Items!$U:$U,O261,Items!$V:$V,P261,Items!$W:$W,Q261)=1),0,1))</f>
        <v>0</v>
      </c>
      <c r="AC261" s="31" t="str">
        <f>IF(OR(RepP!$J$3="",RepP!$J$3=0,COUNTIF(Lists!$D:$D,RepP!$J$3)=0),Lists!$D$9,IF(RepP!$J$3=Lists!$D$9,Lists!$D$9,IF(RepP!$J$3=$E261,RepP!$J$3,"")))</f>
        <v>Все проекты</v>
      </c>
    </row>
    <row r="262" spans="2:29" x14ac:dyDescent="0.3">
      <c r="B262" s="26">
        <f>IF(AND(O262=0,P262=0,Q262=0,Y262=0),0,IF(OR(COUNTIFS(Items!$E:$E,O262,Items!$F:$F,P262,Items!$G:$G,Q262)=1,COUNTIFS(Items!$M:$M,O262,Items!$N:$N,P262,Items!$O:$O,Q262)=1,COUNTIFS(Items!$U:$U,O262,Items!$V:$V,P262,Items!$W:$W,Q262)=1),0,1))</f>
        <v>0</v>
      </c>
      <c r="AC262" s="31" t="str">
        <f>IF(OR(RepP!$J$3="",RepP!$J$3=0,COUNTIF(Lists!$D:$D,RepP!$J$3)=0),Lists!$D$9,IF(RepP!$J$3=Lists!$D$9,Lists!$D$9,IF(RepP!$J$3=$E262,RepP!$J$3,"")))</f>
        <v>Все проекты</v>
      </c>
    </row>
    <row r="263" spans="2:29" x14ac:dyDescent="0.3">
      <c r="B263" s="26">
        <f>IF(AND(O263=0,P263=0,Q263=0,Y263=0),0,IF(OR(COUNTIFS(Items!$E:$E,O263,Items!$F:$F,P263,Items!$G:$G,Q263)=1,COUNTIFS(Items!$M:$M,O263,Items!$N:$N,P263,Items!$O:$O,Q263)=1,COUNTIFS(Items!$U:$U,O263,Items!$V:$V,P263,Items!$W:$W,Q263)=1),0,1))</f>
        <v>0</v>
      </c>
      <c r="AC263" s="31" t="str">
        <f>IF(OR(RepP!$J$3="",RepP!$J$3=0,COUNTIF(Lists!$D:$D,RepP!$J$3)=0),Lists!$D$9,IF(RepP!$J$3=Lists!$D$9,Lists!$D$9,IF(RepP!$J$3=$E263,RepP!$J$3,"")))</f>
        <v>Все проекты</v>
      </c>
    </row>
    <row r="264" spans="2:29" x14ac:dyDescent="0.3">
      <c r="B264" s="26">
        <f>IF(AND(O264=0,P264=0,Q264=0,Y264=0),0,IF(OR(COUNTIFS(Items!$E:$E,O264,Items!$F:$F,P264,Items!$G:$G,Q264)=1,COUNTIFS(Items!$M:$M,O264,Items!$N:$N,P264,Items!$O:$O,Q264)=1,COUNTIFS(Items!$U:$U,O264,Items!$V:$V,P264,Items!$W:$W,Q264)=1),0,1))</f>
        <v>0</v>
      </c>
      <c r="AC264" s="31" t="str">
        <f>IF(OR(RepP!$J$3="",RepP!$J$3=0,COUNTIF(Lists!$D:$D,RepP!$J$3)=0),Lists!$D$9,IF(RepP!$J$3=Lists!$D$9,Lists!$D$9,IF(RepP!$J$3=$E264,RepP!$J$3,"")))</f>
        <v>Все проекты</v>
      </c>
    </row>
    <row r="265" spans="2:29" x14ac:dyDescent="0.3">
      <c r="B265" s="26">
        <f>IF(AND(O265=0,P265=0,Q265=0,Y265=0),0,IF(OR(COUNTIFS(Items!$E:$E,O265,Items!$F:$F,P265,Items!$G:$G,Q265)=1,COUNTIFS(Items!$M:$M,O265,Items!$N:$N,P265,Items!$O:$O,Q265)=1,COUNTIFS(Items!$U:$U,O265,Items!$V:$V,P265,Items!$W:$W,Q265)=1),0,1))</f>
        <v>0</v>
      </c>
      <c r="AC265" s="31" t="str">
        <f>IF(OR(RepP!$J$3="",RepP!$J$3=0,COUNTIF(Lists!$D:$D,RepP!$J$3)=0),Lists!$D$9,IF(RepP!$J$3=Lists!$D$9,Lists!$D$9,IF(RepP!$J$3=$E265,RepP!$J$3,"")))</f>
        <v>Все проекты</v>
      </c>
    </row>
    <row r="266" spans="2:29" x14ac:dyDescent="0.3">
      <c r="B266" s="26">
        <f>IF(AND(O266=0,P266=0,Q266=0,Y266=0),0,IF(OR(COUNTIFS(Items!$E:$E,O266,Items!$F:$F,P266,Items!$G:$G,Q266)=1,COUNTIFS(Items!$M:$M,O266,Items!$N:$N,P266,Items!$O:$O,Q266)=1,COUNTIFS(Items!$U:$U,O266,Items!$V:$V,P266,Items!$W:$W,Q266)=1),0,1))</f>
        <v>0</v>
      </c>
      <c r="AC266" s="31" t="str">
        <f>IF(OR(RepP!$J$3="",RepP!$J$3=0,COUNTIF(Lists!$D:$D,RepP!$J$3)=0),Lists!$D$9,IF(RepP!$J$3=Lists!$D$9,Lists!$D$9,IF(RepP!$J$3=$E266,RepP!$J$3,"")))</f>
        <v>Все проекты</v>
      </c>
    </row>
    <row r="267" spans="2:29" x14ac:dyDescent="0.3">
      <c r="B267" s="26">
        <f>IF(AND(O267=0,P267=0,Q267=0,Y267=0),0,IF(OR(COUNTIFS(Items!$E:$E,O267,Items!$F:$F,P267,Items!$G:$G,Q267)=1,COUNTIFS(Items!$M:$M,O267,Items!$N:$N,P267,Items!$O:$O,Q267)=1,COUNTIFS(Items!$U:$U,O267,Items!$V:$V,P267,Items!$W:$W,Q267)=1),0,1))</f>
        <v>0</v>
      </c>
      <c r="AC267" s="31" t="str">
        <f>IF(OR(RepP!$J$3="",RepP!$J$3=0,COUNTIF(Lists!$D:$D,RepP!$J$3)=0),Lists!$D$9,IF(RepP!$J$3=Lists!$D$9,Lists!$D$9,IF(RepP!$J$3=$E267,RepP!$J$3,"")))</f>
        <v>Все проекты</v>
      </c>
    </row>
    <row r="268" spans="2:29" x14ac:dyDescent="0.3">
      <c r="B268" s="26">
        <f>IF(AND(O268=0,P268=0,Q268=0,Y268=0),0,IF(OR(COUNTIFS(Items!$E:$E,O268,Items!$F:$F,P268,Items!$G:$G,Q268)=1,COUNTIFS(Items!$M:$M,O268,Items!$N:$N,P268,Items!$O:$O,Q268)=1,COUNTIFS(Items!$U:$U,O268,Items!$V:$V,P268,Items!$W:$W,Q268)=1),0,1))</f>
        <v>0</v>
      </c>
      <c r="AC268" s="31" t="str">
        <f>IF(OR(RepP!$J$3="",RepP!$J$3=0,COUNTIF(Lists!$D:$D,RepP!$J$3)=0),Lists!$D$9,IF(RepP!$J$3=Lists!$D$9,Lists!$D$9,IF(RepP!$J$3=$E268,RepP!$J$3,"")))</f>
        <v>Все проекты</v>
      </c>
    </row>
    <row r="269" spans="2:29" x14ac:dyDescent="0.3">
      <c r="B269" s="26">
        <f>IF(AND(O269=0,P269=0,Q269=0,Y269=0),0,IF(OR(COUNTIFS(Items!$E:$E,O269,Items!$F:$F,P269,Items!$G:$G,Q269)=1,COUNTIFS(Items!$M:$M,O269,Items!$N:$N,P269,Items!$O:$O,Q269)=1,COUNTIFS(Items!$U:$U,O269,Items!$V:$V,P269,Items!$W:$W,Q269)=1),0,1))</f>
        <v>0</v>
      </c>
      <c r="AC269" s="31" t="str">
        <f>IF(OR(RepP!$J$3="",RepP!$J$3=0,COUNTIF(Lists!$D:$D,RepP!$J$3)=0),Lists!$D$9,IF(RepP!$J$3=Lists!$D$9,Lists!$D$9,IF(RepP!$J$3=$E269,RepP!$J$3,"")))</f>
        <v>Все проекты</v>
      </c>
    </row>
    <row r="270" spans="2:29" x14ac:dyDescent="0.3">
      <c r="B270" s="26">
        <f>IF(AND(O270=0,P270=0,Q270=0,Y270=0),0,IF(OR(COUNTIFS(Items!$E:$E,O270,Items!$F:$F,P270,Items!$G:$G,Q270)=1,COUNTIFS(Items!$M:$M,O270,Items!$N:$N,P270,Items!$O:$O,Q270)=1,COUNTIFS(Items!$U:$U,O270,Items!$V:$V,P270,Items!$W:$W,Q270)=1),0,1))</f>
        <v>0</v>
      </c>
      <c r="AC270" s="31" t="str">
        <f>IF(OR(RepP!$J$3="",RepP!$J$3=0,COUNTIF(Lists!$D:$D,RepP!$J$3)=0),Lists!$D$9,IF(RepP!$J$3=Lists!$D$9,Lists!$D$9,IF(RepP!$J$3=$E270,RepP!$J$3,"")))</f>
        <v>Все проекты</v>
      </c>
    </row>
    <row r="271" spans="2:29" x14ac:dyDescent="0.3">
      <c r="B271" s="26">
        <f>IF(AND(O271=0,P271=0,Q271=0,Y271=0),0,IF(OR(COUNTIFS(Items!$E:$E,O271,Items!$F:$F,P271,Items!$G:$G,Q271)=1,COUNTIFS(Items!$M:$M,O271,Items!$N:$N,P271,Items!$O:$O,Q271)=1,COUNTIFS(Items!$U:$U,O271,Items!$V:$V,P271,Items!$W:$W,Q271)=1),0,1))</f>
        <v>0</v>
      </c>
      <c r="AC271" s="31" t="str">
        <f>IF(OR(RepP!$J$3="",RepP!$J$3=0,COUNTIF(Lists!$D:$D,RepP!$J$3)=0),Lists!$D$9,IF(RepP!$J$3=Lists!$D$9,Lists!$D$9,IF(RepP!$J$3=$E271,RepP!$J$3,"")))</f>
        <v>Все проекты</v>
      </c>
    </row>
    <row r="272" spans="2:29" x14ac:dyDescent="0.3">
      <c r="B272" s="26">
        <f>IF(AND(O272=0,P272=0,Q272=0,Y272=0),0,IF(OR(COUNTIFS(Items!$E:$E,O272,Items!$F:$F,P272,Items!$G:$G,Q272)=1,COUNTIFS(Items!$M:$M,O272,Items!$N:$N,P272,Items!$O:$O,Q272)=1,COUNTIFS(Items!$U:$U,O272,Items!$V:$V,P272,Items!$W:$W,Q272)=1),0,1))</f>
        <v>0</v>
      </c>
      <c r="AC272" s="31" t="str">
        <f>IF(OR(RepP!$J$3="",RepP!$J$3=0,COUNTIF(Lists!$D:$D,RepP!$J$3)=0),Lists!$D$9,IF(RepP!$J$3=Lists!$D$9,Lists!$D$9,IF(RepP!$J$3=$E272,RepP!$J$3,"")))</f>
        <v>Все проекты</v>
      </c>
    </row>
    <row r="273" spans="2:29" x14ac:dyDescent="0.3">
      <c r="B273" s="26">
        <f>IF(AND(O273=0,P273=0,Q273=0,Y273=0),0,IF(OR(COUNTIFS(Items!$E:$E,O273,Items!$F:$F,P273,Items!$G:$G,Q273)=1,COUNTIFS(Items!$M:$M,O273,Items!$N:$N,P273,Items!$O:$O,Q273)=1,COUNTIFS(Items!$U:$U,O273,Items!$V:$V,P273,Items!$W:$W,Q273)=1),0,1))</f>
        <v>0</v>
      </c>
      <c r="AC273" s="31" t="str">
        <f>IF(OR(RepP!$J$3="",RepP!$J$3=0,COUNTIF(Lists!$D:$D,RepP!$J$3)=0),Lists!$D$9,IF(RepP!$J$3=Lists!$D$9,Lists!$D$9,IF(RepP!$J$3=$E273,RepP!$J$3,"")))</f>
        <v>Все проекты</v>
      </c>
    </row>
    <row r="274" spans="2:29" x14ac:dyDescent="0.3">
      <c r="B274" s="26">
        <f>IF(AND(O274=0,P274=0,Q274=0,Y274=0),0,IF(OR(COUNTIFS(Items!$E:$E,O274,Items!$F:$F,P274,Items!$G:$G,Q274)=1,COUNTIFS(Items!$M:$M,O274,Items!$N:$N,P274,Items!$O:$O,Q274)=1,COUNTIFS(Items!$U:$U,O274,Items!$V:$V,P274,Items!$W:$W,Q274)=1),0,1))</f>
        <v>0</v>
      </c>
      <c r="AC274" s="31" t="str">
        <f>IF(OR(RepP!$J$3="",RepP!$J$3=0,COUNTIF(Lists!$D:$D,RepP!$J$3)=0),Lists!$D$9,IF(RepP!$J$3=Lists!$D$9,Lists!$D$9,IF(RepP!$J$3=$E274,RepP!$J$3,"")))</f>
        <v>Все проекты</v>
      </c>
    </row>
    <row r="275" spans="2:29" x14ac:dyDescent="0.3">
      <c r="B275" s="26">
        <f>IF(AND(O275=0,P275=0,Q275=0,Y275=0),0,IF(OR(COUNTIFS(Items!$E:$E,O275,Items!$F:$F,P275,Items!$G:$G,Q275)=1,COUNTIFS(Items!$M:$M,O275,Items!$N:$N,P275,Items!$O:$O,Q275)=1,COUNTIFS(Items!$U:$U,O275,Items!$V:$V,P275,Items!$W:$W,Q275)=1),0,1))</f>
        <v>0</v>
      </c>
      <c r="AC275" s="31" t="str">
        <f>IF(OR(RepP!$J$3="",RepP!$J$3=0,COUNTIF(Lists!$D:$D,RepP!$J$3)=0),Lists!$D$9,IF(RepP!$J$3=Lists!$D$9,Lists!$D$9,IF(RepP!$J$3=$E275,RepP!$J$3,"")))</f>
        <v>Все проекты</v>
      </c>
    </row>
    <row r="276" spans="2:29" x14ac:dyDescent="0.3">
      <c r="B276" s="26">
        <f>IF(AND(O276=0,P276=0,Q276=0,Y276=0),0,IF(OR(COUNTIFS(Items!$E:$E,O276,Items!$F:$F,P276,Items!$G:$G,Q276)=1,COUNTIFS(Items!$M:$M,O276,Items!$N:$N,P276,Items!$O:$O,Q276)=1,COUNTIFS(Items!$U:$U,O276,Items!$V:$V,P276,Items!$W:$W,Q276)=1),0,1))</f>
        <v>0</v>
      </c>
      <c r="AC276" s="31" t="str">
        <f>IF(OR(RepP!$J$3="",RepP!$J$3=0,COUNTIF(Lists!$D:$D,RepP!$J$3)=0),Lists!$D$9,IF(RepP!$J$3=Lists!$D$9,Lists!$D$9,IF(RepP!$J$3=$E276,RepP!$J$3,"")))</f>
        <v>Все проекты</v>
      </c>
    </row>
    <row r="277" spans="2:29" x14ac:dyDescent="0.3">
      <c r="B277" s="26">
        <f>IF(AND(O277=0,P277=0,Q277=0,Y277=0),0,IF(OR(COUNTIFS(Items!$E:$E,O277,Items!$F:$F,P277,Items!$G:$G,Q277)=1,COUNTIFS(Items!$M:$M,O277,Items!$N:$N,P277,Items!$O:$O,Q277)=1,COUNTIFS(Items!$U:$U,O277,Items!$V:$V,P277,Items!$W:$W,Q277)=1),0,1))</f>
        <v>0</v>
      </c>
      <c r="AC277" s="31" t="str">
        <f>IF(OR(RepP!$J$3="",RepP!$J$3=0,COUNTIF(Lists!$D:$D,RepP!$J$3)=0),Lists!$D$9,IF(RepP!$J$3=Lists!$D$9,Lists!$D$9,IF(RepP!$J$3=$E277,RepP!$J$3,"")))</f>
        <v>Все проекты</v>
      </c>
    </row>
    <row r="278" spans="2:29" x14ac:dyDescent="0.3">
      <c r="B278" s="26">
        <f>IF(AND(O278=0,P278=0,Q278=0,Y278=0),0,IF(OR(COUNTIFS(Items!$E:$E,O278,Items!$F:$F,P278,Items!$G:$G,Q278)=1,COUNTIFS(Items!$M:$M,O278,Items!$N:$N,P278,Items!$O:$O,Q278)=1,COUNTIFS(Items!$U:$U,O278,Items!$V:$V,P278,Items!$W:$W,Q278)=1),0,1))</f>
        <v>0</v>
      </c>
      <c r="AC278" s="31" t="str">
        <f>IF(OR(RepP!$J$3="",RepP!$J$3=0,COUNTIF(Lists!$D:$D,RepP!$J$3)=0),Lists!$D$9,IF(RepP!$J$3=Lists!$D$9,Lists!$D$9,IF(RepP!$J$3=$E278,RepP!$J$3,"")))</f>
        <v>Все проекты</v>
      </c>
    </row>
    <row r="279" spans="2:29" x14ac:dyDescent="0.3">
      <c r="B279" s="26">
        <f>IF(AND(O279=0,P279=0,Q279=0,Y279=0),0,IF(OR(COUNTIFS(Items!$E:$E,O279,Items!$F:$F,P279,Items!$G:$G,Q279)=1,COUNTIFS(Items!$M:$M,O279,Items!$N:$N,P279,Items!$O:$O,Q279)=1,COUNTIFS(Items!$U:$U,O279,Items!$V:$V,P279,Items!$W:$W,Q279)=1),0,1))</f>
        <v>0</v>
      </c>
      <c r="AC279" s="31" t="str">
        <f>IF(OR(RepP!$J$3="",RepP!$J$3=0,COUNTIF(Lists!$D:$D,RepP!$J$3)=0),Lists!$D$9,IF(RepP!$J$3=Lists!$D$9,Lists!$D$9,IF(RepP!$J$3=$E279,RepP!$J$3,"")))</f>
        <v>Все проекты</v>
      </c>
    </row>
    <row r="280" spans="2:29" x14ac:dyDescent="0.3">
      <c r="B280" s="26">
        <f>IF(AND(O280=0,P280=0,Q280=0,Y280=0),0,IF(OR(COUNTIFS(Items!$E:$E,O280,Items!$F:$F,P280,Items!$G:$G,Q280)=1,COUNTIFS(Items!$M:$M,O280,Items!$N:$N,P280,Items!$O:$O,Q280)=1,COUNTIFS(Items!$U:$U,O280,Items!$V:$V,P280,Items!$W:$W,Q280)=1),0,1))</f>
        <v>0</v>
      </c>
      <c r="AC280" s="31" t="str">
        <f>IF(OR(RepP!$J$3="",RepP!$J$3=0,COUNTIF(Lists!$D:$D,RepP!$J$3)=0),Lists!$D$9,IF(RepP!$J$3=Lists!$D$9,Lists!$D$9,IF(RepP!$J$3=$E280,RepP!$J$3,"")))</f>
        <v>Все проекты</v>
      </c>
    </row>
    <row r="281" spans="2:29" x14ac:dyDescent="0.3">
      <c r="B281" s="26">
        <f>IF(AND(O281=0,P281=0,Q281=0,Y281=0),0,IF(OR(COUNTIFS(Items!$E:$E,O281,Items!$F:$F,P281,Items!$G:$G,Q281)=1,COUNTIFS(Items!$M:$M,O281,Items!$N:$N,P281,Items!$O:$O,Q281)=1,COUNTIFS(Items!$U:$U,O281,Items!$V:$V,P281,Items!$W:$W,Q281)=1),0,1))</f>
        <v>0</v>
      </c>
      <c r="AC281" s="31" t="str">
        <f>IF(OR(RepP!$J$3="",RepP!$J$3=0,COUNTIF(Lists!$D:$D,RepP!$J$3)=0),Lists!$D$9,IF(RepP!$J$3=Lists!$D$9,Lists!$D$9,IF(RepP!$J$3=$E281,RepP!$J$3,"")))</f>
        <v>Все проекты</v>
      </c>
    </row>
    <row r="282" spans="2:29" x14ac:dyDescent="0.3">
      <c r="B282" s="26">
        <f>IF(AND(O282=0,P282=0,Q282=0,Y282=0),0,IF(OR(COUNTIFS(Items!$E:$E,O282,Items!$F:$F,P282,Items!$G:$G,Q282)=1,COUNTIFS(Items!$M:$M,O282,Items!$N:$N,P282,Items!$O:$O,Q282)=1,COUNTIFS(Items!$U:$U,O282,Items!$V:$V,P282,Items!$W:$W,Q282)=1),0,1))</f>
        <v>0</v>
      </c>
      <c r="AC282" s="31" t="str">
        <f>IF(OR(RepP!$J$3="",RepP!$J$3=0,COUNTIF(Lists!$D:$D,RepP!$J$3)=0),Lists!$D$9,IF(RepP!$J$3=Lists!$D$9,Lists!$D$9,IF(RepP!$J$3=$E282,RepP!$J$3,"")))</f>
        <v>Все проекты</v>
      </c>
    </row>
    <row r="283" spans="2:29" x14ac:dyDescent="0.3">
      <c r="B283" s="26">
        <f>IF(AND(O283=0,P283=0,Q283=0,Y283=0),0,IF(OR(COUNTIFS(Items!$E:$E,O283,Items!$F:$F,P283,Items!$G:$G,Q283)=1,COUNTIFS(Items!$M:$M,O283,Items!$N:$N,P283,Items!$O:$O,Q283)=1,COUNTIFS(Items!$U:$U,O283,Items!$V:$V,P283,Items!$W:$W,Q283)=1),0,1))</f>
        <v>0</v>
      </c>
      <c r="AC283" s="31" t="str">
        <f>IF(OR(RepP!$J$3="",RepP!$J$3=0,COUNTIF(Lists!$D:$D,RepP!$J$3)=0),Lists!$D$9,IF(RepP!$J$3=Lists!$D$9,Lists!$D$9,IF(RepP!$J$3=$E283,RepP!$J$3,"")))</f>
        <v>Все проекты</v>
      </c>
    </row>
    <row r="284" spans="2:29" x14ac:dyDescent="0.3">
      <c r="B284" s="26">
        <f>IF(AND(O284=0,P284=0,Q284=0,Y284=0),0,IF(OR(COUNTIFS(Items!$E:$E,O284,Items!$F:$F,P284,Items!$G:$G,Q284)=1,COUNTIFS(Items!$M:$M,O284,Items!$N:$N,P284,Items!$O:$O,Q284)=1,COUNTIFS(Items!$U:$U,O284,Items!$V:$V,P284,Items!$W:$W,Q284)=1),0,1))</f>
        <v>0</v>
      </c>
      <c r="AC284" s="31" t="str">
        <f>IF(OR(RepP!$J$3="",RepP!$J$3=0,COUNTIF(Lists!$D:$D,RepP!$J$3)=0),Lists!$D$9,IF(RepP!$J$3=Lists!$D$9,Lists!$D$9,IF(RepP!$J$3=$E284,RepP!$J$3,"")))</f>
        <v>Все проекты</v>
      </c>
    </row>
    <row r="285" spans="2:29" x14ac:dyDescent="0.3">
      <c r="B285" s="26">
        <f>IF(AND(O285=0,P285=0,Q285=0,Y285=0),0,IF(OR(COUNTIFS(Items!$E:$E,O285,Items!$F:$F,P285,Items!$G:$G,Q285)=1,COUNTIFS(Items!$M:$M,O285,Items!$N:$N,P285,Items!$O:$O,Q285)=1,COUNTIFS(Items!$U:$U,O285,Items!$V:$V,P285,Items!$W:$W,Q285)=1),0,1))</f>
        <v>0</v>
      </c>
      <c r="AC285" s="31" t="str">
        <f>IF(OR(RepP!$J$3="",RepP!$J$3=0,COUNTIF(Lists!$D:$D,RepP!$J$3)=0),Lists!$D$9,IF(RepP!$J$3=Lists!$D$9,Lists!$D$9,IF(RepP!$J$3=$E285,RepP!$J$3,"")))</f>
        <v>Все проекты</v>
      </c>
    </row>
    <row r="286" spans="2:29" x14ac:dyDescent="0.3">
      <c r="B286" s="26">
        <f>IF(AND(O286=0,P286=0,Q286=0,Y286=0),0,IF(OR(COUNTIFS(Items!$E:$E,O286,Items!$F:$F,P286,Items!$G:$G,Q286)=1,COUNTIFS(Items!$M:$M,O286,Items!$N:$N,P286,Items!$O:$O,Q286)=1,COUNTIFS(Items!$U:$U,O286,Items!$V:$V,P286,Items!$W:$W,Q286)=1),0,1))</f>
        <v>0</v>
      </c>
      <c r="AC286" s="31" t="str">
        <f>IF(OR(RepP!$J$3="",RepP!$J$3=0,COUNTIF(Lists!$D:$D,RepP!$J$3)=0),Lists!$D$9,IF(RepP!$J$3=Lists!$D$9,Lists!$D$9,IF(RepP!$J$3=$E286,RepP!$J$3,"")))</f>
        <v>Все проекты</v>
      </c>
    </row>
    <row r="287" spans="2:29" x14ac:dyDescent="0.3">
      <c r="B287" s="26">
        <f>IF(AND(O287=0,P287=0,Q287=0,Y287=0),0,IF(OR(COUNTIFS(Items!$E:$E,O287,Items!$F:$F,P287,Items!$G:$G,Q287)=1,COUNTIFS(Items!$M:$M,O287,Items!$N:$N,P287,Items!$O:$O,Q287)=1,COUNTIFS(Items!$U:$U,O287,Items!$V:$V,P287,Items!$W:$W,Q287)=1),0,1))</f>
        <v>0</v>
      </c>
      <c r="AC287" s="31" t="str">
        <f>IF(OR(RepP!$J$3="",RepP!$J$3=0,COUNTIF(Lists!$D:$D,RepP!$J$3)=0),Lists!$D$9,IF(RepP!$J$3=Lists!$D$9,Lists!$D$9,IF(RepP!$J$3=$E287,RepP!$J$3,"")))</f>
        <v>Все проекты</v>
      </c>
    </row>
    <row r="288" spans="2:29" x14ac:dyDescent="0.3">
      <c r="B288" s="26">
        <f>IF(AND(O288=0,P288=0,Q288=0,Y288=0),0,IF(OR(COUNTIFS(Items!$E:$E,O288,Items!$F:$F,P288,Items!$G:$G,Q288)=1,COUNTIFS(Items!$M:$M,O288,Items!$N:$N,P288,Items!$O:$O,Q288)=1,COUNTIFS(Items!$U:$U,O288,Items!$V:$V,P288,Items!$W:$W,Q288)=1),0,1))</f>
        <v>0</v>
      </c>
      <c r="AC288" s="31" t="str">
        <f>IF(OR(RepP!$J$3="",RepP!$J$3=0,COUNTIF(Lists!$D:$D,RepP!$J$3)=0),Lists!$D$9,IF(RepP!$J$3=Lists!$D$9,Lists!$D$9,IF(RepP!$J$3=$E288,RepP!$J$3,"")))</f>
        <v>Все проекты</v>
      </c>
    </row>
    <row r="289" spans="2:29" x14ac:dyDescent="0.3">
      <c r="B289" s="26">
        <f>IF(AND(O289=0,P289=0,Q289=0,Y289=0),0,IF(OR(COUNTIFS(Items!$E:$E,O289,Items!$F:$F,P289,Items!$G:$G,Q289)=1,COUNTIFS(Items!$M:$M,O289,Items!$N:$N,P289,Items!$O:$O,Q289)=1,COUNTIFS(Items!$U:$U,O289,Items!$V:$V,P289,Items!$W:$W,Q289)=1),0,1))</f>
        <v>0</v>
      </c>
      <c r="AC289" s="31" t="str">
        <f>IF(OR(RepP!$J$3="",RepP!$J$3=0,COUNTIF(Lists!$D:$D,RepP!$J$3)=0),Lists!$D$9,IF(RepP!$J$3=Lists!$D$9,Lists!$D$9,IF(RepP!$J$3=$E289,RepP!$J$3,"")))</f>
        <v>Все проекты</v>
      </c>
    </row>
    <row r="290" spans="2:29" x14ac:dyDescent="0.3">
      <c r="B290" s="26">
        <f>IF(AND(O290=0,P290=0,Q290=0,Y290=0),0,IF(OR(COUNTIFS(Items!$E:$E,O290,Items!$F:$F,P290,Items!$G:$G,Q290)=1,COUNTIFS(Items!$M:$M,O290,Items!$N:$N,P290,Items!$O:$O,Q290)=1,COUNTIFS(Items!$U:$U,O290,Items!$V:$V,P290,Items!$W:$W,Q290)=1),0,1))</f>
        <v>0</v>
      </c>
      <c r="AC290" s="31" t="str">
        <f>IF(OR(RepP!$J$3="",RepP!$J$3=0,COUNTIF(Lists!$D:$D,RepP!$J$3)=0),Lists!$D$9,IF(RepP!$J$3=Lists!$D$9,Lists!$D$9,IF(RepP!$J$3=$E290,RepP!$J$3,"")))</f>
        <v>Все проекты</v>
      </c>
    </row>
    <row r="291" spans="2:29" x14ac:dyDescent="0.3">
      <c r="B291" s="26">
        <f>IF(AND(O291=0,P291=0,Q291=0,Y291=0),0,IF(OR(COUNTIFS(Items!$E:$E,O291,Items!$F:$F,P291,Items!$G:$G,Q291)=1,COUNTIFS(Items!$M:$M,O291,Items!$N:$N,P291,Items!$O:$O,Q291)=1,COUNTIFS(Items!$U:$U,O291,Items!$V:$V,P291,Items!$W:$W,Q291)=1),0,1))</f>
        <v>0</v>
      </c>
      <c r="AC291" s="31" t="str">
        <f>IF(OR(RepP!$J$3="",RepP!$J$3=0,COUNTIF(Lists!$D:$D,RepP!$J$3)=0),Lists!$D$9,IF(RepP!$J$3=Lists!$D$9,Lists!$D$9,IF(RepP!$J$3=$E291,RepP!$J$3,"")))</f>
        <v>Все проекты</v>
      </c>
    </row>
    <row r="292" spans="2:29" x14ac:dyDescent="0.3">
      <c r="B292" s="26">
        <f>IF(AND(O292=0,P292=0,Q292=0,Y292=0),0,IF(OR(COUNTIFS(Items!$E:$E,O292,Items!$F:$F,P292,Items!$G:$G,Q292)=1,COUNTIFS(Items!$M:$M,O292,Items!$N:$N,P292,Items!$O:$O,Q292)=1,COUNTIFS(Items!$U:$U,O292,Items!$V:$V,P292,Items!$W:$W,Q292)=1),0,1))</f>
        <v>0</v>
      </c>
      <c r="AC292" s="31" t="str">
        <f>IF(OR(RepP!$J$3="",RepP!$J$3=0,COUNTIF(Lists!$D:$D,RepP!$J$3)=0),Lists!$D$9,IF(RepP!$J$3=Lists!$D$9,Lists!$D$9,IF(RepP!$J$3=$E292,RepP!$J$3,"")))</f>
        <v>Все проекты</v>
      </c>
    </row>
    <row r="293" spans="2:29" x14ac:dyDescent="0.3">
      <c r="B293" s="26">
        <f>IF(AND(O293=0,P293=0,Q293=0,Y293=0),0,IF(OR(COUNTIFS(Items!$E:$E,O293,Items!$F:$F,P293,Items!$G:$G,Q293)=1,COUNTIFS(Items!$M:$M,O293,Items!$N:$N,P293,Items!$O:$O,Q293)=1,COUNTIFS(Items!$U:$U,O293,Items!$V:$V,P293,Items!$W:$W,Q293)=1),0,1))</f>
        <v>0</v>
      </c>
      <c r="AC293" s="31" t="str">
        <f>IF(OR(RepP!$J$3="",RepP!$J$3=0,COUNTIF(Lists!$D:$D,RepP!$J$3)=0),Lists!$D$9,IF(RepP!$J$3=Lists!$D$9,Lists!$D$9,IF(RepP!$J$3=$E293,RepP!$J$3,"")))</f>
        <v>Все проекты</v>
      </c>
    </row>
    <row r="294" spans="2:29" x14ac:dyDescent="0.3">
      <c r="B294" s="26">
        <f>IF(AND(O294=0,P294=0,Q294=0,Y294=0),0,IF(OR(COUNTIFS(Items!$E:$E,O294,Items!$F:$F,P294,Items!$G:$G,Q294)=1,COUNTIFS(Items!$M:$M,O294,Items!$N:$N,P294,Items!$O:$O,Q294)=1,COUNTIFS(Items!$U:$U,O294,Items!$V:$V,P294,Items!$W:$W,Q294)=1),0,1))</f>
        <v>0</v>
      </c>
      <c r="AC294" s="31" t="str">
        <f>IF(OR(RepP!$J$3="",RepP!$J$3=0,COUNTIF(Lists!$D:$D,RepP!$J$3)=0),Lists!$D$9,IF(RepP!$J$3=Lists!$D$9,Lists!$D$9,IF(RepP!$J$3=$E294,RepP!$J$3,"")))</f>
        <v>Все проекты</v>
      </c>
    </row>
    <row r="295" spans="2:29" x14ac:dyDescent="0.3">
      <c r="B295" s="26">
        <f>IF(AND(O295=0,P295=0,Q295=0,Y295=0),0,IF(OR(COUNTIFS(Items!$E:$E,O295,Items!$F:$F,P295,Items!$G:$G,Q295)=1,COUNTIFS(Items!$M:$M,O295,Items!$N:$N,P295,Items!$O:$O,Q295)=1,COUNTIFS(Items!$U:$U,O295,Items!$V:$V,P295,Items!$W:$W,Q295)=1),0,1))</f>
        <v>0</v>
      </c>
      <c r="AC295" s="31" t="str">
        <f>IF(OR(RepP!$J$3="",RepP!$J$3=0,COUNTIF(Lists!$D:$D,RepP!$J$3)=0),Lists!$D$9,IF(RepP!$J$3=Lists!$D$9,Lists!$D$9,IF(RepP!$J$3=$E295,RepP!$J$3,"")))</f>
        <v>Все проекты</v>
      </c>
    </row>
    <row r="296" spans="2:29" x14ac:dyDescent="0.3">
      <c r="B296" s="26">
        <f>IF(AND(O296=0,P296=0,Q296=0,Y296=0),0,IF(OR(COUNTIFS(Items!$E:$E,O296,Items!$F:$F,P296,Items!$G:$G,Q296)=1,COUNTIFS(Items!$M:$M,O296,Items!$N:$N,P296,Items!$O:$O,Q296)=1,COUNTIFS(Items!$U:$U,O296,Items!$V:$V,P296,Items!$W:$W,Q296)=1),0,1))</f>
        <v>0</v>
      </c>
      <c r="AC296" s="31" t="str">
        <f>IF(OR(RepP!$J$3="",RepP!$J$3=0,COUNTIF(Lists!$D:$D,RepP!$J$3)=0),Lists!$D$9,IF(RepP!$J$3=Lists!$D$9,Lists!$D$9,IF(RepP!$J$3=$E296,RepP!$J$3,"")))</f>
        <v>Все проекты</v>
      </c>
    </row>
    <row r="297" spans="2:29" x14ac:dyDescent="0.3">
      <c r="B297" s="26">
        <f>IF(AND(O297=0,P297=0,Q297=0,Y297=0),0,IF(OR(COUNTIFS(Items!$E:$E,O297,Items!$F:$F,P297,Items!$G:$G,Q297)=1,COUNTIFS(Items!$M:$M,O297,Items!$N:$N,P297,Items!$O:$O,Q297)=1,COUNTIFS(Items!$U:$U,O297,Items!$V:$V,P297,Items!$W:$W,Q297)=1),0,1))</f>
        <v>0</v>
      </c>
      <c r="AC297" s="31" t="str">
        <f>IF(OR(RepP!$J$3="",RepP!$J$3=0,COUNTIF(Lists!$D:$D,RepP!$J$3)=0),Lists!$D$9,IF(RepP!$J$3=Lists!$D$9,Lists!$D$9,IF(RepP!$J$3=$E297,RepP!$J$3,"")))</f>
        <v>Все проекты</v>
      </c>
    </row>
    <row r="298" spans="2:29" x14ac:dyDescent="0.3">
      <c r="B298" s="26">
        <f>IF(AND(O298=0,P298=0,Q298=0,Y298=0),0,IF(OR(COUNTIFS(Items!$E:$E,O298,Items!$F:$F,P298,Items!$G:$G,Q298)=1,COUNTIFS(Items!$M:$M,O298,Items!$N:$N,P298,Items!$O:$O,Q298)=1,COUNTIFS(Items!$U:$U,O298,Items!$V:$V,P298,Items!$W:$W,Q298)=1),0,1))</f>
        <v>0</v>
      </c>
      <c r="AC298" s="31" t="str">
        <f>IF(OR(RepP!$J$3="",RepP!$J$3=0,COUNTIF(Lists!$D:$D,RepP!$J$3)=0),Lists!$D$9,IF(RepP!$J$3=Lists!$D$9,Lists!$D$9,IF(RepP!$J$3=$E298,RepP!$J$3,"")))</f>
        <v>Все проекты</v>
      </c>
    </row>
    <row r="299" spans="2:29" x14ac:dyDescent="0.3">
      <c r="B299" s="26">
        <f>IF(AND(O299=0,P299=0,Q299=0,Y299=0),0,IF(OR(COUNTIFS(Items!$E:$E,O299,Items!$F:$F,P299,Items!$G:$G,Q299)=1,COUNTIFS(Items!$M:$M,O299,Items!$N:$N,P299,Items!$O:$O,Q299)=1,COUNTIFS(Items!$U:$U,O299,Items!$V:$V,P299,Items!$W:$W,Q299)=1),0,1))</f>
        <v>0</v>
      </c>
      <c r="AC299" s="31" t="str">
        <f>IF(OR(RepP!$J$3="",RepP!$J$3=0,COUNTIF(Lists!$D:$D,RepP!$J$3)=0),Lists!$D$9,IF(RepP!$J$3=Lists!$D$9,Lists!$D$9,IF(RepP!$J$3=$E299,RepP!$J$3,"")))</f>
        <v>Все проекты</v>
      </c>
    </row>
    <row r="300" spans="2:29" x14ac:dyDescent="0.3">
      <c r="B300" s="26">
        <f>IF(AND(O300=0,P300=0,Q300=0,Y300=0),0,IF(OR(COUNTIFS(Items!$E:$E,O300,Items!$F:$F,P300,Items!$G:$G,Q300)=1,COUNTIFS(Items!$M:$M,O300,Items!$N:$N,P300,Items!$O:$O,Q300)=1,COUNTIFS(Items!$U:$U,O300,Items!$V:$V,P300,Items!$W:$W,Q300)=1),0,1))</f>
        <v>0</v>
      </c>
      <c r="AC300" s="31" t="str">
        <f>IF(OR(RepP!$J$3="",RepP!$J$3=0,COUNTIF(Lists!$D:$D,RepP!$J$3)=0),Lists!$D$9,IF(RepP!$J$3=Lists!$D$9,Lists!$D$9,IF(RepP!$J$3=$E300,RepP!$J$3,"")))</f>
        <v>Все проекты</v>
      </c>
    </row>
    <row r="301" spans="2:29" x14ac:dyDescent="0.3">
      <c r="B301" s="26">
        <f>IF(AND(O301=0,P301=0,Q301=0,Y301=0),0,IF(OR(COUNTIFS(Items!$E:$E,O301,Items!$F:$F,P301,Items!$G:$G,Q301)=1,COUNTIFS(Items!$M:$M,O301,Items!$N:$N,P301,Items!$O:$O,Q301)=1,COUNTIFS(Items!$U:$U,O301,Items!$V:$V,P301,Items!$W:$W,Q301)=1),0,1))</f>
        <v>0</v>
      </c>
      <c r="AC301" s="31" t="str">
        <f>IF(OR(RepP!$J$3="",RepP!$J$3=0,COUNTIF(Lists!$D:$D,RepP!$J$3)=0),Lists!$D$9,IF(RepP!$J$3=Lists!$D$9,Lists!$D$9,IF(RepP!$J$3=$E301,RepP!$J$3,"")))</f>
        <v>Все проекты</v>
      </c>
    </row>
    <row r="302" spans="2:29" x14ac:dyDescent="0.3">
      <c r="B302" s="26">
        <f>IF(AND(O302=0,P302=0,Q302=0,Y302=0),0,IF(OR(COUNTIFS(Items!$E:$E,O302,Items!$F:$F,P302,Items!$G:$G,Q302)=1,COUNTIFS(Items!$M:$M,O302,Items!$N:$N,P302,Items!$O:$O,Q302)=1,COUNTIFS(Items!$U:$U,O302,Items!$V:$V,P302,Items!$W:$W,Q302)=1),0,1))</f>
        <v>0</v>
      </c>
      <c r="AC302" s="31" t="str">
        <f>IF(OR(RepP!$J$3="",RepP!$J$3=0,COUNTIF(Lists!$D:$D,RepP!$J$3)=0),Lists!$D$9,IF(RepP!$J$3=Lists!$D$9,Lists!$D$9,IF(RepP!$J$3=$E302,RepP!$J$3,"")))</f>
        <v>Все проекты</v>
      </c>
    </row>
    <row r="303" spans="2:29" x14ac:dyDescent="0.3">
      <c r="AC303" s="31" t="str">
        <f>IF(OR(RepP!$J$3="",RepP!$J$3=0,COUNTIF(Lists!$D:$D,RepP!$J$3)=0),Lists!$D$9,IF(RepP!$J$3=Lists!$D$9,Lists!$D$9,IF(RepP!$J$3=$E303,RepP!$J$3,"")))</f>
        <v>Все проекты</v>
      </c>
    </row>
    <row r="304" spans="2:29" x14ac:dyDescent="0.3">
      <c r="AC304" s="31" t="str">
        <f>IF(OR(RepP!$J$3="",RepP!$J$3=0,COUNTIF(Lists!$D:$D,RepP!$J$3)=0),Lists!$D$9,IF(RepP!$J$3=Lists!$D$9,Lists!$D$9,IF(RepP!$J$3=$E304,RepP!$J$3,"")))</f>
        <v>Все проекты</v>
      </c>
    </row>
    <row r="305" spans="29:29" x14ac:dyDescent="0.3">
      <c r="AC305" s="31" t="str">
        <f>IF(OR(RepP!$J$3="",RepP!$J$3=0,COUNTIF(Lists!$D:$D,RepP!$J$3)=0),Lists!$D$9,IF(RepP!$J$3=Lists!$D$9,Lists!$D$9,IF(RepP!$J$3=$E305,RepP!$J$3,"")))</f>
        <v>Все проекты</v>
      </c>
    </row>
    <row r="306" spans="29:29" x14ac:dyDescent="0.3">
      <c r="AC306" s="31" t="str">
        <f>IF(OR(RepP!$J$3="",RepP!$J$3=0,COUNTIF(Lists!$D:$D,RepP!$J$3)=0),Lists!$D$9,IF(RepP!$J$3=Lists!$D$9,Lists!$D$9,IF(RepP!$J$3=$E306,RepP!$J$3,"")))</f>
        <v>Все проекты</v>
      </c>
    </row>
    <row r="307" spans="29:29" x14ac:dyDescent="0.3">
      <c r="AC307" s="31" t="str">
        <f>IF(OR(RepP!$J$3="",RepP!$J$3=0,COUNTIF(Lists!$D:$D,RepP!$J$3)=0),Lists!$D$9,IF(RepP!$J$3=Lists!$D$9,Lists!$D$9,IF(RepP!$J$3=$E307,RepP!$J$3,"")))</f>
        <v>Все проекты</v>
      </c>
    </row>
    <row r="308" spans="29:29" x14ac:dyDescent="0.3">
      <c r="AC308" s="31" t="str">
        <f>IF(OR(RepP!$J$3="",RepP!$J$3=0,COUNTIF(Lists!$D:$D,RepP!$J$3)=0),Lists!$D$9,IF(RepP!$J$3=Lists!$D$9,Lists!$D$9,IF(RepP!$J$3=$E308,RepP!$J$3,"")))</f>
        <v>Все проекты</v>
      </c>
    </row>
    <row r="309" spans="29:29" x14ac:dyDescent="0.3">
      <c r="AC309" s="31" t="str">
        <f>IF(OR(RepP!$J$3="",RepP!$J$3=0,COUNTIF(Lists!$D:$D,RepP!$J$3)=0),Lists!$D$9,IF(RepP!$J$3=Lists!$D$9,Lists!$D$9,IF(RepP!$J$3=$E309,RepP!$J$3,"")))</f>
        <v>Все проекты</v>
      </c>
    </row>
    <row r="310" spans="29:29" x14ac:dyDescent="0.3">
      <c r="AC310" s="31" t="str">
        <f>IF(OR(RepP!$J$3="",RepP!$J$3=0,COUNTIF(Lists!$D:$D,RepP!$J$3)=0),Lists!$D$9,IF(RepP!$J$3=Lists!$D$9,Lists!$D$9,IF(RepP!$J$3=$E310,RepP!$J$3,"")))</f>
        <v>Все проекты</v>
      </c>
    </row>
    <row r="311" spans="29:29" x14ac:dyDescent="0.3">
      <c r="AC311" s="31" t="str">
        <f>IF(OR(RepP!$J$3="",RepP!$J$3=0,COUNTIF(Lists!$D:$D,RepP!$J$3)=0),Lists!$D$9,IF(RepP!$J$3=Lists!$D$9,Lists!$D$9,IF(RepP!$J$3=$E311,RepP!$J$3,"")))</f>
        <v>Все проекты</v>
      </c>
    </row>
    <row r="312" spans="29:29" x14ac:dyDescent="0.3">
      <c r="AC312" s="31" t="str">
        <f>IF(OR(RepP!$J$3="",RepP!$J$3=0,COUNTIF(Lists!$D:$D,RepP!$J$3)=0),Lists!$D$9,IF(RepP!$J$3=Lists!$D$9,Lists!$D$9,IF(RepP!$J$3=$E312,RepP!$J$3,"")))</f>
        <v>Все проекты</v>
      </c>
    </row>
    <row r="313" spans="29:29" x14ac:dyDescent="0.3">
      <c r="AC313" s="31" t="str">
        <f>IF(OR(RepP!$J$3="",RepP!$J$3=0,COUNTIF(Lists!$D:$D,RepP!$J$3)=0),Lists!$D$9,IF(RepP!$J$3=Lists!$D$9,Lists!$D$9,IF(RepP!$J$3=$E313,RepP!$J$3,"")))</f>
        <v>Все проекты</v>
      </c>
    </row>
    <row r="314" spans="29:29" x14ac:dyDescent="0.3">
      <c r="AC314" s="31" t="str">
        <f>IF(OR(RepP!$J$3="",RepP!$J$3=0,COUNTIF(Lists!$D:$D,RepP!$J$3)=0),Lists!$D$9,IF(RepP!$J$3=Lists!$D$9,Lists!$D$9,IF(RepP!$J$3=$E314,RepP!$J$3,"")))</f>
        <v>Все проекты</v>
      </c>
    </row>
    <row r="315" spans="29:29" x14ac:dyDescent="0.3">
      <c r="AC315" s="31" t="str">
        <f>IF(OR(RepP!$J$3="",RepP!$J$3=0,COUNTIF(Lists!$D:$D,RepP!$J$3)=0),Lists!$D$9,IF(RepP!$J$3=Lists!$D$9,Lists!$D$9,IF(RepP!$J$3=$E315,RepP!$J$3,"")))</f>
        <v>Все проекты</v>
      </c>
    </row>
    <row r="316" spans="29:29" x14ac:dyDescent="0.3">
      <c r="AC316" s="31" t="str">
        <f>IF(OR(RepP!$J$3="",RepP!$J$3=0,COUNTIF(Lists!$D:$D,RepP!$J$3)=0),Lists!$D$9,IF(RepP!$J$3=Lists!$D$9,Lists!$D$9,IF(RepP!$J$3=$E316,RepP!$J$3,"")))</f>
        <v>Все проекты</v>
      </c>
    </row>
    <row r="317" spans="29:29" x14ac:dyDescent="0.3">
      <c r="AC317" s="31" t="str">
        <f>IF(OR(RepP!$J$3="",RepP!$J$3=0,COUNTIF(Lists!$D:$D,RepP!$J$3)=0),Lists!$D$9,IF(RepP!$J$3=Lists!$D$9,Lists!$D$9,IF(RepP!$J$3=$E317,RepP!$J$3,"")))</f>
        <v>Все проекты</v>
      </c>
    </row>
    <row r="318" spans="29:29" x14ac:dyDescent="0.3">
      <c r="AC318" s="31" t="str">
        <f>IF(OR(RepP!$J$3="",RepP!$J$3=0,COUNTIF(Lists!$D:$D,RepP!$J$3)=0),Lists!$D$9,IF(RepP!$J$3=Lists!$D$9,Lists!$D$9,IF(RepP!$J$3=$E318,RepP!$J$3,"")))</f>
        <v>Все проекты</v>
      </c>
    </row>
    <row r="319" spans="29:29" x14ac:dyDescent="0.3">
      <c r="AC319" s="31" t="str">
        <f>IF(OR(RepP!$J$3="",RepP!$J$3=0,COUNTIF(Lists!$D:$D,RepP!$J$3)=0),Lists!$D$9,IF(RepP!$J$3=Lists!$D$9,Lists!$D$9,IF(RepP!$J$3=$E319,RepP!$J$3,"")))</f>
        <v>Все проекты</v>
      </c>
    </row>
    <row r="320" spans="29:29" x14ac:dyDescent="0.3">
      <c r="AC320" s="31" t="str">
        <f>IF(OR(RepP!$J$3="",RepP!$J$3=0,COUNTIF(Lists!$D:$D,RepP!$J$3)=0),Lists!$D$9,IF(RepP!$J$3=Lists!$D$9,Lists!$D$9,IF(RepP!$J$3=$E320,RepP!$J$3,"")))</f>
        <v>Все проекты</v>
      </c>
    </row>
    <row r="321" spans="29:29" x14ac:dyDescent="0.3">
      <c r="AC321" s="31" t="str">
        <f>IF(OR(RepP!$J$3="",RepP!$J$3=0,COUNTIF(Lists!$D:$D,RepP!$J$3)=0),Lists!$D$9,IF(RepP!$J$3=Lists!$D$9,Lists!$D$9,IF(RepP!$J$3=$E321,RepP!$J$3,"")))</f>
        <v>Все проекты</v>
      </c>
    </row>
    <row r="322" spans="29:29" x14ac:dyDescent="0.3">
      <c r="AC322" s="31" t="str">
        <f>IF(OR(RepP!$J$3="",RepP!$J$3=0,COUNTIF(Lists!$D:$D,RepP!$J$3)=0),Lists!$D$9,IF(RepP!$J$3=Lists!$D$9,Lists!$D$9,IF(RepP!$J$3=$E322,RepP!$J$3,"")))</f>
        <v>Все проекты</v>
      </c>
    </row>
    <row r="323" spans="29:29" x14ac:dyDescent="0.3">
      <c r="AC323" s="31" t="str">
        <f>IF(OR(RepP!$J$3="",RepP!$J$3=0,COUNTIF(Lists!$D:$D,RepP!$J$3)=0),Lists!$D$9,IF(RepP!$J$3=Lists!$D$9,Lists!$D$9,IF(RepP!$J$3=$E323,RepP!$J$3,"")))</f>
        <v>Все проекты</v>
      </c>
    </row>
    <row r="324" spans="29:29" x14ac:dyDescent="0.3">
      <c r="AC324" s="31" t="str">
        <f>IF(OR(RepP!$J$3="",RepP!$J$3=0,COUNTIF(Lists!$D:$D,RepP!$J$3)=0),Lists!$D$9,IF(RepP!$J$3=Lists!$D$9,Lists!$D$9,IF(RepP!$J$3=$E324,RepP!$J$3,"")))</f>
        <v>Все проекты</v>
      </c>
    </row>
    <row r="325" spans="29:29" x14ac:dyDescent="0.3">
      <c r="AC325" s="31" t="str">
        <f>IF(OR(RepP!$J$3="",RepP!$J$3=0,COUNTIF(Lists!$D:$D,RepP!$J$3)=0),Lists!$D$9,IF(RepP!$J$3=Lists!$D$9,Lists!$D$9,IF(RepP!$J$3=$E325,RepP!$J$3,"")))</f>
        <v>Все проекты</v>
      </c>
    </row>
    <row r="326" spans="29:29" x14ac:dyDescent="0.3">
      <c r="AC326" s="31" t="str">
        <f>IF(OR(RepP!$J$3="",RepP!$J$3=0,COUNTIF(Lists!$D:$D,RepP!$J$3)=0),Lists!$D$9,IF(RepP!$J$3=Lists!$D$9,Lists!$D$9,IF(RepP!$J$3=$E326,RepP!$J$3,"")))</f>
        <v>Все проекты</v>
      </c>
    </row>
    <row r="327" spans="29:29" x14ac:dyDescent="0.3">
      <c r="AC327" s="31" t="str">
        <f>IF(OR(RepP!$J$3="",RepP!$J$3=0,COUNTIF(Lists!$D:$D,RepP!$J$3)=0),Lists!$D$9,IF(RepP!$J$3=Lists!$D$9,Lists!$D$9,IF(RepP!$J$3=$E327,RepP!$J$3,"")))</f>
        <v>Все проекты</v>
      </c>
    </row>
    <row r="328" spans="29:29" x14ac:dyDescent="0.3">
      <c r="AC328" s="31" t="str">
        <f>IF(OR(RepP!$J$3="",RepP!$J$3=0,COUNTIF(Lists!$D:$D,RepP!$J$3)=0),Lists!$D$9,IF(RepP!$J$3=Lists!$D$9,Lists!$D$9,IF(RepP!$J$3=$E328,RepP!$J$3,"")))</f>
        <v>Все проекты</v>
      </c>
    </row>
    <row r="329" spans="29:29" x14ac:dyDescent="0.3">
      <c r="AC329" s="31" t="str">
        <f>IF(OR(RepP!$J$3="",RepP!$J$3=0,COUNTIF(Lists!$D:$D,RepP!$J$3)=0),Lists!$D$9,IF(RepP!$J$3=Lists!$D$9,Lists!$D$9,IF(RepP!$J$3=$E329,RepP!$J$3,"")))</f>
        <v>Все проекты</v>
      </c>
    </row>
    <row r="330" spans="29:29" x14ac:dyDescent="0.3">
      <c r="AC330" s="31" t="str">
        <f>IF(OR(RepP!$J$3="",RepP!$J$3=0,COUNTIF(Lists!$D:$D,RepP!$J$3)=0),Lists!$D$9,IF(RepP!$J$3=Lists!$D$9,Lists!$D$9,IF(RepP!$J$3=$E330,RepP!$J$3,"")))</f>
        <v>Все проекты</v>
      </c>
    </row>
    <row r="331" spans="29:29" x14ac:dyDescent="0.3">
      <c r="AC331" s="31" t="str">
        <f>IF(OR(RepP!$J$3="",RepP!$J$3=0,COUNTIF(Lists!$D:$D,RepP!$J$3)=0),Lists!$D$9,IF(RepP!$J$3=Lists!$D$9,Lists!$D$9,IF(RepP!$J$3=$E331,RepP!$J$3,"")))</f>
        <v>Все проекты</v>
      </c>
    </row>
    <row r="332" spans="29:29" x14ac:dyDescent="0.3">
      <c r="AC332" s="31" t="str">
        <f>IF(OR(RepP!$J$3="",RepP!$J$3=0,COUNTIF(Lists!$D:$D,RepP!$J$3)=0),Lists!$D$9,IF(RepP!$J$3=Lists!$D$9,Lists!$D$9,IF(RepP!$J$3=$E332,RepP!$J$3,"")))</f>
        <v>Все проекты</v>
      </c>
    </row>
    <row r="333" spans="29:29" x14ac:dyDescent="0.3">
      <c r="AC333" s="31" t="str">
        <f>IF(OR(RepP!$J$3="",RepP!$J$3=0,COUNTIF(Lists!$D:$D,RepP!$J$3)=0),Lists!$D$9,IF(RepP!$J$3=Lists!$D$9,Lists!$D$9,IF(RepP!$J$3=$E333,RepP!$J$3,"")))</f>
        <v>Все проекты</v>
      </c>
    </row>
    <row r="334" spans="29:29" x14ac:dyDescent="0.3">
      <c r="AC334" s="31" t="str">
        <f>IF(OR(RepP!$J$3="",RepP!$J$3=0,COUNTIF(Lists!$D:$D,RepP!$J$3)=0),Lists!$D$9,IF(RepP!$J$3=Lists!$D$9,Lists!$D$9,IF(RepP!$J$3=$E334,RepP!$J$3,"")))</f>
        <v>Все проекты</v>
      </c>
    </row>
    <row r="335" spans="29:29" x14ac:dyDescent="0.3">
      <c r="AC335" s="31" t="str">
        <f>IF(OR(RepP!$J$3="",RepP!$J$3=0,COUNTIF(Lists!$D:$D,RepP!$J$3)=0),Lists!$D$9,IF(RepP!$J$3=Lists!$D$9,Lists!$D$9,IF(RepP!$J$3=$E335,RepP!$J$3,"")))</f>
        <v>Все проекты</v>
      </c>
    </row>
    <row r="336" spans="29:29" x14ac:dyDescent="0.3">
      <c r="AC336" s="31" t="str">
        <f>IF(OR(RepP!$J$3="",RepP!$J$3=0,COUNTIF(Lists!$D:$D,RepP!$J$3)=0),Lists!$D$9,IF(RepP!$J$3=Lists!$D$9,Lists!$D$9,IF(RepP!$J$3=$E336,RepP!$J$3,"")))</f>
        <v>Все проекты</v>
      </c>
    </row>
    <row r="337" spans="29:29" x14ac:dyDescent="0.3">
      <c r="AC337" s="31" t="str">
        <f>IF(OR(RepP!$J$3="",RepP!$J$3=0,COUNTIF(Lists!$D:$D,RepP!$J$3)=0),Lists!$D$9,IF(RepP!$J$3=Lists!$D$9,Lists!$D$9,IF(RepP!$J$3=$E337,RepP!$J$3,"")))</f>
        <v>Все проекты</v>
      </c>
    </row>
    <row r="338" spans="29:29" x14ac:dyDescent="0.3">
      <c r="AC338" s="31" t="str">
        <f>IF(OR(RepP!$J$3="",RepP!$J$3=0,COUNTIF(Lists!$D:$D,RepP!$J$3)=0),Lists!$D$9,IF(RepP!$J$3=Lists!$D$9,Lists!$D$9,IF(RepP!$J$3=$E338,RepP!$J$3,"")))</f>
        <v>Все проекты</v>
      </c>
    </row>
    <row r="339" spans="29:29" x14ac:dyDescent="0.3">
      <c r="AC339" s="31" t="str">
        <f>IF(OR(RepP!$J$3="",RepP!$J$3=0,COUNTIF(Lists!$D:$D,RepP!$J$3)=0),Lists!$D$9,IF(RepP!$J$3=Lists!$D$9,Lists!$D$9,IF(RepP!$J$3=$E339,RepP!$J$3,"")))</f>
        <v>Все проекты</v>
      </c>
    </row>
    <row r="340" spans="29:29" x14ac:dyDescent="0.3">
      <c r="AC340" s="31" t="str">
        <f>IF(OR(RepP!$J$3="",RepP!$J$3=0,COUNTIF(Lists!$D:$D,RepP!$J$3)=0),Lists!$D$9,IF(RepP!$J$3=Lists!$D$9,Lists!$D$9,IF(RepP!$J$3=$E340,RepP!$J$3,"")))</f>
        <v>Все проекты</v>
      </c>
    </row>
    <row r="341" spans="29:29" x14ac:dyDescent="0.3">
      <c r="AC341" s="31" t="str">
        <f>IF(OR(RepP!$J$3="",RepP!$J$3=0,COUNTIF(Lists!$D:$D,RepP!$J$3)=0),Lists!$D$9,IF(RepP!$J$3=Lists!$D$9,Lists!$D$9,IF(RepP!$J$3=$E341,RepP!$J$3,"")))</f>
        <v>Все проекты</v>
      </c>
    </row>
    <row r="342" spans="29:29" x14ac:dyDescent="0.3">
      <c r="AC342" s="31" t="str">
        <f>IF(OR(RepP!$J$3="",RepP!$J$3=0,COUNTIF(Lists!$D:$D,RepP!$J$3)=0),Lists!$D$9,IF(RepP!$J$3=Lists!$D$9,Lists!$D$9,IF(RepP!$J$3=$E342,RepP!$J$3,"")))</f>
        <v>Все проекты</v>
      </c>
    </row>
    <row r="343" spans="29:29" x14ac:dyDescent="0.3">
      <c r="AC343" s="31" t="str">
        <f>IF(OR(RepP!$J$3="",RepP!$J$3=0,COUNTIF(Lists!$D:$D,RepP!$J$3)=0),Lists!$D$9,IF(RepP!$J$3=Lists!$D$9,Lists!$D$9,IF(RepP!$J$3=$E343,RepP!$J$3,"")))</f>
        <v>Все проекты</v>
      </c>
    </row>
    <row r="344" spans="29:29" x14ac:dyDescent="0.3">
      <c r="AC344" s="31" t="str">
        <f>IF(OR(RepP!$J$3="",RepP!$J$3=0,COUNTIF(Lists!$D:$D,RepP!$J$3)=0),Lists!$D$9,IF(RepP!$J$3=Lists!$D$9,Lists!$D$9,IF(RepP!$J$3=$E344,RepP!$J$3,"")))</f>
        <v>Все проекты</v>
      </c>
    </row>
    <row r="345" spans="29:29" x14ac:dyDescent="0.3">
      <c r="AC345" s="31" t="str">
        <f>IF(OR(RepP!$J$3="",RepP!$J$3=0,COUNTIF(Lists!$D:$D,RepP!$J$3)=0),Lists!$D$9,IF(RepP!$J$3=Lists!$D$9,Lists!$D$9,IF(RepP!$J$3=$E345,RepP!$J$3,"")))</f>
        <v>Все проекты</v>
      </c>
    </row>
    <row r="346" spans="29:29" x14ac:dyDescent="0.3">
      <c r="AC346" s="31" t="str">
        <f>IF(OR(RepP!$J$3="",RepP!$J$3=0,COUNTIF(Lists!$D:$D,RepP!$J$3)=0),Lists!$D$9,IF(RepP!$J$3=Lists!$D$9,Lists!$D$9,IF(RepP!$J$3=$E346,RepP!$J$3,"")))</f>
        <v>Все проекты</v>
      </c>
    </row>
    <row r="347" spans="29:29" x14ac:dyDescent="0.3">
      <c r="AC347" s="31" t="str">
        <f>IF(OR(RepP!$J$3="",RepP!$J$3=0,COUNTIF(Lists!$D:$D,RepP!$J$3)=0),Lists!$D$9,IF(RepP!$J$3=Lists!$D$9,Lists!$D$9,IF(RepP!$J$3=$E347,RepP!$J$3,"")))</f>
        <v>Все проекты</v>
      </c>
    </row>
    <row r="348" spans="29:29" x14ac:dyDescent="0.3">
      <c r="AC348" s="31" t="str">
        <f>IF(OR(RepP!$J$3="",RepP!$J$3=0,COUNTIF(Lists!$D:$D,RepP!$J$3)=0),Lists!$D$9,IF(RepP!$J$3=Lists!$D$9,Lists!$D$9,IF(RepP!$J$3=$E348,RepP!$J$3,"")))</f>
        <v>Все проекты</v>
      </c>
    </row>
    <row r="349" spans="29:29" x14ac:dyDescent="0.3">
      <c r="AC349" s="31" t="str">
        <f>IF(OR(RepP!$J$3="",RepP!$J$3=0,COUNTIF(Lists!$D:$D,RepP!$J$3)=0),Lists!$D$9,IF(RepP!$J$3=Lists!$D$9,Lists!$D$9,IF(RepP!$J$3=$E349,RepP!$J$3,"")))</f>
        <v>Все проекты</v>
      </c>
    </row>
    <row r="350" spans="29:29" x14ac:dyDescent="0.3">
      <c r="AC350" s="31" t="str">
        <f>IF(OR(RepP!$J$3="",RepP!$J$3=0,COUNTIF(Lists!$D:$D,RepP!$J$3)=0),Lists!$D$9,IF(RepP!$J$3=Lists!$D$9,Lists!$D$9,IF(RepP!$J$3=$E350,RepP!$J$3,"")))</f>
        <v>Все проекты</v>
      </c>
    </row>
    <row r="351" spans="29:29" x14ac:dyDescent="0.3">
      <c r="AC351" s="31" t="str">
        <f>IF(OR(RepP!$J$3="",RepP!$J$3=0,COUNTIF(Lists!$D:$D,RepP!$J$3)=0),Lists!$D$9,IF(RepP!$J$3=Lists!$D$9,Lists!$D$9,IF(RepP!$J$3=$E351,RepP!$J$3,"")))</f>
        <v>Все проекты</v>
      </c>
    </row>
    <row r="352" spans="29:29" x14ac:dyDescent="0.3">
      <c r="AC352" s="31" t="str">
        <f>IF(OR(RepP!$J$3="",RepP!$J$3=0,COUNTIF(Lists!$D:$D,RepP!$J$3)=0),Lists!$D$9,IF(RepP!$J$3=Lists!$D$9,Lists!$D$9,IF(RepP!$J$3=$E352,RepP!$J$3,"")))</f>
        <v>Все проекты</v>
      </c>
    </row>
    <row r="353" spans="29:29" x14ac:dyDescent="0.3">
      <c r="AC353" s="31" t="str">
        <f>IF(OR(RepP!$J$3="",RepP!$J$3=0,COUNTIF(Lists!$D:$D,RepP!$J$3)=0),Lists!$D$9,IF(RepP!$J$3=Lists!$D$9,Lists!$D$9,IF(RepP!$J$3=$E353,RepP!$J$3,"")))</f>
        <v>Все проекты</v>
      </c>
    </row>
    <row r="354" spans="29:29" x14ac:dyDescent="0.3">
      <c r="AC354" s="31" t="str">
        <f>IF(OR(RepP!$J$3="",RepP!$J$3=0,COUNTIF(Lists!$D:$D,RepP!$J$3)=0),Lists!$D$9,IF(RepP!$J$3=Lists!$D$9,Lists!$D$9,IF(RepP!$J$3=$E354,RepP!$J$3,"")))</f>
        <v>Все проекты</v>
      </c>
    </row>
    <row r="355" spans="29:29" x14ac:dyDescent="0.3">
      <c r="AC355" s="31" t="str">
        <f>IF(OR(RepP!$J$3="",RepP!$J$3=0,COUNTIF(Lists!$D:$D,RepP!$J$3)=0),Lists!$D$9,IF(RepP!$J$3=Lists!$D$9,Lists!$D$9,IF(RepP!$J$3=$E355,RepP!$J$3,"")))</f>
        <v>Все проекты</v>
      </c>
    </row>
    <row r="356" spans="29:29" x14ac:dyDescent="0.3">
      <c r="AC356" s="31" t="str">
        <f>IF(OR(RepP!$J$3="",RepP!$J$3=0,COUNTIF(Lists!$D:$D,RepP!$J$3)=0),Lists!$D$9,IF(RepP!$J$3=Lists!$D$9,Lists!$D$9,IF(RepP!$J$3=$E356,RepP!$J$3,"")))</f>
        <v>Все проекты</v>
      </c>
    </row>
    <row r="357" spans="29:29" x14ac:dyDescent="0.3">
      <c r="AC357" s="31" t="str">
        <f>IF(OR(RepP!$J$3="",RepP!$J$3=0,COUNTIF(Lists!$D:$D,RepP!$J$3)=0),Lists!$D$9,IF(RepP!$J$3=Lists!$D$9,Lists!$D$9,IF(RepP!$J$3=$E357,RepP!$J$3,"")))</f>
        <v>Все проекты</v>
      </c>
    </row>
    <row r="358" spans="29:29" x14ac:dyDescent="0.3">
      <c r="AC358" s="31" t="str">
        <f>IF(OR(RepP!$J$3="",RepP!$J$3=0,COUNTIF(Lists!$D:$D,RepP!$J$3)=0),Lists!$D$9,IF(RepP!$J$3=Lists!$D$9,Lists!$D$9,IF(RepP!$J$3=$E358,RepP!$J$3,"")))</f>
        <v>Все проекты</v>
      </c>
    </row>
    <row r="359" spans="29:29" x14ac:dyDescent="0.3">
      <c r="AC359" s="31" t="str">
        <f>IF(OR(RepP!$J$3="",RepP!$J$3=0,COUNTIF(Lists!$D:$D,RepP!$J$3)=0),Lists!$D$9,IF(RepP!$J$3=Lists!$D$9,Lists!$D$9,IF(RepP!$J$3=$E359,RepP!$J$3,"")))</f>
        <v>Все проекты</v>
      </c>
    </row>
    <row r="360" spans="29:29" x14ac:dyDescent="0.3">
      <c r="AC360" s="31" t="str">
        <f>IF(OR(RepP!$J$3="",RepP!$J$3=0,COUNTIF(Lists!$D:$D,RepP!$J$3)=0),Lists!$D$9,IF(RepP!$J$3=Lists!$D$9,Lists!$D$9,IF(RepP!$J$3=$E360,RepP!$J$3,"")))</f>
        <v>Все проекты</v>
      </c>
    </row>
    <row r="361" spans="29:29" x14ac:dyDescent="0.3">
      <c r="AC361" s="31" t="str">
        <f>IF(OR(RepP!$J$3="",RepP!$J$3=0,COUNTIF(Lists!$D:$D,RepP!$J$3)=0),Lists!$D$9,IF(RepP!$J$3=Lists!$D$9,Lists!$D$9,IF(RepP!$J$3=$E361,RepP!$J$3,"")))</f>
        <v>Все проекты</v>
      </c>
    </row>
    <row r="362" spans="29:29" x14ac:dyDescent="0.3">
      <c r="AC362" s="31" t="str">
        <f>IF(OR(RepP!$J$3="",RepP!$J$3=0,COUNTIF(Lists!$D:$D,RepP!$J$3)=0),Lists!$D$9,IF(RepP!$J$3=Lists!$D$9,Lists!$D$9,IF(RepP!$J$3=$E362,RepP!$J$3,"")))</f>
        <v>Все проекты</v>
      </c>
    </row>
    <row r="363" spans="29:29" x14ac:dyDescent="0.3">
      <c r="AC363" s="31" t="str">
        <f>IF(OR(RepP!$J$3="",RepP!$J$3=0,COUNTIF(Lists!$D:$D,RepP!$J$3)=0),Lists!$D$9,IF(RepP!$J$3=Lists!$D$9,Lists!$D$9,IF(RepP!$J$3=$E363,RepP!$J$3,"")))</f>
        <v>Все проекты</v>
      </c>
    </row>
    <row r="364" spans="29:29" x14ac:dyDescent="0.3">
      <c r="AC364" s="31" t="str">
        <f>IF(OR(RepP!$J$3="",RepP!$J$3=0,COUNTIF(Lists!$D:$D,RepP!$J$3)=0),Lists!$D$9,IF(RepP!$J$3=Lists!$D$9,Lists!$D$9,IF(RepP!$J$3=$E364,RepP!$J$3,"")))</f>
        <v>Все проекты</v>
      </c>
    </row>
    <row r="365" spans="29:29" x14ac:dyDescent="0.3">
      <c r="AC365" s="31" t="str">
        <f>IF(OR(RepP!$J$3="",RepP!$J$3=0,COUNTIF(Lists!$D:$D,RepP!$J$3)=0),Lists!$D$9,IF(RepP!$J$3=Lists!$D$9,Lists!$D$9,IF(RepP!$J$3=$E365,RepP!$J$3,"")))</f>
        <v>Все проекты</v>
      </c>
    </row>
    <row r="366" spans="29:29" x14ac:dyDescent="0.3">
      <c r="AC366" s="31" t="str">
        <f>IF(OR(RepP!$J$3="",RepP!$J$3=0,COUNTIF(Lists!$D:$D,RepP!$J$3)=0),Lists!$D$9,IF(RepP!$J$3=Lists!$D$9,Lists!$D$9,IF(RepP!$J$3=$E366,RepP!$J$3,"")))</f>
        <v>Все проекты</v>
      </c>
    </row>
    <row r="367" spans="29:29" x14ac:dyDescent="0.3">
      <c r="AC367" s="31" t="str">
        <f>IF(OR(RepP!$J$3="",RepP!$J$3=0,COUNTIF(Lists!$D:$D,RepP!$J$3)=0),Lists!$D$9,IF(RepP!$J$3=Lists!$D$9,Lists!$D$9,IF(RepP!$J$3=$E367,RepP!$J$3,"")))</f>
        <v>Все проекты</v>
      </c>
    </row>
    <row r="368" spans="29:29" x14ac:dyDescent="0.3">
      <c r="AC368" s="31" t="str">
        <f>IF(OR(RepP!$J$3="",RepP!$J$3=0,COUNTIF(Lists!$D:$D,RepP!$J$3)=0),Lists!$D$9,IF(RepP!$J$3=Lists!$D$9,Lists!$D$9,IF(RepP!$J$3=$E368,RepP!$J$3,"")))</f>
        <v>Все проекты</v>
      </c>
    </row>
    <row r="369" spans="29:29" x14ac:dyDescent="0.3">
      <c r="AC369" s="31" t="str">
        <f>IF(OR(RepP!$J$3="",RepP!$J$3=0,COUNTIF(Lists!$D:$D,RepP!$J$3)=0),Lists!$D$9,IF(RepP!$J$3=Lists!$D$9,Lists!$D$9,IF(RepP!$J$3=$E369,RepP!$J$3,"")))</f>
        <v>Все проекты</v>
      </c>
    </row>
    <row r="370" spans="29:29" x14ac:dyDescent="0.3">
      <c r="AC370" s="31" t="str">
        <f>IF(OR(RepP!$J$3="",RepP!$J$3=0,COUNTIF(Lists!$D:$D,RepP!$J$3)=0),Lists!$D$9,IF(RepP!$J$3=Lists!$D$9,Lists!$D$9,IF(RepP!$J$3=$E370,RepP!$J$3,"")))</f>
        <v>Все проекты</v>
      </c>
    </row>
    <row r="371" spans="29:29" x14ac:dyDescent="0.3">
      <c r="AC371" s="31" t="str">
        <f>IF(OR(RepP!$J$3="",RepP!$J$3=0,COUNTIF(Lists!$D:$D,RepP!$J$3)=0),Lists!$D$9,IF(RepP!$J$3=Lists!$D$9,Lists!$D$9,IF(RepP!$J$3=$E371,RepP!$J$3,"")))</f>
        <v>Все проекты</v>
      </c>
    </row>
    <row r="372" spans="29:29" x14ac:dyDescent="0.3">
      <c r="AC372" s="31" t="str">
        <f>IF(OR(RepP!$J$3="",RepP!$J$3=0,COUNTIF(Lists!$D:$D,RepP!$J$3)=0),Lists!$D$9,IF(RepP!$J$3=Lists!$D$9,Lists!$D$9,IF(RepP!$J$3=$E372,RepP!$J$3,"")))</f>
        <v>Все проекты</v>
      </c>
    </row>
    <row r="373" spans="29:29" x14ac:dyDescent="0.3">
      <c r="AC373" s="31" t="str">
        <f>IF(OR(RepP!$J$3="",RepP!$J$3=0,COUNTIF(Lists!$D:$D,RepP!$J$3)=0),Lists!$D$9,IF(RepP!$J$3=Lists!$D$9,Lists!$D$9,IF(RepP!$J$3=$E373,RepP!$J$3,"")))</f>
        <v>Все проекты</v>
      </c>
    </row>
    <row r="374" spans="29:29" x14ac:dyDescent="0.3">
      <c r="AC374" s="31" t="str">
        <f>IF(OR(RepP!$J$3="",RepP!$J$3=0,COUNTIF(Lists!$D:$D,RepP!$J$3)=0),Lists!$D$9,IF(RepP!$J$3=Lists!$D$9,Lists!$D$9,IF(RepP!$J$3=$E374,RepP!$J$3,"")))</f>
        <v>Все проекты</v>
      </c>
    </row>
    <row r="375" spans="29:29" x14ac:dyDescent="0.3">
      <c r="AC375" s="31" t="str">
        <f>IF(OR(RepP!$J$3="",RepP!$J$3=0,COUNTIF(Lists!$D:$D,RepP!$J$3)=0),Lists!$D$9,IF(RepP!$J$3=Lists!$D$9,Lists!$D$9,IF(RepP!$J$3=$E375,RepP!$J$3,"")))</f>
        <v>Все проекты</v>
      </c>
    </row>
    <row r="376" spans="29:29" x14ac:dyDescent="0.3">
      <c r="AC376" s="31" t="str">
        <f>IF(OR(RepP!$J$3="",RepP!$J$3=0,COUNTIF(Lists!$D:$D,RepP!$J$3)=0),Lists!$D$9,IF(RepP!$J$3=Lists!$D$9,Lists!$D$9,IF(RepP!$J$3=$E376,RepP!$J$3,"")))</f>
        <v>Все проекты</v>
      </c>
    </row>
    <row r="377" spans="29:29" x14ac:dyDescent="0.3">
      <c r="AC377" s="31" t="str">
        <f>IF(OR(RepP!$J$3="",RepP!$J$3=0,COUNTIF(Lists!$D:$D,RepP!$J$3)=0),Lists!$D$9,IF(RepP!$J$3=Lists!$D$9,Lists!$D$9,IF(RepP!$J$3=$E377,RepP!$J$3,"")))</f>
        <v>Все проекты</v>
      </c>
    </row>
    <row r="378" spans="29:29" x14ac:dyDescent="0.3">
      <c r="AC378" s="31" t="str">
        <f>IF(OR(RepP!$J$3="",RepP!$J$3=0,COUNTIF(Lists!$D:$D,RepP!$J$3)=0),Lists!$D$9,IF(RepP!$J$3=Lists!$D$9,Lists!$D$9,IF(RepP!$J$3=$E378,RepP!$J$3,"")))</f>
        <v>Все проекты</v>
      </c>
    </row>
    <row r="379" spans="29:29" x14ac:dyDescent="0.3">
      <c r="AC379" s="31" t="str">
        <f>IF(OR(RepP!$J$3="",RepP!$J$3=0,COUNTIF(Lists!$D:$D,RepP!$J$3)=0),Lists!$D$9,IF(RepP!$J$3=Lists!$D$9,Lists!$D$9,IF(RepP!$J$3=$E379,RepP!$J$3,"")))</f>
        <v>Все проекты</v>
      </c>
    </row>
    <row r="380" spans="29:29" x14ac:dyDescent="0.3">
      <c r="AC380" s="31" t="str">
        <f>IF(OR(RepP!$J$3="",RepP!$J$3=0,COUNTIF(Lists!$D:$D,RepP!$J$3)=0),Lists!$D$9,IF(RepP!$J$3=Lists!$D$9,Lists!$D$9,IF(RepP!$J$3=$E380,RepP!$J$3,"")))</f>
        <v>Все проекты</v>
      </c>
    </row>
    <row r="381" spans="29:29" x14ac:dyDescent="0.3">
      <c r="AC381" s="31" t="str">
        <f>IF(OR(RepP!$J$3="",RepP!$J$3=0,COUNTIF(Lists!$D:$D,RepP!$J$3)=0),Lists!$D$9,IF(RepP!$J$3=Lists!$D$9,Lists!$D$9,IF(RepP!$J$3=$E381,RepP!$J$3,"")))</f>
        <v>Все проекты</v>
      </c>
    </row>
    <row r="382" spans="29:29" x14ac:dyDescent="0.3">
      <c r="AC382" s="31" t="str">
        <f>IF(OR(RepP!$J$3="",RepP!$J$3=0,COUNTIF(Lists!$D:$D,RepP!$J$3)=0),Lists!$D$9,IF(RepP!$J$3=Lists!$D$9,Lists!$D$9,IF(RepP!$J$3=$E382,RepP!$J$3,"")))</f>
        <v>Все проекты</v>
      </c>
    </row>
    <row r="383" spans="29:29" x14ac:dyDescent="0.3">
      <c r="AC383" s="31" t="str">
        <f>IF(OR(RepP!$J$3="",RepP!$J$3=0,COUNTIF(Lists!$D:$D,RepP!$J$3)=0),Lists!$D$9,IF(RepP!$J$3=Lists!$D$9,Lists!$D$9,IF(RepP!$J$3=$E383,RepP!$J$3,"")))</f>
        <v>Все проекты</v>
      </c>
    </row>
    <row r="384" spans="29:29" x14ac:dyDescent="0.3">
      <c r="AC384" s="31" t="str">
        <f>IF(OR(RepP!$J$3="",RepP!$J$3=0,COUNTIF(Lists!$D:$D,RepP!$J$3)=0),Lists!$D$9,IF(RepP!$J$3=Lists!$D$9,Lists!$D$9,IF(RepP!$J$3=$E384,RepP!$J$3,"")))</f>
        <v>Все проекты</v>
      </c>
    </row>
    <row r="385" spans="29:29" x14ac:dyDescent="0.3">
      <c r="AC385" s="31" t="str">
        <f>IF(OR(RepP!$J$3="",RepP!$J$3=0,COUNTIF(Lists!$D:$D,RepP!$J$3)=0),Lists!$D$9,IF(RepP!$J$3=Lists!$D$9,Lists!$D$9,IF(RepP!$J$3=$E385,RepP!$J$3,"")))</f>
        <v>Все проекты</v>
      </c>
    </row>
    <row r="386" spans="29:29" x14ac:dyDescent="0.3">
      <c r="AC386" s="31" t="str">
        <f>IF(OR(RepP!$J$3="",RepP!$J$3=0,COUNTIF(Lists!$D:$D,RepP!$J$3)=0),Lists!$D$9,IF(RepP!$J$3=Lists!$D$9,Lists!$D$9,IF(RepP!$J$3=$E386,RepP!$J$3,"")))</f>
        <v>Все проекты</v>
      </c>
    </row>
    <row r="387" spans="29:29" x14ac:dyDescent="0.3">
      <c r="AC387" s="31" t="str">
        <f>IF(OR(RepP!$J$3="",RepP!$J$3=0,COUNTIF(Lists!$D:$D,RepP!$J$3)=0),Lists!$D$9,IF(RepP!$J$3=Lists!$D$9,Lists!$D$9,IF(RepP!$J$3=$E387,RepP!$J$3,"")))</f>
        <v>Все проекты</v>
      </c>
    </row>
    <row r="388" spans="29:29" x14ac:dyDescent="0.3">
      <c r="AC388" s="31" t="str">
        <f>IF(OR(RepP!$J$3="",RepP!$J$3=0,COUNTIF(Lists!$D:$D,RepP!$J$3)=0),Lists!$D$9,IF(RepP!$J$3=Lists!$D$9,Lists!$D$9,IF(RepP!$J$3=$E388,RepP!$J$3,"")))</f>
        <v>Все проекты</v>
      </c>
    </row>
    <row r="389" spans="29:29" x14ac:dyDescent="0.3">
      <c r="AC389" s="31" t="str">
        <f>IF(OR(RepP!$J$3="",RepP!$J$3=0,COUNTIF(Lists!$D:$D,RepP!$J$3)=0),Lists!$D$9,IF(RepP!$J$3=Lists!$D$9,Lists!$D$9,IF(RepP!$J$3=$E389,RepP!$J$3,"")))</f>
        <v>Все проекты</v>
      </c>
    </row>
    <row r="390" spans="29:29" x14ac:dyDescent="0.3">
      <c r="AC390" s="31" t="str">
        <f>IF(OR(RepP!$J$3="",RepP!$J$3=0,COUNTIF(Lists!$D:$D,RepP!$J$3)=0),Lists!$D$9,IF(RepP!$J$3=Lists!$D$9,Lists!$D$9,IF(RepP!$J$3=$E390,RepP!$J$3,"")))</f>
        <v>Все проекты</v>
      </c>
    </row>
    <row r="391" spans="29:29" x14ac:dyDescent="0.3">
      <c r="AC391" s="31" t="str">
        <f>IF(OR(RepP!$J$3="",RepP!$J$3=0,COUNTIF(Lists!$D:$D,RepP!$J$3)=0),Lists!$D$9,IF(RepP!$J$3=Lists!$D$9,Lists!$D$9,IF(RepP!$J$3=$E391,RepP!$J$3,"")))</f>
        <v>Все проекты</v>
      </c>
    </row>
    <row r="392" spans="29:29" x14ac:dyDescent="0.3">
      <c r="AC392" s="31" t="str">
        <f>IF(OR(RepP!$J$3="",RepP!$J$3=0,COUNTIF(Lists!$D:$D,RepP!$J$3)=0),Lists!$D$9,IF(RepP!$J$3=Lists!$D$9,Lists!$D$9,IF(RepP!$J$3=$E392,RepP!$J$3,"")))</f>
        <v>Все проекты</v>
      </c>
    </row>
    <row r="393" spans="29:29" x14ac:dyDescent="0.3">
      <c r="AC393" s="31" t="str">
        <f>IF(OR(RepP!$J$3="",RepP!$J$3=0,COUNTIF(Lists!$D:$D,RepP!$J$3)=0),Lists!$D$9,IF(RepP!$J$3=Lists!$D$9,Lists!$D$9,IF(RepP!$J$3=$E393,RepP!$J$3,"")))</f>
        <v>Все проекты</v>
      </c>
    </row>
    <row r="394" spans="29:29" x14ac:dyDescent="0.3">
      <c r="AC394" s="31" t="str">
        <f>IF(OR(RepP!$J$3="",RepP!$J$3=0,COUNTIF(Lists!$D:$D,RepP!$J$3)=0),Lists!$D$9,IF(RepP!$J$3=Lists!$D$9,Lists!$D$9,IF(RepP!$J$3=$E394,RepP!$J$3,"")))</f>
        <v>Все проекты</v>
      </c>
    </row>
    <row r="395" spans="29:29" x14ac:dyDescent="0.3">
      <c r="AC395" s="31" t="str">
        <f>IF(OR(RepP!$J$3="",RepP!$J$3=0,COUNTIF(Lists!$D:$D,RepP!$J$3)=0),Lists!$D$9,IF(RepP!$J$3=Lists!$D$9,Lists!$D$9,IF(RepP!$J$3=$E395,RepP!$J$3,"")))</f>
        <v>Все проекты</v>
      </c>
    </row>
    <row r="396" spans="29:29" x14ac:dyDescent="0.3">
      <c r="AC396" s="31" t="str">
        <f>IF(OR(RepP!$J$3="",RepP!$J$3=0,COUNTIF(Lists!$D:$D,RepP!$J$3)=0),Lists!$D$9,IF(RepP!$J$3=Lists!$D$9,Lists!$D$9,IF(RepP!$J$3=$E396,RepP!$J$3,"")))</f>
        <v>Все проекты</v>
      </c>
    </row>
    <row r="397" spans="29:29" x14ac:dyDescent="0.3">
      <c r="AC397" s="31" t="str">
        <f>IF(OR(RepP!$J$3="",RepP!$J$3=0,COUNTIF(Lists!$D:$D,RepP!$J$3)=0),Lists!$D$9,IF(RepP!$J$3=Lists!$D$9,Lists!$D$9,IF(RepP!$J$3=$E397,RepP!$J$3,"")))</f>
        <v>Все проекты</v>
      </c>
    </row>
    <row r="398" spans="29:29" x14ac:dyDescent="0.3">
      <c r="AC398" s="31" t="str">
        <f>IF(OR(RepP!$J$3="",RepP!$J$3=0,COUNTIF(Lists!$D:$D,RepP!$J$3)=0),Lists!$D$9,IF(RepP!$J$3=Lists!$D$9,Lists!$D$9,IF(RepP!$J$3=$E398,RepP!$J$3,"")))</f>
        <v>Все проекты</v>
      </c>
    </row>
    <row r="399" spans="29:29" x14ac:dyDescent="0.3">
      <c r="AC399" s="31" t="str">
        <f>IF(OR(RepP!$J$3="",RepP!$J$3=0,COUNTIF(Lists!$D:$D,RepP!$J$3)=0),Lists!$D$9,IF(RepP!$J$3=Lists!$D$9,Lists!$D$9,IF(RepP!$J$3=$E399,RepP!$J$3,"")))</f>
        <v>Все проекты</v>
      </c>
    </row>
    <row r="400" spans="29:29" x14ac:dyDescent="0.3">
      <c r="AC400" s="31" t="str">
        <f>IF(OR(RepP!$J$3="",RepP!$J$3=0,COUNTIF(Lists!$D:$D,RepP!$J$3)=0),Lists!$D$9,IF(RepP!$J$3=Lists!$D$9,Lists!$D$9,IF(RepP!$J$3=$E400,RepP!$J$3,"")))</f>
        <v>Все проекты</v>
      </c>
    </row>
    <row r="401" spans="29:29" x14ac:dyDescent="0.3">
      <c r="AC401" s="31" t="str">
        <f>IF(OR(RepP!$J$3="",RepP!$J$3=0,COUNTIF(Lists!$D:$D,RepP!$J$3)=0),Lists!$D$9,IF(RepP!$J$3=Lists!$D$9,Lists!$D$9,IF(RepP!$J$3=$E401,RepP!$J$3,"")))</f>
        <v>Все проекты</v>
      </c>
    </row>
    <row r="402" spans="29:29" x14ac:dyDescent="0.3">
      <c r="AC402" s="31" t="str">
        <f>IF(OR(RepP!$J$3="",RepP!$J$3=0,COUNTIF(Lists!$D:$D,RepP!$J$3)=0),Lists!$D$9,IF(RepP!$J$3=Lists!$D$9,Lists!$D$9,IF(RepP!$J$3=$E402,RepP!$J$3,"")))</f>
        <v>Все проекты</v>
      </c>
    </row>
    <row r="403" spans="29:29" x14ac:dyDescent="0.3">
      <c r="AC403" s="31" t="str">
        <f>IF(OR(RepP!$J$3="",RepP!$J$3=0,COUNTIF(Lists!$D:$D,RepP!$J$3)=0),Lists!$D$9,IF(RepP!$J$3=Lists!$D$9,Lists!$D$9,IF(RepP!$J$3=$E403,RepP!$J$3,"")))</f>
        <v>Все проекты</v>
      </c>
    </row>
    <row r="404" spans="29:29" x14ac:dyDescent="0.3">
      <c r="AC404" s="31" t="str">
        <f>IF(OR(RepP!$J$3="",RepP!$J$3=0,COUNTIF(Lists!$D:$D,RepP!$J$3)=0),Lists!$D$9,IF(RepP!$J$3=Lists!$D$9,Lists!$D$9,IF(RepP!$J$3=$E404,RepP!$J$3,"")))</f>
        <v>Все проекты</v>
      </c>
    </row>
    <row r="405" spans="29:29" x14ac:dyDescent="0.3">
      <c r="AC405" s="31" t="str">
        <f>IF(OR(RepP!$J$3="",RepP!$J$3=0,COUNTIF(Lists!$D:$D,RepP!$J$3)=0),Lists!$D$9,IF(RepP!$J$3=Lists!$D$9,Lists!$D$9,IF(RepP!$J$3=$E405,RepP!$J$3,"")))</f>
        <v>Все проекты</v>
      </c>
    </row>
    <row r="406" spans="29:29" x14ac:dyDescent="0.3">
      <c r="AC406" s="31" t="str">
        <f>IF(OR(RepP!$J$3="",RepP!$J$3=0,COUNTIF(Lists!$D:$D,RepP!$J$3)=0),Lists!$D$9,IF(RepP!$J$3=Lists!$D$9,Lists!$D$9,IF(RepP!$J$3=$E406,RepP!$J$3,"")))</f>
        <v>Все проекты</v>
      </c>
    </row>
    <row r="407" spans="29:29" x14ac:dyDescent="0.3">
      <c r="AC407" s="31" t="str">
        <f>IF(OR(RepP!$J$3="",RepP!$J$3=0,COUNTIF(Lists!$D:$D,RepP!$J$3)=0),Lists!$D$9,IF(RepP!$J$3=Lists!$D$9,Lists!$D$9,IF(RepP!$J$3=$E407,RepP!$J$3,"")))</f>
        <v>Все проекты</v>
      </c>
    </row>
    <row r="408" spans="29:29" x14ac:dyDescent="0.3">
      <c r="AC408" s="31" t="str">
        <f>IF(OR(RepP!$J$3="",RepP!$J$3=0,COUNTIF(Lists!$D:$D,RepP!$J$3)=0),Lists!$D$9,IF(RepP!$J$3=Lists!$D$9,Lists!$D$9,IF(RepP!$J$3=$E408,RepP!$J$3,"")))</f>
        <v>Все проекты</v>
      </c>
    </row>
    <row r="409" spans="29:29" x14ac:dyDescent="0.3">
      <c r="AC409" s="31" t="str">
        <f>IF(OR(RepP!$J$3="",RepP!$J$3=0,COUNTIF(Lists!$D:$D,RepP!$J$3)=0),Lists!$D$9,IF(RepP!$J$3=Lists!$D$9,Lists!$D$9,IF(RepP!$J$3=$E409,RepP!$J$3,"")))</f>
        <v>Все проекты</v>
      </c>
    </row>
    <row r="410" spans="29:29" x14ac:dyDescent="0.3">
      <c r="AC410" s="31" t="str">
        <f>IF(OR(RepP!$J$3="",RepP!$J$3=0,COUNTIF(Lists!$D:$D,RepP!$J$3)=0),Lists!$D$9,IF(RepP!$J$3=Lists!$D$9,Lists!$D$9,IF(RepP!$J$3=$E410,RepP!$J$3,"")))</f>
        <v>Все проекты</v>
      </c>
    </row>
    <row r="411" spans="29:29" x14ac:dyDescent="0.3">
      <c r="AC411" s="31" t="str">
        <f>IF(OR(RepP!$J$3="",RepP!$J$3=0,COUNTIF(Lists!$D:$D,RepP!$J$3)=0),Lists!$D$9,IF(RepP!$J$3=Lists!$D$9,Lists!$D$9,IF(RepP!$J$3=$E411,RepP!$J$3,"")))</f>
        <v>Все проекты</v>
      </c>
    </row>
    <row r="412" spans="29:29" x14ac:dyDescent="0.3">
      <c r="AC412" s="31" t="str">
        <f>IF(OR(RepP!$J$3="",RepP!$J$3=0,COUNTIF(Lists!$D:$D,RepP!$J$3)=0),Lists!$D$9,IF(RepP!$J$3=Lists!$D$9,Lists!$D$9,IF(RepP!$J$3=$E412,RepP!$J$3,"")))</f>
        <v>Все проекты</v>
      </c>
    </row>
    <row r="413" spans="29:29" x14ac:dyDescent="0.3">
      <c r="AC413" s="31" t="str">
        <f>IF(OR(RepP!$J$3="",RepP!$J$3=0,COUNTIF(Lists!$D:$D,RepP!$J$3)=0),Lists!$D$9,IF(RepP!$J$3=Lists!$D$9,Lists!$D$9,IF(RepP!$J$3=$E413,RepP!$J$3,"")))</f>
        <v>Все проекты</v>
      </c>
    </row>
    <row r="414" spans="29:29" x14ac:dyDescent="0.3">
      <c r="AC414" s="31" t="str">
        <f>IF(OR(RepP!$J$3="",RepP!$J$3=0,COUNTIF(Lists!$D:$D,RepP!$J$3)=0),Lists!$D$9,IF(RepP!$J$3=Lists!$D$9,Lists!$D$9,IF(RepP!$J$3=$E414,RepP!$J$3,"")))</f>
        <v>Все проекты</v>
      </c>
    </row>
    <row r="415" spans="29:29" x14ac:dyDescent="0.3">
      <c r="AC415" s="31" t="str">
        <f>IF(OR(RepP!$J$3="",RepP!$J$3=0,COUNTIF(Lists!$D:$D,RepP!$J$3)=0),Lists!$D$9,IF(RepP!$J$3=Lists!$D$9,Lists!$D$9,IF(RepP!$J$3=$E415,RepP!$J$3,"")))</f>
        <v>Все проекты</v>
      </c>
    </row>
    <row r="416" spans="29:29" x14ac:dyDescent="0.3">
      <c r="AC416" s="31" t="str">
        <f>IF(OR(RepP!$J$3="",RepP!$J$3=0,COUNTIF(Lists!$D:$D,RepP!$J$3)=0),Lists!$D$9,IF(RepP!$J$3=Lists!$D$9,Lists!$D$9,IF(RepP!$J$3=$E416,RepP!$J$3,"")))</f>
        <v>Все проекты</v>
      </c>
    </row>
    <row r="417" spans="29:29" x14ac:dyDescent="0.3">
      <c r="AC417" s="31" t="str">
        <f>IF(OR(RepP!$J$3="",RepP!$J$3=0,COUNTIF(Lists!$D:$D,RepP!$J$3)=0),Lists!$D$9,IF(RepP!$J$3=Lists!$D$9,Lists!$D$9,IF(RepP!$J$3=$E417,RepP!$J$3,"")))</f>
        <v>Все проекты</v>
      </c>
    </row>
    <row r="418" spans="29:29" x14ac:dyDescent="0.3">
      <c r="AC418" s="31" t="str">
        <f>IF(OR(RepP!$J$3="",RepP!$J$3=0,COUNTIF(Lists!$D:$D,RepP!$J$3)=0),Lists!$D$9,IF(RepP!$J$3=Lists!$D$9,Lists!$D$9,IF(RepP!$J$3=$E418,RepP!$J$3,"")))</f>
        <v>Все проекты</v>
      </c>
    </row>
  </sheetData>
  <conditionalFormatting sqref="A2 Y2:AB2 C2:W2">
    <cfRule type="cellIs" dxfId="312" priority="5" operator="notEqual">
      <formula>0</formula>
    </cfRule>
  </conditionalFormatting>
  <conditionalFormatting sqref="X2">
    <cfRule type="cellIs" dxfId="311" priority="4" operator="notEqual">
      <formula>0</formula>
    </cfRule>
  </conditionalFormatting>
  <conditionalFormatting sqref="B2:B1048576">
    <cfRule type="cellIs" dxfId="310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E605"/>
  <sheetViews>
    <sheetView showGridLines="0" tabSelected="1" workbookViewId="0">
      <pane xSplit="20" ySplit="8" topLeftCell="U359" activePane="bottomRight" state="frozen"/>
      <selection pane="topRight" activeCell="U1" sqref="U1"/>
      <selection pane="bottomLeft" activeCell="A9" sqref="A9"/>
      <selection pane="bottomRight" activeCell="I364" sqref="I364:X379"/>
    </sheetView>
  </sheetViews>
  <sheetFormatPr defaultRowHeight="13.8" x14ac:dyDescent="0.3"/>
  <cols>
    <col min="1" max="1" width="1.77734375" style="1" customWidth="1"/>
    <col min="2" max="2" width="4" style="1" bestFit="1" customWidth="1"/>
    <col min="3" max="3" width="1.77734375" style="1" customWidth="1"/>
    <col min="4" max="4" width="4.88671875" style="1" bestFit="1" customWidth="1"/>
    <col min="5" max="9" width="1.77734375" style="1" customWidth="1"/>
    <col min="10" max="10" width="40.77734375" style="1" customWidth="1"/>
    <col min="11" max="18" width="1.77734375" style="1" customWidth="1"/>
    <col min="19" max="19" width="15.77734375" style="1" customWidth="1"/>
    <col min="20" max="21" width="1.77734375" style="1" customWidth="1"/>
    <col min="22" max="57" width="12.77734375" style="1" customWidth="1"/>
    <col min="58" max="16384" width="8.88671875" style="1"/>
  </cols>
  <sheetData>
    <row r="1" spans="1:57" x14ac:dyDescent="0.3">
      <c r="B1" s="1" t="s">
        <v>149</v>
      </c>
      <c r="F1" s="1" t="s">
        <v>156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f>COLUMN()</f>
        <v>28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f>COLUMN()</f>
        <v>36</v>
      </c>
      <c r="AK1" s="1">
        <f>COLUMN()</f>
        <v>37</v>
      </c>
      <c r="AL1" s="1">
        <f>COLUMN()</f>
        <v>38</v>
      </c>
      <c r="AM1" s="1">
        <f>COLUMN()</f>
        <v>39</v>
      </c>
      <c r="AN1" s="1">
        <f>COLUMN()</f>
        <v>40</v>
      </c>
      <c r="AO1" s="1">
        <f>COLUMN()</f>
        <v>41</v>
      </c>
      <c r="AP1" s="1">
        <f>COLUMN()</f>
        <v>42</v>
      </c>
      <c r="AQ1" s="1">
        <f>COLUMN()</f>
        <v>43</v>
      </c>
      <c r="AR1" s="1">
        <f>COLUMN()</f>
        <v>44</v>
      </c>
      <c r="AS1" s="1">
        <f>COLUMN()</f>
        <v>45</v>
      </c>
      <c r="AT1" s="1">
        <f>COLUMN()</f>
        <v>46</v>
      </c>
      <c r="AU1" s="1">
        <f>COLUMN()</f>
        <v>47</v>
      </c>
      <c r="AV1" s="1">
        <f>COLUMN()</f>
        <v>48</v>
      </c>
      <c r="AW1" s="1">
        <f>COLUMN()</f>
        <v>49</v>
      </c>
      <c r="AX1" s="1">
        <f>COLUMN()</f>
        <v>50</v>
      </c>
      <c r="AY1" s="1">
        <f>COLUMN()</f>
        <v>51</v>
      </c>
      <c r="AZ1" s="1">
        <f>COLUMN()</f>
        <v>52</v>
      </c>
      <c r="BA1" s="1">
        <f>COLUMN()</f>
        <v>53</v>
      </c>
      <c r="BB1" s="1">
        <f>COLUMN()</f>
        <v>54</v>
      </c>
      <c r="BC1" s="1">
        <f>COLUMN()</f>
        <v>55</v>
      </c>
      <c r="BD1" s="1">
        <f>COLUMN()</f>
        <v>56</v>
      </c>
      <c r="BE1" s="1">
        <f>COLUMN()</f>
        <v>57</v>
      </c>
    </row>
    <row r="2" spans="1:57" x14ac:dyDescent="0.3">
      <c r="J2" s="1" t="s">
        <v>204</v>
      </c>
    </row>
    <row r="3" spans="1:57" x14ac:dyDescent="0.3">
      <c r="J3" s="28" t="s">
        <v>205</v>
      </c>
    </row>
    <row r="5" spans="1:57" x14ac:dyDescent="0.3">
      <c r="S5" s="19" t="s">
        <v>150</v>
      </c>
      <c r="V5" s="1">
        <f>MAX($U5:U5)+1</f>
        <v>1</v>
      </c>
      <c r="W5" s="1">
        <f>MAX($U5:V5)+1</f>
        <v>2</v>
      </c>
      <c r="X5" s="1">
        <f>MAX($U5:W5)+1</f>
        <v>3</v>
      </c>
      <c r="Y5" s="1">
        <f>MAX($U5:X5)+1</f>
        <v>4</v>
      </c>
      <c r="Z5" s="1">
        <f>MAX($U5:Y5)+1</f>
        <v>5</v>
      </c>
      <c r="AA5" s="1">
        <f>MAX($U5:Z5)+1</f>
        <v>6</v>
      </c>
      <c r="AB5" s="1">
        <f>MAX($U5:AA5)+1</f>
        <v>7</v>
      </c>
      <c r="AC5" s="1">
        <f>MAX($U5:AB5)+1</f>
        <v>8</v>
      </c>
      <c r="AD5" s="1">
        <f>MAX($U5:AC5)+1</f>
        <v>9</v>
      </c>
      <c r="AE5" s="1">
        <f>MAX($U5:AD5)+1</f>
        <v>10</v>
      </c>
      <c r="AF5" s="1">
        <f>MAX($U5:AE5)+1</f>
        <v>11</v>
      </c>
      <c r="AG5" s="1">
        <f>MAX($U5:AF5)+1</f>
        <v>12</v>
      </c>
      <c r="AH5" s="1">
        <f>MAX($U5:AG5)+1</f>
        <v>13</v>
      </c>
      <c r="AI5" s="1">
        <f>MAX($U5:AH5)+1</f>
        <v>14</v>
      </c>
      <c r="AJ5" s="1">
        <f>MAX($U5:AI5)+1</f>
        <v>15</v>
      </c>
      <c r="AK5" s="1">
        <f>MAX($U5:AJ5)+1</f>
        <v>16</v>
      </c>
      <c r="AL5" s="1">
        <f>MAX($U5:AK5)+1</f>
        <v>17</v>
      </c>
      <c r="AM5" s="1">
        <f>MAX($U5:AL5)+1</f>
        <v>18</v>
      </c>
      <c r="AN5" s="1">
        <f>MAX($U5:AM5)+1</f>
        <v>19</v>
      </c>
      <c r="AO5" s="1">
        <f>MAX($U5:AN5)+1</f>
        <v>20</v>
      </c>
      <c r="AP5" s="1">
        <f>MAX($U5:AO5)+1</f>
        <v>21</v>
      </c>
      <c r="AQ5" s="1">
        <f>MAX($U5:AP5)+1</f>
        <v>22</v>
      </c>
      <c r="AR5" s="1">
        <f>MAX($U5:AQ5)+1</f>
        <v>23</v>
      </c>
      <c r="AS5" s="1">
        <f>MAX($U5:AR5)+1</f>
        <v>24</v>
      </c>
      <c r="AT5" s="1">
        <f>MAX($U5:AS5)+1</f>
        <v>25</v>
      </c>
      <c r="AU5" s="1">
        <f>MAX($U5:AT5)+1</f>
        <v>26</v>
      </c>
      <c r="AV5" s="1">
        <f>MAX($U5:AU5)+1</f>
        <v>27</v>
      </c>
      <c r="AW5" s="1">
        <f>MAX($U5:AV5)+1</f>
        <v>28</v>
      </c>
      <c r="AX5" s="1">
        <f>MAX($U5:AW5)+1</f>
        <v>29</v>
      </c>
      <c r="AY5" s="1">
        <f>MAX($U5:AX5)+1</f>
        <v>30</v>
      </c>
      <c r="AZ5" s="1">
        <f>MAX($U5:AY5)+1</f>
        <v>31</v>
      </c>
      <c r="BA5" s="1">
        <f>MAX($U5:AZ5)+1</f>
        <v>32</v>
      </c>
      <c r="BB5" s="1">
        <f>MAX($U5:BA5)+1</f>
        <v>33</v>
      </c>
      <c r="BC5" s="1">
        <f>MAX($U5:BB5)+1</f>
        <v>34</v>
      </c>
      <c r="BD5" s="1">
        <f>MAX($U5:BC5)+1</f>
        <v>35</v>
      </c>
      <c r="BE5" s="1">
        <f>MAX($U5:BD5)+1</f>
        <v>36</v>
      </c>
    </row>
    <row r="6" spans="1:57" x14ac:dyDescent="0.3">
      <c r="S6" s="17">
        <v>45292</v>
      </c>
      <c r="V6" s="16">
        <f>IF(V5=1,$S$6,U7+1)</f>
        <v>45292</v>
      </c>
      <c r="W6" s="16">
        <f t="shared" ref="W6:AE6" si="0">IF(W5=1,$S$6,V7+1)</f>
        <v>45323</v>
      </c>
      <c r="X6" s="16">
        <f t="shared" si="0"/>
        <v>45352</v>
      </c>
      <c r="Y6" s="16">
        <f t="shared" si="0"/>
        <v>45383</v>
      </c>
      <c r="Z6" s="16">
        <f t="shared" si="0"/>
        <v>45413</v>
      </c>
      <c r="AA6" s="16">
        <f t="shared" si="0"/>
        <v>45444</v>
      </c>
      <c r="AB6" s="16">
        <f t="shared" si="0"/>
        <v>45474</v>
      </c>
      <c r="AC6" s="16">
        <f t="shared" si="0"/>
        <v>45505</v>
      </c>
      <c r="AD6" s="16">
        <f t="shared" si="0"/>
        <v>45536</v>
      </c>
      <c r="AE6" s="16">
        <f t="shared" si="0"/>
        <v>45566</v>
      </c>
      <c r="AF6" s="16">
        <f t="shared" ref="AF6" si="1">IF(AF5=1,$S$6,AE7+1)</f>
        <v>45597</v>
      </c>
      <c r="AG6" s="16">
        <f t="shared" ref="AG6" si="2">IF(AG5=1,$S$6,AF7+1)</f>
        <v>45627</v>
      </c>
      <c r="AH6" s="16">
        <f t="shared" ref="AH6" si="3">IF(AH5=1,$S$6,AG7+1)</f>
        <v>45658</v>
      </c>
      <c r="AI6" s="16">
        <f t="shared" ref="AI6" si="4">IF(AI5=1,$S$6,AH7+1)</f>
        <v>45689</v>
      </c>
      <c r="AJ6" s="16">
        <f t="shared" ref="AJ6" si="5">IF(AJ5=1,$S$6,AI7+1)</f>
        <v>45717</v>
      </c>
      <c r="AK6" s="16">
        <f t="shared" ref="AK6" si="6">IF(AK5=1,$S$6,AJ7+1)</f>
        <v>45748</v>
      </c>
      <c r="AL6" s="16">
        <f t="shared" ref="AL6" si="7">IF(AL5=1,$S$6,AK7+1)</f>
        <v>45778</v>
      </c>
      <c r="AM6" s="16">
        <f t="shared" ref="AM6" si="8">IF(AM5=1,$S$6,AL7+1)</f>
        <v>45809</v>
      </c>
      <c r="AN6" s="16">
        <f t="shared" ref="AN6" si="9">IF(AN5=1,$S$6,AM7+1)</f>
        <v>45839</v>
      </c>
      <c r="AO6" s="16">
        <f t="shared" ref="AO6" si="10">IF(AO5=1,$S$6,AN7+1)</f>
        <v>45870</v>
      </c>
      <c r="AP6" s="16">
        <f t="shared" ref="AP6" si="11">IF(AP5=1,$S$6,AO7+1)</f>
        <v>45901</v>
      </c>
      <c r="AQ6" s="16">
        <f t="shared" ref="AQ6" si="12">IF(AQ5=1,$S$6,AP7+1)</f>
        <v>45931</v>
      </c>
      <c r="AR6" s="16">
        <f t="shared" ref="AR6" si="13">IF(AR5=1,$S$6,AQ7+1)</f>
        <v>45962</v>
      </c>
      <c r="AS6" s="16">
        <f t="shared" ref="AS6" si="14">IF(AS5=1,$S$6,AR7+1)</f>
        <v>45992</v>
      </c>
      <c r="AT6" s="16">
        <f t="shared" ref="AT6" si="15">IF(AT5=1,$S$6,AS7+1)</f>
        <v>46023</v>
      </c>
      <c r="AU6" s="16">
        <f t="shared" ref="AU6" si="16">IF(AU5=1,$S$6,AT7+1)</f>
        <v>46054</v>
      </c>
      <c r="AV6" s="16">
        <f t="shared" ref="AV6" si="17">IF(AV5=1,$S$6,AU7+1)</f>
        <v>46082</v>
      </c>
      <c r="AW6" s="16">
        <f t="shared" ref="AW6" si="18">IF(AW5=1,$S$6,AV7+1)</f>
        <v>46113</v>
      </c>
      <c r="AX6" s="16">
        <f t="shared" ref="AX6" si="19">IF(AX5=1,$S$6,AW7+1)</f>
        <v>46143</v>
      </c>
      <c r="AY6" s="16">
        <f t="shared" ref="AY6" si="20">IF(AY5=1,$S$6,AX7+1)</f>
        <v>46174</v>
      </c>
      <c r="AZ6" s="16">
        <f t="shared" ref="AZ6" si="21">IF(AZ5=1,$S$6,AY7+1)</f>
        <v>46204</v>
      </c>
      <c r="BA6" s="16">
        <f t="shared" ref="BA6" si="22">IF(BA5=1,$S$6,AZ7+1)</f>
        <v>46235</v>
      </c>
      <c r="BB6" s="16">
        <f t="shared" ref="BB6" si="23">IF(BB5=1,$S$6,BA7+1)</f>
        <v>46266</v>
      </c>
      <c r="BC6" s="16">
        <f t="shared" ref="BC6" si="24">IF(BC5=1,$S$6,BB7+1)</f>
        <v>46296</v>
      </c>
      <c r="BD6" s="16">
        <f t="shared" ref="BD6" si="25">IF(BD5=1,$S$6,BC7+1)</f>
        <v>46327</v>
      </c>
      <c r="BE6" s="16">
        <f t="shared" ref="BE6" si="26">IF(BE5=1,$S$6,BD7+1)</f>
        <v>46357</v>
      </c>
    </row>
    <row r="7" spans="1:57" s="4" customFormat="1" x14ac:dyDescent="0.3">
      <c r="H7" s="5" t="s">
        <v>148</v>
      </c>
      <c r="I7" s="5"/>
      <c r="J7" s="5"/>
      <c r="S7" s="18">
        <f ca="1">MAX($U7:INDIRECT(ADDRESS(ROW(),SUMIFS($1:$1,$5:$5,MAX($5:$5)))))</f>
        <v>46387</v>
      </c>
      <c r="V7" s="15">
        <f>EOMONTH(V6,0)</f>
        <v>45322</v>
      </c>
      <c r="W7" s="15">
        <f t="shared" ref="W7:AE7" si="27">EOMONTH(W6,0)</f>
        <v>45351</v>
      </c>
      <c r="X7" s="15">
        <f t="shared" si="27"/>
        <v>45382</v>
      </c>
      <c r="Y7" s="15">
        <f t="shared" si="27"/>
        <v>45412</v>
      </c>
      <c r="Z7" s="15">
        <f t="shared" si="27"/>
        <v>45443</v>
      </c>
      <c r="AA7" s="15">
        <f t="shared" si="27"/>
        <v>45473</v>
      </c>
      <c r="AB7" s="15">
        <f t="shared" si="27"/>
        <v>45504</v>
      </c>
      <c r="AC7" s="15">
        <f t="shared" si="27"/>
        <v>45535</v>
      </c>
      <c r="AD7" s="15">
        <f t="shared" si="27"/>
        <v>45565</v>
      </c>
      <c r="AE7" s="15">
        <f t="shared" si="27"/>
        <v>45596</v>
      </c>
      <c r="AF7" s="15">
        <f t="shared" ref="AF7" si="28">EOMONTH(AF6,0)</f>
        <v>45626</v>
      </c>
      <c r="AG7" s="15">
        <f t="shared" ref="AG7" si="29">EOMONTH(AG6,0)</f>
        <v>45657</v>
      </c>
      <c r="AH7" s="15">
        <f t="shared" ref="AH7" si="30">EOMONTH(AH6,0)</f>
        <v>45688</v>
      </c>
      <c r="AI7" s="15">
        <f t="shared" ref="AI7" si="31">EOMONTH(AI6,0)</f>
        <v>45716</v>
      </c>
      <c r="AJ7" s="15">
        <f t="shared" ref="AJ7" si="32">EOMONTH(AJ6,0)</f>
        <v>45747</v>
      </c>
      <c r="AK7" s="15">
        <f t="shared" ref="AK7" si="33">EOMONTH(AK6,0)</f>
        <v>45777</v>
      </c>
      <c r="AL7" s="15">
        <f t="shared" ref="AL7" si="34">EOMONTH(AL6,0)</f>
        <v>45808</v>
      </c>
      <c r="AM7" s="15">
        <f t="shared" ref="AM7" si="35">EOMONTH(AM6,0)</f>
        <v>45838</v>
      </c>
      <c r="AN7" s="15">
        <f t="shared" ref="AN7" si="36">EOMONTH(AN6,0)</f>
        <v>45869</v>
      </c>
      <c r="AO7" s="15">
        <f t="shared" ref="AO7" si="37">EOMONTH(AO6,0)</f>
        <v>45900</v>
      </c>
      <c r="AP7" s="15">
        <f t="shared" ref="AP7" si="38">EOMONTH(AP6,0)</f>
        <v>45930</v>
      </c>
      <c r="AQ7" s="15">
        <f t="shared" ref="AQ7" si="39">EOMONTH(AQ6,0)</f>
        <v>45961</v>
      </c>
      <c r="AR7" s="15">
        <f t="shared" ref="AR7" si="40">EOMONTH(AR6,0)</f>
        <v>45991</v>
      </c>
      <c r="AS7" s="15">
        <f t="shared" ref="AS7" si="41">EOMONTH(AS6,0)</f>
        <v>46022</v>
      </c>
      <c r="AT7" s="15">
        <f t="shared" ref="AT7" si="42">EOMONTH(AT6,0)</f>
        <v>46053</v>
      </c>
      <c r="AU7" s="15">
        <f t="shared" ref="AU7" si="43">EOMONTH(AU6,0)</f>
        <v>46081</v>
      </c>
      <c r="AV7" s="15">
        <f t="shared" ref="AV7" si="44">EOMONTH(AV6,0)</f>
        <v>46112</v>
      </c>
      <c r="AW7" s="15">
        <f t="shared" ref="AW7" si="45">EOMONTH(AW6,0)</f>
        <v>46142</v>
      </c>
      <c r="AX7" s="15">
        <f t="shared" ref="AX7" si="46">EOMONTH(AX6,0)</f>
        <v>46173</v>
      </c>
      <c r="AY7" s="15">
        <f t="shared" ref="AY7" si="47">EOMONTH(AY6,0)</f>
        <v>46203</v>
      </c>
      <c r="AZ7" s="15">
        <f t="shared" ref="AZ7" si="48">EOMONTH(AZ6,0)</f>
        <v>46234</v>
      </c>
      <c r="BA7" s="15">
        <f t="shared" ref="BA7" si="49">EOMONTH(BA6,0)</f>
        <v>46265</v>
      </c>
      <c r="BB7" s="15">
        <f t="shared" ref="BB7" si="50">EOMONTH(BB6,0)</f>
        <v>46295</v>
      </c>
      <c r="BC7" s="15">
        <f t="shared" ref="BC7" si="51">EOMONTH(BC6,0)</f>
        <v>46326</v>
      </c>
      <c r="BD7" s="15">
        <f t="shared" ref="BD7" si="52">EOMONTH(BD6,0)</f>
        <v>46356</v>
      </c>
      <c r="BE7" s="15">
        <f t="shared" ref="BE7" si="53">EOMONTH(BE6,0)</f>
        <v>46387</v>
      </c>
    </row>
    <row r="8" spans="1:57" ht="4.95" customHeight="1" x14ac:dyDescent="0.3"/>
    <row r="9" spans="1:57" ht="4.9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4.95" customHeight="1" x14ac:dyDescent="0.3"/>
    <row r="11" spans="1:57" x14ac:dyDescent="0.3">
      <c r="H11" s="3" t="s">
        <v>181</v>
      </c>
      <c r="I11" s="3"/>
      <c r="J11" s="3"/>
      <c r="S11" s="1">
        <f>S13-S45</f>
        <v>0</v>
      </c>
      <c r="V11" s="1">
        <f t="shared" ref="V11:BE11" si="54">V13-V45</f>
        <v>0</v>
      </c>
      <c r="W11" s="1">
        <f t="shared" ca="1" si="54"/>
        <v>44966299.931350991</v>
      </c>
      <c r="X11" s="1">
        <f ca="1">X13-X45</f>
        <v>54221966.335126244</v>
      </c>
      <c r="Y11" s="1">
        <f t="shared" ca="1" si="54"/>
        <v>54221966.335126251</v>
      </c>
      <c r="Z11" s="1">
        <f t="shared" ca="1" si="54"/>
        <v>54221966.335126244</v>
      </c>
      <c r="AA11" s="1">
        <f t="shared" ca="1" si="54"/>
        <v>54221966.335126244</v>
      </c>
      <c r="AB11" s="1">
        <f t="shared" ca="1" si="54"/>
        <v>54221966.335126236</v>
      </c>
      <c r="AC11" s="1">
        <f t="shared" ca="1" si="54"/>
        <v>54221966.335126236</v>
      </c>
      <c r="AD11" s="1">
        <f t="shared" ca="1" si="54"/>
        <v>54221966.335126236</v>
      </c>
      <c r="AE11" s="1">
        <f t="shared" ca="1" si="54"/>
        <v>54221966.335126236</v>
      </c>
      <c r="AF11" s="1">
        <f t="shared" ca="1" si="54"/>
        <v>54221966.335126236</v>
      </c>
      <c r="AG11" s="1">
        <f t="shared" ca="1" si="54"/>
        <v>54221966.335126236</v>
      </c>
      <c r="AH11" s="1">
        <f t="shared" ca="1" si="54"/>
        <v>54221966.335126236</v>
      </c>
      <c r="AI11" s="1">
        <f t="shared" ca="1" si="54"/>
        <v>54221966.335126236</v>
      </c>
      <c r="AJ11" s="1">
        <f t="shared" ca="1" si="54"/>
        <v>54221966.335126236</v>
      </c>
      <c r="AK11" s="1">
        <f t="shared" ca="1" si="54"/>
        <v>54221966.335126236</v>
      </c>
      <c r="AL11" s="1">
        <f t="shared" ca="1" si="54"/>
        <v>54221966.335126236</v>
      </c>
      <c r="AM11" s="1">
        <f t="shared" ca="1" si="54"/>
        <v>54221966.335126236</v>
      </c>
      <c r="AN11" s="1">
        <f t="shared" ca="1" si="54"/>
        <v>54221966.335126236</v>
      </c>
      <c r="AO11" s="1">
        <f t="shared" ca="1" si="54"/>
        <v>54221966.335126236</v>
      </c>
      <c r="AP11" s="1">
        <f t="shared" ca="1" si="54"/>
        <v>54221966.335126236</v>
      </c>
      <c r="AQ11" s="1">
        <f t="shared" ca="1" si="54"/>
        <v>54221966.335126236</v>
      </c>
      <c r="AR11" s="1">
        <f t="shared" ca="1" si="54"/>
        <v>54221966.335126236</v>
      </c>
      <c r="AS11" s="1">
        <f t="shared" ca="1" si="54"/>
        <v>54221966.335126236</v>
      </c>
      <c r="AT11" s="1">
        <f t="shared" ca="1" si="54"/>
        <v>54221966.335126236</v>
      </c>
      <c r="AU11" s="1">
        <f t="shared" ca="1" si="54"/>
        <v>54221966.335126236</v>
      </c>
      <c r="AV11" s="1">
        <f t="shared" ca="1" si="54"/>
        <v>54221966.335126236</v>
      </c>
      <c r="AW11" s="1">
        <f t="shared" ca="1" si="54"/>
        <v>54221966.335126236</v>
      </c>
      <c r="AX11" s="1">
        <f t="shared" ca="1" si="54"/>
        <v>54221966.335126236</v>
      </c>
      <c r="AY11" s="1">
        <f t="shared" ca="1" si="54"/>
        <v>54221966.335126236</v>
      </c>
      <c r="AZ11" s="1">
        <f t="shared" ca="1" si="54"/>
        <v>54221966.335126236</v>
      </c>
      <c r="BA11" s="1">
        <f t="shared" ca="1" si="54"/>
        <v>54221966.335126236</v>
      </c>
      <c r="BB11" s="1">
        <f t="shared" ca="1" si="54"/>
        <v>54221966.335126236</v>
      </c>
      <c r="BC11" s="1">
        <f t="shared" ca="1" si="54"/>
        <v>54221966.335126236</v>
      </c>
      <c r="BD11" s="1">
        <f t="shared" ca="1" si="54"/>
        <v>54221966.335126236</v>
      </c>
      <c r="BE11" s="1">
        <f t="shared" ca="1" si="54"/>
        <v>54221966.335126236</v>
      </c>
    </row>
    <row r="13" spans="1:57" x14ac:dyDescent="0.3">
      <c r="H13" s="3" t="s">
        <v>177</v>
      </c>
      <c r="I13" s="3"/>
      <c r="J13" s="3"/>
      <c r="S13" s="1">
        <f>S15+S17+S27+S34+S39</f>
        <v>0</v>
      </c>
      <c r="V13" s="1">
        <f>V15+V17+V27+V34+V39</f>
        <v>0</v>
      </c>
      <c r="W13" s="1">
        <f ca="1">W15+W17+W27+W34+W39</f>
        <v>48855443.673056789</v>
      </c>
      <c r="X13" s="1">
        <f t="shared" ref="W13:BE13" ca="1" si="55">X15+X17+X27+X34+X39</f>
        <v>60212352.842366904</v>
      </c>
      <c r="Y13" s="1">
        <f t="shared" ca="1" si="55"/>
        <v>58364666.009795196</v>
      </c>
      <c r="Z13" s="1">
        <f t="shared" ca="1" si="55"/>
        <v>55102787.120965481</v>
      </c>
      <c r="AA13" s="1">
        <f t="shared" ca="1" si="55"/>
        <v>60577054.468232624</v>
      </c>
      <c r="AB13" s="1">
        <f t="shared" ca="1" si="55"/>
        <v>81405735.115107805</v>
      </c>
      <c r="AC13" s="1">
        <f t="shared" ca="1" si="55"/>
        <v>76451210.111240998</v>
      </c>
      <c r="AD13" s="1">
        <f t="shared" ca="1" si="55"/>
        <v>75580671.178341001</v>
      </c>
      <c r="AE13" s="1">
        <f t="shared" ca="1" si="55"/>
        <v>75580671.178341001</v>
      </c>
      <c r="AF13" s="1">
        <f t="shared" ca="1" si="55"/>
        <v>75580671.178341001</v>
      </c>
      <c r="AG13" s="1">
        <f t="shared" ca="1" si="55"/>
        <v>75580671.178341001</v>
      </c>
      <c r="AH13" s="1">
        <f t="shared" ca="1" si="55"/>
        <v>75580671.178341001</v>
      </c>
      <c r="AI13" s="1">
        <f t="shared" ca="1" si="55"/>
        <v>75580671.178341001</v>
      </c>
      <c r="AJ13" s="1">
        <f t="shared" ca="1" si="55"/>
        <v>75580671.178341001</v>
      </c>
      <c r="AK13" s="1">
        <f t="shared" ca="1" si="55"/>
        <v>75580671.178341001</v>
      </c>
      <c r="AL13" s="1">
        <f t="shared" ca="1" si="55"/>
        <v>75580671.178341001</v>
      </c>
      <c r="AM13" s="1">
        <f t="shared" ca="1" si="55"/>
        <v>75580671.178341001</v>
      </c>
      <c r="AN13" s="1">
        <f t="shared" ca="1" si="55"/>
        <v>75580671.178341001</v>
      </c>
      <c r="AO13" s="1">
        <f t="shared" ca="1" si="55"/>
        <v>75580671.178341001</v>
      </c>
      <c r="AP13" s="1">
        <f t="shared" ca="1" si="55"/>
        <v>75580671.178341001</v>
      </c>
      <c r="AQ13" s="1">
        <f t="shared" ca="1" si="55"/>
        <v>75580671.178341001</v>
      </c>
      <c r="AR13" s="1">
        <f t="shared" ca="1" si="55"/>
        <v>75580671.178341001</v>
      </c>
      <c r="AS13" s="1">
        <f t="shared" ca="1" si="55"/>
        <v>75580671.178341001</v>
      </c>
      <c r="AT13" s="1">
        <f t="shared" ca="1" si="55"/>
        <v>75580671.178341001</v>
      </c>
      <c r="AU13" s="1">
        <f t="shared" ca="1" si="55"/>
        <v>75580671.178341001</v>
      </c>
      <c r="AV13" s="1">
        <f t="shared" ca="1" si="55"/>
        <v>75580671.178341001</v>
      </c>
      <c r="AW13" s="1">
        <f t="shared" ca="1" si="55"/>
        <v>75580671.178341001</v>
      </c>
      <c r="AX13" s="1">
        <f t="shared" ca="1" si="55"/>
        <v>75580671.178341001</v>
      </c>
      <c r="AY13" s="1">
        <f t="shared" ca="1" si="55"/>
        <v>75580671.178341001</v>
      </c>
      <c r="AZ13" s="1">
        <f t="shared" ca="1" si="55"/>
        <v>75580671.178341001</v>
      </c>
      <c r="BA13" s="1">
        <f t="shared" ca="1" si="55"/>
        <v>75580671.178341001</v>
      </c>
      <c r="BB13" s="1">
        <f t="shared" ca="1" si="55"/>
        <v>75580671.178341001</v>
      </c>
      <c r="BC13" s="1">
        <f t="shared" ca="1" si="55"/>
        <v>75580671.178341001</v>
      </c>
      <c r="BD13" s="1">
        <f t="shared" ca="1" si="55"/>
        <v>75580671.178341001</v>
      </c>
      <c r="BE13" s="1">
        <f t="shared" ca="1" si="55"/>
        <v>75580671.178341001</v>
      </c>
    </row>
    <row r="15" spans="1:57" x14ac:dyDescent="0.3">
      <c r="B15" s="1">
        <f>ROW(Items!$A$103)</f>
        <v>103</v>
      </c>
      <c r="H15" s="13" t="str">
        <f ca="1">INDIRECT($B$1&amp;Items!E$2&amp;$B15)</f>
        <v>Денежные средства</v>
      </c>
      <c r="I15" s="13" t="str">
        <f ca="1">IF(INDIRECT($B$1&amp;Items!F$2&amp;$B15)="",H15,INDIRECT($B$1&amp;Items!F$2&amp;$B15))</f>
        <v>Денежные средства</v>
      </c>
      <c r="J15" s="1" t="str">
        <f ca="1">IF(INDIRECT($B$1&amp;Items!G$2&amp;$B15)="",IF(H15&lt;&gt;I15,"  "&amp;I15,I15),"    "&amp;INDIRECT($B$1&amp;Items!G$2&amp;$B15))</f>
        <v>Денежные средства</v>
      </c>
      <c r="S15" s="3">
        <v>0</v>
      </c>
      <c r="V15" s="1">
        <f>IF(V$5=1,$S15,U558)</f>
        <v>0</v>
      </c>
      <c r="W15" s="1">
        <f ca="1">IF(W$5=1,$S15,V558)</f>
        <v>-8276983.9443942001</v>
      </c>
      <c r="X15" s="1">
        <f ca="1">IF(X$5=1,$S15,W558)</f>
        <v>-16783262.372093339</v>
      </c>
      <c r="Y15" s="1">
        <f ca="1">IF(Y$5=1,$S15,X558)</f>
        <v>-27796444.538873792</v>
      </c>
      <c r="Z15" s="1">
        <f ca="1">IF(Z$5=1,$S15,Y558)</f>
        <v>-35923939.309019238</v>
      </c>
      <c r="AA15" s="1">
        <f ca="1">IF(AA$5=1,$S15,Z558)</f>
        <v>-22526552.617613912</v>
      </c>
      <c r="AB15" s="1">
        <f ca="1">IF(AB$5=1,$S15,AA558)</f>
        <v>-7846920.2906627133</v>
      </c>
      <c r="AC15" s="1">
        <f ca="1">IF(AC$5=1,$S15,AB558)</f>
        <v>1647170.2915999107</v>
      </c>
      <c r="AD15" s="1">
        <f ca="1">IF(AD$5=1,$S15,AC558)</f>
        <v>776631.35869991081</v>
      </c>
      <c r="AE15" s="1">
        <f ca="1">IF(AE$5=1,$S15,AD558)</f>
        <v>776631.35869991081</v>
      </c>
      <c r="AF15" s="1">
        <f ca="1">IF(AF$5=1,$S15,AE558)</f>
        <v>776631.35869991081</v>
      </c>
      <c r="AG15" s="1">
        <f ca="1">IF(AG$5=1,$S15,AF558)</f>
        <v>776631.35869991081</v>
      </c>
      <c r="AH15" s="1">
        <f ca="1">IF(AH$5=1,$S15,AG558)</f>
        <v>776631.35869991081</v>
      </c>
      <c r="AI15" s="1">
        <f ca="1">IF(AI$5=1,$S15,AH558)</f>
        <v>776631.35869991081</v>
      </c>
      <c r="AJ15" s="1">
        <f ca="1">IF(AJ$5=1,$S15,AI558)</f>
        <v>776631.35869991081</v>
      </c>
      <c r="AK15" s="1">
        <f ca="1">IF(AK$5=1,$S15,AJ558)</f>
        <v>776631.35869991081</v>
      </c>
      <c r="AL15" s="1">
        <f ca="1">IF(AL$5=1,$S15,AK558)</f>
        <v>776631.35869991081</v>
      </c>
      <c r="AM15" s="1">
        <f ca="1">IF(AM$5=1,$S15,AL558)</f>
        <v>776631.35869991081</v>
      </c>
      <c r="AN15" s="1">
        <f ca="1">IF(AN$5=1,$S15,AM558)</f>
        <v>776631.35869991081</v>
      </c>
      <c r="AO15" s="1">
        <f ca="1">IF(AO$5=1,$S15,AN558)</f>
        <v>776631.35869991081</v>
      </c>
      <c r="AP15" s="1">
        <f ca="1">IF(AP$5=1,$S15,AO558)</f>
        <v>776631.35869991081</v>
      </c>
      <c r="AQ15" s="1">
        <f ca="1">IF(AQ$5=1,$S15,AP558)</f>
        <v>776631.35869991081</v>
      </c>
      <c r="AR15" s="1">
        <f ca="1">IF(AR$5=1,$S15,AQ558)</f>
        <v>776631.35869991081</v>
      </c>
      <c r="AS15" s="1">
        <f ca="1">IF(AS$5=1,$S15,AR558)</f>
        <v>776631.35869991081</v>
      </c>
      <c r="AT15" s="1">
        <f ca="1">IF(AT$5=1,$S15,AS558)</f>
        <v>776631.35869991081</v>
      </c>
      <c r="AU15" s="1">
        <f ca="1">IF(AU$5=1,$S15,AT558)</f>
        <v>776631.35869991081</v>
      </c>
      <c r="AV15" s="1">
        <f ca="1">IF(AV$5=1,$S15,AU558)</f>
        <v>776631.35869991081</v>
      </c>
      <c r="AW15" s="1">
        <f ca="1">IF(AW$5=1,$S15,AV558)</f>
        <v>776631.35869991081</v>
      </c>
      <c r="AX15" s="1">
        <f ca="1">IF(AX$5=1,$S15,AW558)</f>
        <v>776631.35869991081</v>
      </c>
      <c r="AY15" s="1">
        <f ca="1">IF(AY$5=1,$S15,AX558)</f>
        <v>776631.35869991081</v>
      </c>
      <c r="AZ15" s="1">
        <f ca="1">IF(AZ$5=1,$S15,AY558)</f>
        <v>776631.35869991081</v>
      </c>
      <c r="BA15" s="1">
        <f ca="1">IF(BA$5=1,$S15,AZ558)</f>
        <v>776631.35869991081</v>
      </c>
      <c r="BB15" s="1">
        <f ca="1">IF(BB$5=1,$S15,BA558)</f>
        <v>776631.35869991081</v>
      </c>
      <c r="BC15" s="1">
        <f ca="1">IF(BC$5=1,$S15,BB558)</f>
        <v>776631.35869991081</v>
      </c>
      <c r="BD15" s="1">
        <f ca="1">IF(BD$5=1,$S15,BC558)</f>
        <v>776631.35869991081</v>
      </c>
      <c r="BE15" s="1">
        <f ca="1">IF(BE$5=1,$S15,BD558)</f>
        <v>776631.35869991081</v>
      </c>
    </row>
    <row r="17" spans="1:57" x14ac:dyDescent="0.3">
      <c r="B17" s="1">
        <f>ROW(Items!$A$9)</f>
        <v>9</v>
      </c>
      <c r="H17" s="13" t="str">
        <f ca="1">INDIRECT($B$1&amp;Items!E$2&amp;$B17)</f>
        <v>Дебиторская задолженность</v>
      </c>
      <c r="I17" s="13" t="str">
        <f ca="1">IF(INDIRECT($B$1&amp;Items!F$2&amp;$B17)="",H17,INDIRECT($B$1&amp;Items!F$2&amp;$B17))</f>
        <v>Дебиторская задолженность</v>
      </c>
      <c r="J17" s="1" t="str">
        <f ca="1">IF(INDIRECT($B$1&amp;Items!G$2&amp;$B17)="",IF(H17&lt;&gt;I17,"  "&amp;I17,I17),"    "&amp;INDIRECT($B$1&amp;Items!G$2&amp;$B17))</f>
        <v>Дебиторская задолженность</v>
      </c>
      <c r="S17" s="1">
        <f>S18+S22</f>
        <v>0</v>
      </c>
      <c r="V17" s="1">
        <f>IF(V$5=1,$S17,U560)</f>
        <v>0</v>
      </c>
      <c r="W17" s="1">
        <f ca="1">IF(W$5=1,$S17,V560)</f>
        <v>0</v>
      </c>
      <c r="X17" s="1">
        <f ca="1">IF(X$5=1,$S17,W560)</f>
        <v>0</v>
      </c>
      <c r="Y17" s="1">
        <f ca="1">IF(Y$5=1,$S17,X560)</f>
        <v>-3928235.7393302638</v>
      </c>
      <c r="Z17" s="1">
        <f ca="1">IF(Z$5=1,$S17,Y560)</f>
        <v>-7856471.4786605276</v>
      </c>
      <c r="AA17" s="1">
        <f ca="1">IF(AA$5=1,$S17,Z560)</f>
        <v>-13372467.172510508</v>
      </c>
      <c r="AB17" s="1">
        <f ca="1">IF(AB$5=1,$S17,AA560)</f>
        <v>14448615.586129427</v>
      </c>
      <c r="AC17" s="1">
        <f ca="1">IF(AC$5=1,$S17,AB560)</f>
        <v>0</v>
      </c>
      <c r="AD17" s="1">
        <f ca="1">IF(AD$5=1,$S17,AC560)</f>
        <v>0</v>
      </c>
      <c r="AE17" s="1">
        <f ca="1">IF(AE$5=1,$S17,AD560)</f>
        <v>0</v>
      </c>
      <c r="AF17" s="1">
        <f ca="1">IF(AF$5=1,$S17,AE560)</f>
        <v>0</v>
      </c>
      <c r="AG17" s="1">
        <f ca="1">IF(AG$5=1,$S17,AF560)</f>
        <v>0</v>
      </c>
      <c r="AH17" s="1">
        <f ca="1">IF(AH$5=1,$S17,AG560)</f>
        <v>0</v>
      </c>
      <c r="AI17" s="1">
        <f ca="1">IF(AI$5=1,$S17,AH560)</f>
        <v>0</v>
      </c>
      <c r="AJ17" s="1">
        <f ca="1">IF(AJ$5=1,$S17,AI560)</f>
        <v>0</v>
      </c>
      <c r="AK17" s="1">
        <f ca="1">IF(AK$5=1,$S17,AJ560)</f>
        <v>0</v>
      </c>
      <c r="AL17" s="1">
        <f ca="1">IF(AL$5=1,$S17,AK560)</f>
        <v>0</v>
      </c>
      <c r="AM17" s="1">
        <f ca="1">IF(AM$5=1,$S17,AL560)</f>
        <v>0</v>
      </c>
      <c r="AN17" s="1">
        <f ca="1">IF(AN$5=1,$S17,AM560)</f>
        <v>0</v>
      </c>
      <c r="AO17" s="1">
        <f ca="1">IF(AO$5=1,$S17,AN560)</f>
        <v>0</v>
      </c>
      <c r="AP17" s="1">
        <f ca="1">IF(AP$5=1,$S17,AO560)</f>
        <v>0</v>
      </c>
      <c r="AQ17" s="1">
        <f ca="1">IF(AQ$5=1,$S17,AP560)</f>
        <v>0</v>
      </c>
      <c r="AR17" s="1">
        <f ca="1">IF(AR$5=1,$S17,AQ560)</f>
        <v>0</v>
      </c>
      <c r="AS17" s="1">
        <f ca="1">IF(AS$5=1,$S17,AR560)</f>
        <v>0</v>
      </c>
      <c r="AT17" s="1">
        <f ca="1">IF(AT$5=1,$S17,AS560)</f>
        <v>0</v>
      </c>
      <c r="AU17" s="1">
        <f ca="1">IF(AU$5=1,$S17,AT560)</f>
        <v>0</v>
      </c>
      <c r="AV17" s="1">
        <f ca="1">IF(AV$5=1,$S17,AU560)</f>
        <v>0</v>
      </c>
      <c r="AW17" s="1">
        <f ca="1">IF(AW$5=1,$S17,AV560)</f>
        <v>0</v>
      </c>
      <c r="AX17" s="1">
        <f ca="1">IF(AX$5=1,$S17,AW560)</f>
        <v>0</v>
      </c>
      <c r="AY17" s="1">
        <f ca="1">IF(AY$5=1,$S17,AX560)</f>
        <v>0</v>
      </c>
      <c r="AZ17" s="1">
        <f ca="1">IF(AZ$5=1,$S17,AY560)</f>
        <v>0</v>
      </c>
      <c r="BA17" s="1">
        <f ca="1">IF(BA$5=1,$S17,AZ560)</f>
        <v>0</v>
      </c>
      <c r="BB17" s="1">
        <f ca="1">IF(BB$5=1,$S17,BA560)</f>
        <v>0</v>
      </c>
      <c r="BC17" s="1">
        <f ca="1">IF(BC$5=1,$S17,BB560)</f>
        <v>0</v>
      </c>
      <c r="BD17" s="1">
        <f ca="1">IF(BD$5=1,$S17,BC560)</f>
        <v>0</v>
      </c>
      <c r="BE17" s="1">
        <f ca="1">IF(BE$5=1,$S17,BD560)</f>
        <v>0</v>
      </c>
    </row>
    <row r="18" spans="1:57" x14ac:dyDescent="0.3">
      <c r="B18" s="1">
        <f>MAX(B$16:B17)+1</f>
        <v>10</v>
      </c>
      <c r="H18" s="13" t="str">
        <f ca="1">INDIRECT($B$1&amp;Items!E$2&amp;$B18)</f>
        <v>Дебиторская задолженность</v>
      </c>
      <c r="I18" s="13" t="str">
        <f ca="1">IF(INDIRECT($B$1&amp;Items!F$2&amp;$B18)="",H18,INDIRECT($B$1&amp;Items!F$2&amp;$B18))</f>
        <v>ДЗ при реализации</v>
      </c>
      <c r="J18" s="1" t="str">
        <f ca="1">IF(INDIRECT($B$1&amp;Items!G$2&amp;$B18)="",IF(H18&lt;&gt;I18,"  "&amp;I18,I18),"    "&amp;INDIRECT($B$1&amp;Items!G$2&amp;$B18))</f>
        <v xml:space="preserve">  ДЗ при реализации</v>
      </c>
      <c r="S18" s="6">
        <f>SUM(S19:S21)</f>
        <v>0</v>
      </c>
      <c r="V18" s="1">
        <f>IF(V$5=1,$S18,U561)</f>
        <v>0</v>
      </c>
      <c r="W18" s="1">
        <f ca="1">IF(W$5=1,$S18,V561)</f>
        <v>0</v>
      </c>
      <c r="X18" s="1">
        <f ca="1">IF(X$5=1,$S18,W561)</f>
        <v>0</v>
      </c>
      <c r="Y18" s="1">
        <f ca="1">IF(Y$5=1,$S18,X561)</f>
        <v>-3928235.7393302638</v>
      </c>
      <c r="Z18" s="1">
        <f ca="1">IF(Z$5=1,$S18,Y561)</f>
        <v>-7856471.4786605276</v>
      </c>
      <c r="AA18" s="1">
        <f ca="1">IF(AA$5=1,$S18,Z561)</f>
        <v>-13372467.172510508</v>
      </c>
      <c r="AB18" s="1">
        <f ca="1">IF(AB$5=1,$S18,AA561)</f>
        <v>14448615.586129427</v>
      </c>
      <c r="AC18" s="1">
        <f ca="1">IF(AC$5=1,$S18,AB561)</f>
        <v>0</v>
      </c>
      <c r="AD18" s="1">
        <f ca="1">IF(AD$5=1,$S18,AC561)</f>
        <v>0</v>
      </c>
      <c r="AE18" s="1">
        <f ca="1">IF(AE$5=1,$S18,AD561)</f>
        <v>0</v>
      </c>
      <c r="AF18" s="1">
        <f ca="1">IF(AF$5=1,$S18,AE561)</f>
        <v>0</v>
      </c>
      <c r="AG18" s="1">
        <f ca="1">IF(AG$5=1,$S18,AF561)</f>
        <v>0</v>
      </c>
      <c r="AH18" s="1">
        <f ca="1">IF(AH$5=1,$S18,AG561)</f>
        <v>0</v>
      </c>
      <c r="AI18" s="1">
        <f ca="1">IF(AI$5=1,$S18,AH561)</f>
        <v>0</v>
      </c>
      <c r="AJ18" s="1">
        <f ca="1">IF(AJ$5=1,$S18,AI561)</f>
        <v>0</v>
      </c>
      <c r="AK18" s="1">
        <f ca="1">IF(AK$5=1,$S18,AJ561)</f>
        <v>0</v>
      </c>
      <c r="AL18" s="1">
        <f ca="1">IF(AL$5=1,$S18,AK561)</f>
        <v>0</v>
      </c>
      <c r="AM18" s="1">
        <f ca="1">IF(AM$5=1,$S18,AL561)</f>
        <v>0</v>
      </c>
      <c r="AN18" s="1">
        <f ca="1">IF(AN$5=1,$S18,AM561)</f>
        <v>0</v>
      </c>
      <c r="AO18" s="1">
        <f ca="1">IF(AO$5=1,$S18,AN561)</f>
        <v>0</v>
      </c>
      <c r="AP18" s="1">
        <f ca="1">IF(AP$5=1,$S18,AO561)</f>
        <v>0</v>
      </c>
      <c r="AQ18" s="1">
        <f ca="1">IF(AQ$5=1,$S18,AP561)</f>
        <v>0</v>
      </c>
      <c r="AR18" s="1">
        <f ca="1">IF(AR$5=1,$S18,AQ561)</f>
        <v>0</v>
      </c>
      <c r="AS18" s="1">
        <f ca="1">IF(AS$5=1,$S18,AR561)</f>
        <v>0</v>
      </c>
      <c r="AT18" s="1">
        <f ca="1">IF(AT$5=1,$S18,AS561)</f>
        <v>0</v>
      </c>
      <c r="AU18" s="1">
        <f ca="1">IF(AU$5=1,$S18,AT561)</f>
        <v>0</v>
      </c>
      <c r="AV18" s="1">
        <f ca="1">IF(AV$5=1,$S18,AU561)</f>
        <v>0</v>
      </c>
      <c r="AW18" s="1">
        <f ca="1">IF(AW$5=1,$S18,AV561)</f>
        <v>0</v>
      </c>
      <c r="AX18" s="1">
        <f ca="1">IF(AX$5=1,$S18,AW561)</f>
        <v>0</v>
      </c>
      <c r="AY18" s="1">
        <f ca="1">IF(AY$5=1,$S18,AX561)</f>
        <v>0</v>
      </c>
      <c r="AZ18" s="1">
        <f ca="1">IF(AZ$5=1,$S18,AY561)</f>
        <v>0</v>
      </c>
      <c r="BA18" s="1">
        <f ca="1">IF(BA$5=1,$S18,AZ561)</f>
        <v>0</v>
      </c>
      <c r="BB18" s="1">
        <f ca="1">IF(BB$5=1,$S18,BA561)</f>
        <v>0</v>
      </c>
      <c r="BC18" s="1">
        <f ca="1">IF(BC$5=1,$S18,BB561)</f>
        <v>0</v>
      </c>
      <c r="BD18" s="1">
        <f ca="1">IF(BD$5=1,$S18,BC561)</f>
        <v>0</v>
      </c>
      <c r="BE18" s="1">
        <f ca="1">IF(BE$5=1,$S18,BD561)</f>
        <v>0</v>
      </c>
    </row>
    <row r="19" spans="1:57" x14ac:dyDescent="0.3">
      <c r="B19" s="1">
        <f>MAX(B$16:B18)+1</f>
        <v>11</v>
      </c>
      <c r="H19" s="13" t="str">
        <f ca="1">INDIRECT($B$1&amp;Items!E$2&amp;$B19)</f>
        <v>Дебиторская задолженность</v>
      </c>
      <c r="I19" s="13" t="str">
        <f ca="1">IF(INDIRECT($B$1&amp;Items!F$2&amp;$B19)="",H19,INDIRECT($B$1&amp;Items!F$2&amp;$B19))</f>
        <v>ДЗ при реализации</v>
      </c>
      <c r="J19" s="1" t="str">
        <f ca="1">IF(INDIRECT($B$1&amp;Items!G$2&amp;$B19)="",IF(H19&lt;&gt;I19,"  "&amp;I19,I19),"    "&amp;INDIRECT($B$1&amp;Items!G$2&amp;$B19))</f>
        <v xml:space="preserve">    Направление-1</v>
      </c>
      <c r="S19" s="3">
        <v>0</v>
      </c>
      <c r="V19" s="1">
        <f>IF(V$5=1,$S19,U562)</f>
        <v>0</v>
      </c>
      <c r="W19" s="1">
        <f ca="1">IF(W$5=1,$S19,V562)</f>
        <v>0</v>
      </c>
      <c r="X19" s="1">
        <f ca="1">IF(X$5=1,$S19,W562)</f>
        <v>0</v>
      </c>
      <c r="Y19" s="1">
        <f ca="1">IF(Y$5=1,$S19,X562)</f>
        <v>-3928235.7393302638</v>
      </c>
      <c r="Z19" s="1">
        <f ca="1">IF(Z$5=1,$S19,Y562)</f>
        <v>-7856471.4786605276</v>
      </c>
      <c r="AA19" s="1">
        <f ca="1">IF(AA$5=1,$S19,Z562)</f>
        <v>5892353.6089953948</v>
      </c>
      <c r="AB19" s="1">
        <f ca="1">IF(AB$5=1,$S19,AA562)</f>
        <v>0</v>
      </c>
      <c r="AC19" s="1">
        <f ca="1">IF(AC$5=1,$S19,AB562)</f>
        <v>0</v>
      </c>
      <c r="AD19" s="1">
        <f ca="1">IF(AD$5=1,$S19,AC562)</f>
        <v>0</v>
      </c>
      <c r="AE19" s="1">
        <f ca="1">IF(AE$5=1,$S19,AD562)</f>
        <v>0</v>
      </c>
      <c r="AF19" s="1">
        <f ca="1">IF(AF$5=1,$S19,AE562)</f>
        <v>0</v>
      </c>
      <c r="AG19" s="1">
        <f ca="1">IF(AG$5=1,$S19,AF562)</f>
        <v>0</v>
      </c>
      <c r="AH19" s="1">
        <f ca="1">IF(AH$5=1,$S19,AG562)</f>
        <v>0</v>
      </c>
      <c r="AI19" s="1">
        <f ca="1">IF(AI$5=1,$S19,AH562)</f>
        <v>0</v>
      </c>
      <c r="AJ19" s="1">
        <f ca="1">IF(AJ$5=1,$S19,AI562)</f>
        <v>0</v>
      </c>
      <c r="AK19" s="1">
        <f ca="1">IF(AK$5=1,$S19,AJ562)</f>
        <v>0</v>
      </c>
      <c r="AL19" s="1">
        <f ca="1">IF(AL$5=1,$S19,AK562)</f>
        <v>0</v>
      </c>
      <c r="AM19" s="1">
        <f ca="1">IF(AM$5=1,$S19,AL562)</f>
        <v>0</v>
      </c>
      <c r="AN19" s="1">
        <f ca="1">IF(AN$5=1,$S19,AM562)</f>
        <v>0</v>
      </c>
      <c r="AO19" s="1">
        <f ca="1">IF(AO$5=1,$S19,AN562)</f>
        <v>0</v>
      </c>
      <c r="AP19" s="1">
        <f ca="1">IF(AP$5=1,$S19,AO562)</f>
        <v>0</v>
      </c>
      <c r="AQ19" s="1">
        <f ca="1">IF(AQ$5=1,$S19,AP562)</f>
        <v>0</v>
      </c>
      <c r="AR19" s="1">
        <f ca="1">IF(AR$5=1,$S19,AQ562)</f>
        <v>0</v>
      </c>
      <c r="AS19" s="1">
        <f ca="1">IF(AS$5=1,$S19,AR562)</f>
        <v>0</v>
      </c>
      <c r="AT19" s="1">
        <f ca="1">IF(AT$5=1,$S19,AS562)</f>
        <v>0</v>
      </c>
      <c r="AU19" s="1">
        <f ca="1">IF(AU$5=1,$S19,AT562)</f>
        <v>0</v>
      </c>
      <c r="AV19" s="1">
        <f ca="1">IF(AV$5=1,$S19,AU562)</f>
        <v>0</v>
      </c>
      <c r="AW19" s="1">
        <f ca="1">IF(AW$5=1,$S19,AV562)</f>
        <v>0</v>
      </c>
      <c r="AX19" s="1">
        <f ca="1">IF(AX$5=1,$S19,AW562)</f>
        <v>0</v>
      </c>
      <c r="AY19" s="1">
        <f ca="1">IF(AY$5=1,$S19,AX562)</f>
        <v>0</v>
      </c>
      <c r="AZ19" s="1">
        <f ca="1">IF(AZ$5=1,$S19,AY562)</f>
        <v>0</v>
      </c>
      <c r="BA19" s="1">
        <f ca="1">IF(BA$5=1,$S19,AZ562)</f>
        <v>0</v>
      </c>
      <c r="BB19" s="1">
        <f ca="1">IF(BB$5=1,$S19,BA562)</f>
        <v>0</v>
      </c>
      <c r="BC19" s="1">
        <f ca="1">IF(BC$5=1,$S19,BB562)</f>
        <v>0</v>
      </c>
      <c r="BD19" s="1">
        <f ca="1">IF(BD$5=1,$S19,BC562)</f>
        <v>0</v>
      </c>
      <c r="BE19" s="1">
        <f ca="1">IF(BE$5=1,$S19,BD562)</f>
        <v>0</v>
      </c>
    </row>
    <row r="20" spans="1:57" x14ac:dyDescent="0.3">
      <c r="B20" s="1">
        <f>MAX(B$16:B19)+1</f>
        <v>12</v>
      </c>
      <c r="H20" s="13" t="str">
        <f ca="1">INDIRECT($B$1&amp;Items!E$2&amp;$B20)</f>
        <v>Дебиторская задолженность</v>
      </c>
      <c r="I20" s="13" t="str">
        <f ca="1">IF(INDIRECT($B$1&amp;Items!F$2&amp;$B20)="",H20,INDIRECT($B$1&amp;Items!F$2&amp;$B20))</f>
        <v>ДЗ при реализации</v>
      </c>
      <c r="J20" s="1" t="str">
        <f ca="1">IF(INDIRECT($B$1&amp;Items!G$2&amp;$B20)="",IF(H20&lt;&gt;I20,"  "&amp;I20,I20),"    "&amp;INDIRECT($B$1&amp;Items!G$2&amp;$B20))</f>
        <v xml:space="preserve">    Направление-2</v>
      </c>
      <c r="S20" s="3">
        <v>0</v>
      </c>
      <c r="V20" s="1">
        <f>IF(V$5=1,$S20,U563)</f>
        <v>0</v>
      </c>
      <c r="W20" s="1">
        <f ca="1">IF(W$5=1,$S20,V563)</f>
        <v>0</v>
      </c>
      <c r="X20" s="1">
        <f ca="1">IF(X$5=1,$S20,W563)</f>
        <v>0</v>
      </c>
      <c r="Y20" s="1">
        <f ca="1">IF(Y$5=1,$S20,X563)</f>
        <v>0</v>
      </c>
      <c r="Z20" s="1">
        <f ca="1">IF(Z$5=1,$S20,Y563)</f>
        <v>0</v>
      </c>
      <c r="AA20" s="1">
        <f ca="1">IF(AA$5=1,$S20,Z563)</f>
        <v>-19264820.781505901</v>
      </c>
      <c r="AB20" s="1">
        <f ca="1">IF(AB$5=1,$S20,AA563)</f>
        <v>14448615.586129425</v>
      </c>
      <c r="AC20" s="1">
        <f ca="1">IF(AC$5=1,$S20,AB563)</f>
        <v>0</v>
      </c>
      <c r="AD20" s="1">
        <f ca="1">IF(AD$5=1,$S20,AC563)</f>
        <v>0</v>
      </c>
      <c r="AE20" s="1">
        <f ca="1">IF(AE$5=1,$S20,AD563)</f>
        <v>0</v>
      </c>
      <c r="AF20" s="1">
        <f ca="1">IF(AF$5=1,$S20,AE563)</f>
        <v>0</v>
      </c>
      <c r="AG20" s="1">
        <f ca="1">IF(AG$5=1,$S20,AF563)</f>
        <v>0</v>
      </c>
      <c r="AH20" s="1">
        <f ca="1">IF(AH$5=1,$S20,AG563)</f>
        <v>0</v>
      </c>
      <c r="AI20" s="1">
        <f ca="1">IF(AI$5=1,$S20,AH563)</f>
        <v>0</v>
      </c>
      <c r="AJ20" s="1">
        <f ca="1">IF(AJ$5=1,$S20,AI563)</f>
        <v>0</v>
      </c>
      <c r="AK20" s="1">
        <f ca="1">IF(AK$5=1,$S20,AJ563)</f>
        <v>0</v>
      </c>
      <c r="AL20" s="1">
        <f ca="1">IF(AL$5=1,$S20,AK563)</f>
        <v>0</v>
      </c>
      <c r="AM20" s="1">
        <f ca="1">IF(AM$5=1,$S20,AL563)</f>
        <v>0</v>
      </c>
      <c r="AN20" s="1">
        <f ca="1">IF(AN$5=1,$S20,AM563)</f>
        <v>0</v>
      </c>
      <c r="AO20" s="1">
        <f ca="1">IF(AO$5=1,$S20,AN563)</f>
        <v>0</v>
      </c>
      <c r="AP20" s="1">
        <f ca="1">IF(AP$5=1,$S20,AO563)</f>
        <v>0</v>
      </c>
      <c r="AQ20" s="1">
        <f ca="1">IF(AQ$5=1,$S20,AP563)</f>
        <v>0</v>
      </c>
      <c r="AR20" s="1">
        <f ca="1">IF(AR$5=1,$S20,AQ563)</f>
        <v>0</v>
      </c>
      <c r="AS20" s="1">
        <f ca="1">IF(AS$5=1,$S20,AR563)</f>
        <v>0</v>
      </c>
      <c r="AT20" s="1">
        <f ca="1">IF(AT$5=1,$S20,AS563)</f>
        <v>0</v>
      </c>
      <c r="AU20" s="1">
        <f ca="1">IF(AU$5=1,$S20,AT563)</f>
        <v>0</v>
      </c>
      <c r="AV20" s="1">
        <f ca="1">IF(AV$5=1,$S20,AU563)</f>
        <v>0</v>
      </c>
      <c r="AW20" s="1">
        <f ca="1">IF(AW$5=1,$S20,AV563)</f>
        <v>0</v>
      </c>
      <c r="AX20" s="1">
        <f ca="1">IF(AX$5=1,$S20,AW563)</f>
        <v>0</v>
      </c>
      <c r="AY20" s="1">
        <f ca="1">IF(AY$5=1,$S20,AX563)</f>
        <v>0</v>
      </c>
      <c r="AZ20" s="1">
        <f ca="1">IF(AZ$5=1,$S20,AY563)</f>
        <v>0</v>
      </c>
      <c r="BA20" s="1">
        <f ca="1">IF(BA$5=1,$S20,AZ563)</f>
        <v>0</v>
      </c>
      <c r="BB20" s="1">
        <f ca="1">IF(BB$5=1,$S20,BA563)</f>
        <v>0</v>
      </c>
      <c r="BC20" s="1">
        <f ca="1">IF(BC$5=1,$S20,BB563)</f>
        <v>0</v>
      </c>
      <c r="BD20" s="1">
        <f ca="1">IF(BD$5=1,$S20,BC563)</f>
        <v>0</v>
      </c>
      <c r="BE20" s="1">
        <f ca="1">IF(BE$5=1,$S20,BD563)</f>
        <v>0</v>
      </c>
    </row>
    <row r="21" spans="1:57" x14ac:dyDescent="0.3">
      <c r="B21" s="1">
        <f>MAX(B$16:B20)+1</f>
        <v>13</v>
      </c>
      <c r="H21" s="13" t="str">
        <f ca="1">INDIRECT($B$1&amp;Items!E$2&amp;$B21)</f>
        <v>Дебиторская задолженность</v>
      </c>
      <c r="I21" s="13" t="str">
        <f ca="1">IF(INDIRECT($B$1&amp;Items!F$2&amp;$B21)="",H21,INDIRECT($B$1&amp;Items!F$2&amp;$B21))</f>
        <v>ДЗ при реализации</v>
      </c>
      <c r="J21" s="1" t="str">
        <f ca="1">IF(INDIRECT($B$1&amp;Items!G$2&amp;$B21)="",IF(H21&lt;&gt;I21,"  "&amp;I21,I21),"    "&amp;INDIRECT($B$1&amp;Items!G$2&amp;$B21))</f>
        <v xml:space="preserve">    Направление-3</v>
      </c>
      <c r="S21" s="3">
        <v>0</v>
      </c>
      <c r="V21" s="1">
        <f>IF(V$5=1,$S21,U564)</f>
        <v>0</v>
      </c>
      <c r="W21" s="1">
        <f ca="1">IF(W$5=1,$S21,V564)</f>
        <v>0</v>
      </c>
      <c r="X21" s="1">
        <f ca="1">IF(X$5=1,$S21,W564)</f>
        <v>0</v>
      </c>
      <c r="Y21" s="1">
        <f ca="1">IF(Y$5=1,$S21,X564)</f>
        <v>0</v>
      </c>
      <c r="Z21" s="1">
        <f ca="1">IF(Z$5=1,$S21,Y564)</f>
        <v>0</v>
      </c>
      <c r="AA21" s="1">
        <f ca="1">IF(AA$5=1,$S21,Z564)</f>
        <v>0</v>
      </c>
      <c r="AB21" s="1">
        <f ca="1">IF(AB$5=1,$S21,AA564)</f>
        <v>0</v>
      </c>
      <c r="AC21" s="1">
        <f ca="1">IF(AC$5=1,$S21,AB564)</f>
        <v>0</v>
      </c>
      <c r="AD21" s="1">
        <f ca="1">IF(AD$5=1,$S21,AC564)</f>
        <v>0</v>
      </c>
      <c r="AE21" s="1">
        <f ca="1">IF(AE$5=1,$S21,AD564)</f>
        <v>0</v>
      </c>
      <c r="AF21" s="1">
        <f ca="1">IF(AF$5=1,$S21,AE564)</f>
        <v>0</v>
      </c>
      <c r="AG21" s="1">
        <f ca="1">IF(AG$5=1,$S21,AF564)</f>
        <v>0</v>
      </c>
      <c r="AH21" s="1">
        <f ca="1">IF(AH$5=1,$S21,AG564)</f>
        <v>0</v>
      </c>
      <c r="AI21" s="1">
        <f ca="1">IF(AI$5=1,$S21,AH564)</f>
        <v>0</v>
      </c>
      <c r="AJ21" s="1">
        <f ca="1">IF(AJ$5=1,$S21,AI564)</f>
        <v>0</v>
      </c>
      <c r="AK21" s="1">
        <f ca="1">IF(AK$5=1,$S21,AJ564)</f>
        <v>0</v>
      </c>
      <c r="AL21" s="1">
        <f ca="1">IF(AL$5=1,$S21,AK564)</f>
        <v>0</v>
      </c>
      <c r="AM21" s="1">
        <f ca="1">IF(AM$5=1,$S21,AL564)</f>
        <v>0</v>
      </c>
      <c r="AN21" s="1">
        <f ca="1">IF(AN$5=1,$S21,AM564)</f>
        <v>0</v>
      </c>
      <c r="AO21" s="1">
        <f ca="1">IF(AO$5=1,$S21,AN564)</f>
        <v>0</v>
      </c>
      <c r="AP21" s="1">
        <f ca="1">IF(AP$5=1,$S21,AO564)</f>
        <v>0</v>
      </c>
      <c r="AQ21" s="1">
        <f ca="1">IF(AQ$5=1,$S21,AP564)</f>
        <v>0</v>
      </c>
      <c r="AR21" s="1">
        <f ca="1">IF(AR$5=1,$S21,AQ564)</f>
        <v>0</v>
      </c>
      <c r="AS21" s="1">
        <f ca="1">IF(AS$5=1,$S21,AR564)</f>
        <v>0</v>
      </c>
      <c r="AT21" s="1">
        <f ca="1">IF(AT$5=1,$S21,AS564)</f>
        <v>0</v>
      </c>
      <c r="AU21" s="1">
        <f ca="1">IF(AU$5=1,$S21,AT564)</f>
        <v>0</v>
      </c>
      <c r="AV21" s="1">
        <f ca="1">IF(AV$5=1,$S21,AU564)</f>
        <v>0</v>
      </c>
      <c r="AW21" s="1">
        <f ca="1">IF(AW$5=1,$S21,AV564)</f>
        <v>0</v>
      </c>
      <c r="AX21" s="1">
        <f ca="1">IF(AX$5=1,$S21,AW564)</f>
        <v>0</v>
      </c>
      <c r="AY21" s="1">
        <f ca="1">IF(AY$5=1,$S21,AX564)</f>
        <v>0</v>
      </c>
      <c r="AZ21" s="1">
        <f ca="1">IF(AZ$5=1,$S21,AY564)</f>
        <v>0</v>
      </c>
      <c r="BA21" s="1">
        <f ca="1">IF(BA$5=1,$S21,AZ564)</f>
        <v>0</v>
      </c>
      <c r="BB21" s="1">
        <f ca="1">IF(BB$5=1,$S21,BA564)</f>
        <v>0</v>
      </c>
      <c r="BC21" s="1">
        <f ca="1">IF(BC$5=1,$S21,BB564)</f>
        <v>0</v>
      </c>
      <c r="BD21" s="1">
        <f ca="1">IF(BD$5=1,$S21,BC564)</f>
        <v>0</v>
      </c>
      <c r="BE21" s="1">
        <f ca="1">IF(BE$5=1,$S21,BD564)</f>
        <v>0</v>
      </c>
    </row>
    <row r="22" spans="1:57" x14ac:dyDescent="0.3">
      <c r="B22" s="1">
        <f>MAX(B$16:B21)+1</f>
        <v>14</v>
      </c>
      <c r="H22" s="13" t="str">
        <f ca="1">INDIRECT($B$1&amp;Items!E$2&amp;$B22)</f>
        <v>Дебиторская задолженность</v>
      </c>
      <c r="I22" s="13" t="str">
        <f ca="1">IF(INDIRECT($B$1&amp;Items!F$2&amp;$B22)="",H22,INDIRECT($B$1&amp;Items!F$2&amp;$B22))</f>
        <v>Прочая ДЗ</v>
      </c>
      <c r="J22" s="1" t="str">
        <f ca="1">IF(INDIRECT($B$1&amp;Items!G$2&amp;$B22)="",IF(H22&lt;&gt;I22,"  "&amp;I22,I22),"    "&amp;INDIRECT($B$1&amp;Items!G$2&amp;$B22))</f>
        <v xml:space="preserve">  Прочая ДЗ</v>
      </c>
      <c r="S22" s="6">
        <f>SUM(S23:S25)</f>
        <v>0</v>
      </c>
      <c r="V22" s="1">
        <f>IF(V$5=1,$S22,U565)</f>
        <v>0</v>
      </c>
      <c r="W22" s="1">
        <f ca="1">IF(W$5=1,$S22,V565)</f>
        <v>0</v>
      </c>
      <c r="X22" s="1">
        <f ca="1">IF(X$5=1,$S22,W565)</f>
        <v>0</v>
      </c>
      <c r="Y22" s="1">
        <f ca="1">IF(Y$5=1,$S22,X565)</f>
        <v>0</v>
      </c>
      <c r="Z22" s="1">
        <f ca="1">IF(Z$5=1,$S22,Y565)</f>
        <v>0</v>
      </c>
      <c r="AA22" s="1">
        <f ca="1">IF(AA$5=1,$S22,Z565)</f>
        <v>0</v>
      </c>
      <c r="AB22" s="1">
        <f ca="1">IF(AB$5=1,$S22,AA565)</f>
        <v>0</v>
      </c>
      <c r="AC22" s="1">
        <f ca="1">IF(AC$5=1,$S22,AB565)</f>
        <v>0</v>
      </c>
      <c r="AD22" s="1">
        <f ca="1">IF(AD$5=1,$S22,AC565)</f>
        <v>0</v>
      </c>
      <c r="AE22" s="1">
        <f ca="1">IF(AE$5=1,$S22,AD565)</f>
        <v>0</v>
      </c>
      <c r="AF22" s="1">
        <f ca="1">IF(AF$5=1,$S22,AE565)</f>
        <v>0</v>
      </c>
      <c r="AG22" s="1">
        <f ca="1">IF(AG$5=1,$S22,AF565)</f>
        <v>0</v>
      </c>
      <c r="AH22" s="1">
        <f ca="1">IF(AH$5=1,$S22,AG565)</f>
        <v>0</v>
      </c>
      <c r="AI22" s="1">
        <f ca="1">IF(AI$5=1,$S22,AH565)</f>
        <v>0</v>
      </c>
      <c r="AJ22" s="1">
        <f ca="1">IF(AJ$5=1,$S22,AI565)</f>
        <v>0</v>
      </c>
      <c r="AK22" s="1">
        <f ca="1">IF(AK$5=1,$S22,AJ565)</f>
        <v>0</v>
      </c>
      <c r="AL22" s="1">
        <f ca="1">IF(AL$5=1,$S22,AK565)</f>
        <v>0</v>
      </c>
      <c r="AM22" s="1">
        <f ca="1">IF(AM$5=1,$S22,AL565)</f>
        <v>0</v>
      </c>
      <c r="AN22" s="1">
        <f ca="1">IF(AN$5=1,$S22,AM565)</f>
        <v>0</v>
      </c>
      <c r="AO22" s="1">
        <f ca="1">IF(AO$5=1,$S22,AN565)</f>
        <v>0</v>
      </c>
      <c r="AP22" s="1">
        <f ca="1">IF(AP$5=1,$S22,AO565)</f>
        <v>0</v>
      </c>
      <c r="AQ22" s="1">
        <f ca="1">IF(AQ$5=1,$S22,AP565)</f>
        <v>0</v>
      </c>
      <c r="AR22" s="1">
        <f ca="1">IF(AR$5=1,$S22,AQ565)</f>
        <v>0</v>
      </c>
      <c r="AS22" s="1">
        <f ca="1">IF(AS$5=1,$S22,AR565)</f>
        <v>0</v>
      </c>
      <c r="AT22" s="1">
        <f ca="1">IF(AT$5=1,$S22,AS565)</f>
        <v>0</v>
      </c>
      <c r="AU22" s="1">
        <f ca="1">IF(AU$5=1,$S22,AT565)</f>
        <v>0</v>
      </c>
      <c r="AV22" s="1">
        <f ca="1">IF(AV$5=1,$S22,AU565)</f>
        <v>0</v>
      </c>
      <c r="AW22" s="1">
        <f ca="1">IF(AW$5=1,$S22,AV565)</f>
        <v>0</v>
      </c>
      <c r="AX22" s="1">
        <f ca="1">IF(AX$5=1,$S22,AW565)</f>
        <v>0</v>
      </c>
      <c r="AY22" s="1">
        <f ca="1">IF(AY$5=1,$S22,AX565)</f>
        <v>0</v>
      </c>
      <c r="AZ22" s="1">
        <f ca="1">IF(AZ$5=1,$S22,AY565)</f>
        <v>0</v>
      </c>
      <c r="BA22" s="1">
        <f ca="1">IF(BA$5=1,$S22,AZ565)</f>
        <v>0</v>
      </c>
      <c r="BB22" s="1">
        <f ca="1">IF(BB$5=1,$S22,BA565)</f>
        <v>0</v>
      </c>
      <c r="BC22" s="1">
        <f ca="1">IF(BC$5=1,$S22,BB565)</f>
        <v>0</v>
      </c>
      <c r="BD22" s="1">
        <f ca="1">IF(BD$5=1,$S22,BC565)</f>
        <v>0</v>
      </c>
      <c r="BE22" s="1">
        <f ca="1">IF(BE$5=1,$S22,BD565)</f>
        <v>0</v>
      </c>
    </row>
    <row r="23" spans="1:57" x14ac:dyDescent="0.3">
      <c r="B23" s="1">
        <f>MAX(B$16:B22)+1</f>
        <v>15</v>
      </c>
      <c r="H23" s="13" t="str">
        <f ca="1">INDIRECT($B$1&amp;Items!E$2&amp;$B23)</f>
        <v>Дебиторская задолженность</v>
      </c>
      <c r="I23" s="13" t="str">
        <f ca="1">IF(INDIRECT($B$1&amp;Items!F$2&amp;$B23)="",H23,INDIRECT($B$1&amp;Items!F$2&amp;$B23))</f>
        <v>Прочая ДЗ</v>
      </c>
      <c r="J23" s="1" t="str">
        <f ca="1">IF(INDIRECT($B$1&amp;Items!G$2&amp;$B23)="",IF(H23&lt;&gt;I23,"  "&amp;I23,I23),"    "&amp;INDIRECT($B$1&amp;Items!G$2&amp;$B23))</f>
        <v xml:space="preserve">    Прочие продажи-1</v>
      </c>
      <c r="S23" s="3">
        <v>0</v>
      </c>
      <c r="V23" s="1">
        <f>IF(V$5=1,$S23,U566)</f>
        <v>0</v>
      </c>
      <c r="W23" s="1">
        <f ca="1">IF(W$5=1,$S23,V566)</f>
        <v>0</v>
      </c>
      <c r="X23" s="1">
        <f ca="1">IF(X$5=1,$S23,W566)</f>
        <v>0</v>
      </c>
      <c r="Y23" s="1">
        <f ca="1">IF(Y$5=1,$S23,X566)</f>
        <v>0</v>
      </c>
      <c r="Z23" s="1">
        <f ca="1">IF(Z$5=1,$S23,Y566)</f>
        <v>0</v>
      </c>
      <c r="AA23" s="1">
        <f ca="1">IF(AA$5=1,$S23,Z566)</f>
        <v>0</v>
      </c>
      <c r="AB23" s="1">
        <f ca="1">IF(AB$5=1,$S23,AA566)</f>
        <v>0</v>
      </c>
      <c r="AC23" s="1">
        <f ca="1">IF(AC$5=1,$S23,AB566)</f>
        <v>0</v>
      </c>
      <c r="AD23" s="1">
        <f ca="1">IF(AD$5=1,$S23,AC566)</f>
        <v>0</v>
      </c>
      <c r="AE23" s="1">
        <f ca="1">IF(AE$5=1,$S23,AD566)</f>
        <v>0</v>
      </c>
      <c r="AF23" s="1">
        <f ca="1">IF(AF$5=1,$S23,AE566)</f>
        <v>0</v>
      </c>
      <c r="AG23" s="1">
        <f ca="1">IF(AG$5=1,$S23,AF566)</f>
        <v>0</v>
      </c>
      <c r="AH23" s="1">
        <f ca="1">IF(AH$5=1,$S23,AG566)</f>
        <v>0</v>
      </c>
      <c r="AI23" s="1">
        <f ca="1">IF(AI$5=1,$S23,AH566)</f>
        <v>0</v>
      </c>
      <c r="AJ23" s="1">
        <f ca="1">IF(AJ$5=1,$S23,AI566)</f>
        <v>0</v>
      </c>
      <c r="AK23" s="1">
        <f ca="1">IF(AK$5=1,$S23,AJ566)</f>
        <v>0</v>
      </c>
      <c r="AL23" s="1">
        <f ca="1">IF(AL$5=1,$S23,AK566)</f>
        <v>0</v>
      </c>
      <c r="AM23" s="1">
        <f ca="1">IF(AM$5=1,$S23,AL566)</f>
        <v>0</v>
      </c>
      <c r="AN23" s="1">
        <f ca="1">IF(AN$5=1,$S23,AM566)</f>
        <v>0</v>
      </c>
      <c r="AO23" s="1">
        <f ca="1">IF(AO$5=1,$S23,AN566)</f>
        <v>0</v>
      </c>
      <c r="AP23" s="1">
        <f ca="1">IF(AP$5=1,$S23,AO566)</f>
        <v>0</v>
      </c>
      <c r="AQ23" s="1">
        <f ca="1">IF(AQ$5=1,$S23,AP566)</f>
        <v>0</v>
      </c>
      <c r="AR23" s="1">
        <f ca="1">IF(AR$5=1,$S23,AQ566)</f>
        <v>0</v>
      </c>
      <c r="AS23" s="1">
        <f ca="1">IF(AS$5=1,$S23,AR566)</f>
        <v>0</v>
      </c>
      <c r="AT23" s="1">
        <f ca="1">IF(AT$5=1,$S23,AS566)</f>
        <v>0</v>
      </c>
      <c r="AU23" s="1">
        <f ca="1">IF(AU$5=1,$S23,AT566)</f>
        <v>0</v>
      </c>
      <c r="AV23" s="1">
        <f ca="1">IF(AV$5=1,$S23,AU566)</f>
        <v>0</v>
      </c>
      <c r="AW23" s="1">
        <f ca="1">IF(AW$5=1,$S23,AV566)</f>
        <v>0</v>
      </c>
      <c r="AX23" s="1">
        <f ca="1">IF(AX$5=1,$S23,AW566)</f>
        <v>0</v>
      </c>
      <c r="AY23" s="1">
        <f ca="1">IF(AY$5=1,$S23,AX566)</f>
        <v>0</v>
      </c>
      <c r="AZ23" s="1">
        <f ca="1">IF(AZ$5=1,$S23,AY566)</f>
        <v>0</v>
      </c>
      <c r="BA23" s="1">
        <f ca="1">IF(BA$5=1,$S23,AZ566)</f>
        <v>0</v>
      </c>
      <c r="BB23" s="1">
        <f ca="1">IF(BB$5=1,$S23,BA566)</f>
        <v>0</v>
      </c>
      <c r="BC23" s="1">
        <f ca="1">IF(BC$5=1,$S23,BB566)</f>
        <v>0</v>
      </c>
      <c r="BD23" s="1">
        <f ca="1">IF(BD$5=1,$S23,BC566)</f>
        <v>0</v>
      </c>
      <c r="BE23" s="1">
        <f ca="1">IF(BE$5=1,$S23,BD566)</f>
        <v>0</v>
      </c>
    </row>
    <row r="24" spans="1:57" x14ac:dyDescent="0.3">
      <c r="B24" s="1">
        <f>MAX(B$16:B23)+1</f>
        <v>16</v>
      </c>
      <c r="H24" s="13" t="str">
        <f ca="1">INDIRECT($B$1&amp;Items!E$2&amp;$B24)</f>
        <v>Дебиторская задолженность</v>
      </c>
      <c r="I24" s="13" t="str">
        <f ca="1">IF(INDIRECT($B$1&amp;Items!F$2&amp;$B24)="",H24,INDIRECT($B$1&amp;Items!F$2&amp;$B24))</f>
        <v>Прочая ДЗ</v>
      </c>
      <c r="J24" s="1" t="str">
        <f ca="1">IF(INDIRECT($B$1&amp;Items!G$2&amp;$B24)="",IF(H24&lt;&gt;I24,"  "&amp;I24,I24),"    "&amp;INDIRECT($B$1&amp;Items!G$2&amp;$B24))</f>
        <v xml:space="preserve">    Прочие продажи-2</v>
      </c>
      <c r="S24" s="3">
        <v>0</v>
      </c>
      <c r="V24" s="1">
        <f>IF(V$5=1,$S24,U567)</f>
        <v>0</v>
      </c>
      <c r="W24" s="1">
        <f ca="1">IF(W$5=1,$S24,V567)</f>
        <v>0</v>
      </c>
      <c r="X24" s="1">
        <f ca="1">IF(X$5=1,$S24,W567)</f>
        <v>0</v>
      </c>
      <c r="Y24" s="1">
        <f ca="1">IF(Y$5=1,$S24,X567)</f>
        <v>0</v>
      </c>
      <c r="Z24" s="1">
        <f ca="1">IF(Z$5=1,$S24,Y567)</f>
        <v>0</v>
      </c>
      <c r="AA24" s="1">
        <f ca="1">IF(AA$5=1,$S24,Z567)</f>
        <v>0</v>
      </c>
      <c r="AB24" s="1">
        <f ca="1">IF(AB$5=1,$S24,AA567)</f>
        <v>0</v>
      </c>
      <c r="AC24" s="1">
        <f ca="1">IF(AC$5=1,$S24,AB567)</f>
        <v>0</v>
      </c>
      <c r="AD24" s="1">
        <f ca="1">IF(AD$5=1,$S24,AC567)</f>
        <v>0</v>
      </c>
      <c r="AE24" s="1">
        <f ca="1">IF(AE$5=1,$S24,AD567)</f>
        <v>0</v>
      </c>
      <c r="AF24" s="1">
        <f ca="1">IF(AF$5=1,$S24,AE567)</f>
        <v>0</v>
      </c>
      <c r="AG24" s="1">
        <f ca="1">IF(AG$5=1,$S24,AF567)</f>
        <v>0</v>
      </c>
      <c r="AH24" s="1">
        <f ca="1">IF(AH$5=1,$S24,AG567)</f>
        <v>0</v>
      </c>
      <c r="AI24" s="1">
        <f ca="1">IF(AI$5=1,$S24,AH567)</f>
        <v>0</v>
      </c>
      <c r="AJ24" s="1">
        <f ca="1">IF(AJ$5=1,$S24,AI567)</f>
        <v>0</v>
      </c>
      <c r="AK24" s="1">
        <f ca="1">IF(AK$5=1,$S24,AJ567)</f>
        <v>0</v>
      </c>
      <c r="AL24" s="1">
        <f ca="1">IF(AL$5=1,$S24,AK567)</f>
        <v>0</v>
      </c>
      <c r="AM24" s="1">
        <f ca="1">IF(AM$5=1,$S24,AL567)</f>
        <v>0</v>
      </c>
      <c r="AN24" s="1">
        <f ca="1">IF(AN$5=1,$S24,AM567)</f>
        <v>0</v>
      </c>
      <c r="AO24" s="1">
        <f ca="1">IF(AO$5=1,$S24,AN567)</f>
        <v>0</v>
      </c>
      <c r="AP24" s="1">
        <f ca="1">IF(AP$5=1,$S24,AO567)</f>
        <v>0</v>
      </c>
      <c r="AQ24" s="1">
        <f ca="1">IF(AQ$5=1,$S24,AP567)</f>
        <v>0</v>
      </c>
      <c r="AR24" s="1">
        <f ca="1">IF(AR$5=1,$S24,AQ567)</f>
        <v>0</v>
      </c>
      <c r="AS24" s="1">
        <f ca="1">IF(AS$5=1,$S24,AR567)</f>
        <v>0</v>
      </c>
      <c r="AT24" s="1">
        <f ca="1">IF(AT$5=1,$S24,AS567)</f>
        <v>0</v>
      </c>
      <c r="AU24" s="1">
        <f ca="1">IF(AU$5=1,$S24,AT567)</f>
        <v>0</v>
      </c>
      <c r="AV24" s="1">
        <f ca="1">IF(AV$5=1,$S24,AU567)</f>
        <v>0</v>
      </c>
      <c r="AW24" s="1">
        <f ca="1">IF(AW$5=1,$S24,AV567)</f>
        <v>0</v>
      </c>
      <c r="AX24" s="1">
        <f ca="1">IF(AX$5=1,$S24,AW567)</f>
        <v>0</v>
      </c>
      <c r="AY24" s="1">
        <f ca="1">IF(AY$5=1,$S24,AX567)</f>
        <v>0</v>
      </c>
      <c r="AZ24" s="1">
        <f ca="1">IF(AZ$5=1,$S24,AY567)</f>
        <v>0</v>
      </c>
      <c r="BA24" s="1">
        <f ca="1">IF(BA$5=1,$S24,AZ567)</f>
        <v>0</v>
      </c>
      <c r="BB24" s="1">
        <f ca="1">IF(BB$5=1,$S24,BA567)</f>
        <v>0</v>
      </c>
      <c r="BC24" s="1">
        <f ca="1">IF(BC$5=1,$S24,BB567)</f>
        <v>0</v>
      </c>
      <c r="BD24" s="1">
        <f ca="1">IF(BD$5=1,$S24,BC567)</f>
        <v>0</v>
      </c>
      <c r="BE24" s="1">
        <f ca="1">IF(BE$5=1,$S24,BD567)</f>
        <v>0</v>
      </c>
    </row>
    <row r="25" spans="1:57" ht="4.95" customHeigh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</row>
    <row r="27" spans="1:57" x14ac:dyDescent="0.3">
      <c r="B27" s="1">
        <f>ROW(Items!$A$83)</f>
        <v>83</v>
      </c>
      <c r="H27" s="13" t="str">
        <f ca="1">INDIRECT($B$1&amp;Items!E$2&amp;$B27)</f>
        <v>Незавершенное производство</v>
      </c>
      <c r="I27" s="13" t="str">
        <f ca="1">IF(INDIRECT($B$1&amp;Items!F$2&amp;$B27)="",H27,INDIRECT($B$1&amp;Items!F$2&amp;$B27))</f>
        <v>Незавершенное производство</v>
      </c>
      <c r="J27" s="1" t="str">
        <f ca="1">IF(INDIRECT($B$1&amp;Items!G$2&amp;$B27)="",IF(H27&lt;&gt;I27,"  "&amp;I27,I27),"    "&amp;INDIRECT($B$1&amp;Items!G$2&amp;$B27))</f>
        <v>Незавершенное производство</v>
      </c>
      <c r="S27" s="1">
        <f>SUM(S28:S33)</f>
        <v>0</v>
      </c>
      <c r="V27" s="1">
        <f t="shared" ref="V27:BE27" si="56">SUM(V28:V33)</f>
        <v>0</v>
      </c>
      <c r="W27" s="1">
        <f t="shared" ca="1" si="56"/>
        <v>12166127.686100001</v>
      </c>
      <c r="X27" s="1">
        <f t="shared" ca="1" si="56"/>
        <v>22773648.879333999</v>
      </c>
      <c r="Y27" s="1">
        <f t="shared" ca="1" si="56"/>
        <v>35867379.952873006</v>
      </c>
      <c r="Z27" s="1">
        <f t="shared" ca="1" si="56"/>
        <v>44661231.573518999</v>
      </c>
      <c r="AA27" s="1">
        <f t="shared" ca="1" si="56"/>
        <v>42254107.923230797</v>
      </c>
      <c r="AB27" s="1">
        <f t="shared" ca="1" si="56"/>
        <v>20582073.484514847</v>
      </c>
      <c r="AC27" s="1">
        <f t="shared" ca="1" si="56"/>
        <v>20582073.484514847</v>
      </c>
      <c r="AD27" s="1">
        <f t="shared" ca="1" si="56"/>
        <v>20582073.484514847</v>
      </c>
      <c r="AE27" s="1">
        <f t="shared" ca="1" si="56"/>
        <v>20582073.484514847</v>
      </c>
      <c r="AF27" s="1">
        <f t="shared" ca="1" si="56"/>
        <v>20582073.484514847</v>
      </c>
      <c r="AG27" s="1">
        <f t="shared" ca="1" si="56"/>
        <v>20582073.484514847</v>
      </c>
      <c r="AH27" s="1">
        <f t="shared" ca="1" si="56"/>
        <v>20582073.484514847</v>
      </c>
      <c r="AI27" s="1">
        <f t="shared" ca="1" si="56"/>
        <v>20582073.484514847</v>
      </c>
      <c r="AJ27" s="1">
        <f t="shared" ca="1" si="56"/>
        <v>20582073.484514847</v>
      </c>
      <c r="AK27" s="1">
        <f t="shared" ca="1" si="56"/>
        <v>20582073.484514847</v>
      </c>
      <c r="AL27" s="1">
        <f t="shared" ca="1" si="56"/>
        <v>20582073.484514847</v>
      </c>
      <c r="AM27" s="1">
        <f t="shared" ca="1" si="56"/>
        <v>20582073.484514847</v>
      </c>
      <c r="AN27" s="1">
        <f t="shared" ca="1" si="56"/>
        <v>20582073.484514847</v>
      </c>
      <c r="AO27" s="1">
        <f t="shared" ca="1" si="56"/>
        <v>20582073.484514847</v>
      </c>
      <c r="AP27" s="1">
        <f t="shared" ca="1" si="56"/>
        <v>20582073.484514847</v>
      </c>
      <c r="AQ27" s="1">
        <f t="shared" ca="1" si="56"/>
        <v>20582073.484514847</v>
      </c>
      <c r="AR27" s="1">
        <f t="shared" ca="1" si="56"/>
        <v>20582073.484514847</v>
      </c>
      <c r="AS27" s="1">
        <f t="shared" ca="1" si="56"/>
        <v>20582073.484514847</v>
      </c>
      <c r="AT27" s="1">
        <f t="shared" ca="1" si="56"/>
        <v>20582073.484514847</v>
      </c>
      <c r="AU27" s="1">
        <f t="shared" ca="1" si="56"/>
        <v>20582073.484514847</v>
      </c>
      <c r="AV27" s="1">
        <f t="shared" ca="1" si="56"/>
        <v>20582073.484514847</v>
      </c>
      <c r="AW27" s="1">
        <f t="shared" ca="1" si="56"/>
        <v>20582073.484514847</v>
      </c>
      <c r="AX27" s="1">
        <f t="shared" ca="1" si="56"/>
        <v>20582073.484514847</v>
      </c>
      <c r="AY27" s="1">
        <f t="shared" ca="1" si="56"/>
        <v>20582073.484514847</v>
      </c>
      <c r="AZ27" s="1">
        <f t="shared" ca="1" si="56"/>
        <v>20582073.484514847</v>
      </c>
      <c r="BA27" s="1">
        <f t="shared" ca="1" si="56"/>
        <v>20582073.484514847</v>
      </c>
      <c r="BB27" s="1">
        <f t="shared" ca="1" si="56"/>
        <v>20582073.484514847</v>
      </c>
      <c r="BC27" s="1">
        <f t="shared" ca="1" si="56"/>
        <v>20582073.484514847</v>
      </c>
      <c r="BD27" s="1">
        <f t="shared" ca="1" si="56"/>
        <v>20582073.484514847</v>
      </c>
      <c r="BE27" s="1">
        <f t="shared" ca="1" si="56"/>
        <v>20582073.484514847</v>
      </c>
    </row>
    <row r="28" spans="1:57" x14ac:dyDescent="0.3">
      <c r="B28" s="1">
        <f>MAX(B$26:B27)+1</f>
        <v>84</v>
      </c>
      <c r="H28" s="13" t="str">
        <f ca="1">INDIRECT($B$1&amp;Items!E$2&amp;$B28)</f>
        <v>Незавершенное производство</v>
      </c>
      <c r="I28" s="13" t="str">
        <f ca="1">IF(INDIRECT($B$1&amp;Items!F$2&amp;$B28)="",H28,INDIRECT($B$1&amp;Items!F$2&amp;$B28))</f>
        <v>Начисление затрат этапа-1 бизнес-процесса</v>
      </c>
      <c r="J28" s="1" t="str">
        <f ca="1">IF(INDIRECT($B$1&amp;Items!G$2&amp;$B28)="",IF(H28&lt;&gt;I28,"  "&amp;I28,I28),"    "&amp;INDIRECT($B$1&amp;Items!G$2&amp;$B28))</f>
        <v xml:space="preserve">  Начисление затрат этапа-1 бизнес-процесса</v>
      </c>
      <c r="S28" s="3">
        <v>0</v>
      </c>
      <c r="V28" s="1">
        <f>IF(V$5=1,$S28,U571)</f>
        <v>0</v>
      </c>
      <c r="W28" s="1">
        <f ca="1">IF(W$5=1,$S28,V571)</f>
        <v>3995100</v>
      </c>
      <c r="X28" s="1">
        <f ca="1">IF(X$5=1,$S28,W571)</f>
        <v>6204757</v>
      </c>
      <c r="Y28" s="1">
        <f ca="1">IF(Y$5=1,$S28,X571)</f>
        <v>11098926.2893</v>
      </c>
      <c r="Z28" s="1">
        <f ca="1">IF(Z$5=1,$S28,Y571)</f>
        <v>12501478.02</v>
      </c>
      <c r="AA28" s="1">
        <f ca="1">IF(AA$5=1,$S28,Z571)</f>
        <v>10001182.415999999</v>
      </c>
      <c r="AB28" s="1">
        <f ca="1">IF(AB$5=1,$S28,AA571)</f>
        <v>4375517.3069999991</v>
      </c>
      <c r="AC28" s="1">
        <f ca="1">IF(AC$5=1,$S28,AB571)</f>
        <v>4375517.3069999991</v>
      </c>
      <c r="AD28" s="1">
        <f ca="1">IF(AD$5=1,$S28,AC571)</f>
        <v>4375517.3069999991</v>
      </c>
      <c r="AE28" s="1">
        <f ca="1">IF(AE$5=1,$S28,AD571)</f>
        <v>4375517.3069999991</v>
      </c>
      <c r="AF28" s="1">
        <f ca="1">IF(AF$5=1,$S28,AE571)</f>
        <v>4375517.3069999991</v>
      </c>
      <c r="AG28" s="1">
        <f ca="1">IF(AG$5=1,$S28,AF571)</f>
        <v>4375517.3069999991</v>
      </c>
      <c r="AH28" s="1">
        <f ca="1">IF(AH$5=1,$S28,AG571)</f>
        <v>4375517.3069999991</v>
      </c>
      <c r="AI28" s="1">
        <f ca="1">IF(AI$5=1,$S28,AH571)</f>
        <v>4375517.3069999991</v>
      </c>
      <c r="AJ28" s="1">
        <f ca="1">IF(AJ$5=1,$S28,AI571)</f>
        <v>4375517.3069999991</v>
      </c>
      <c r="AK28" s="1">
        <f ca="1">IF(AK$5=1,$S28,AJ571)</f>
        <v>4375517.3069999991</v>
      </c>
      <c r="AL28" s="1">
        <f ca="1">IF(AL$5=1,$S28,AK571)</f>
        <v>4375517.3069999991</v>
      </c>
      <c r="AM28" s="1">
        <f ca="1">IF(AM$5=1,$S28,AL571)</f>
        <v>4375517.3069999991</v>
      </c>
      <c r="AN28" s="1">
        <f ca="1">IF(AN$5=1,$S28,AM571)</f>
        <v>4375517.3069999991</v>
      </c>
      <c r="AO28" s="1">
        <f ca="1">IF(AO$5=1,$S28,AN571)</f>
        <v>4375517.3069999991</v>
      </c>
      <c r="AP28" s="1">
        <f ca="1">IF(AP$5=1,$S28,AO571)</f>
        <v>4375517.3069999991</v>
      </c>
      <c r="AQ28" s="1">
        <f ca="1">IF(AQ$5=1,$S28,AP571)</f>
        <v>4375517.3069999991</v>
      </c>
      <c r="AR28" s="1">
        <f ca="1">IF(AR$5=1,$S28,AQ571)</f>
        <v>4375517.3069999991</v>
      </c>
      <c r="AS28" s="1">
        <f ca="1">IF(AS$5=1,$S28,AR571)</f>
        <v>4375517.3069999991</v>
      </c>
      <c r="AT28" s="1">
        <f ca="1">IF(AT$5=1,$S28,AS571)</f>
        <v>4375517.3069999991</v>
      </c>
      <c r="AU28" s="1">
        <f ca="1">IF(AU$5=1,$S28,AT571)</f>
        <v>4375517.3069999991</v>
      </c>
      <c r="AV28" s="1">
        <f ca="1">IF(AV$5=1,$S28,AU571)</f>
        <v>4375517.3069999991</v>
      </c>
      <c r="AW28" s="1">
        <f ca="1">IF(AW$5=1,$S28,AV571)</f>
        <v>4375517.3069999991</v>
      </c>
      <c r="AX28" s="1">
        <f ca="1">IF(AX$5=1,$S28,AW571)</f>
        <v>4375517.3069999991</v>
      </c>
      <c r="AY28" s="1">
        <f ca="1">IF(AY$5=1,$S28,AX571)</f>
        <v>4375517.3069999991</v>
      </c>
      <c r="AZ28" s="1">
        <f ca="1">IF(AZ$5=1,$S28,AY571)</f>
        <v>4375517.3069999991</v>
      </c>
      <c r="BA28" s="1">
        <f ca="1">IF(BA$5=1,$S28,AZ571)</f>
        <v>4375517.3069999991</v>
      </c>
      <c r="BB28" s="1">
        <f ca="1">IF(BB$5=1,$S28,BA571)</f>
        <v>4375517.3069999991</v>
      </c>
      <c r="BC28" s="1">
        <f ca="1">IF(BC$5=1,$S28,BB571)</f>
        <v>4375517.3069999991</v>
      </c>
      <c r="BD28" s="1">
        <f ca="1">IF(BD$5=1,$S28,BC571)</f>
        <v>4375517.3069999991</v>
      </c>
      <c r="BE28" s="1">
        <f ca="1">IF(BE$5=1,$S28,BD571)</f>
        <v>4375517.3069999991</v>
      </c>
    </row>
    <row r="29" spans="1:57" x14ac:dyDescent="0.3">
      <c r="B29" s="1">
        <f>MAX(B$26:B28)+1</f>
        <v>85</v>
      </c>
      <c r="H29" s="13" t="str">
        <f ca="1">INDIRECT($B$1&amp;Items!E$2&amp;$B29)</f>
        <v>Незавершенное производство</v>
      </c>
      <c r="I29" s="13" t="str">
        <f ca="1">IF(INDIRECT($B$1&amp;Items!F$2&amp;$B29)="",H29,INDIRECT($B$1&amp;Items!F$2&amp;$B29))</f>
        <v>Начисление затрат этапа-2 бизнес-процесса</v>
      </c>
      <c r="J29" s="1" t="str">
        <f ca="1">IF(INDIRECT($B$1&amp;Items!G$2&amp;$B29)="",IF(H29&lt;&gt;I29,"  "&amp;I29,I29),"    "&amp;INDIRECT($B$1&amp;Items!G$2&amp;$B29))</f>
        <v xml:space="preserve">  Начисление затрат этапа-2 бизнес-процесса</v>
      </c>
      <c r="S29" s="3">
        <v>0</v>
      </c>
      <c r="V29" s="1">
        <f>IF(V$5=1,$S29,U572)</f>
        <v>0</v>
      </c>
      <c r="W29" s="1">
        <f ca="1">IF(W$5=1,$S29,V572)</f>
        <v>3567656.2376999995</v>
      </c>
      <c r="X29" s="1">
        <f ca="1">IF(X$5=1,$S29,W572)</f>
        <v>4736696.5269999998</v>
      </c>
      <c r="Y29" s="1">
        <f ca="1">IF(Y$5=1,$S29,X572)</f>
        <v>4736696.5269999998</v>
      </c>
      <c r="Z29" s="1">
        <f ca="1">IF(Z$5=1,$S29,Y572)</f>
        <v>6516696.5269999998</v>
      </c>
      <c r="AA29" s="1">
        <f ca="1">IF(AA$5=1,$S29,Z572)</f>
        <v>7493184.2215999989</v>
      </c>
      <c r="AB29" s="1">
        <f ca="1">IF(AB$5=1,$S29,AA572)</f>
        <v>3722224.2844500002</v>
      </c>
      <c r="AC29" s="1">
        <f ca="1">IF(AC$5=1,$S29,AB572)</f>
        <v>3722224.2844500002</v>
      </c>
      <c r="AD29" s="1">
        <f ca="1">IF(AD$5=1,$S29,AC572)</f>
        <v>3722224.2844500002</v>
      </c>
      <c r="AE29" s="1">
        <f ca="1">IF(AE$5=1,$S29,AD572)</f>
        <v>3722224.2844500002</v>
      </c>
      <c r="AF29" s="1">
        <f ca="1">IF(AF$5=1,$S29,AE572)</f>
        <v>3722224.2844500002</v>
      </c>
      <c r="AG29" s="1">
        <f ca="1">IF(AG$5=1,$S29,AF572)</f>
        <v>3722224.2844500002</v>
      </c>
      <c r="AH29" s="1">
        <f ca="1">IF(AH$5=1,$S29,AG572)</f>
        <v>3722224.2844500002</v>
      </c>
      <c r="AI29" s="1">
        <f ca="1">IF(AI$5=1,$S29,AH572)</f>
        <v>3722224.2844500002</v>
      </c>
      <c r="AJ29" s="1">
        <f ca="1">IF(AJ$5=1,$S29,AI572)</f>
        <v>3722224.2844500002</v>
      </c>
      <c r="AK29" s="1">
        <f ca="1">IF(AK$5=1,$S29,AJ572)</f>
        <v>3722224.2844500002</v>
      </c>
      <c r="AL29" s="1">
        <f ca="1">IF(AL$5=1,$S29,AK572)</f>
        <v>3722224.2844500002</v>
      </c>
      <c r="AM29" s="1">
        <f ca="1">IF(AM$5=1,$S29,AL572)</f>
        <v>3722224.2844500002</v>
      </c>
      <c r="AN29" s="1">
        <f ca="1">IF(AN$5=1,$S29,AM572)</f>
        <v>3722224.2844500002</v>
      </c>
      <c r="AO29" s="1">
        <f ca="1">IF(AO$5=1,$S29,AN572)</f>
        <v>3722224.2844500002</v>
      </c>
      <c r="AP29" s="1">
        <f ca="1">IF(AP$5=1,$S29,AO572)</f>
        <v>3722224.2844500002</v>
      </c>
      <c r="AQ29" s="1">
        <f ca="1">IF(AQ$5=1,$S29,AP572)</f>
        <v>3722224.2844500002</v>
      </c>
      <c r="AR29" s="1">
        <f ca="1">IF(AR$5=1,$S29,AQ572)</f>
        <v>3722224.2844500002</v>
      </c>
      <c r="AS29" s="1">
        <f ca="1">IF(AS$5=1,$S29,AR572)</f>
        <v>3722224.2844500002</v>
      </c>
      <c r="AT29" s="1">
        <f ca="1">IF(AT$5=1,$S29,AS572)</f>
        <v>3722224.2844500002</v>
      </c>
      <c r="AU29" s="1">
        <f ca="1">IF(AU$5=1,$S29,AT572)</f>
        <v>3722224.2844500002</v>
      </c>
      <c r="AV29" s="1">
        <f ca="1">IF(AV$5=1,$S29,AU572)</f>
        <v>3722224.2844500002</v>
      </c>
      <c r="AW29" s="1">
        <f ca="1">IF(AW$5=1,$S29,AV572)</f>
        <v>3722224.2844500002</v>
      </c>
      <c r="AX29" s="1">
        <f ca="1">IF(AX$5=1,$S29,AW572)</f>
        <v>3722224.2844500002</v>
      </c>
      <c r="AY29" s="1">
        <f ca="1">IF(AY$5=1,$S29,AX572)</f>
        <v>3722224.2844500002</v>
      </c>
      <c r="AZ29" s="1">
        <f ca="1">IF(AZ$5=1,$S29,AY572)</f>
        <v>3722224.2844500002</v>
      </c>
      <c r="BA29" s="1">
        <f ca="1">IF(BA$5=1,$S29,AZ572)</f>
        <v>3722224.2844500002</v>
      </c>
      <c r="BB29" s="1">
        <f ca="1">IF(BB$5=1,$S29,BA572)</f>
        <v>3722224.2844500002</v>
      </c>
      <c r="BC29" s="1">
        <f ca="1">IF(BC$5=1,$S29,BB572)</f>
        <v>3722224.2844500002</v>
      </c>
      <c r="BD29" s="1">
        <f ca="1">IF(BD$5=1,$S29,BC572)</f>
        <v>3722224.2844500002</v>
      </c>
      <c r="BE29" s="1">
        <f ca="1">IF(BE$5=1,$S29,BD572)</f>
        <v>3722224.2844500002</v>
      </c>
    </row>
    <row r="30" spans="1:57" x14ac:dyDescent="0.3">
      <c r="B30" s="1">
        <f>MAX(B$26:B29)+1</f>
        <v>86</v>
      </c>
      <c r="H30" s="13" t="str">
        <f ca="1">INDIRECT($B$1&amp;Items!E$2&amp;$B30)</f>
        <v>Незавершенное производство</v>
      </c>
      <c r="I30" s="13" t="str">
        <f ca="1">IF(INDIRECT($B$1&amp;Items!F$2&amp;$B30)="",H30,INDIRECT($B$1&amp;Items!F$2&amp;$B30))</f>
        <v>Начисление затрат этапа-3 бизнес-процесса</v>
      </c>
      <c r="J30" s="1" t="str">
        <f ca="1">IF(INDIRECT($B$1&amp;Items!G$2&amp;$B30)="",IF(H30&lt;&gt;I30,"  "&amp;I30,I30),"    "&amp;INDIRECT($B$1&amp;Items!G$2&amp;$B30))</f>
        <v xml:space="preserve">  Начисление затрат этапа-3 бизнес-процесса</v>
      </c>
      <c r="S30" s="3">
        <v>0</v>
      </c>
      <c r="V30" s="1">
        <f>IF(V$5=1,$S30,U573)</f>
        <v>0</v>
      </c>
      <c r="W30" s="1">
        <f ca="1">IF(W$5=1,$S30,V573)</f>
        <v>2548698.94</v>
      </c>
      <c r="X30" s="1">
        <f ca="1">IF(X$5=1,$S30,W573)</f>
        <v>5752166.3499459997</v>
      </c>
      <c r="Y30" s="1">
        <f ca="1">IF(Y$5=1,$S30,X573)</f>
        <v>8271465.2899459992</v>
      </c>
      <c r="Z30" s="1">
        <f ca="1">IF(Z$5=1,$S30,Y573)</f>
        <v>11376982.829946</v>
      </c>
      <c r="AA30" s="1">
        <f ca="1">IF(AA$5=1,$S30,Z573)</f>
        <v>11641179.5523724</v>
      </c>
      <c r="AB30" s="1">
        <f ca="1">IF(AB$5=1,$S30,AA573)</f>
        <v>5927525.5822643004</v>
      </c>
      <c r="AC30" s="1">
        <f ca="1">IF(AC$5=1,$S30,AB573)</f>
        <v>5927525.5822643004</v>
      </c>
      <c r="AD30" s="1">
        <f ca="1">IF(AD$5=1,$S30,AC573)</f>
        <v>5927525.5822643004</v>
      </c>
      <c r="AE30" s="1">
        <f ca="1">IF(AE$5=1,$S30,AD573)</f>
        <v>5927525.5822643004</v>
      </c>
      <c r="AF30" s="1">
        <f ca="1">IF(AF$5=1,$S30,AE573)</f>
        <v>5927525.5822643004</v>
      </c>
      <c r="AG30" s="1">
        <f ca="1">IF(AG$5=1,$S30,AF573)</f>
        <v>5927525.5822643004</v>
      </c>
      <c r="AH30" s="1">
        <f ca="1">IF(AH$5=1,$S30,AG573)</f>
        <v>5927525.5822643004</v>
      </c>
      <c r="AI30" s="1">
        <f ca="1">IF(AI$5=1,$S30,AH573)</f>
        <v>5927525.5822643004</v>
      </c>
      <c r="AJ30" s="1">
        <f ca="1">IF(AJ$5=1,$S30,AI573)</f>
        <v>5927525.5822643004</v>
      </c>
      <c r="AK30" s="1">
        <f ca="1">IF(AK$5=1,$S30,AJ573)</f>
        <v>5927525.5822643004</v>
      </c>
      <c r="AL30" s="1">
        <f ca="1">IF(AL$5=1,$S30,AK573)</f>
        <v>5927525.5822643004</v>
      </c>
      <c r="AM30" s="1">
        <f ca="1">IF(AM$5=1,$S30,AL573)</f>
        <v>5927525.5822643004</v>
      </c>
      <c r="AN30" s="1">
        <f ca="1">IF(AN$5=1,$S30,AM573)</f>
        <v>5927525.5822643004</v>
      </c>
      <c r="AO30" s="1">
        <f ca="1">IF(AO$5=1,$S30,AN573)</f>
        <v>5927525.5822643004</v>
      </c>
      <c r="AP30" s="1">
        <f ca="1">IF(AP$5=1,$S30,AO573)</f>
        <v>5927525.5822643004</v>
      </c>
      <c r="AQ30" s="1">
        <f ca="1">IF(AQ$5=1,$S30,AP573)</f>
        <v>5927525.5822643004</v>
      </c>
      <c r="AR30" s="1">
        <f ca="1">IF(AR$5=1,$S30,AQ573)</f>
        <v>5927525.5822643004</v>
      </c>
      <c r="AS30" s="1">
        <f ca="1">IF(AS$5=1,$S30,AR573)</f>
        <v>5927525.5822643004</v>
      </c>
      <c r="AT30" s="1">
        <f ca="1">IF(AT$5=1,$S30,AS573)</f>
        <v>5927525.5822643004</v>
      </c>
      <c r="AU30" s="1">
        <f ca="1">IF(AU$5=1,$S30,AT573)</f>
        <v>5927525.5822643004</v>
      </c>
      <c r="AV30" s="1">
        <f ca="1">IF(AV$5=1,$S30,AU573)</f>
        <v>5927525.5822643004</v>
      </c>
      <c r="AW30" s="1">
        <f ca="1">IF(AW$5=1,$S30,AV573)</f>
        <v>5927525.5822643004</v>
      </c>
      <c r="AX30" s="1">
        <f ca="1">IF(AX$5=1,$S30,AW573)</f>
        <v>5927525.5822643004</v>
      </c>
      <c r="AY30" s="1">
        <f ca="1">IF(AY$5=1,$S30,AX573)</f>
        <v>5927525.5822643004</v>
      </c>
      <c r="AZ30" s="1">
        <f ca="1">IF(AZ$5=1,$S30,AY573)</f>
        <v>5927525.5822643004</v>
      </c>
      <c r="BA30" s="1">
        <f ca="1">IF(BA$5=1,$S30,AZ573)</f>
        <v>5927525.5822643004</v>
      </c>
      <c r="BB30" s="1">
        <f ca="1">IF(BB$5=1,$S30,BA573)</f>
        <v>5927525.5822643004</v>
      </c>
      <c r="BC30" s="1">
        <f ca="1">IF(BC$5=1,$S30,BB573)</f>
        <v>5927525.5822643004</v>
      </c>
      <c r="BD30" s="1">
        <f ca="1">IF(BD$5=1,$S30,BC573)</f>
        <v>5927525.5822643004</v>
      </c>
      <c r="BE30" s="1">
        <f ca="1">IF(BE$5=1,$S30,BD573)</f>
        <v>5927525.5822643004</v>
      </c>
    </row>
    <row r="31" spans="1:57" x14ac:dyDescent="0.3">
      <c r="B31" s="1">
        <f>MAX(B$26:B30)+1</f>
        <v>87</v>
      </c>
      <c r="H31" s="13" t="str">
        <f ca="1">INDIRECT($B$1&amp;Items!E$2&amp;$B31)</f>
        <v>Незавершенное производство</v>
      </c>
      <c r="I31" s="13" t="str">
        <f ca="1">IF(INDIRECT($B$1&amp;Items!F$2&amp;$B31)="",H31,INDIRECT($B$1&amp;Items!F$2&amp;$B31))</f>
        <v>Начисление затрат этапа-4 бизнес-процесса</v>
      </c>
      <c r="J31" s="1" t="str">
        <f ca="1">IF(INDIRECT($B$1&amp;Items!G$2&amp;$B31)="",IF(H31&lt;&gt;I31,"  "&amp;I31,I31),"    "&amp;INDIRECT($B$1&amp;Items!G$2&amp;$B31))</f>
        <v xml:space="preserve">  Начисление затрат этапа-4 бизнес-процесса</v>
      </c>
      <c r="S31" s="3">
        <v>0</v>
      </c>
      <c r="V31" s="1">
        <f>IF(V$5=1,$S31,U574)</f>
        <v>0</v>
      </c>
      <c r="W31" s="1">
        <f ca="1">IF(W$5=1,$S31,V574)</f>
        <v>0</v>
      </c>
      <c r="X31" s="1">
        <f ca="1">IF(X$5=1,$S31,W574)</f>
        <v>1125151.1099999999</v>
      </c>
      <c r="Y31" s="1">
        <f ca="1">IF(Y$5=1,$S31,X574)</f>
        <v>5450276.7142389994</v>
      </c>
      <c r="Z31" s="1">
        <f ca="1">IF(Z$5=1,$S31,Y574)</f>
        <v>7956059.0641849991</v>
      </c>
      <c r="AA31" s="1">
        <f ca="1">IF(AA$5=1,$S31,Z574)</f>
        <v>7682252.8033479992</v>
      </c>
      <c r="AB31" s="1">
        <f ca="1">IF(AB$5=1,$S31,AA574)</f>
        <v>3360985.6014647484</v>
      </c>
      <c r="AC31" s="1">
        <f ca="1">IF(AC$5=1,$S31,AB574)</f>
        <v>3360985.6014647484</v>
      </c>
      <c r="AD31" s="1">
        <f ca="1">IF(AD$5=1,$S31,AC574)</f>
        <v>3360985.6014647484</v>
      </c>
      <c r="AE31" s="1">
        <f ca="1">IF(AE$5=1,$S31,AD574)</f>
        <v>3360985.6014647484</v>
      </c>
      <c r="AF31" s="1">
        <f ca="1">IF(AF$5=1,$S31,AE574)</f>
        <v>3360985.6014647484</v>
      </c>
      <c r="AG31" s="1">
        <f ca="1">IF(AG$5=1,$S31,AF574)</f>
        <v>3360985.6014647484</v>
      </c>
      <c r="AH31" s="1">
        <f ca="1">IF(AH$5=1,$S31,AG574)</f>
        <v>3360985.6014647484</v>
      </c>
      <c r="AI31" s="1">
        <f ca="1">IF(AI$5=1,$S31,AH574)</f>
        <v>3360985.6014647484</v>
      </c>
      <c r="AJ31" s="1">
        <f ca="1">IF(AJ$5=1,$S31,AI574)</f>
        <v>3360985.6014647484</v>
      </c>
      <c r="AK31" s="1">
        <f ca="1">IF(AK$5=1,$S31,AJ574)</f>
        <v>3360985.6014647484</v>
      </c>
      <c r="AL31" s="1">
        <f ca="1">IF(AL$5=1,$S31,AK574)</f>
        <v>3360985.6014647484</v>
      </c>
      <c r="AM31" s="1">
        <f ca="1">IF(AM$5=1,$S31,AL574)</f>
        <v>3360985.6014647484</v>
      </c>
      <c r="AN31" s="1">
        <f ca="1">IF(AN$5=1,$S31,AM574)</f>
        <v>3360985.6014647484</v>
      </c>
      <c r="AO31" s="1">
        <f ca="1">IF(AO$5=1,$S31,AN574)</f>
        <v>3360985.6014647484</v>
      </c>
      <c r="AP31" s="1">
        <f ca="1">IF(AP$5=1,$S31,AO574)</f>
        <v>3360985.6014647484</v>
      </c>
      <c r="AQ31" s="1">
        <f ca="1">IF(AQ$5=1,$S31,AP574)</f>
        <v>3360985.6014647484</v>
      </c>
      <c r="AR31" s="1">
        <f ca="1">IF(AR$5=1,$S31,AQ574)</f>
        <v>3360985.6014647484</v>
      </c>
      <c r="AS31" s="1">
        <f ca="1">IF(AS$5=1,$S31,AR574)</f>
        <v>3360985.6014647484</v>
      </c>
      <c r="AT31" s="1">
        <f ca="1">IF(AT$5=1,$S31,AS574)</f>
        <v>3360985.6014647484</v>
      </c>
      <c r="AU31" s="1">
        <f ca="1">IF(AU$5=1,$S31,AT574)</f>
        <v>3360985.6014647484</v>
      </c>
      <c r="AV31" s="1">
        <f ca="1">IF(AV$5=1,$S31,AU574)</f>
        <v>3360985.6014647484</v>
      </c>
      <c r="AW31" s="1">
        <f ca="1">IF(AW$5=1,$S31,AV574)</f>
        <v>3360985.6014647484</v>
      </c>
      <c r="AX31" s="1">
        <f ca="1">IF(AX$5=1,$S31,AW574)</f>
        <v>3360985.6014647484</v>
      </c>
      <c r="AY31" s="1">
        <f ca="1">IF(AY$5=1,$S31,AX574)</f>
        <v>3360985.6014647484</v>
      </c>
      <c r="AZ31" s="1">
        <f ca="1">IF(AZ$5=1,$S31,AY574)</f>
        <v>3360985.6014647484</v>
      </c>
      <c r="BA31" s="1">
        <f ca="1">IF(BA$5=1,$S31,AZ574)</f>
        <v>3360985.6014647484</v>
      </c>
      <c r="BB31" s="1">
        <f ca="1">IF(BB$5=1,$S31,BA574)</f>
        <v>3360985.6014647484</v>
      </c>
      <c r="BC31" s="1">
        <f ca="1">IF(BC$5=1,$S31,BB574)</f>
        <v>3360985.6014647484</v>
      </c>
      <c r="BD31" s="1">
        <f ca="1">IF(BD$5=1,$S31,BC574)</f>
        <v>3360985.6014647484</v>
      </c>
      <c r="BE31" s="1">
        <f ca="1">IF(BE$5=1,$S31,BD574)</f>
        <v>3360985.6014647484</v>
      </c>
    </row>
    <row r="32" spans="1:57" x14ac:dyDescent="0.3">
      <c r="B32" s="1">
        <f>MAX(B$26:B31)+1</f>
        <v>88</v>
      </c>
      <c r="H32" s="13" t="str">
        <f ca="1">INDIRECT($B$1&amp;Items!E$2&amp;$B32)</f>
        <v>Незавершенное производство</v>
      </c>
      <c r="I32" s="13" t="str">
        <f ca="1">IF(INDIRECT($B$1&amp;Items!F$2&amp;$B32)="",H32,INDIRECT($B$1&amp;Items!F$2&amp;$B32))</f>
        <v>Начисление затрат этапа-5 бизнес-процесса</v>
      </c>
      <c r="J32" s="1" t="str">
        <f ca="1">IF(INDIRECT($B$1&amp;Items!G$2&amp;$B32)="",IF(H32&lt;&gt;I32,"  "&amp;I32,I32),"    "&amp;INDIRECT($B$1&amp;Items!G$2&amp;$B32))</f>
        <v xml:space="preserve">  Начисление затрат этапа-5 бизнес-процесса</v>
      </c>
      <c r="S32" s="3">
        <v>0</v>
      </c>
      <c r="V32" s="1">
        <f>IF(V$5=1,$S32,U575)</f>
        <v>0</v>
      </c>
      <c r="W32" s="1">
        <f ca="1">IF(W$5=1,$S32,V575)</f>
        <v>2054672.5083999999</v>
      </c>
      <c r="X32" s="1">
        <f ca="1">IF(X$5=1,$S32,W575)</f>
        <v>4954877.8923880002</v>
      </c>
      <c r="Y32" s="1">
        <f ca="1">IF(Y$5=1,$S32,X575)</f>
        <v>6310015.1323880004</v>
      </c>
      <c r="Z32" s="1">
        <f ca="1">IF(Z$5=1,$S32,Y575)</f>
        <v>6310015.1323880004</v>
      </c>
      <c r="AA32" s="1">
        <f ca="1">IF(AA$5=1,$S32,Z575)</f>
        <v>5436308.9299104</v>
      </c>
      <c r="AB32" s="1">
        <f ca="1">IF(AB$5=1,$S32,AA575)</f>
        <v>3195820.7093358003</v>
      </c>
      <c r="AC32" s="1">
        <f ca="1">IF(AC$5=1,$S32,AB575)</f>
        <v>3195820.7093358003</v>
      </c>
      <c r="AD32" s="1">
        <f ca="1">IF(AD$5=1,$S32,AC575)</f>
        <v>3195820.7093358003</v>
      </c>
      <c r="AE32" s="1">
        <f ca="1">IF(AE$5=1,$S32,AD575)</f>
        <v>3195820.7093358003</v>
      </c>
      <c r="AF32" s="1">
        <f ca="1">IF(AF$5=1,$S32,AE575)</f>
        <v>3195820.7093358003</v>
      </c>
      <c r="AG32" s="1">
        <f ca="1">IF(AG$5=1,$S32,AF575)</f>
        <v>3195820.7093358003</v>
      </c>
      <c r="AH32" s="1">
        <f ca="1">IF(AH$5=1,$S32,AG575)</f>
        <v>3195820.7093358003</v>
      </c>
      <c r="AI32" s="1">
        <f ca="1">IF(AI$5=1,$S32,AH575)</f>
        <v>3195820.7093358003</v>
      </c>
      <c r="AJ32" s="1">
        <f ca="1">IF(AJ$5=1,$S32,AI575)</f>
        <v>3195820.7093358003</v>
      </c>
      <c r="AK32" s="1">
        <f ca="1">IF(AK$5=1,$S32,AJ575)</f>
        <v>3195820.7093358003</v>
      </c>
      <c r="AL32" s="1">
        <f ca="1">IF(AL$5=1,$S32,AK575)</f>
        <v>3195820.7093358003</v>
      </c>
      <c r="AM32" s="1">
        <f ca="1">IF(AM$5=1,$S32,AL575)</f>
        <v>3195820.7093358003</v>
      </c>
      <c r="AN32" s="1">
        <f ca="1">IF(AN$5=1,$S32,AM575)</f>
        <v>3195820.7093358003</v>
      </c>
      <c r="AO32" s="1">
        <f ca="1">IF(AO$5=1,$S32,AN575)</f>
        <v>3195820.7093358003</v>
      </c>
      <c r="AP32" s="1">
        <f ca="1">IF(AP$5=1,$S32,AO575)</f>
        <v>3195820.7093358003</v>
      </c>
      <c r="AQ32" s="1">
        <f ca="1">IF(AQ$5=1,$S32,AP575)</f>
        <v>3195820.7093358003</v>
      </c>
      <c r="AR32" s="1">
        <f ca="1">IF(AR$5=1,$S32,AQ575)</f>
        <v>3195820.7093358003</v>
      </c>
      <c r="AS32" s="1">
        <f ca="1">IF(AS$5=1,$S32,AR575)</f>
        <v>3195820.7093358003</v>
      </c>
      <c r="AT32" s="1">
        <f ca="1">IF(AT$5=1,$S32,AS575)</f>
        <v>3195820.7093358003</v>
      </c>
      <c r="AU32" s="1">
        <f ca="1">IF(AU$5=1,$S32,AT575)</f>
        <v>3195820.7093358003</v>
      </c>
      <c r="AV32" s="1">
        <f ca="1">IF(AV$5=1,$S32,AU575)</f>
        <v>3195820.7093358003</v>
      </c>
      <c r="AW32" s="1">
        <f ca="1">IF(AW$5=1,$S32,AV575)</f>
        <v>3195820.7093358003</v>
      </c>
      <c r="AX32" s="1">
        <f ca="1">IF(AX$5=1,$S32,AW575)</f>
        <v>3195820.7093358003</v>
      </c>
      <c r="AY32" s="1">
        <f ca="1">IF(AY$5=1,$S32,AX575)</f>
        <v>3195820.7093358003</v>
      </c>
      <c r="AZ32" s="1">
        <f ca="1">IF(AZ$5=1,$S32,AY575)</f>
        <v>3195820.7093358003</v>
      </c>
      <c r="BA32" s="1">
        <f ca="1">IF(BA$5=1,$S32,AZ575)</f>
        <v>3195820.7093358003</v>
      </c>
      <c r="BB32" s="1">
        <f ca="1">IF(BB$5=1,$S32,BA575)</f>
        <v>3195820.7093358003</v>
      </c>
      <c r="BC32" s="1">
        <f ca="1">IF(BC$5=1,$S32,BB575)</f>
        <v>3195820.7093358003</v>
      </c>
      <c r="BD32" s="1">
        <f ca="1">IF(BD$5=1,$S32,BC575)</f>
        <v>3195820.7093358003</v>
      </c>
      <c r="BE32" s="1">
        <f ca="1">IF(BE$5=1,$S32,BD575)</f>
        <v>3195820.7093358003</v>
      </c>
    </row>
    <row r="33" spans="1:57" ht="4.95" customHeight="1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1:57" x14ac:dyDescent="0.3">
      <c r="B34" s="1">
        <f>ROW(Items!A233)</f>
        <v>233</v>
      </c>
      <c r="H34" s="13" t="str">
        <f ca="1">INDIRECT($B$1&amp;Items!E$2&amp;$B34)</f>
        <v>Незавершенные капзатраты</v>
      </c>
      <c r="I34" s="13" t="str">
        <f ca="1">IF(INDIRECT($B$1&amp;Items!F$2&amp;$B34)="",H34,INDIRECT($B$1&amp;Items!F$2&amp;$B34))</f>
        <v>Незавершенные капзатраты</v>
      </c>
      <c r="J34" s="1" t="str">
        <f ca="1">IF(INDIRECT($B$1&amp;Items!G$2&amp;$B34)="",IF(H34&lt;&gt;I34,"  "&amp;I34,I34),"    "&amp;INDIRECT($B$1&amp;Items!G$2&amp;$B34))</f>
        <v>Незавершенные капзатраты</v>
      </c>
      <c r="S34" s="1">
        <f>SUM(S35:S38)</f>
        <v>0</v>
      </c>
      <c r="V34" s="1">
        <f>SUM(V35:V38)</f>
        <v>0</v>
      </c>
      <c r="W34" s="1">
        <f t="shared" ref="W34:BE34" ca="1" si="57">SUM(W35:W38)</f>
        <v>44966299.931350991</v>
      </c>
      <c r="X34" s="1">
        <f t="shared" ca="1" si="57"/>
        <v>0</v>
      </c>
      <c r="Y34" s="1">
        <f t="shared" ca="1" si="57"/>
        <v>0</v>
      </c>
      <c r="Z34" s="1">
        <f t="shared" ca="1" si="57"/>
        <v>0</v>
      </c>
      <c r="AA34" s="1">
        <f t="shared" ca="1" si="57"/>
        <v>0</v>
      </c>
      <c r="AB34" s="1">
        <f t="shared" ca="1" si="57"/>
        <v>0</v>
      </c>
      <c r="AC34" s="1">
        <f t="shared" ca="1" si="57"/>
        <v>0</v>
      </c>
      <c r="AD34" s="1">
        <f t="shared" ca="1" si="57"/>
        <v>0</v>
      </c>
      <c r="AE34" s="1">
        <f t="shared" ca="1" si="57"/>
        <v>0</v>
      </c>
      <c r="AF34" s="1">
        <f t="shared" ca="1" si="57"/>
        <v>0</v>
      </c>
      <c r="AG34" s="1">
        <f t="shared" ca="1" si="57"/>
        <v>0</v>
      </c>
      <c r="AH34" s="1">
        <f t="shared" ca="1" si="57"/>
        <v>0</v>
      </c>
      <c r="AI34" s="1">
        <f t="shared" ca="1" si="57"/>
        <v>0</v>
      </c>
      <c r="AJ34" s="1">
        <f t="shared" ca="1" si="57"/>
        <v>0</v>
      </c>
      <c r="AK34" s="1">
        <f t="shared" ca="1" si="57"/>
        <v>0</v>
      </c>
      <c r="AL34" s="1">
        <f t="shared" ca="1" si="57"/>
        <v>0</v>
      </c>
      <c r="AM34" s="1">
        <f t="shared" ca="1" si="57"/>
        <v>0</v>
      </c>
      <c r="AN34" s="1">
        <f t="shared" ca="1" si="57"/>
        <v>0</v>
      </c>
      <c r="AO34" s="1">
        <f t="shared" ca="1" si="57"/>
        <v>0</v>
      </c>
      <c r="AP34" s="1">
        <f t="shared" ca="1" si="57"/>
        <v>0</v>
      </c>
      <c r="AQ34" s="1">
        <f t="shared" ca="1" si="57"/>
        <v>0</v>
      </c>
      <c r="AR34" s="1">
        <f t="shared" ca="1" si="57"/>
        <v>0</v>
      </c>
      <c r="AS34" s="1">
        <f t="shared" ca="1" si="57"/>
        <v>0</v>
      </c>
      <c r="AT34" s="1">
        <f t="shared" ca="1" si="57"/>
        <v>0</v>
      </c>
      <c r="AU34" s="1">
        <f t="shared" ca="1" si="57"/>
        <v>0</v>
      </c>
      <c r="AV34" s="1">
        <f t="shared" ca="1" si="57"/>
        <v>0</v>
      </c>
      <c r="AW34" s="1">
        <f t="shared" ca="1" si="57"/>
        <v>0</v>
      </c>
      <c r="AX34" s="1">
        <f t="shared" ca="1" si="57"/>
        <v>0</v>
      </c>
      <c r="AY34" s="1">
        <f t="shared" ca="1" si="57"/>
        <v>0</v>
      </c>
      <c r="AZ34" s="1">
        <f t="shared" ca="1" si="57"/>
        <v>0</v>
      </c>
      <c r="BA34" s="1">
        <f t="shared" ca="1" si="57"/>
        <v>0</v>
      </c>
      <c r="BB34" s="1">
        <f t="shared" ca="1" si="57"/>
        <v>0</v>
      </c>
      <c r="BC34" s="1">
        <f t="shared" ca="1" si="57"/>
        <v>0</v>
      </c>
      <c r="BD34" s="1">
        <f t="shared" ca="1" si="57"/>
        <v>0</v>
      </c>
      <c r="BE34" s="1">
        <f t="shared" ca="1" si="57"/>
        <v>0</v>
      </c>
    </row>
    <row r="35" spans="1:57" x14ac:dyDescent="0.3">
      <c r="B35" s="1">
        <f>MAX(B$33:B34)+1</f>
        <v>234</v>
      </c>
      <c r="H35" s="13" t="str">
        <f ca="1">INDIRECT($B$1&amp;Items!E$2&amp;$B35)</f>
        <v>Незавершенные капзатраты</v>
      </c>
      <c r="I35" s="13" t="str">
        <f ca="1">IF(INDIRECT($B$1&amp;Items!F$2&amp;$B35)="",H35,INDIRECT($B$1&amp;Items!F$2&amp;$B35))</f>
        <v>Основные средства - тип - 1</v>
      </c>
      <c r="J35" s="1" t="str">
        <f ca="1">IF(INDIRECT($B$1&amp;Items!G$2&amp;$B35)="",IF(H35&lt;&gt;I35,"  "&amp;I35,I35),"    "&amp;INDIRECT($B$1&amp;Items!G$2&amp;$B35))</f>
        <v xml:space="preserve">  Основные средства - тип - 1</v>
      </c>
      <c r="S35" s="3">
        <v>0</v>
      </c>
      <c r="V35" s="1">
        <f>IF(V$5=1,$S35,U578)</f>
        <v>0</v>
      </c>
      <c r="W35" s="1">
        <f t="shared" ref="W35:BE35" ca="1" si="58">IF(W$5=1,$S35,V578)</f>
        <v>19641256.262499999</v>
      </c>
      <c r="X35" s="1">
        <f t="shared" ca="1" si="58"/>
        <v>0</v>
      </c>
      <c r="Y35" s="1">
        <f t="shared" ca="1" si="58"/>
        <v>0</v>
      </c>
      <c r="Z35" s="1">
        <f t="shared" ca="1" si="58"/>
        <v>0</v>
      </c>
      <c r="AA35" s="1">
        <f t="shared" ca="1" si="58"/>
        <v>0</v>
      </c>
      <c r="AB35" s="1">
        <f t="shared" ca="1" si="58"/>
        <v>0</v>
      </c>
      <c r="AC35" s="1">
        <f t="shared" ca="1" si="58"/>
        <v>0</v>
      </c>
      <c r="AD35" s="1">
        <f t="shared" ca="1" si="58"/>
        <v>0</v>
      </c>
      <c r="AE35" s="1">
        <f t="shared" ca="1" si="58"/>
        <v>0</v>
      </c>
      <c r="AF35" s="1">
        <f t="shared" ca="1" si="58"/>
        <v>0</v>
      </c>
      <c r="AG35" s="1">
        <f t="shared" ca="1" si="58"/>
        <v>0</v>
      </c>
      <c r="AH35" s="1">
        <f t="shared" ca="1" si="58"/>
        <v>0</v>
      </c>
      <c r="AI35" s="1">
        <f t="shared" ca="1" si="58"/>
        <v>0</v>
      </c>
      <c r="AJ35" s="1">
        <f t="shared" ca="1" si="58"/>
        <v>0</v>
      </c>
      <c r="AK35" s="1">
        <f t="shared" ca="1" si="58"/>
        <v>0</v>
      </c>
      <c r="AL35" s="1">
        <f t="shared" ca="1" si="58"/>
        <v>0</v>
      </c>
      <c r="AM35" s="1">
        <f t="shared" ca="1" si="58"/>
        <v>0</v>
      </c>
      <c r="AN35" s="1">
        <f t="shared" ca="1" si="58"/>
        <v>0</v>
      </c>
      <c r="AO35" s="1">
        <f t="shared" ca="1" si="58"/>
        <v>0</v>
      </c>
      <c r="AP35" s="1">
        <f t="shared" ca="1" si="58"/>
        <v>0</v>
      </c>
      <c r="AQ35" s="1">
        <f t="shared" ca="1" si="58"/>
        <v>0</v>
      </c>
      <c r="AR35" s="1">
        <f t="shared" ca="1" si="58"/>
        <v>0</v>
      </c>
      <c r="AS35" s="1">
        <f t="shared" ca="1" si="58"/>
        <v>0</v>
      </c>
      <c r="AT35" s="1">
        <f t="shared" ca="1" si="58"/>
        <v>0</v>
      </c>
      <c r="AU35" s="1">
        <f t="shared" ca="1" si="58"/>
        <v>0</v>
      </c>
      <c r="AV35" s="1">
        <f t="shared" ca="1" si="58"/>
        <v>0</v>
      </c>
      <c r="AW35" s="1">
        <f t="shared" ca="1" si="58"/>
        <v>0</v>
      </c>
      <c r="AX35" s="1">
        <f t="shared" ca="1" si="58"/>
        <v>0</v>
      </c>
      <c r="AY35" s="1">
        <f t="shared" ca="1" si="58"/>
        <v>0</v>
      </c>
      <c r="AZ35" s="1">
        <f t="shared" ca="1" si="58"/>
        <v>0</v>
      </c>
      <c r="BA35" s="1">
        <f t="shared" ca="1" si="58"/>
        <v>0</v>
      </c>
      <c r="BB35" s="1">
        <f t="shared" ca="1" si="58"/>
        <v>0</v>
      </c>
      <c r="BC35" s="1">
        <f t="shared" ca="1" si="58"/>
        <v>0</v>
      </c>
      <c r="BD35" s="1">
        <f t="shared" ca="1" si="58"/>
        <v>0</v>
      </c>
      <c r="BE35" s="1">
        <f t="shared" ca="1" si="58"/>
        <v>0</v>
      </c>
    </row>
    <row r="36" spans="1:57" x14ac:dyDescent="0.3">
      <c r="B36" s="1">
        <f>MAX(B$33:B35)+1</f>
        <v>235</v>
      </c>
      <c r="H36" s="13" t="str">
        <f ca="1">INDIRECT($B$1&amp;Items!E$2&amp;$B36)</f>
        <v>Незавершенные капзатраты</v>
      </c>
      <c r="I36" s="13" t="str">
        <f ca="1">IF(INDIRECT($B$1&amp;Items!F$2&amp;$B36)="",H36,INDIRECT($B$1&amp;Items!F$2&amp;$B36))</f>
        <v>Основные средства - тип - 2</v>
      </c>
      <c r="J36" s="1" t="str">
        <f ca="1">IF(INDIRECT($B$1&amp;Items!G$2&amp;$B36)="",IF(H36&lt;&gt;I36,"  "&amp;I36,I36),"    "&amp;INDIRECT($B$1&amp;Items!G$2&amp;$B36))</f>
        <v xml:space="preserve">  Основные средства - тип - 2</v>
      </c>
      <c r="S36" s="3">
        <v>0</v>
      </c>
      <c r="V36" s="1">
        <f>IF(V$5=1,$S36,U579)</f>
        <v>0</v>
      </c>
      <c r="W36" s="1">
        <f t="shared" ref="W36:BE36" ca="1" si="59">IF(W$5=1,$S36,V579)</f>
        <v>12156986.775592251</v>
      </c>
      <c r="X36" s="1">
        <f t="shared" ca="1" si="59"/>
        <v>0</v>
      </c>
      <c r="Y36" s="1">
        <f t="shared" ca="1" si="59"/>
        <v>0</v>
      </c>
      <c r="Z36" s="1">
        <f t="shared" ca="1" si="59"/>
        <v>0</v>
      </c>
      <c r="AA36" s="1">
        <f t="shared" ca="1" si="59"/>
        <v>0</v>
      </c>
      <c r="AB36" s="1">
        <f t="shared" ca="1" si="59"/>
        <v>0</v>
      </c>
      <c r="AC36" s="1">
        <f t="shared" ca="1" si="59"/>
        <v>0</v>
      </c>
      <c r="AD36" s="1">
        <f t="shared" ca="1" si="59"/>
        <v>0</v>
      </c>
      <c r="AE36" s="1">
        <f t="shared" ca="1" si="59"/>
        <v>0</v>
      </c>
      <c r="AF36" s="1">
        <f t="shared" ca="1" si="59"/>
        <v>0</v>
      </c>
      <c r="AG36" s="1">
        <f t="shared" ca="1" si="59"/>
        <v>0</v>
      </c>
      <c r="AH36" s="1">
        <f t="shared" ca="1" si="59"/>
        <v>0</v>
      </c>
      <c r="AI36" s="1">
        <f t="shared" ca="1" si="59"/>
        <v>0</v>
      </c>
      <c r="AJ36" s="1">
        <f t="shared" ca="1" si="59"/>
        <v>0</v>
      </c>
      <c r="AK36" s="1">
        <f t="shared" ca="1" si="59"/>
        <v>0</v>
      </c>
      <c r="AL36" s="1">
        <f t="shared" ca="1" si="59"/>
        <v>0</v>
      </c>
      <c r="AM36" s="1">
        <f t="shared" ca="1" si="59"/>
        <v>0</v>
      </c>
      <c r="AN36" s="1">
        <f t="shared" ca="1" si="59"/>
        <v>0</v>
      </c>
      <c r="AO36" s="1">
        <f t="shared" ca="1" si="59"/>
        <v>0</v>
      </c>
      <c r="AP36" s="1">
        <f t="shared" ca="1" si="59"/>
        <v>0</v>
      </c>
      <c r="AQ36" s="1">
        <f t="shared" ca="1" si="59"/>
        <v>0</v>
      </c>
      <c r="AR36" s="1">
        <f t="shared" ca="1" si="59"/>
        <v>0</v>
      </c>
      <c r="AS36" s="1">
        <f t="shared" ca="1" si="59"/>
        <v>0</v>
      </c>
      <c r="AT36" s="1">
        <f t="shared" ca="1" si="59"/>
        <v>0</v>
      </c>
      <c r="AU36" s="1">
        <f t="shared" ca="1" si="59"/>
        <v>0</v>
      </c>
      <c r="AV36" s="1">
        <f t="shared" ca="1" si="59"/>
        <v>0</v>
      </c>
      <c r="AW36" s="1">
        <f t="shared" ca="1" si="59"/>
        <v>0</v>
      </c>
      <c r="AX36" s="1">
        <f t="shared" ca="1" si="59"/>
        <v>0</v>
      </c>
      <c r="AY36" s="1">
        <f t="shared" ca="1" si="59"/>
        <v>0</v>
      </c>
      <c r="AZ36" s="1">
        <f t="shared" ca="1" si="59"/>
        <v>0</v>
      </c>
      <c r="BA36" s="1">
        <f t="shared" ca="1" si="59"/>
        <v>0</v>
      </c>
      <c r="BB36" s="1">
        <f t="shared" ca="1" si="59"/>
        <v>0</v>
      </c>
      <c r="BC36" s="1">
        <f t="shared" ca="1" si="59"/>
        <v>0</v>
      </c>
      <c r="BD36" s="1">
        <f t="shared" ca="1" si="59"/>
        <v>0</v>
      </c>
      <c r="BE36" s="1">
        <f t="shared" ca="1" si="59"/>
        <v>0</v>
      </c>
    </row>
    <row r="37" spans="1:57" x14ac:dyDescent="0.3">
      <c r="B37" s="1">
        <f>MAX(B$33:B36)+1</f>
        <v>236</v>
      </c>
      <c r="H37" s="13" t="str">
        <f ca="1">INDIRECT($B$1&amp;Items!E$2&amp;$B37)</f>
        <v>Незавершенные капзатраты</v>
      </c>
      <c r="I37" s="13" t="str">
        <f ca="1">IF(INDIRECT($B$1&amp;Items!F$2&amp;$B37)="",H37,INDIRECT($B$1&amp;Items!F$2&amp;$B37))</f>
        <v>Основные средства - тип - 3</v>
      </c>
      <c r="J37" s="1" t="str">
        <f ca="1">IF(INDIRECT($B$1&amp;Items!G$2&amp;$B37)="",IF(H37&lt;&gt;I37,"  "&amp;I37,I37),"    "&amp;INDIRECT($B$1&amp;Items!G$2&amp;$B37))</f>
        <v xml:space="preserve">  Основные средства - тип - 3</v>
      </c>
      <c r="S37" s="3">
        <v>0</v>
      </c>
      <c r="V37" s="1">
        <f>IF(V$5=1,$S37,U580)</f>
        <v>0</v>
      </c>
      <c r="W37" s="1">
        <f t="shared" ref="W37:BE37" ca="1" si="60">IF(W$5=1,$S37,V580)</f>
        <v>13168056.893258747</v>
      </c>
      <c r="X37" s="1">
        <f t="shared" ca="1" si="60"/>
        <v>0</v>
      </c>
      <c r="Y37" s="1">
        <f t="shared" ca="1" si="60"/>
        <v>0</v>
      </c>
      <c r="Z37" s="1">
        <f t="shared" ca="1" si="60"/>
        <v>0</v>
      </c>
      <c r="AA37" s="1">
        <f t="shared" ca="1" si="60"/>
        <v>0</v>
      </c>
      <c r="AB37" s="1">
        <f t="shared" ca="1" si="60"/>
        <v>0</v>
      </c>
      <c r="AC37" s="1">
        <f t="shared" ca="1" si="60"/>
        <v>0</v>
      </c>
      <c r="AD37" s="1">
        <f t="shared" ca="1" si="60"/>
        <v>0</v>
      </c>
      <c r="AE37" s="1">
        <f t="shared" ca="1" si="60"/>
        <v>0</v>
      </c>
      <c r="AF37" s="1">
        <f t="shared" ca="1" si="60"/>
        <v>0</v>
      </c>
      <c r="AG37" s="1">
        <f t="shared" ca="1" si="60"/>
        <v>0</v>
      </c>
      <c r="AH37" s="1">
        <f t="shared" ca="1" si="60"/>
        <v>0</v>
      </c>
      <c r="AI37" s="1">
        <f t="shared" ca="1" si="60"/>
        <v>0</v>
      </c>
      <c r="AJ37" s="1">
        <f t="shared" ca="1" si="60"/>
        <v>0</v>
      </c>
      <c r="AK37" s="1">
        <f t="shared" ca="1" si="60"/>
        <v>0</v>
      </c>
      <c r="AL37" s="1">
        <f t="shared" ca="1" si="60"/>
        <v>0</v>
      </c>
      <c r="AM37" s="1">
        <f t="shared" ca="1" si="60"/>
        <v>0</v>
      </c>
      <c r="AN37" s="1">
        <f t="shared" ca="1" si="60"/>
        <v>0</v>
      </c>
      <c r="AO37" s="1">
        <f t="shared" ca="1" si="60"/>
        <v>0</v>
      </c>
      <c r="AP37" s="1">
        <f t="shared" ca="1" si="60"/>
        <v>0</v>
      </c>
      <c r="AQ37" s="1">
        <f t="shared" ca="1" si="60"/>
        <v>0</v>
      </c>
      <c r="AR37" s="1">
        <f t="shared" ca="1" si="60"/>
        <v>0</v>
      </c>
      <c r="AS37" s="1">
        <f t="shared" ca="1" si="60"/>
        <v>0</v>
      </c>
      <c r="AT37" s="1">
        <f t="shared" ca="1" si="60"/>
        <v>0</v>
      </c>
      <c r="AU37" s="1">
        <f t="shared" ca="1" si="60"/>
        <v>0</v>
      </c>
      <c r="AV37" s="1">
        <f t="shared" ca="1" si="60"/>
        <v>0</v>
      </c>
      <c r="AW37" s="1">
        <f t="shared" ca="1" si="60"/>
        <v>0</v>
      </c>
      <c r="AX37" s="1">
        <f t="shared" ca="1" si="60"/>
        <v>0</v>
      </c>
      <c r="AY37" s="1">
        <f t="shared" ca="1" si="60"/>
        <v>0</v>
      </c>
      <c r="AZ37" s="1">
        <f t="shared" ca="1" si="60"/>
        <v>0</v>
      </c>
      <c r="BA37" s="1">
        <f t="shared" ca="1" si="60"/>
        <v>0</v>
      </c>
      <c r="BB37" s="1">
        <f t="shared" ca="1" si="60"/>
        <v>0</v>
      </c>
      <c r="BC37" s="1">
        <f t="shared" ca="1" si="60"/>
        <v>0</v>
      </c>
      <c r="BD37" s="1">
        <f t="shared" ca="1" si="60"/>
        <v>0</v>
      </c>
      <c r="BE37" s="1">
        <f t="shared" ca="1" si="60"/>
        <v>0</v>
      </c>
    </row>
    <row r="38" spans="1:57" ht="4.95" customHeigh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1:57" x14ac:dyDescent="0.3">
      <c r="B39" s="1">
        <f>ROW(Items!A237)</f>
        <v>237</v>
      </c>
      <c r="H39" s="13" t="str">
        <f ca="1">INDIRECT($B$1&amp;Items!E$2&amp;$B39)</f>
        <v>Основные средства</v>
      </c>
      <c r="I39" s="13" t="str">
        <f ca="1">IF(INDIRECT($B$1&amp;Items!F$2&amp;$B39)="",H39,INDIRECT($B$1&amp;Items!F$2&amp;$B39))</f>
        <v>Основные средства</v>
      </c>
      <c r="J39" s="1" t="str">
        <f ca="1">IF(INDIRECT($B$1&amp;Items!G$2&amp;$B39)="",IF(H39&lt;&gt;I39,"  "&amp;I39,I39),"    "&amp;INDIRECT($B$1&amp;Items!G$2&amp;$B39))</f>
        <v>Основные средства</v>
      </c>
      <c r="S39" s="1">
        <f>SUM(S40:S43)</f>
        <v>0</v>
      </c>
      <c r="V39" s="1">
        <f>SUM(V40:V43)</f>
        <v>0</v>
      </c>
      <c r="W39" s="1">
        <f t="shared" ref="W39:BE39" ca="1" si="61">SUM(W40:W43)</f>
        <v>0</v>
      </c>
      <c r="X39" s="1">
        <f t="shared" ca="1" si="61"/>
        <v>54221966.335126244</v>
      </c>
      <c r="Y39" s="1">
        <f t="shared" ca="1" si="61"/>
        <v>54221966.335126244</v>
      </c>
      <c r="Z39" s="1">
        <f t="shared" ca="1" si="61"/>
        <v>54221966.335126244</v>
      </c>
      <c r="AA39" s="1">
        <f t="shared" ca="1" si="61"/>
        <v>54221966.335126244</v>
      </c>
      <c r="AB39" s="1">
        <f t="shared" ca="1" si="61"/>
        <v>54221966.335126244</v>
      </c>
      <c r="AC39" s="1">
        <f t="shared" ca="1" si="61"/>
        <v>54221966.335126244</v>
      </c>
      <c r="AD39" s="1">
        <f t="shared" ca="1" si="61"/>
        <v>54221966.335126244</v>
      </c>
      <c r="AE39" s="1">
        <f t="shared" ca="1" si="61"/>
        <v>54221966.335126244</v>
      </c>
      <c r="AF39" s="1">
        <f t="shared" ca="1" si="61"/>
        <v>54221966.335126244</v>
      </c>
      <c r="AG39" s="1">
        <f t="shared" ca="1" si="61"/>
        <v>54221966.335126244</v>
      </c>
      <c r="AH39" s="1">
        <f t="shared" ca="1" si="61"/>
        <v>54221966.335126244</v>
      </c>
      <c r="AI39" s="1">
        <f t="shared" ca="1" si="61"/>
        <v>54221966.335126244</v>
      </c>
      <c r="AJ39" s="1">
        <f t="shared" ca="1" si="61"/>
        <v>54221966.335126244</v>
      </c>
      <c r="AK39" s="1">
        <f t="shared" ca="1" si="61"/>
        <v>54221966.335126244</v>
      </c>
      <c r="AL39" s="1">
        <f t="shared" ca="1" si="61"/>
        <v>54221966.335126244</v>
      </c>
      <c r="AM39" s="1">
        <f t="shared" ca="1" si="61"/>
        <v>54221966.335126244</v>
      </c>
      <c r="AN39" s="1">
        <f t="shared" ca="1" si="61"/>
        <v>54221966.335126244</v>
      </c>
      <c r="AO39" s="1">
        <f t="shared" ca="1" si="61"/>
        <v>54221966.335126244</v>
      </c>
      <c r="AP39" s="1">
        <f t="shared" ca="1" si="61"/>
        <v>54221966.335126244</v>
      </c>
      <c r="AQ39" s="1">
        <f t="shared" ca="1" si="61"/>
        <v>54221966.335126244</v>
      </c>
      <c r="AR39" s="1">
        <f t="shared" ca="1" si="61"/>
        <v>54221966.335126244</v>
      </c>
      <c r="AS39" s="1">
        <f t="shared" ca="1" si="61"/>
        <v>54221966.335126244</v>
      </c>
      <c r="AT39" s="1">
        <f t="shared" ca="1" si="61"/>
        <v>54221966.335126244</v>
      </c>
      <c r="AU39" s="1">
        <f t="shared" ca="1" si="61"/>
        <v>54221966.335126244</v>
      </c>
      <c r="AV39" s="1">
        <f t="shared" ca="1" si="61"/>
        <v>54221966.335126244</v>
      </c>
      <c r="AW39" s="1">
        <f t="shared" ca="1" si="61"/>
        <v>54221966.335126244</v>
      </c>
      <c r="AX39" s="1">
        <f t="shared" ca="1" si="61"/>
        <v>54221966.335126244</v>
      </c>
      <c r="AY39" s="1">
        <f t="shared" ca="1" si="61"/>
        <v>54221966.335126244</v>
      </c>
      <c r="AZ39" s="1">
        <f t="shared" ca="1" si="61"/>
        <v>54221966.335126244</v>
      </c>
      <c r="BA39" s="1">
        <f t="shared" ca="1" si="61"/>
        <v>54221966.335126244</v>
      </c>
      <c r="BB39" s="1">
        <f t="shared" ca="1" si="61"/>
        <v>54221966.335126244</v>
      </c>
      <c r="BC39" s="1">
        <f t="shared" ca="1" si="61"/>
        <v>54221966.335126244</v>
      </c>
      <c r="BD39" s="1">
        <f t="shared" ca="1" si="61"/>
        <v>54221966.335126244</v>
      </c>
      <c r="BE39" s="1">
        <f t="shared" ca="1" si="61"/>
        <v>54221966.335126244</v>
      </c>
    </row>
    <row r="40" spans="1:57" x14ac:dyDescent="0.3">
      <c r="B40" s="1">
        <f>MAX(B$38:B39)+1</f>
        <v>238</v>
      </c>
      <c r="H40" s="13" t="str">
        <f ca="1">INDIRECT($B$1&amp;Items!E$2&amp;$B40)</f>
        <v>Основные средства</v>
      </c>
      <c r="I40" s="13" t="str">
        <f ca="1">IF(INDIRECT($B$1&amp;Items!F$2&amp;$B40)="",H40,INDIRECT($B$1&amp;Items!F$2&amp;$B40))</f>
        <v>Основные средства - тип - 1</v>
      </c>
      <c r="J40" s="1" t="str">
        <f ca="1">IF(INDIRECT($B$1&amp;Items!G$2&amp;$B40)="",IF(H40&lt;&gt;I40,"  "&amp;I40,I40),"    "&amp;INDIRECT($B$1&amp;Items!G$2&amp;$B40))</f>
        <v xml:space="preserve">  Основные средства - тип - 1</v>
      </c>
      <c r="S40" s="3">
        <v>0</v>
      </c>
      <c r="V40" s="1">
        <f>IF(V$5=1,$S40,U583)</f>
        <v>0</v>
      </c>
      <c r="W40" s="1">
        <f t="shared" ref="W40:BE40" ca="1" si="62">IF(W$5=1,$S40,V583)</f>
        <v>0</v>
      </c>
      <c r="X40" s="1">
        <f t="shared" ca="1" si="62"/>
        <v>19641256.262499999</v>
      </c>
      <c r="Y40" s="1">
        <f t="shared" ca="1" si="62"/>
        <v>19641256.262499999</v>
      </c>
      <c r="Z40" s="1">
        <f t="shared" ca="1" si="62"/>
        <v>19641256.262499999</v>
      </c>
      <c r="AA40" s="1">
        <f t="shared" ca="1" si="62"/>
        <v>19641256.262499999</v>
      </c>
      <c r="AB40" s="1">
        <f t="shared" ca="1" si="62"/>
        <v>19641256.262499999</v>
      </c>
      <c r="AC40" s="1">
        <f t="shared" ca="1" si="62"/>
        <v>19641256.262499999</v>
      </c>
      <c r="AD40" s="1">
        <f t="shared" ca="1" si="62"/>
        <v>19641256.262499999</v>
      </c>
      <c r="AE40" s="1">
        <f t="shared" ca="1" si="62"/>
        <v>19641256.262499999</v>
      </c>
      <c r="AF40" s="1">
        <f t="shared" ca="1" si="62"/>
        <v>19641256.262499999</v>
      </c>
      <c r="AG40" s="1">
        <f t="shared" ca="1" si="62"/>
        <v>19641256.262499999</v>
      </c>
      <c r="AH40" s="1">
        <f t="shared" ca="1" si="62"/>
        <v>19641256.262499999</v>
      </c>
      <c r="AI40" s="1">
        <f t="shared" ca="1" si="62"/>
        <v>19641256.262499999</v>
      </c>
      <c r="AJ40" s="1">
        <f t="shared" ca="1" si="62"/>
        <v>19641256.262499999</v>
      </c>
      <c r="AK40" s="1">
        <f t="shared" ca="1" si="62"/>
        <v>19641256.262499999</v>
      </c>
      <c r="AL40" s="1">
        <f t="shared" ca="1" si="62"/>
        <v>19641256.262499999</v>
      </c>
      <c r="AM40" s="1">
        <f t="shared" ca="1" si="62"/>
        <v>19641256.262499999</v>
      </c>
      <c r="AN40" s="1">
        <f t="shared" ca="1" si="62"/>
        <v>19641256.262499999</v>
      </c>
      <c r="AO40" s="1">
        <f t="shared" ca="1" si="62"/>
        <v>19641256.262499999</v>
      </c>
      <c r="AP40" s="1">
        <f t="shared" ca="1" si="62"/>
        <v>19641256.262499999</v>
      </c>
      <c r="AQ40" s="1">
        <f t="shared" ca="1" si="62"/>
        <v>19641256.262499999</v>
      </c>
      <c r="AR40" s="1">
        <f t="shared" ca="1" si="62"/>
        <v>19641256.262499999</v>
      </c>
      <c r="AS40" s="1">
        <f t="shared" ca="1" si="62"/>
        <v>19641256.262499999</v>
      </c>
      <c r="AT40" s="1">
        <f t="shared" ca="1" si="62"/>
        <v>19641256.262499999</v>
      </c>
      <c r="AU40" s="1">
        <f t="shared" ca="1" si="62"/>
        <v>19641256.262499999</v>
      </c>
      <c r="AV40" s="1">
        <f t="shared" ca="1" si="62"/>
        <v>19641256.262499999</v>
      </c>
      <c r="AW40" s="1">
        <f t="shared" ca="1" si="62"/>
        <v>19641256.262499999</v>
      </c>
      <c r="AX40" s="1">
        <f t="shared" ca="1" si="62"/>
        <v>19641256.262499999</v>
      </c>
      <c r="AY40" s="1">
        <f t="shared" ca="1" si="62"/>
        <v>19641256.262499999</v>
      </c>
      <c r="AZ40" s="1">
        <f t="shared" ca="1" si="62"/>
        <v>19641256.262499999</v>
      </c>
      <c r="BA40" s="1">
        <f t="shared" ca="1" si="62"/>
        <v>19641256.262499999</v>
      </c>
      <c r="BB40" s="1">
        <f t="shared" ca="1" si="62"/>
        <v>19641256.262499999</v>
      </c>
      <c r="BC40" s="1">
        <f t="shared" ca="1" si="62"/>
        <v>19641256.262499999</v>
      </c>
      <c r="BD40" s="1">
        <f t="shared" ca="1" si="62"/>
        <v>19641256.262499999</v>
      </c>
      <c r="BE40" s="1">
        <f t="shared" ca="1" si="62"/>
        <v>19641256.262499999</v>
      </c>
    </row>
    <row r="41" spans="1:57" x14ac:dyDescent="0.3">
      <c r="B41" s="1">
        <f>MAX(B$38:B40)+1</f>
        <v>239</v>
      </c>
      <c r="H41" s="13" t="str">
        <f ca="1">INDIRECT($B$1&amp;Items!E$2&amp;$B41)</f>
        <v>Основные средства</v>
      </c>
      <c r="I41" s="13" t="str">
        <f ca="1">IF(INDIRECT($B$1&amp;Items!F$2&amp;$B41)="",H41,INDIRECT($B$1&amp;Items!F$2&amp;$B41))</f>
        <v>Основные средства - тип - 2</v>
      </c>
      <c r="J41" s="1" t="str">
        <f ca="1">IF(INDIRECT($B$1&amp;Items!G$2&amp;$B41)="",IF(H41&lt;&gt;I41,"  "&amp;I41,I41),"    "&amp;INDIRECT($B$1&amp;Items!G$2&amp;$B41))</f>
        <v xml:space="preserve">  Основные средства - тип - 2</v>
      </c>
      <c r="S41" s="3">
        <v>0</v>
      </c>
      <c r="V41" s="1">
        <f>IF(V$5=1,$S41,U584)</f>
        <v>0</v>
      </c>
      <c r="W41" s="1">
        <f t="shared" ref="W41:BE41" ca="1" si="63">IF(W$5=1,$S41,V584)</f>
        <v>0</v>
      </c>
      <c r="X41" s="1">
        <f t="shared" ca="1" si="63"/>
        <v>12156986.775592251</v>
      </c>
      <c r="Y41" s="1">
        <f t="shared" ca="1" si="63"/>
        <v>12156986.775592251</v>
      </c>
      <c r="Z41" s="1">
        <f t="shared" ca="1" si="63"/>
        <v>12156986.775592251</v>
      </c>
      <c r="AA41" s="1">
        <f t="shared" ca="1" si="63"/>
        <v>12156986.775592251</v>
      </c>
      <c r="AB41" s="1">
        <f t="shared" ca="1" si="63"/>
        <v>12156986.775592251</v>
      </c>
      <c r="AC41" s="1">
        <f t="shared" ca="1" si="63"/>
        <v>12156986.775592251</v>
      </c>
      <c r="AD41" s="1">
        <f t="shared" ca="1" si="63"/>
        <v>12156986.775592251</v>
      </c>
      <c r="AE41" s="1">
        <f t="shared" ca="1" si="63"/>
        <v>12156986.775592251</v>
      </c>
      <c r="AF41" s="1">
        <f t="shared" ca="1" si="63"/>
        <v>12156986.775592251</v>
      </c>
      <c r="AG41" s="1">
        <f t="shared" ca="1" si="63"/>
        <v>12156986.775592251</v>
      </c>
      <c r="AH41" s="1">
        <f t="shared" ca="1" si="63"/>
        <v>12156986.775592251</v>
      </c>
      <c r="AI41" s="1">
        <f t="shared" ca="1" si="63"/>
        <v>12156986.775592251</v>
      </c>
      <c r="AJ41" s="1">
        <f t="shared" ca="1" si="63"/>
        <v>12156986.775592251</v>
      </c>
      <c r="AK41" s="1">
        <f t="shared" ca="1" si="63"/>
        <v>12156986.775592251</v>
      </c>
      <c r="AL41" s="1">
        <f t="shared" ca="1" si="63"/>
        <v>12156986.775592251</v>
      </c>
      <c r="AM41" s="1">
        <f t="shared" ca="1" si="63"/>
        <v>12156986.775592251</v>
      </c>
      <c r="AN41" s="1">
        <f t="shared" ca="1" si="63"/>
        <v>12156986.775592251</v>
      </c>
      <c r="AO41" s="1">
        <f t="shared" ca="1" si="63"/>
        <v>12156986.775592251</v>
      </c>
      <c r="AP41" s="1">
        <f t="shared" ca="1" si="63"/>
        <v>12156986.775592251</v>
      </c>
      <c r="AQ41" s="1">
        <f t="shared" ca="1" si="63"/>
        <v>12156986.775592251</v>
      </c>
      <c r="AR41" s="1">
        <f t="shared" ca="1" si="63"/>
        <v>12156986.775592251</v>
      </c>
      <c r="AS41" s="1">
        <f t="shared" ca="1" si="63"/>
        <v>12156986.775592251</v>
      </c>
      <c r="AT41" s="1">
        <f t="shared" ca="1" si="63"/>
        <v>12156986.775592251</v>
      </c>
      <c r="AU41" s="1">
        <f t="shared" ca="1" si="63"/>
        <v>12156986.775592251</v>
      </c>
      <c r="AV41" s="1">
        <f t="shared" ca="1" si="63"/>
        <v>12156986.775592251</v>
      </c>
      <c r="AW41" s="1">
        <f t="shared" ca="1" si="63"/>
        <v>12156986.775592251</v>
      </c>
      <c r="AX41" s="1">
        <f t="shared" ca="1" si="63"/>
        <v>12156986.775592251</v>
      </c>
      <c r="AY41" s="1">
        <f t="shared" ca="1" si="63"/>
        <v>12156986.775592251</v>
      </c>
      <c r="AZ41" s="1">
        <f t="shared" ca="1" si="63"/>
        <v>12156986.775592251</v>
      </c>
      <c r="BA41" s="1">
        <f t="shared" ca="1" si="63"/>
        <v>12156986.775592251</v>
      </c>
      <c r="BB41" s="1">
        <f t="shared" ca="1" si="63"/>
        <v>12156986.775592251</v>
      </c>
      <c r="BC41" s="1">
        <f t="shared" ca="1" si="63"/>
        <v>12156986.775592251</v>
      </c>
      <c r="BD41" s="1">
        <f t="shared" ca="1" si="63"/>
        <v>12156986.775592251</v>
      </c>
      <c r="BE41" s="1">
        <f t="shared" ca="1" si="63"/>
        <v>12156986.775592251</v>
      </c>
    </row>
    <row r="42" spans="1:57" x14ac:dyDescent="0.3">
      <c r="B42" s="1">
        <f>MAX(B$38:B41)+1</f>
        <v>240</v>
      </c>
      <c r="H42" s="13" t="str">
        <f ca="1">INDIRECT($B$1&amp;Items!E$2&amp;$B42)</f>
        <v>Основные средства</v>
      </c>
      <c r="I42" s="13" t="str">
        <f ca="1">IF(INDIRECT($B$1&amp;Items!F$2&amp;$B42)="",H42,INDIRECT($B$1&amp;Items!F$2&amp;$B42))</f>
        <v>Основные средства - тип - 3</v>
      </c>
      <c r="J42" s="1" t="str">
        <f ca="1">IF(INDIRECT($B$1&amp;Items!G$2&amp;$B42)="",IF(H42&lt;&gt;I42,"  "&amp;I42,I42),"    "&amp;INDIRECT($B$1&amp;Items!G$2&amp;$B42))</f>
        <v xml:space="preserve">  Основные средства - тип - 3</v>
      </c>
      <c r="S42" s="3">
        <v>0</v>
      </c>
      <c r="V42" s="1">
        <f>IF(V$5=1,$S42,U585)</f>
        <v>0</v>
      </c>
      <c r="W42" s="1">
        <f t="shared" ref="W42:BE42" ca="1" si="64">IF(W$5=1,$S42,V585)</f>
        <v>0</v>
      </c>
      <c r="X42" s="1">
        <f t="shared" ca="1" si="64"/>
        <v>22423723.297033995</v>
      </c>
      <c r="Y42" s="1">
        <f t="shared" ca="1" si="64"/>
        <v>22423723.297033995</v>
      </c>
      <c r="Z42" s="1">
        <f t="shared" ca="1" si="64"/>
        <v>22423723.297033995</v>
      </c>
      <c r="AA42" s="1">
        <f t="shared" ca="1" si="64"/>
        <v>22423723.297033995</v>
      </c>
      <c r="AB42" s="1">
        <f t="shared" ca="1" si="64"/>
        <v>22423723.297033995</v>
      </c>
      <c r="AC42" s="1">
        <f t="shared" ca="1" si="64"/>
        <v>22423723.297033995</v>
      </c>
      <c r="AD42" s="1">
        <f t="shared" ca="1" si="64"/>
        <v>22423723.297033995</v>
      </c>
      <c r="AE42" s="1">
        <f t="shared" ca="1" si="64"/>
        <v>22423723.297033995</v>
      </c>
      <c r="AF42" s="1">
        <f t="shared" ca="1" si="64"/>
        <v>22423723.297033995</v>
      </c>
      <c r="AG42" s="1">
        <f t="shared" ca="1" si="64"/>
        <v>22423723.297033995</v>
      </c>
      <c r="AH42" s="1">
        <f t="shared" ca="1" si="64"/>
        <v>22423723.297033995</v>
      </c>
      <c r="AI42" s="1">
        <f t="shared" ca="1" si="64"/>
        <v>22423723.297033995</v>
      </c>
      <c r="AJ42" s="1">
        <f t="shared" ca="1" si="64"/>
        <v>22423723.297033995</v>
      </c>
      <c r="AK42" s="1">
        <f t="shared" ca="1" si="64"/>
        <v>22423723.297033995</v>
      </c>
      <c r="AL42" s="1">
        <f t="shared" ca="1" si="64"/>
        <v>22423723.297033995</v>
      </c>
      <c r="AM42" s="1">
        <f t="shared" ca="1" si="64"/>
        <v>22423723.297033995</v>
      </c>
      <c r="AN42" s="1">
        <f t="shared" ca="1" si="64"/>
        <v>22423723.297033995</v>
      </c>
      <c r="AO42" s="1">
        <f t="shared" ca="1" si="64"/>
        <v>22423723.297033995</v>
      </c>
      <c r="AP42" s="1">
        <f t="shared" ca="1" si="64"/>
        <v>22423723.297033995</v>
      </c>
      <c r="AQ42" s="1">
        <f t="shared" ca="1" si="64"/>
        <v>22423723.297033995</v>
      </c>
      <c r="AR42" s="1">
        <f t="shared" ca="1" si="64"/>
        <v>22423723.297033995</v>
      </c>
      <c r="AS42" s="1">
        <f t="shared" ca="1" si="64"/>
        <v>22423723.297033995</v>
      </c>
      <c r="AT42" s="1">
        <f t="shared" ca="1" si="64"/>
        <v>22423723.297033995</v>
      </c>
      <c r="AU42" s="1">
        <f t="shared" ca="1" si="64"/>
        <v>22423723.297033995</v>
      </c>
      <c r="AV42" s="1">
        <f t="shared" ca="1" si="64"/>
        <v>22423723.297033995</v>
      </c>
      <c r="AW42" s="1">
        <f t="shared" ca="1" si="64"/>
        <v>22423723.297033995</v>
      </c>
      <c r="AX42" s="1">
        <f t="shared" ca="1" si="64"/>
        <v>22423723.297033995</v>
      </c>
      <c r="AY42" s="1">
        <f t="shared" ca="1" si="64"/>
        <v>22423723.297033995</v>
      </c>
      <c r="AZ42" s="1">
        <f t="shared" ca="1" si="64"/>
        <v>22423723.297033995</v>
      </c>
      <c r="BA42" s="1">
        <f t="shared" ca="1" si="64"/>
        <v>22423723.297033995</v>
      </c>
      <c r="BB42" s="1">
        <f t="shared" ca="1" si="64"/>
        <v>22423723.297033995</v>
      </c>
      <c r="BC42" s="1">
        <f t="shared" ca="1" si="64"/>
        <v>22423723.297033995</v>
      </c>
      <c r="BD42" s="1">
        <f t="shared" ca="1" si="64"/>
        <v>22423723.297033995</v>
      </c>
      <c r="BE42" s="1">
        <f t="shared" ca="1" si="64"/>
        <v>22423723.297033995</v>
      </c>
    </row>
    <row r="43" spans="1:57" ht="4.95" customHeight="1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</row>
    <row r="45" spans="1:57" x14ac:dyDescent="0.3">
      <c r="H45" s="3" t="s">
        <v>179</v>
      </c>
      <c r="I45" s="3"/>
      <c r="J45" s="3"/>
      <c r="S45" s="1">
        <f>S47+S49</f>
        <v>0</v>
      </c>
      <c r="V45" s="1">
        <f>V47+V49</f>
        <v>0</v>
      </c>
      <c r="W45" s="1">
        <f t="shared" ref="W45:BE45" ca="1" si="65">W47+W49</f>
        <v>3889143.7417057999</v>
      </c>
      <c r="X45" s="1">
        <f t="shared" ca="1" si="65"/>
        <v>5990386.5072406624</v>
      </c>
      <c r="Y45" s="1">
        <f t="shared" ca="1" si="65"/>
        <v>4142699.6746689463</v>
      </c>
      <c r="Z45" s="1">
        <f t="shared" ca="1" si="65"/>
        <v>880820.78583923634</v>
      </c>
      <c r="AA45" s="1">
        <f t="shared" ca="1" si="65"/>
        <v>6355088.1331063798</v>
      </c>
      <c r="AB45" s="1">
        <f t="shared" ca="1" si="65"/>
        <v>27183768.779981565</v>
      </c>
      <c r="AC45" s="1">
        <f t="shared" ca="1" si="65"/>
        <v>22229243.776114766</v>
      </c>
      <c r="AD45" s="1">
        <f t="shared" ca="1" si="65"/>
        <v>21358704.843214765</v>
      </c>
      <c r="AE45" s="1">
        <f t="shared" ca="1" si="65"/>
        <v>21358704.843214765</v>
      </c>
      <c r="AF45" s="1">
        <f t="shared" ca="1" si="65"/>
        <v>21358704.843214765</v>
      </c>
      <c r="AG45" s="1">
        <f t="shared" ca="1" si="65"/>
        <v>21358704.843214765</v>
      </c>
      <c r="AH45" s="1">
        <f t="shared" ca="1" si="65"/>
        <v>21358704.843214765</v>
      </c>
      <c r="AI45" s="1">
        <f t="shared" ca="1" si="65"/>
        <v>21358704.843214765</v>
      </c>
      <c r="AJ45" s="1">
        <f t="shared" ca="1" si="65"/>
        <v>21358704.843214765</v>
      </c>
      <c r="AK45" s="1">
        <f t="shared" ca="1" si="65"/>
        <v>21358704.843214765</v>
      </c>
      <c r="AL45" s="1">
        <f t="shared" ca="1" si="65"/>
        <v>21358704.843214765</v>
      </c>
      <c r="AM45" s="1">
        <f t="shared" ca="1" si="65"/>
        <v>21358704.843214765</v>
      </c>
      <c r="AN45" s="1">
        <f t="shared" ca="1" si="65"/>
        <v>21358704.843214765</v>
      </c>
      <c r="AO45" s="1">
        <f t="shared" ca="1" si="65"/>
        <v>21358704.843214765</v>
      </c>
      <c r="AP45" s="1">
        <f t="shared" ca="1" si="65"/>
        <v>21358704.843214765</v>
      </c>
      <c r="AQ45" s="1">
        <f t="shared" ca="1" si="65"/>
        <v>21358704.843214765</v>
      </c>
      <c r="AR45" s="1">
        <f t="shared" ca="1" si="65"/>
        <v>21358704.843214765</v>
      </c>
      <c r="AS45" s="1">
        <f t="shared" ca="1" si="65"/>
        <v>21358704.843214765</v>
      </c>
      <c r="AT45" s="1">
        <f t="shared" ca="1" si="65"/>
        <v>21358704.843214765</v>
      </c>
      <c r="AU45" s="1">
        <f t="shared" ca="1" si="65"/>
        <v>21358704.843214765</v>
      </c>
      <c r="AV45" s="1">
        <f t="shared" ca="1" si="65"/>
        <v>21358704.843214765</v>
      </c>
      <c r="AW45" s="1">
        <f t="shared" ca="1" si="65"/>
        <v>21358704.843214765</v>
      </c>
      <c r="AX45" s="1">
        <f t="shared" ca="1" si="65"/>
        <v>21358704.843214765</v>
      </c>
      <c r="AY45" s="1">
        <f t="shared" ca="1" si="65"/>
        <v>21358704.843214765</v>
      </c>
      <c r="AZ45" s="1">
        <f t="shared" ca="1" si="65"/>
        <v>21358704.843214765</v>
      </c>
      <c r="BA45" s="1">
        <f t="shared" ca="1" si="65"/>
        <v>21358704.843214765</v>
      </c>
      <c r="BB45" s="1">
        <f t="shared" ca="1" si="65"/>
        <v>21358704.843214765</v>
      </c>
      <c r="BC45" s="1">
        <f t="shared" ca="1" si="65"/>
        <v>21358704.843214765</v>
      </c>
      <c r="BD45" s="1">
        <f t="shared" ca="1" si="65"/>
        <v>21358704.843214765</v>
      </c>
      <c r="BE45" s="1">
        <f t="shared" ca="1" si="65"/>
        <v>21358704.843214765</v>
      </c>
    </row>
    <row r="47" spans="1:57" x14ac:dyDescent="0.3">
      <c r="B47" s="1">
        <f>ROW(Items!$A$102)</f>
        <v>102</v>
      </c>
      <c r="H47" s="13" t="str">
        <f ca="1">INDIRECT($B$1&amp;Items!E$2&amp;$B47)</f>
        <v>Собственный капитал</v>
      </c>
      <c r="I47" s="13" t="str">
        <f ca="1">IF(INDIRECT($B$1&amp;Items!F$2&amp;$B47)="",H47,INDIRECT($B$1&amp;Items!F$2&amp;$B47))</f>
        <v>Собственный капитал</v>
      </c>
      <c r="J47" s="1" t="str">
        <f ca="1">IF(INDIRECT($B$1&amp;Items!G$2&amp;$B47)="",IF(H47&lt;&gt;I47,"  "&amp;I47,I47),"    "&amp;INDIRECT($B$1&amp;Items!G$2&amp;$B47))</f>
        <v>Собственный капитал</v>
      </c>
      <c r="S47" s="3">
        <v>0</v>
      </c>
      <c r="V47" s="1">
        <f>IF(V$5=1,$S47,U590)</f>
        <v>0</v>
      </c>
      <c r="W47" s="1">
        <f ca="1">IF(W$5=1,$S47,V590)</f>
        <v>-897559.73396002001</v>
      </c>
      <c r="X47" s="1">
        <f ca="1">IF(X$5=1,$S47,W590)</f>
        <v>-2491231.8509641644</v>
      </c>
      <c r="Y47" s="1">
        <f ca="1">IF(Y$5=1,$S47,X590)</f>
        <v>-4209569.4900047639</v>
      </c>
      <c r="Z47" s="1">
        <f ca="1">IF(Z$5=1,$S47,Y590)</f>
        <v>-5744025.5924642542</v>
      </c>
      <c r="AA47" s="1">
        <f ca="1">IF(AA$5=1,$S47,Z590)</f>
        <v>1053063.0298435604</v>
      </c>
      <c r="AB47" s="1">
        <f ca="1">IF(AB$5=1,$S47,AA590)</f>
        <v>21586590.281680766</v>
      </c>
      <c r="AC47" s="1">
        <f ca="1">IF(AC$5=1,$S47,AB590)</f>
        <v>21358704.843214765</v>
      </c>
      <c r="AD47" s="1">
        <f ca="1">IF(AD$5=1,$S47,AC590)</f>
        <v>21358704.843214765</v>
      </c>
      <c r="AE47" s="1">
        <f ca="1">IF(AE$5=1,$S47,AD590)</f>
        <v>21358704.843214765</v>
      </c>
      <c r="AF47" s="1">
        <f ca="1">IF(AF$5=1,$S47,AE590)</f>
        <v>21358704.843214765</v>
      </c>
      <c r="AG47" s="1">
        <f ca="1">IF(AG$5=1,$S47,AF590)</f>
        <v>21358704.843214765</v>
      </c>
      <c r="AH47" s="1">
        <f ca="1">IF(AH$5=1,$S47,AG590)</f>
        <v>21358704.843214765</v>
      </c>
      <c r="AI47" s="1">
        <f ca="1">IF(AI$5=1,$S47,AH590)</f>
        <v>21358704.843214765</v>
      </c>
      <c r="AJ47" s="1">
        <f ca="1">IF(AJ$5=1,$S47,AI590)</f>
        <v>21358704.843214765</v>
      </c>
      <c r="AK47" s="1">
        <f ca="1">IF(AK$5=1,$S47,AJ590)</f>
        <v>21358704.843214765</v>
      </c>
      <c r="AL47" s="1">
        <f ca="1">IF(AL$5=1,$S47,AK590)</f>
        <v>21358704.843214765</v>
      </c>
      <c r="AM47" s="1">
        <f ca="1">IF(AM$5=1,$S47,AL590)</f>
        <v>21358704.843214765</v>
      </c>
      <c r="AN47" s="1">
        <f ca="1">IF(AN$5=1,$S47,AM590)</f>
        <v>21358704.843214765</v>
      </c>
      <c r="AO47" s="1">
        <f ca="1">IF(AO$5=1,$S47,AN590)</f>
        <v>21358704.843214765</v>
      </c>
      <c r="AP47" s="1">
        <f ca="1">IF(AP$5=1,$S47,AO590)</f>
        <v>21358704.843214765</v>
      </c>
      <c r="AQ47" s="1">
        <f ca="1">IF(AQ$5=1,$S47,AP590)</f>
        <v>21358704.843214765</v>
      </c>
      <c r="AR47" s="1">
        <f ca="1">IF(AR$5=1,$S47,AQ590)</f>
        <v>21358704.843214765</v>
      </c>
      <c r="AS47" s="1">
        <f ca="1">IF(AS$5=1,$S47,AR590)</f>
        <v>21358704.843214765</v>
      </c>
      <c r="AT47" s="1">
        <f ca="1">IF(AT$5=1,$S47,AS590)</f>
        <v>21358704.843214765</v>
      </c>
      <c r="AU47" s="1">
        <f ca="1">IF(AU$5=1,$S47,AT590)</f>
        <v>21358704.843214765</v>
      </c>
      <c r="AV47" s="1">
        <f ca="1">IF(AV$5=1,$S47,AU590)</f>
        <v>21358704.843214765</v>
      </c>
      <c r="AW47" s="1">
        <f ca="1">IF(AW$5=1,$S47,AV590)</f>
        <v>21358704.843214765</v>
      </c>
      <c r="AX47" s="1">
        <f ca="1">IF(AX$5=1,$S47,AW590)</f>
        <v>21358704.843214765</v>
      </c>
      <c r="AY47" s="1">
        <f ca="1">IF(AY$5=1,$S47,AX590)</f>
        <v>21358704.843214765</v>
      </c>
      <c r="AZ47" s="1">
        <f ca="1">IF(AZ$5=1,$S47,AY590)</f>
        <v>21358704.843214765</v>
      </c>
      <c r="BA47" s="1">
        <f ca="1">IF(BA$5=1,$S47,AZ590)</f>
        <v>21358704.843214765</v>
      </c>
      <c r="BB47" s="1">
        <f ca="1">IF(BB$5=1,$S47,BA590)</f>
        <v>21358704.843214765</v>
      </c>
      <c r="BC47" s="1">
        <f ca="1">IF(BC$5=1,$S47,BB590)</f>
        <v>21358704.843214765</v>
      </c>
      <c r="BD47" s="1">
        <f ca="1">IF(BD$5=1,$S47,BC590)</f>
        <v>21358704.843214765</v>
      </c>
      <c r="BE47" s="1">
        <f ca="1">IF(BE$5=1,$S47,BD590)</f>
        <v>21358704.843214765</v>
      </c>
    </row>
    <row r="49" spans="1:57" x14ac:dyDescent="0.3">
      <c r="B49" s="1">
        <f>ROW(Items!$A$91)</f>
        <v>91</v>
      </c>
      <c r="H49" s="13" t="str">
        <f ca="1">INDIRECT($B$1&amp;Items!E$2&amp;$B49)</f>
        <v>Кредиторская задолженность</v>
      </c>
      <c r="I49" s="13" t="str">
        <f ca="1">IF(INDIRECT($B$1&amp;Items!F$2&amp;$B49)="",H49,INDIRECT($B$1&amp;Items!F$2&amp;$B49))</f>
        <v>Кредиторская задолженность</v>
      </c>
      <c r="J49" s="1" t="str">
        <f ca="1">IF(INDIRECT($B$1&amp;Items!G$2&amp;$B49)="",IF(H49&lt;&gt;I49,"  "&amp;I49,I49),"    "&amp;INDIRECT($B$1&amp;Items!G$2&amp;$B49))</f>
        <v>Кредиторская задолженность</v>
      </c>
      <c r="S49" s="1">
        <f>SUM(S50:S60)</f>
        <v>0</v>
      </c>
      <c r="V49" s="1">
        <f t="shared" ref="V49:BE49" si="66">SUM(V50:V60)</f>
        <v>0</v>
      </c>
      <c r="W49" s="1">
        <f t="shared" ca="1" si="66"/>
        <v>4786703.4756658198</v>
      </c>
      <c r="X49" s="1">
        <f t="shared" ca="1" si="66"/>
        <v>8481618.3582048267</v>
      </c>
      <c r="Y49" s="1">
        <f t="shared" ca="1" si="66"/>
        <v>8352269.1646737102</v>
      </c>
      <c r="Z49" s="1">
        <f t="shared" ca="1" si="66"/>
        <v>6624846.3783034906</v>
      </c>
      <c r="AA49" s="1">
        <f t="shared" ca="1" si="66"/>
        <v>5302025.1032628193</v>
      </c>
      <c r="AB49" s="1">
        <f t="shared" ca="1" si="66"/>
        <v>5597178.4983007992</v>
      </c>
      <c r="AC49" s="1">
        <f t="shared" ca="1" si="66"/>
        <v>870538.93289999862</v>
      </c>
      <c r="AD49" s="1">
        <f t="shared" ca="1" si="66"/>
        <v>-1.280568540096283E-9</v>
      </c>
      <c r="AE49" s="1">
        <f t="shared" ca="1" si="66"/>
        <v>-1.280568540096283E-9</v>
      </c>
      <c r="AF49" s="1">
        <f t="shared" ca="1" si="66"/>
        <v>-1.280568540096283E-9</v>
      </c>
      <c r="AG49" s="1">
        <f t="shared" ca="1" si="66"/>
        <v>-1.280568540096283E-9</v>
      </c>
      <c r="AH49" s="1">
        <f t="shared" ca="1" si="66"/>
        <v>-1.280568540096283E-9</v>
      </c>
      <c r="AI49" s="1">
        <f t="shared" ca="1" si="66"/>
        <v>-1.280568540096283E-9</v>
      </c>
      <c r="AJ49" s="1">
        <f t="shared" ca="1" si="66"/>
        <v>-1.280568540096283E-9</v>
      </c>
      <c r="AK49" s="1">
        <f t="shared" ca="1" si="66"/>
        <v>-1.280568540096283E-9</v>
      </c>
      <c r="AL49" s="1">
        <f t="shared" ca="1" si="66"/>
        <v>-1.280568540096283E-9</v>
      </c>
      <c r="AM49" s="1">
        <f t="shared" ca="1" si="66"/>
        <v>-1.280568540096283E-9</v>
      </c>
      <c r="AN49" s="1">
        <f t="shared" ca="1" si="66"/>
        <v>-1.280568540096283E-9</v>
      </c>
      <c r="AO49" s="1">
        <f t="shared" ca="1" si="66"/>
        <v>-1.280568540096283E-9</v>
      </c>
      <c r="AP49" s="1">
        <f t="shared" ca="1" si="66"/>
        <v>-1.280568540096283E-9</v>
      </c>
      <c r="AQ49" s="1">
        <f t="shared" ca="1" si="66"/>
        <v>-1.280568540096283E-9</v>
      </c>
      <c r="AR49" s="1">
        <f t="shared" ca="1" si="66"/>
        <v>-1.280568540096283E-9</v>
      </c>
      <c r="AS49" s="1">
        <f t="shared" ca="1" si="66"/>
        <v>-1.280568540096283E-9</v>
      </c>
      <c r="AT49" s="1">
        <f t="shared" ca="1" si="66"/>
        <v>-1.280568540096283E-9</v>
      </c>
      <c r="AU49" s="1">
        <f t="shared" ca="1" si="66"/>
        <v>-1.280568540096283E-9</v>
      </c>
      <c r="AV49" s="1">
        <f t="shared" ca="1" si="66"/>
        <v>-1.280568540096283E-9</v>
      </c>
      <c r="AW49" s="1">
        <f t="shared" ca="1" si="66"/>
        <v>-1.280568540096283E-9</v>
      </c>
      <c r="AX49" s="1">
        <f t="shared" ca="1" si="66"/>
        <v>-1.280568540096283E-9</v>
      </c>
      <c r="AY49" s="1">
        <f t="shared" ca="1" si="66"/>
        <v>-1.280568540096283E-9</v>
      </c>
      <c r="AZ49" s="1">
        <f t="shared" ca="1" si="66"/>
        <v>-1.280568540096283E-9</v>
      </c>
      <c r="BA49" s="1">
        <f t="shared" ca="1" si="66"/>
        <v>-1.280568540096283E-9</v>
      </c>
      <c r="BB49" s="1">
        <f t="shared" ca="1" si="66"/>
        <v>-1.280568540096283E-9</v>
      </c>
      <c r="BC49" s="1">
        <f t="shared" ca="1" si="66"/>
        <v>-1.280568540096283E-9</v>
      </c>
      <c r="BD49" s="1">
        <f t="shared" ca="1" si="66"/>
        <v>-1.280568540096283E-9</v>
      </c>
      <c r="BE49" s="1">
        <f t="shared" ca="1" si="66"/>
        <v>-1.280568540096283E-9</v>
      </c>
    </row>
    <row r="50" spans="1:57" x14ac:dyDescent="0.3">
      <c r="B50" s="1">
        <f>MAX(B$48:B49)+1</f>
        <v>92</v>
      </c>
      <c r="H50" s="13" t="str">
        <f ca="1">INDIRECT($B$1&amp;Items!E$2&amp;$B50)</f>
        <v>Кредиторская задолженность</v>
      </c>
      <c r="I50" s="13" t="str">
        <f ca="1">IF(INDIRECT($B$1&amp;Items!F$2&amp;$B50)="",H50,INDIRECT($B$1&amp;Items!F$2&amp;$B50))</f>
        <v>Начисление затрат этапа-1 бизнес-процесса</v>
      </c>
      <c r="J50" s="1" t="str">
        <f ca="1">IF(INDIRECT($B$1&amp;Items!G$2&amp;$B50)="",IF(H50&lt;&gt;I50,"  "&amp;I50,I50),"    "&amp;INDIRECT($B$1&amp;Items!G$2&amp;$B50))</f>
        <v xml:space="preserve">  Начисление затрат этапа-1 бизнес-процесса</v>
      </c>
      <c r="S50" s="3">
        <v>0</v>
      </c>
      <c r="V50" s="1">
        <f>IF(V$5=1,$S50,U593)</f>
        <v>0</v>
      </c>
      <c r="W50" s="1">
        <f ca="1">IF(W$5=1,$S50,V593)</f>
        <v>1486000</v>
      </c>
      <c r="X50" s="1">
        <f ca="1">IF(X$5=1,$S50,W593)</f>
        <v>1798808.5</v>
      </c>
      <c r="Y50" s="1">
        <f ca="1">IF(Y$5=1,$S50,X593)</f>
        <v>2426968.75165</v>
      </c>
      <c r="Z50" s="1">
        <f ca="1">IF(Z$5=1,$S50,Y593)</f>
        <v>1030285.6638600002</v>
      </c>
      <c r="AA50" s="1">
        <f ca="1">IF(AA$5=1,$S50,Z593)</f>
        <v>609520.14465000003</v>
      </c>
      <c r="AB50" s="1">
        <f ca="1">IF(AB$5=1,$S50,AA593)</f>
        <v>0</v>
      </c>
      <c r="AC50" s="1">
        <f ca="1">IF(AC$5=1,$S50,AB593)</f>
        <v>0</v>
      </c>
      <c r="AD50" s="1">
        <f ca="1">IF(AD$5=1,$S50,AC593)</f>
        <v>0</v>
      </c>
      <c r="AE50" s="1">
        <f ca="1">IF(AE$5=1,$S50,AD593)</f>
        <v>0</v>
      </c>
      <c r="AF50" s="1">
        <f ca="1">IF(AF$5=1,$S50,AE593)</f>
        <v>0</v>
      </c>
      <c r="AG50" s="1">
        <f ca="1">IF(AG$5=1,$S50,AF593)</f>
        <v>0</v>
      </c>
      <c r="AH50" s="1">
        <f ca="1">IF(AH$5=1,$S50,AG593)</f>
        <v>0</v>
      </c>
      <c r="AI50" s="1">
        <f ca="1">IF(AI$5=1,$S50,AH593)</f>
        <v>0</v>
      </c>
      <c r="AJ50" s="1">
        <f ca="1">IF(AJ$5=1,$S50,AI593)</f>
        <v>0</v>
      </c>
      <c r="AK50" s="1">
        <f ca="1">IF(AK$5=1,$S50,AJ593)</f>
        <v>0</v>
      </c>
      <c r="AL50" s="1">
        <f ca="1">IF(AL$5=1,$S50,AK593)</f>
        <v>0</v>
      </c>
      <c r="AM50" s="1">
        <f ca="1">IF(AM$5=1,$S50,AL593)</f>
        <v>0</v>
      </c>
      <c r="AN50" s="1">
        <f ca="1">IF(AN$5=1,$S50,AM593)</f>
        <v>0</v>
      </c>
      <c r="AO50" s="1">
        <f ca="1">IF(AO$5=1,$S50,AN593)</f>
        <v>0</v>
      </c>
      <c r="AP50" s="1">
        <f ca="1">IF(AP$5=1,$S50,AO593)</f>
        <v>0</v>
      </c>
      <c r="AQ50" s="1">
        <f ca="1">IF(AQ$5=1,$S50,AP593)</f>
        <v>0</v>
      </c>
      <c r="AR50" s="1">
        <f ca="1">IF(AR$5=1,$S50,AQ593)</f>
        <v>0</v>
      </c>
      <c r="AS50" s="1">
        <f ca="1">IF(AS$5=1,$S50,AR593)</f>
        <v>0</v>
      </c>
      <c r="AT50" s="1">
        <f ca="1">IF(AT$5=1,$S50,AS593)</f>
        <v>0</v>
      </c>
      <c r="AU50" s="1">
        <f ca="1">IF(AU$5=1,$S50,AT593)</f>
        <v>0</v>
      </c>
      <c r="AV50" s="1">
        <f ca="1">IF(AV$5=1,$S50,AU593)</f>
        <v>0</v>
      </c>
      <c r="AW50" s="1">
        <f ca="1">IF(AW$5=1,$S50,AV593)</f>
        <v>0</v>
      </c>
      <c r="AX50" s="1">
        <f ca="1">IF(AX$5=1,$S50,AW593)</f>
        <v>0</v>
      </c>
      <c r="AY50" s="1">
        <f ca="1">IF(AY$5=1,$S50,AX593)</f>
        <v>0</v>
      </c>
      <c r="AZ50" s="1">
        <f ca="1">IF(AZ$5=1,$S50,AY593)</f>
        <v>0</v>
      </c>
      <c r="BA50" s="1">
        <f ca="1">IF(BA$5=1,$S50,AZ593)</f>
        <v>0</v>
      </c>
      <c r="BB50" s="1">
        <f ca="1">IF(BB$5=1,$S50,BA593)</f>
        <v>0</v>
      </c>
      <c r="BC50" s="1">
        <f ca="1">IF(BC$5=1,$S50,BB593)</f>
        <v>0</v>
      </c>
      <c r="BD50" s="1">
        <f ca="1">IF(BD$5=1,$S50,BC593)</f>
        <v>0</v>
      </c>
      <c r="BE50" s="1">
        <f ca="1">IF(BE$5=1,$S50,BD593)</f>
        <v>0</v>
      </c>
    </row>
    <row r="51" spans="1:57" x14ac:dyDescent="0.3">
      <c r="B51" s="1">
        <f>MAX(B$48:B50)+1</f>
        <v>93</v>
      </c>
      <c r="H51" s="13" t="str">
        <f ca="1">INDIRECT($B$1&amp;Items!E$2&amp;$B51)</f>
        <v>Кредиторская задолженность</v>
      </c>
      <c r="I51" s="13" t="str">
        <f ca="1">IF(INDIRECT($B$1&amp;Items!F$2&amp;$B51)="",H51,INDIRECT($B$1&amp;Items!F$2&amp;$B51))</f>
        <v>Начисление затрат этапа-2 бизнес-процесса</v>
      </c>
      <c r="J51" s="1" t="str">
        <f ca="1">IF(INDIRECT($B$1&amp;Items!G$2&amp;$B51)="",IF(H51&lt;&gt;I51,"  "&amp;I51,I51),"    "&amp;INDIRECT($B$1&amp;Items!G$2&amp;$B51))</f>
        <v xml:space="preserve">  Начисление затрат этапа-2 бизнес-процесса</v>
      </c>
      <c r="S51" s="3">
        <v>0</v>
      </c>
      <c r="V51" s="1">
        <f>IF(V$5=1,$S51,U594)</f>
        <v>0</v>
      </c>
      <c r="W51" s="1">
        <f ca="1">IF(W$5=1,$S51,V594)</f>
        <v>898164.77630999964</v>
      </c>
      <c r="X51" s="1">
        <f ca="1">IF(X$5=1,$S51,W594)</f>
        <v>1296094.9725099995</v>
      </c>
      <c r="Y51" s="1">
        <f ca="1">IF(Y$5=1,$S51,X594)</f>
        <v>0</v>
      </c>
      <c r="Z51" s="1">
        <f ca="1">IF(Z$5=1,$S51,Y594)</f>
        <v>616000</v>
      </c>
      <c r="AA51" s="1">
        <f ca="1">IF(AA$5=1,$S51,Z594)</f>
        <v>1400491.9</v>
      </c>
      <c r="AB51" s="1">
        <f ca="1">IF(AB$5=1,$S51,AA594)</f>
        <v>1127629.8999999999</v>
      </c>
      <c r="AC51" s="1">
        <f ca="1">IF(AC$5=1,$S51,AB594)</f>
        <v>0</v>
      </c>
      <c r="AD51" s="1">
        <f ca="1">IF(AD$5=1,$S51,AC594)</f>
        <v>0</v>
      </c>
      <c r="AE51" s="1">
        <f ca="1">IF(AE$5=1,$S51,AD594)</f>
        <v>0</v>
      </c>
      <c r="AF51" s="1">
        <f ca="1">IF(AF$5=1,$S51,AE594)</f>
        <v>0</v>
      </c>
      <c r="AG51" s="1">
        <f ca="1">IF(AG$5=1,$S51,AF594)</f>
        <v>0</v>
      </c>
      <c r="AH51" s="1">
        <f ca="1">IF(AH$5=1,$S51,AG594)</f>
        <v>0</v>
      </c>
      <c r="AI51" s="1">
        <f ca="1">IF(AI$5=1,$S51,AH594)</f>
        <v>0</v>
      </c>
      <c r="AJ51" s="1">
        <f ca="1">IF(AJ$5=1,$S51,AI594)</f>
        <v>0</v>
      </c>
      <c r="AK51" s="1">
        <f ca="1">IF(AK$5=1,$S51,AJ594)</f>
        <v>0</v>
      </c>
      <c r="AL51" s="1">
        <f ca="1">IF(AL$5=1,$S51,AK594)</f>
        <v>0</v>
      </c>
      <c r="AM51" s="1">
        <f ca="1">IF(AM$5=1,$S51,AL594)</f>
        <v>0</v>
      </c>
      <c r="AN51" s="1">
        <f ca="1">IF(AN$5=1,$S51,AM594)</f>
        <v>0</v>
      </c>
      <c r="AO51" s="1">
        <f ca="1">IF(AO$5=1,$S51,AN594)</f>
        <v>0</v>
      </c>
      <c r="AP51" s="1">
        <f ca="1">IF(AP$5=1,$S51,AO594)</f>
        <v>0</v>
      </c>
      <c r="AQ51" s="1">
        <f ca="1">IF(AQ$5=1,$S51,AP594)</f>
        <v>0</v>
      </c>
      <c r="AR51" s="1">
        <f ca="1">IF(AR$5=1,$S51,AQ594)</f>
        <v>0</v>
      </c>
      <c r="AS51" s="1">
        <f ca="1">IF(AS$5=1,$S51,AR594)</f>
        <v>0</v>
      </c>
      <c r="AT51" s="1">
        <f ca="1">IF(AT$5=1,$S51,AS594)</f>
        <v>0</v>
      </c>
      <c r="AU51" s="1">
        <f ca="1">IF(AU$5=1,$S51,AT594)</f>
        <v>0</v>
      </c>
      <c r="AV51" s="1">
        <f ca="1">IF(AV$5=1,$S51,AU594)</f>
        <v>0</v>
      </c>
      <c r="AW51" s="1">
        <f ca="1">IF(AW$5=1,$S51,AV594)</f>
        <v>0</v>
      </c>
      <c r="AX51" s="1">
        <f ca="1">IF(AX$5=1,$S51,AW594)</f>
        <v>0</v>
      </c>
      <c r="AY51" s="1">
        <f ca="1">IF(AY$5=1,$S51,AX594)</f>
        <v>0</v>
      </c>
      <c r="AZ51" s="1">
        <f ca="1">IF(AZ$5=1,$S51,AY594)</f>
        <v>0</v>
      </c>
      <c r="BA51" s="1">
        <f ca="1">IF(BA$5=1,$S51,AZ594)</f>
        <v>0</v>
      </c>
      <c r="BB51" s="1">
        <f ca="1">IF(BB$5=1,$S51,BA594)</f>
        <v>0</v>
      </c>
      <c r="BC51" s="1">
        <f ca="1">IF(BC$5=1,$S51,BB594)</f>
        <v>0</v>
      </c>
      <c r="BD51" s="1">
        <f ca="1">IF(BD$5=1,$S51,BC594)</f>
        <v>0</v>
      </c>
      <c r="BE51" s="1">
        <f ca="1">IF(BE$5=1,$S51,BD594)</f>
        <v>0</v>
      </c>
    </row>
    <row r="52" spans="1:57" x14ac:dyDescent="0.3">
      <c r="B52" s="1">
        <f>MAX(B$48:B51)+1</f>
        <v>94</v>
      </c>
      <c r="H52" s="13" t="str">
        <f ca="1">INDIRECT($B$1&amp;Items!E$2&amp;$B52)</f>
        <v>Кредиторская задолженность</v>
      </c>
      <c r="I52" s="13" t="str">
        <f ca="1">IF(INDIRECT($B$1&amp;Items!F$2&amp;$B52)="",H52,INDIRECT($B$1&amp;Items!F$2&amp;$B52))</f>
        <v>Начисление затрат этапа-3 бизнес-процесса</v>
      </c>
      <c r="J52" s="1" t="str">
        <f ca="1">IF(INDIRECT($B$1&amp;Items!G$2&amp;$B52)="",IF(H52&lt;&gt;I52,"  "&amp;I52,I52),"    "&amp;INDIRECT($B$1&amp;Items!G$2&amp;$B52))</f>
        <v xml:space="preserve">  Начисление затрат этапа-3 бизнес-процесса</v>
      </c>
      <c r="S52" s="3">
        <v>0</v>
      </c>
      <c r="V52" s="1">
        <f>IF(V$5=1,$S52,U595)</f>
        <v>0</v>
      </c>
      <c r="W52" s="1">
        <f ca="1">IF(W$5=1,$S52,V595)</f>
        <v>921109.25799999991</v>
      </c>
      <c r="X52" s="1">
        <f ca="1">IF(X$5=1,$S52,W595)</f>
        <v>2013622.962973</v>
      </c>
      <c r="Y52" s="1">
        <f ca="1">IF(Y$5=1,$S52,X595)</f>
        <v>2074803.1749729998</v>
      </c>
      <c r="Z52" s="1">
        <f ca="1">IF(Z$5=1,$S52,Y595)</f>
        <v>1496791.0479999995</v>
      </c>
      <c r="AA52" s="1">
        <f ca="1">IF(AA$5=1,$S52,Z595)</f>
        <v>993301.13589299936</v>
      </c>
      <c r="AB52" s="1">
        <f ca="1">IF(AB$5=1,$S52,AA595)</f>
        <v>1709040.6531651993</v>
      </c>
      <c r="AC52" s="1">
        <f ca="1">IF(AC$5=1,$S52,AB595)</f>
        <v>431729.9999999993</v>
      </c>
      <c r="AD52" s="1">
        <f ca="1">IF(AD$5=1,$S52,AC595)</f>
        <v>-6.9849193096160889E-10</v>
      </c>
      <c r="AE52" s="1">
        <f ca="1">IF(AE$5=1,$S52,AD595)</f>
        <v>-6.9849193096160889E-10</v>
      </c>
      <c r="AF52" s="1">
        <f ca="1">IF(AF$5=1,$S52,AE595)</f>
        <v>-6.9849193096160889E-10</v>
      </c>
      <c r="AG52" s="1">
        <f ca="1">IF(AG$5=1,$S52,AF595)</f>
        <v>-6.9849193096160889E-10</v>
      </c>
      <c r="AH52" s="1">
        <f ca="1">IF(AH$5=1,$S52,AG595)</f>
        <v>-6.9849193096160889E-10</v>
      </c>
      <c r="AI52" s="1">
        <f ca="1">IF(AI$5=1,$S52,AH595)</f>
        <v>-6.9849193096160889E-10</v>
      </c>
      <c r="AJ52" s="1">
        <f ca="1">IF(AJ$5=1,$S52,AI595)</f>
        <v>-6.9849193096160889E-10</v>
      </c>
      <c r="AK52" s="1">
        <f ca="1">IF(AK$5=1,$S52,AJ595)</f>
        <v>-6.9849193096160889E-10</v>
      </c>
      <c r="AL52" s="1">
        <f ca="1">IF(AL$5=1,$S52,AK595)</f>
        <v>-6.9849193096160889E-10</v>
      </c>
      <c r="AM52" s="1">
        <f ca="1">IF(AM$5=1,$S52,AL595)</f>
        <v>-6.9849193096160889E-10</v>
      </c>
      <c r="AN52" s="1">
        <f ca="1">IF(AN$5=1,$S52,AM595)</f>
        <v>-6.9849193096160889E-10</v>
      </c>
      <c r="AO52" s="1">
        <f ca="1">IF(AO$5=1,$S52,AN595)</f>
        <v>-6.9849193096160889E-10</v>
      </c>
      <c r="AP52" s="1">
        <f ca="1">IF(AP$5=1,$S52,AO595)</f>
        <v>-6.9849193096160889E-10</v>
      </c>
      <c r="AQ52" s="1">
        <f ca="1">IF(AQ$5=1,$S52,AP595)</f>
        <v>-6.9849193096160889E-10</v>
      </c>
      <c r="AR52" s="1">
        <f ca="1">IF(AR$5=1,$S52,AQ595)</f>
        <v>-6.9849193096160889E-10</v>
      </c>
      <c r="AS52" s="1">
        <f ca="1">IF(AS$5=1,$S52,AR595)</f>
        <v>-6.9849193096160889E-10</v>
      </c>
      <c r="AT52" s="1">
        <f ca="1">IF(AT$5=1,$S52,AS595)</f>
        <v>-6.9849193096160889E-10</v>
      </c>
      <c r="AU52" s="1">
        <f ca="1">IF(AU$5=1,$S52,AT595)</f>
        <v>-6.9849193096160889E-10</v>
      </c>
      <c r="AV52" s="1">
        <f ca="1">IF(AV$5=1,$S52,AU595)</f>
        <v>-6.9849193096160889E-10</v>
      </c>
      <c r="AW52" s="1">
        <f ca="1">IF(AW$5=1,$S52,AV595)</f>
        <v>-6.9849193096160889E-10</v>
      </c>
      <c r="AX52" s="1">
        <f ca="1">IF(AX$5=1,$S52,AW595)</f>
        <v>-6.9849193096160889E-10</v>
      </c>
      <c r="AY52" s="1">
        <f ca="1">IF(AY$5=1,$S52,AX595)</f>
        <v>-6.9849193096160889E-10</v>
      </c>
      <c r="AZ52" s="1">
        <f ca="1">IF(AZ$5=1,$S52,AY595)</f>
        <v>-6.9849193096160889E-10</v>
      </c>
      <c r="BA52" s="1">
        <f ca="1">IF(BA$5=1,$S52,AZ595)</f>
        <v>-6.9849193096160889E-10</v>
      </c>
      <c r="BB52" s="1">
        <f ca="1">IF(BB$5=1,$S52,BA595)</f>
        <v>-6.9849193096160889E-10</v>
      </c>
      <c r="BC52" s="1">
        <f ca="1">IF(BC$5=1,$S52,BB595)</f>
        <v>-6.9849193096160889E-10</v>
      </c>
      <c r="BD52" s="1">
        <f ca="1">IF(BD$5=1,$S52,BC595)</f>
        <v>-6.9849193096160889E-10</v>
      </c>
      <c r="BE52" s="1">
        <f ca="1">IF(BE$5=1,$S52,BD595)</f>
        <v>-6.9849193096160889E-10</v>
      </c>
    </row>
    <row r="53" spans="1:57" x14ac:dyDescent="0.3">
      <c r="B53" s="1">
        <f>MAX(B$48:B52)+1</f>
        <v>95</v>
      </c>
      <c r="H53" s="13" t="str">
        <f ca="1">INDIRECT($B$1&amp;Items!E$2&amp;$B53)</f>
        <v>Кредиторская задолженность</v>
      </c>
      <c r="I53" s="13" t="str">
        <f ca="1">IF(INDIRECT($B$1&amp;Items!F$2&amp;$B53)="",H53,INDIRECT($B$1&amp;Items!F$2&amp;$B53))</f>
        <v>Начисление затрат этапа-4 бизнес-процесса</v>
      </c>
      <c r="J53" s="1" t="str">
        <f ca="1">IF(INDIRECT($B$1&amp;Items!G$2&amp;$B53)="",IF(H53&lt;&gt;I53,"  "&amp;I53,I53),"    "&amp;INDIRECT($B$1&amp;Items!G$2&amp;$B53))</f>
        <v xml:space="preserve">  Начисление затрат этапа-4 бизнес-процесса</v>
      </c>
      <c r="S53" s="3">
        <v>0</v>
      </c>
      <c r="V53" s="1">
        <f>IF(V$5=1,$S53,U596)</f>
        <v>0</v>
      </c>
      <c r="W53" s="1">
        <f ca="1">IF(W$5=1,$S53,V596)</f>
        <v>0</v>
      </c>
      <c r="X53" s="1">
        <f ca="1">IF(X$5=1,$S53,W596)</f>
        <v>337545.33299999998</v>
      </c>
      <c r="Y53" s="1">
        <f ca="1">IF(Y$5=1,$S53,X596)</f>
        <v>1705419.0842328994</v>
      </c>
      <c r="Z53" s="1">
        <f ca="1">IF(Z$5=1,$S53,Y596)</f>
        <v>1918882.7127486998</v>
      </c>
      <c r="AA53" s="1">
        <f ca="1">IF(AA$5=1,$S53,Z596)</f>
        <v>626783.39999999944</v>
      </c>
      <c r="AB53" s="1">
        <f ca="1">IF(AB$5=1,$S53,AA596)</f>
        <v>374165.99999999942</v>
      </c>
      <c r="AC53" s="1">
        <f ca="1">IF(AC$5=1,$S53,AB596)</f>
        <v>-5.8207660913467407E-10</v>
      </c>
      <c r="AD53" s="1">
        <f ca="1">IF(AD$5=1,$S53,AC596)</f>
        <v>-5.8207660913467407E-10</v>
      </c>
      <c r="AE53" s="1">
        <f ca="1">IF(AE$5=1,$S53,AD596)</f>
        <v>-5.8207660913467407E-10</v>
      </c>
      <c r="AF53" s="1">
        <f ca="1">IF(AF$5=1,$S53,AE596)</f>
        <v>-5.8207660913467407E-10</v>
      </c>
      <c r="AG53" s="1">
        <f ca="1">IF(AG$5=1,$S53,AF596)</f>
        <v>-5.8207660913467407E-10</v>
      </c>
      <c r="AH53" s="1">
        <f ca="1">IF(AH$5=1,$S53,AG596)</f>
        <v>-5.8207660913467407E-10</v>
      </c>
      <c r="AI53" s="1">
        <f ca="1">IF(AI$5=1,$S53,AH596)</f>
        <v>-5.8207660913467407E-10</v>
      </c>
      <c r="AJ53" s="1">
        <f ca="1">IF(AJ$5=1,$S53,AI596)</f>
        <v>-5.8207660913467407E-10</v>
      </c>
      <c r="AK53" s="1">
        <f ca="1">IF(AK$5=1,$S53,AJ596)</f>
        <v>-5.8207660913467407E-10</v>
      </c>
      <c r="AL53" s="1">
        <f ca="1">IF(AL$5=1,$S53,AK596)</f>
        <v>-5.8207660913467407E-10</v>
      </c>
      <c r="AM53" s="1">
        <f ca="1">IF(AM$5=1,$S53,AL596)</f>
        <v>-5.8207660913467407E-10</v>
      </c>
      <c r="AN53" s="1">
        <f ca="1">IF(AN$5=1,$S53,AM596)</f>
        <v>-5.8207660913467407E-10</v>
      </c>
      <c r="AO53" s="1">
        <f ca="1">IF(AO$5=1,$S53,AN596)</f>
        <v>-5.8207660913467407E-10</v>
      </c>
      <c r="AP53" s="1">
        <f ca="1">IF(AP$5=1,$S53,AO596)</f>
        <v>-5.8207660913467407E-10</v>
      </c>
      <c r="AQ53" s="1">
        <f ca="1">IF(AQ$5=1,$S53,AP596)</f>
        <v>-5.8207660913467407E-10</v>
      </c>
      <c r="AR53" s="1">
        <f ca="1">IF(AR$5=1,$S53,AQ596)</f>
        <v>-5.8207660913467407E-10</v>
      </c>
      <c r="AS53" s="1">
        <f ca="1">IF(AS$5=1,$S53,AR596)</f>
        <v>-5.8207660913467407E-10</v>
      </c>
      <c r="AT53" s="1">
        <f ca="1">IF(AT$5=1,$S53,AS596)</f>
        <v>-5.8207660913467407E-10</v>
      </c>
      <c r="AU53" s="1">
        <f ca="1">IF(AU$5=1,$S53,AT596)</f>
        <v>-5.8207660913467407E-10</v>
      </c>
      <c r="AV53" s="1">
        <f ca="1">IF(AV$5=1,$S53,AU596)</f>
        <v>-5.8207660913467407E-10</v>
      </c>
      <c r="AW53" s="1">
        <f ca="1">IF(AW$5=1,$S53,AV596)</f>
        <v>-5.8207660913467407E-10</v>
      </c>
      <c r="AX53" s="1">
        <f ca="1">IF(AX$5=1,$S53,AW596)</f>
        <v>-5.8207660913467407E-10</v>
      </c>
      <c r="AY53" s="1">
        <f ca="1">IF(AY$5=1,$S53,AX596)</f>
        <v>-5.8207660913467407E-10</v>
      </c>
      <c r="AZ53" s="1">
        <f ca="1">IF(AZ$5=1,$S53,AY596)</f>
        <v>-5.8207660913467407E-10</v>
      </c>
      <c r="BA53" s="1">
        <f ca="1">IF(BA$5=1,$S53,AZ596)</f>
        <v>-5.8207660913467407E-10</v>
      </c>
      <c r="BB53" s="1">
        <f ca="1">IF(BB$5=1,$S53,BA596)</f>
        <v>-5.8207660913467407E-10</v>
      </c>
      <c r="BC53" s="1">
        <f ca="1">IF(BC$5=1,$S53,BB596)</f>
        <v>-5.8207660913467407E-10</v>
      </c>
      <c r="BD53" s="1">
        <f ca="1">IF(BD$5=1,$S53,BC596)</f>
        <v>-5.8207660913467407E-10</v>
      </c>
      <c r="BE53" s="1">
        <f ca="1">IF(BE$5=1,$S53,BD596)</f>
        <v>-5.8207660913467407E-10</v>
      </c>
    </row>
    <row r="54" spans="1:57" x14ac:dyDescent="0.3">
      <c r="B54" s="1">
        <f>MAX(B$48:B53)+1</f>
        <v>96</v>
      </c>
      <c r="H54" s="13" t="str">
        <f ca="1">INDIRECT($B$1&amp;Items!E$2&amp;$B54)</f>
        <v>Кредиторская задолженность</v>
      </c>
      <c r="I54" s="13" t="str">
        <f ca="1">IF(INDIRECT($B$1&amp;Items!F$2&amp;$B54)="",H54,INDIRECT($B$1&amp;Items!F$2&amp;$B54))</f>
        <v>Начисление затрат этапа-5 бизнес-процесса</v>
      </c>
      <c r="J54" s="1" t="str">
        <f ca="1">IF(INDIRECT($B$1&amp;Items!G$2&amp;$B54)="",IF(H54&lt;&gt;I54,"  "&amp;I54,I54),"    "&amp;INDIRECT($B$1&amp;Items!G$2&amp;$B54))</f>
        <v xml:space="preserve">  Начисление затрат этапа-5 бизнес-процесса</v>
      </c>
      <c r="S54" s="3">
        <v>0</v>
      </c>
      <c r="V54" s="1">
        <f>IF(V$5=1,$S54,U597)</f>
        <v>0</v>
      </c>
      <c r="W54" s="1">
        <f ca="1">IF(W$5=1,$S54,V597)</f>
        <v>778146.38439580007</v>
      </c>
      <c r="X54" s="1">
        <f ca="1">IF(X$5=1,$S54,W597)</f>
        <v>1639297.4503030844</v>
      </c>
      <c r="Y54" s="1">
        <f ca="1">IF(Y$5=1,$S54,X597)</f>
        <v>512818.62677721027</v>
      </c>
      <c r="Z54" s="1">
        <f ca="1">IF(Z$5=1,$S54,Y597)</f>
        <v>0</v>
      </c>
      <c r="AA54" s="1">
        <f ca="1">IF(AA$5=1,$S54,Z597)</f>
        <v>666733.94200000004</v>
      </c>
      <c r="AB54" s="1">
        <f ca="1">IF(AB$5=1,$S54,AA597)</f>
        <v>1402784.75116</v>
      </c>
      <c r="AC54" s="1">
        <f ca="1">IF(AC$5=1,$S54,AB597)</f>
        <v>438808.9328999999</v>
      </c>
      <c r="AD54" s="1">
        <f ca="1">IF(AD$5=1,$S54,AC597)</f>
        <v>0</v>
      </c>
      <c r="AE54" s="1">
        <f ca="1">IF(AE$5=1,$S54,AD597)</f>
        <v>0</v>
      </c>
      <c r="AF54" s="1">
        <f ca="1">IF(AF$5=1,$S54,AE597)</f>
        <v>0</v>
      </c>
      <c r="AG54" s="1">
        <f ca="1">IF(AG$5=1,$S54,AF597)</f>
        <v>0</v>
      </c>
      <c r="AH54" s="1">
        <f ca="1">IF(AH$5=1,$S54,AG597)</f>
        <v>0</v>
      </c>
      <c r="AI54" s="1">
        <f ca="1">IF(AI$5=1,$S54,AH597)</f>
        <v>0</v>
      </c>
      <c r="AJ54" s="1">
        <f ca="1">IF(AJ$5=1,$S54,AI597)</f>
        <v>0</v>
      </c>
      <c r="AK54" s="1">
        <f ca="1">IF(AK$5=1,$S54,AJ597)</f>
        <v>0</v>
      </c>
      <c r="AL54" s="1">
        <f ca="1">IF(AL$5=1,$S54,AK597)</f>
        <v>0</v>
      </c>
      <c r="AM54" s="1">
        <f ca="1">IF(AM$5=1,$S54,AL597)</f>
        <v>0</v>
      </c>
      <c r="AN54" s="1">
        <f ca="1">IF(AN$5=1,$S54,AM597)</f>
        <v>0</v>
      </c>
      <c r="AO54" s="1">
        <f ca="1">IF(AO$5=1,$S54,AN597)</f>
        <v>0</v>
      </c>
      <c r="AP54" s="1">
        <f ca="1">IF(AP$5=1,$S54,AO597)</f>
        <v>0</v>
      </c>
      <c r="AQ54" s="1">
        <f ca="1">IF(AQ$5=1,$S54,AP597)</f>
        <v>0</v>
      </c>
      <c r="AR54" s="1">
        <f ca="1">IF(AR$5=1,$S54,AQ597)</f>
        <v>0</v>
      </c>
      <c r="AS54" s="1">
        <f ca="1">IF(AS$5=1,$S54,AR597)</f>
        <v>0</v>
      </c>
      <c r="AT54" s="1">
        <f ca="1">IF(AT$5=1,$S54,AS597)</f>
        <v>0</v>
      </c>
      <c r="AU54" s="1">
        <f ca="1">IF(AU$5=1,$S54,AT597)</f>
        <v>0</v>
      </c>
      <c r="AV54" s="1">
        <f ca="1">IF(AV$5=1,$S54,AU597)</f>
        <v>0</v>
      </c>
      <c r="AW54" s="1">
        <f ca="1">IF(AW$5=1,$S54,AV597)</f>
        <v>0</v>
      </c>
      <c r="AX54" s="1">
        <f ca="1">IF(AX$5=1,$S54,AW597)</f>
        <v>0</v>
      </c>
      <c r="AY54" s="1">
        <f ca="1">IF(AY$5=1,$S54,AX597)</f>
        <v>0</v>
      </c>
      <c r="AZ54" s="1">
        <f ca="1">IF(AZ$5=1,$S54,AY597)</f>
        <v>0</v>
      </c>
      <c r="BA54" s="1">
        <f ca="1">IF(BA$5=1,$S54,AZ597)</f>
        <v>0</v>
      </c>
      <c r="BB54" s="1">
        <f ca="1">IF(BB$5=1,$S54,BA597)</f>
        <v>0</v>
      </c>
      <c r="BC54" s="1">
        <f ca="1">IF(BC$5=1,$S54,BB597)</f>
        <v>0</v>
      </c>
      <c r="BD54" s="1">
        <f ca="1">IF(BD$5=1,$S54,BC597)</f>
        <v>0</v>
      </c>
      <c r="BE54" s="1">
        <f ca="1">IF(BE$5=1,$S54,BD597)</f>
        <v>0</v>
      </c>
    </row>
    <row r="55" spans="1:57" x14ac:dyDescent="0.3">
      <c r="B55" s="1">
        <f>MAX(B$48:B54)+1</f>
        <v>97</v>
      </c>
      <c r="H55" s="13" t="str">
        <f ca="1">INDIRECT($B$1&amp;Items!E$2&amp;$B55)</f>
        <v>Кредиторская задолженность</v>
      </c>
      <c r="I55" s="13" t="str">
        <f ca="1">IF(INDIRECT($B$1&amp;Items!F$2&amp;$B55)="",H55,INDIRECT($B$1&amp;Items!F$2&amp;$B55))</f>
        <v>Операционные расходы - блок-1</v>
      </c>
      <c r="J55" s="1" t="str">
        <f ca="1">IF(INDIRECT($B$1&amp;Items!G$2&amp;$B55)="",IF(H55&lt;&gt;I55,"  "&amp;I55,I55),"    "&amp;INDIRECT($B$1&amp;Items!G$2&amp;$B55))</f>
        <v xml:space="preserve">  Операционные расходы - блок-1</v>
      </c>
      <c r="S55" s="3">
        <v>0</v>
      </c>
      <c r="V55" s="1">
        <f>IF(V$5=1,$S55,U598)</f>
        <v>0</v>
      </c>
      <c r="W55" s="1">
        <f ca="1">IF(W$5=1,$S55,V598)</f>
        <v>0</v>
      </c>
      <c r="X55" s="1">
        <f ca="1">IF(X$5=1,$S55,W598)</f>
        <v>529757</v>
      </c>
      <c r="Y55" s="1">
        <f ca="1">IF(Y$5=1,$S55,X598)</f>
        <v>475439.18830000015</v>
      </c>
      <c r="Z55" s="1">
        <f ca="1">IF(Z$5=1,$S55,Y598)</f>
        <v>516266.19636100018</v>
      </c>
      <c r="AA55" s="1">
        <f ca="1">IF(AA$5=1,$S55,Z598)</f>
        <v>0</v>
      </c>
      <c r="AB55" s="1">
        <f ca="1">IF(AB$5=1,$S55,AA598)</f>
        <v>0</v>
      </c>
      <c r="AC55" s="1">
        <f ca="1">IF(AC$5=1,$S55,AB598)</f>
        <v>0</v>
      </c>
      <c r="AD55" s="1">
        <f ca="1">IF(AD$5=1,$S55,AC598)</f>
        <v>0</v>
      </c>
      <c r="AE55" s="1">
        <f ca="1">IF(AE$5=1,$S55,AD598)</f>
        <v>0</v>
      </c>
      <c r="AF55" s="1">
        <f ca="1">IF(AF$5=1,$S55,AE598)</f>
        <v>0</v>
      </c>
      <c r="AG55" s="1">
        <f ca="1">IF(AG$5=1,$S55,AF598)</f>
        <v>0</v>
      </c>
      <c r="AH55" s="1">
        <f ca="1">IF(AH$5=1,$S55,AG598)</f>
        <v>0</v>
      </c>
      <c r="AI55" s="1">
        <f ca="1">IF(AI$5=1,$S55,AH598)</f>
        <v>0</v>
      </c>
      <c r="AJ55" s="1">
        <f ca="1">IF(AJ$5=1,$S55,AI598)</f>
        <v>0</v>
      </c>
      <c r="AK55" s="1">
        <f ca="1">IF(AK$5=1,$S55,AJ598)</f>
        <v>0</v>
      </c>
      <c r="AL55" s="1">
        <f ca="1">IF(AL$5=1,$S55,AK598)</f>
        <v>0</v>
      </c>
      <c r="AM55" s="1">
        <f ca="1">IF(AM$5=1,$S55,AL598)</f>
        <v>0</v>
      </c>
      <c r="AN55" s="1">
        <f ca="1">IF(AN$5=1,$S55,AM598)</f>
        <v>0</v>
      </c>
      <c r="AO55" s="1">
        <f ca="1">IF(AO$5=1,$S55,AN598)</f>
        <v>0</v>
      </c>
      <c r="AP55" s="1">
        <f ca="1">IF(AP$5=1,$S55,AO598)</f>
        <v>0</v>
      </c>
      <c r="AQ55" s="1">
        <f ca="1">IF(AQ$5=1,$S55,AP598)</f>
        <v>0</v>
      </c>
      <c r="AR55" s="1">
        <f ca="1">IF(AR$5=1,$S55,AQ598)</f>
        <v>0</v>
      </c>
      <c r="AS55" s="1">
        <f ca="1">IF(AS$5=1,$S55,AR598)</f>
        <v>0</v>
      </c>
      <c r="AT55" s="1">
        <f ca="1">IF(AT$5=1,$S55,AS598)</f>
        <v>0</v>
      </c>
      <c r="AU55" s="1">
        <f ca="1">IF(AU$5=1,$S55,AT598)</f>
        <v>0</v>
      </c>
      <c r="AV55" s="1">
        <f ca="1">IF(AV$5=1,$S55,AU598)</f>
        <v>0</v>
      </c>
      <c r="AW55" s="1">
        <f ca="1">IF(AW$5=1,$S55,AV598)</f>
        <v>0</v>
      </c>
      <c r="AX55" s="1">
        <f ca="1">IF(AX$5=1,$S55,AW598)</f>
        <v>0</v>
      </c>
      <c r="AY55" s="1">
        <f ca="1">IF(AY$5=1,$S55,AX598)</f>
        <v>0</v>
      </c>
      <c r="AZ55" s="1">
        <f ca="1">IF(AZ$5=1,$S55,AY598)</f>
        <v>0</v>
      </c>
      <c r="BA55" s="1">
        <f ca="1">IF(BA$5=1,$S55,AZ598)</f>
        <v>0</v>
      </c>
      <c r="BB55" s="1">
        <f ca="1">IF(BB$5=1,$S55,BA598)</f>
        <v>0</v>
      </c>
      <c r="BC55" s="1">
        <f ca="1">IF(BC$5=1,$S55,BB598)</f>
        <v>0</v>
      </c>
      <c r="BD55" s="1">
        <f ca="1">IF(BD$5=1,$S55,BC598)</f>
        <v>0</v>
      </c>
      <c r="BE55" s="1">
        <f ca="1">IF(BE$5=1,$S55,BD598)</f>
        <v>0</v>
      </c>
    </row>
    <row r="56" spans="1:57" x14ac:dyDescent="0.3">
      <c r="B56" s="1">
        <f>MAX(B$48:B55)+1</f>
        <v>98</v>
      </c>
      <c r="H56" s="13" t="str">
        <f ca="1">INDIRECT($B$1&amp;Items!E$2&amp;$B56)</f>
        <v>Кредиторская задолженность</v>
      </c>
      <c r="I56" s="13" t="str">
        <f ca="1">IF(INDIRECT($B$1&amp;Items!F$2&amp;$B56)="",H56,INDIRECT($B$1&amp;Items!F$2&amp;$B56))</f>
        <v>Операционные расходы - блок-2</v>
      </c>
      <c r="J56" s="1" t="str">
        <f ca="1">IF(INDIRECT($B$1&amp;Items!G$2&amp;$B56)="",IF(H56&lt;&gt;I56,"  "&amp;I56,I56),"    "&amp;INDIRECT($B$1&amp;Items!G$2&amp;$B56))</f>
        <v xml:space="preserve">  Операционные расходы - блок-2</v>
      </c>
      <c r="S56" s="3">
        <v>0</v>
      </c>
      <c r="V56" s="1">
        <f>IF(V$5=1,$S56,U599)</f>
        <v>0</v>
      </c>
      <c r="W56" s="1">
        <f ca="1">IF(W$5=1,$S56,V599)</f>
        <v>322305.138171</v>
      </c>
      <c r="X56" s="1">
        <f ca="1">IF(X$5=1,$S56,W599)</f>
        <v>322739.35063000006</v>
      </c>
      <c r="Y56" s="1">
        <f ca="1">IF(Y$5=1,$S56,X599)</f>
        <v>0</v>
      </c>
      <c r="Z56" s="1">
        <f ca="1">IF(Z$5=1,$S56,Y599)</f>
        <v>0</v>
      </c>
      <c r="AA56" s="1">
        <f ca="1">IF(AA$5=1,$S56,Z599)</f>
        <v>153000</v>
      </c>
      <c r="AB56" s="1">
        <f ca="1">IF(AB$5=1,$S56,AA599)</f>
        <v>560622.49</v>
      </c>
      <c r="AC56" s="1">
        <f ca="1">IF(AC$5=1,$S56,AB599)</f>
        <v>0</v>
      </c>
      <c r="AD56" s="1">
        <f ca="1">IF(AD$5=1,$S56,AC599)</f>
        <v>0</v>
      </c>
      <c r="AE56" s="1">
        <f ca="1">IF(AE$5=1,$S56,AD599)</f>
        <v>0</v>
      </c>
      <c r="AF56" s="1">
        <f ca="1">IF(AF$5=1,$S56,AE599)</f>
        <v>0</v>
      </c>
      <c r="AG56" s="1">
        <f ca="1">IF(AG$5=1,$S56,AF599)</f>
        <v>0</v>
      </c>
      <c r="AH56" s="1">
        <f ca="1">IF(AH$5=1,$S56,AG599)</f>
        <v>0</v>
      </c>
      <c r="AI56" s="1">
        <f ca="1">IF(AI$5=1,$S56,AH599)</f>
        <v>0</v>
      </c>
      <c r="AJ56" s="1">
        <f ca="1">IF(AJ$5=1,$S56,AI599)</f>
        <v>0</v>
      </c>
      <c r="AK56" s="1">
        <f ca="1">IF(AK$5=1,$S56,AJ599)</f>
        <v>0</v>
      </c>
      <c r="AL56" s="1">
        <f ca="1">IF(AL$5=1,$S56,AK599)</f>
        <v>0</v>
      </c>
      <c r="AM56" s="1">
        <f ca="1">IF(AM$5=1,$S56,AL599)</f>
        <v>0</v>
      </c>
      <c r="AN56" s="1">
        <f ca="1">IF(AN$5=1,$S56,AM599)</f>
        <v>0</v>
      </c>
      <c r="AO56" s="1">
        <f ca="1">IF(AO$5=1,$S56,AN599)</f>
        <v>0</v>
      </c>
      <c r="AP56" s="1">
        <f ca="1">IF(AP$5=1,$S56,AO599)</f>
        <v>0</v>
      </c>
      <c r="AQ56" s="1">
        <f ca="1">IF(AQ$5=1,$S56,AP599)</f>
        <v>0</v>
      </c>
      <c r="AR56" s="1">
        <f ca="1">IF(AR$5=1,$S56,AQ599)</f>
        <v>0</v>
      </c>
      <c r="AS56" s="1">
        <f ca="1">IF(AS$5=1,$S56,AR599)</f>
        <v>0</v>
      </c>
      <c r="AT56" s="1">
        <f ca="1">IF(AT$5=1,$S56,AS599)</f>
        <v>0</v>
      </c>
      <c r="AU56" s="1">
        <f ca="1">IF(AU$5=1,$S56,AT599)</f>
        <v>0</v>
      </c>
      <c r="AV56" s="1">
        <f ca="1">IF(AV$5=1,$S56,AU599)</f>
        <v>0</v>
      </c>
      <c r="AW56" s="1">
        <f ca="1">IF(AW$5=1,$S56,AV599)</f>
        <v>0</v>
      </c>
      <c r="AX56" s="1">
        <f ca="1">IF(AX$5=1,$S56,AW599)</f>
        <v>0</v>
      </c>
      <c r="AY56" s="1">
        <f ca="1">IF(AY$5=1,$S56,AX599)</f>
        <v>0</v>
      </c>
      <c r="AZ56" s="1">
        <f ca="1">IF(AZ$5=1,$S56,AY599)</f>
        <v>0</v>
      </c>
      <c r="BA56" s="1">
        <f ca="1">IF(BA$5=1,$S56,AZ599)</f>
        <v>0</v>
      </c>
      <c r="BB56" s="1">
        <f ca="1">IF(BB$5=1,$S56,BA599)</f>
        <v>0</v>
      </c>
      <c r="BC56" s="1">
        <f ca="1">IF(BC$5=1,$S56,BB599)</f>
        <v>0</v>
      </c>
      <c r="BD56" s="1">
        <f ca="1">IF(BD$5=1,$S56,BC599)</f>
        <v>0</v>
      </c>
      <c r="BE56" s="1">
        <f ca="1">IF(BE$5=1,$S56,BD599)</f>
        <v>0</v>
      </c>
    </row>
    <row r="57" spans="1:57" x14ac:dyDescent="0.3">
      <c r="B57" s="1">
        <f>MAX(B$48:B56)+1</f>
        <v>99</v>
      </c>
      <c r="H57" s="13" t="str">
        <f ca="1">INDIRECT($B$1&amp;Items!E$2&amp;$B57)</f>
        <v>Кредиторская задолженность</v>
      </c>
      <c r="I57" s="13" t="str">
        <f ca="1">IF(INDIRECT($B$1&amp;Items!F$2&amp;$B57)="",H57,INDIRECT($B$1&amp;Items!F$2&amp;$B57))</f>
        <v>Операционные расходы - блок-3</v>
      </c>
      <c r="J57" s="1" t="str">
        <f ca="1">IF(INDIRECT($B$1&amp;Items!G$2&amp;$B57)="",IF(H57&lt;&gt;I57,"  "&amp;I57,I57),"    "&amp;INDIRECT($B$1&amp;Items!G$2&amp;$B57))</f>
        <v xml:space="preserve">  Операционные расходы - блок-3</v>
      </c>
      <c r="S57" s="3">
        <v>0</v>
      </c>
      <c r="V57" s="1">
        <f>IF(V$5=1,$S57,U600)</f>
        <v>0</v>
      </c>
      <c r="W57" s="1">
        <f ca="1">IF(W$5=1,$S57,V600)</f>
        <v>220662</v>
      </c>
      <c r="X57" s="1">
        <f ca="1">IF(X$5=1,$S57,W600)</f>
        <v>116382</v>
      </c>
      <c r="Y57" s="1">
        <f ca="1">IF(Y$5=1,$S57,X600)</f>
        <v>465670</v>
      </c>
      <c r="Z57" s="1">
        <f ca="1">IF(Z$5=1,$S57,Y600)</f>
        <v>583710.90000000014</v>
      </c>
      <c r="AA57" s="1">
        <f ca="1">IF(AA$5=1,$S57,Z600)</f>
        <v>498042.88122900028</v>
      </c>
      <c r="AB57" s="1">
        <f ca="1">IF(AB$5=1,$S57,AA600)</f>
        <v>286135.88417560037</v>
      </c>
      <c r="AC57" s="1">
        <f ca="1">IF(AC$5=1,$S57,AB600)</f>
        <v>0</v>
      </c>
      <c r="AD57" s="1">
        <f ca="1">IF(AD$5=1,$S57,AC600)</f>
        <v>0</v>
      </c>
      <c r="AE57" s="1">
        <f ca="1">IF(AE$5=1,$S57,AD600)</f>
        <v>0</v>
      </c>
      <c r="AF57" s="1">
        <f ca="1">IF(AF$5=1,$S57,AE600)</f>
        <v>0</v>
      </c>
      <c r="AG57" s="1">
        <f ca="1">IF(AG$5=1,$S57,AF600)</f>
        <v>0</v>
      </c>
      <c r="AH57" s="1">
        <f ca="1">IF(AH$5=1,$S57,AG600)</f>
        <v>0</v>
      </c>
      <c r="AI57" s="1">
        <f ca="1">IF(AI$5=1,$S57,AH600)</f>
        <v>0</v>
      </c>
      <c r="AJ57" s="1">
        <f ca="1">IF(AJ$5=1,$S57,AI600)</f>
        <v>0</v>
      </c>
      <c r="AK57" s="1">
        <f ca="1">IF(AK$5=1,$S57,AJ600)</f>
        <v>0</v>
      </c>
      <c r="AL57" s="1">
        <f ca="1">IF(AL$5=1,$S57,AK600)</f>
        <v>0</v>
      </c>
      <c r="AM57" s="1">
        <f ca="1">IF(AM$5=1,$S57,AL600)</f>
        <v>0</v>
      </c>
      <c r="AN57" s="1">
        <f ca="1">IF(AN$5=1,$S57,AM600)</f>
        <v>0</v>
      </c>
      <c r="AO57" s="1">
        <f ca="1">IF(AO$5=1,$S57,AN600)</f>
        <v>0</v>
      </c>
      <c r="AP57" s="1">
        <f ca="1">IF(AP$5=1,$S57,AO600)</f>
        <v>0</v>
      </c>
      <c r="AQ57" s="1">
        <f ca="1">IF(AQ$5=1,$S57,AP600)</f>
        <v>0</v>
      </c>
      <c r="AR57" s="1">
        <f ca="1">IF(AR$5=1,$S57,AQ600)</f>
        <v>0</v>
      </c>
      <c r="AS57" s="1">
        <f ca="1">IF(AS$5=1,$S57,AR600)</f>
        <v>0</v>
      </c>
      <c r="AT57" s="1">
        <f ca="1">IF(AT$5=1,$S57,AS600)</f>
        <v>0</v>
      </c>
      <c r="AU57" s="1">
        <f ca="1">IF(AU$5=1,$S57,AT600)</f>
        <v>0</v>
      </c>
      <c r="AV57" s="1">
        <f ca="1">IF(AV$5=1,$S57,AU600)</f>
        <v>0</v>
      </c>
      <c r="AW57" s="1">
        <f ca="1">IF(AW$5=1,$S57,AV600)</f>
        <v>0</v>
      </c>
      <c r="AX57" s="1">
        <f ca="1">IF(AX$5=1,$S57,AW600)</f>
        <v>0</v>
      </c>
      <c r="AY57" s="1">
        <f ca="1">IF(AY$5=1,$S57,AX600)</f>
        <v>0</v>
      </c>
      <c r="AZ57" s="1">
        <f ca="1">IF(AZ$5=1,$S57,AY600)</f>
        <v>0</v>
      </c>
      <c r="BA57" s="1">
        <f ca="1">IF(BA$5=1,$S57,AZ600)</f>
        <v>0</v>
      </c>
      <c r="BB57" s="1">
        <f ca="1">IF(BB$5=1,$S57,BA600)</f>
        <v>0</v>
      </c>
      <c r="BC57" s="1">
        <f ca="1">IF(BC$5=1,$S57,BB600)</f>
        <v>0</v>
      </c>
      <c r="BD57" s="1">
        <f ca="1">IF(BD$5=1,$S57,BC600)</f>
        <v>0</v>
      </c>
      <c r="BE57" s="1">
        <f ca="1">IF(BE$5=1,$S57,BD600)</f>
        <v>0</v>
      </c>
    </row>
    <row r="58" spans="1:57" x14ac:dyDescent="0.3">
      <c r="B58" s="1">
        <f>MAX(B$48:B57)+1</f>
        <v>100</v>
      </c>
      <c r="H58" s="13" t="str">
        <f ca="1">INDIRECT($B$1&amp;Items!E$2&amp;$B58)</f>
        <v>Кредиторская задолженность</v>
      </c>
      <c r="I58" s="13" t="str">
        <f ca="1">IF(INDIRECT($B$1&amp;Items!F$2&amp;$B58)="",H58,INDIRECT($B$1&amp;Items!F$2&amp;$B58))</f>
        <v>Операционные расходы - блок-4</v>
      </c>
      <c r="J58" s="1" t="str">
        <f ca="1">IF(INDIRECT($B$1&amp;Items!G$2&amp;$B58)="",IF(H58&lt;&gt;I58,"  "&amp;I58,I58),"    "&amp;INDIRECT($B$1&amp;Items!G$2&amp;$B58))</f>
        <v xml:space="preserve">  Операционные расходы - блок-4</v>
      </c>
      <c r="S58" s="3">
        <v>0</v>
      </c>
      <c r="V58" s="1">
        <f>IF(V$5=1,$S58,U601)</f>
        <v>0</v>
      </c>
      <c r="W58" s="1">
        <f ca="1">IF(W$5=1,$S58,V601)</f>
        <v>0</v>
      </c>
      <c r="X58" s="1">
        <f ca="1">IF(X$5=1,$S58,W601)</f>
        <v>0</v>
      </c>
      <c r="Y58" s="1">
        <f ca="1">IF(Y$5=1,$S58,X601)</f>
        <v>500028.93874060002</v>
      </c>
      <c r="Z58" s="1">
        <f ca="1">IF(Z$5=1,$S58,Y601)</f>
        <v>462909.85733379005</v>
      </c>
      <c r="AA58" s="1">
        <f ca="1">IF(AA$5=1,$S58,Z601)</f>
        <v>354151.69949082</v>
      </c>
      <c r="AB58" s="1">
        <f ca="1">IF(AB$5=1,$S58,AA601)</f>
        <v>136798.81979999994</v>
      </c>
      <c r="AC58" s="1">
        <f ca="1">IF(AC$5=1,$S58,AB601)</f>
        <v>0</v>
      </c>
      <c r="AD58" s="1">
        <f ca="1">IF(AD$5=1,$S58,AC601)</f>
        <v>0</v>
      </c>
      <c r="AE58" s="1">
        <f ca="1">IF(AE$5=1,$S58,AD601)</f>
        <v>0</v>
      </c>
      <c r="AF58" s="1">
        <f ca="1">IF(AF$5=1,$S58,AE601)</f>
        <v>0</v>
      </c>
      <c r="AG58" s="1">
        <f ca="1">IF(AG$5=1,$S58,AF601)</f>
        <v>0</v>
      </c>
      <c r="AH58" s="1">
        <f ca="1">IF(AH$5=1,$S58,AG601)</f>
        <v>0</v>
      </c>
      <c r="AI58" s="1">
        <f ca="1">IF(AI$5=1,$S58,AH601)</f>
        <v>0</v>
      </c>
      <c r="AJ58" s="1">
        <f ca="1">IF(AJ$5=1,$S58,AI601)</f>
        <v>0</v>
      </c>
      <c r="AK58" s="1">
        <f ca="1">IF(AK$5=1,$S58,AJ601)</f>
        <v>0</v>
      </c>
      <c r="AL58" s="1">
        <f ca="1">IF(AL$5=1,$S58,AK601)</f>
        <v>0</v>
      </c>
      <c r="AM58" s="1">
        <f ca="1">IF(AM$5=1,$S58,AL601)</f>
        <v>0</v>
      </c>
      <c r="AN58" s="1">
        <f ca="1">IF(AN$5=1,$S58,AM601)</f>
        <v>0</v>
      </c>
      <c r="AO58" s="1">
        <f ca="1">IF(AO$5=1,$S58,AN601)</f>
        <v>0</v>
      </c>
      <c r="AP58" s="1">
        <f ca="1">IF(AP$5=1,$S58,AO601)</f>
        <v>0</v>
      </c>
      <c r="AQ58" s="1">
        <f ca="1">IF(AQ$5=1,$S58,AP601)</f>
        <v>0</v>
      </c>
      <c r="AR58" s="1">
        <f ca="1">IF(AR$5=1,$S58,AQ601)</f>
        <v>0</v>
      </c>
      <c r="AS58" s="1">
        <f ca="1">IF(AS$5=1,$S58,AR601)</f>
        <v>0</v>
      </c>
      <c r="AT58" s="1">
        <f ca="1">IF(AT$5=1,$S58,AS601)</f>
        <v>0</v>
      </c>
      <c r="AU58" s="1">
        <f ca="1">IF(AU$5=1,$S58,AT601)</f>
        <v>0</v>
      </c>
      <c r="AV58" s="1">
        <f ca="1">IF(AV$5=1,$S58,AU601)</f>
        <v>0</v>
      </c>
      <c r="AW58" s="1">
        <f ca="1">IF(AW$5=1,$S58,AV601)</f>
        <v>0</v>
      </c>
      <c r="AX58" s="1">
        <f ca="1">IF(AX$5=1,$S58,AW601)</f>
        <v>0</v>
      </c>
      <c r="AY58" s="1">
        <f ca="1">IF(AY$5=1,$S58,AX601)</f>
        <v>0</v>
      </c>
      <c r="AZ58" s="1">
        <f ca="1">IF(AZ$5=1,$S58,AY601)</f>
        <v>0</v>
      </c>
      <c r="BA58" s="1">
        <f ca="1">IF(BA$5=1,$S58,AZ601)</f>
        <v>0</v>
      </c>
      <c r="BB58" s="1">
        <f ca="1">IF(BB$5=1,$S58,BA601)</f>
        <v>0</v>
      </c>
      <c r="BC58" s="1">
        <f ca="1">IF(BC$5=1,$S58,BB601)</f>
        <v>0</v>
      </c>
      <c r="BD58" s="1">
        <f ca="1">IF(BD$5=1,$S58,BC601)</f>
        <v>0</v>
      </c>
      <c r="BE58" s="1">
        <f ca="1">IF(BE$5=1,$S58,BD601)</f>
        <v>0</v>
      </c>
    </row>
    <row r="59" spans="1:57" x14ac:dyDescent="0.3">
      <c r="B59" s="1">
        <f>MAX(B$48:B58)+1</f>
        <v>101</v>
      </c>
      <c r="H59" s="13" t="str">
        <f ca="1">INDIRECT($B$1&amp;Items!E$2&amp;$B59)</f>
        <v>Кредиторская задолженность</v>
      </c>
      <c r="I59" s="13" t="str">
        <f ca="1">IF(INDIRECT($B$1&amp;Items!F$2&amp;$B59)="",H59,INDIRECT($B$1&amp;Items!F$2&amp;$B59))</f>
        <v>Операционные расходы - блок-5</v>
      </c>
      <c r="J59" s="1" t="str">
        <f ca="1">IF(INDIRECT($B$1&amp;Items!G$2&amp;$B59)="",IF(H59&lt;&gt;I59,"  "&amp;I59,I59),"    "&amp;INDIRECT($B$1&amp;Items!G$2&amp;$B59))</f>
        <v xml:space="preserve">  Операционные расходы - блок-5</v>
      </c>
      <c r="S59" s="3">
        <v>0</v>
      </c>
      <c r="V59" s="1">
        <f>IF(V$5=1,$S59,U602)</f>
        <v>0</v>
      </c>
      <c r="W59" s="1">
        <f ca="1">IF(W$5=1,$S59,V602)</f>
        <v>160315.91878902001</v>
      </c>
      <c r="X59" s="1">
        <f ca="1">IF(X$5=1,$S59,W602)</f>
        <v>427370.78878874343</v>
      </c>
      <c r="Y59" s="1">
        <f ca="1">IF(Y$5=1,$S59,X602)</f>
        <v>191121.40000000002</v>
      </c>
      <c r="Z59" s="1">
        <f ca="1">IF(Z$5=1,$S59,Y602)</f>
        <v>0</v>
      </c>
      <c r="AA59" s="1">
        <f ca="1">IF(AA$5=1,$S59,Z602)</f>
        <v>0</v>
      </c>
      <c r="AB59" s="1">
        <f ca="1">IF(AB$5=1,$S59,AA602)</f>
        <v>0</v>
      </c>
      <c r="AC59" s="1">
        <f ca="1">IF(AC$5=1,$S59,AB602)</f>
        <v>0</v>
      </c>
      <c r="AD59" s="1">
        <f ca="1">IF(AD$5=1,$S59,AC602)</f>
        <v>0</v>
      </c>
      <c r="AE59" s="1">
        <f ca="1">IF(AE$5=1,$S59,AD602)</f>
        <v>0</v>
      </c>
      <c r="AF59" s="1">
        <f ca="1">IF(AF$5=1,$S59,AE602)</f>
        <v>0</v>
      </c>
      <c r="AG59" s="1">
        <f ca="1">IF(AG$5=1,$S59,AF602)</f>
        <v>0</v>
      </c>
      <c r="AH59" s="1">
        <f ca="1">IF(AH$5=1,$S59,AG602)</f>
        <v>0</v>
      </c>
      <c r="AI59" s="1">
        <f ca="1">IF(AI$5=1,$S59,AH602)</f>
        <v>0</v>
      </c>
      <c r="AJ59" s="1">
        <f ca="1">IF(AJ$5=1,$S59,AI602)</f>
        <v>0</v>
      </c>
      <c r="AK59" s="1">
        <f ca="1">IF(AK$5=1,$S59,AJ602)</f>
        <v>0</v>
      </c>
      <c r="AL59" s="1">
        <f ca="1">IF(AL$5=1,$S59,AK602)</f>
        <v>0</v>
      </c>
      <c r="AM59" s="1">
        <f ca="1">IF(AM$5=1,$S59,AL602)</f>
        <v>0</v>
      </c>
      <c r="AN59" s="1">
        <f ca="1">IF(AN$5=1,$S59,AM602)</f>
        <v>0</v>
      </c>
      <c r="AO59" s="1">
        <f ca="1">IF(AO$5=1,$S59,AN602)</f>
        <v>0</v>
      </c>
      <c r="AP59" s="1">
        <f ca="1">IF(AP$5=1,$S59,AO602)</f>
        <v>0</v>
      </c>
      <c r="AQ59" s="1">
        <f ca="1">IF(AQ$5=1,$S59,AP602)</f>
        <v>0</v>
      </c>
      <c r="AR59" s="1">
        <f ca="1">IF(AR$5=1,$S59,AQ602)</f>
        <v>0</v>
      </c>
      <c r="AS59" s="1">
        <f ca="1">IF(AS$5=1,$S59,AR602)</f>
        <v>0</v>
      </c>
      <c r="AT59" s="1">
        <f ca="1">IF(AT$5=1,$S59,AS602)</f>
        <v>0</v>
      </c>
      <c r="AU59" s="1">
        <f ca="1">IF(AU$5=1,$S59,AT602)</f>
        <v>0</v>
      </c>
      <c r="AV59" s="1">
        <f ca="1">IF(AV$5=1,$S59,AU602)</f>
        <v>0</v>
      </c>
      <c r="AW59" s="1">
        <f ca="1">IF(AW$5=1,$S59,AV602)</f>
        <v>0</v>
      </c>
      <c r="AX59" s="1">
        <f ca="1">IF(AX$5=1,$S59,AW602)</f>
        <v>0</v>
      </c>
      <c r="AY59" s="1">
        <f ca="1">IF(AY$5=1,$S59,AX602)</f>
        <v>0</v>
      </c>
      <c r="AZ59" s="1">
        <f ca="1">IF(AZ$5=1,$S59,AY602)</f>
        <v>0</v>
      </c>
      <c r="BA59" s="1">
        <f ca="1">IF(BA$5=1,$S59,AZ602)</f>
        <v>0</v>
      </c>
      <c r="BB59" s="1">
        <f ca="1">IF(BB$5=1,$S59,BA602)</f>
        <v>0</v>
      </c>
      <c r="BC59" s="1">
        <f ca="1">IF(BC$5=1,$S59,BB602)</f>
        <v>0</v>
      </c>
      <c r="BD59" s="1">
        <f ca="1">IF(BD$5=1,$S59,BC602)</f>
        <v>0</v>
      </c>
      <c r="BE59" s="1">
        <f ca="1">IF(BE$5=1,$S59,BD602)</f>
        <v>0</v>
      </c>
    </row>
    <row r="60" spans="1:57" ht="4.95" customHeight="1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</row>
    <row r="62" spans="1:57" ht="4.9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</row>
    <row r="64" spans="1:57" ht="4.9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</row>
    <row r="65" spans="2:57" ht="4.95" customHeight="1" x14ac:dyDescent="0.3"/>
    <row r="66" spans="2:57" x14ac:dyDescent="0.3">
      <c r="B66" s="1">
        <f>ROW(Items!A147)</f>
        <v>147</v>
      </c>
      <c r="F66" s="1" t="str">
        <f ca="1">INDIRECT($B$1&amp;Items!H$2&amp;$B66)</f>
        <v>Y</v>
      </c>
      <c r="H66" s="13" t="str">
        <f ca="1">INDIRECT($B$1&amp;Items!E$2&amp;$B66)</f>
        <v>Капитальные затраты</v>
      </c>
      <c r="I66" s="13" t="str">
        <f ca="1">IF(INDIRECT($B$1&amp;Items!F$2&amp;$B66)="",H66,INDIRECT($B$1&amp;Items!F$2&amp;$B66))</f>
        <v>Капитальные затраты</v>
      </c>
      <c r="J66" s="1" t="str">
        <f ca="1">IF(INDIRECT($B$1&amp;Items!G$2&amp;$B66)="",IF(H66&lt;&gt;I66,"  "&amp;I66,I66),"    "&amp;INDIRECT($B$1&amp;Items!G$2&amp;$B66))</f>
        <v>Капитальные затраты</v>
      </c>
      <c r="S66" s="1">
        <f ca="1">SUM($U66:INDIRECT(ADDRESS(ROW(),SUMIFS($1:$1,$5:$5,MAX($5:$5)))))</f>
        <v>54221966.335126236</v>
      </c>
      <c r="V66" s="1">
        <f ca="1">SUMIFS(INDIRECT($F$1&amp;$F66&amp;":"&amp;$F66),INDIRECT($F$1&amp;dbP!$D$2&amp;":"&amp;dbP!$D$2),"&gt;="&amp;V$6,INDIRECT($F$1&amp;dbP!$D$2&amp;":"&amp;dbP!$D$2),"&lt;="&amp;V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44966299.931350984</v>
      </c>
      <c r="W66" s="1">
        <f ca="1">SUMIFS(INDIRECT($F$1&amp;$F66&amp;":"&amp;$F66),INDIRECT($F$1&amp;dbP!$D$2&amp;":"&amp;dbP!$D$2),"&gt;="&amp;W$6,INDIRECT($F$1&amp;dbP!$D$2&amp;":"&amp;dbP!$D$2),"&lt;="&amp;W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9255666.4037752505</v>
      </c>
      <c r="X66" s="1">
        <f ca="1">SUMIFS(INDIRECT($F$1&amp;$F66&amp;":"&amp;$F66),INDIRECT($F$1&amp;dbP!$D$2&amp;":"&amp;dbP!$D$2),"&gt;="&amp;X$6,INDIRECT($F$1&amp;dbP!$D$2&amp;":"&amp;dbP!$D$2),"&lt;="&amp;X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Y66" s="1">
        <f ca="1">SUMIFS(INDIRECT($F$1&amp;$F66&amp;":"&amp;$F66),INDIRECT($F$1&amp;dbP!$D$2&amp;":"&amp;dbP!$D$2),"&gt;="&amp;Y$6,INDIRECT($F$1&amp;dbP!$D$2&amp;":"&amp;dbP!$D$2),"&lt;="&amp;Y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Z66" s="1">
        <f ca="1">SUMIFS(INDIRECT($F$1&amp;$F66&amp;":"&amp;$F66),INDIRECT($F$1&amp;dbP!$D$2&amp;":"&amp;dbP!$D$2),"&gt;="&amp;Z$6,INDIRECT($F$1&amp;dbP!$D$2&amp;":"&amp;dbP!$D$2),"&lt;="&amp;Z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A66" s="1">
        <f ca="1">SUMIFS(INDIRECT($F$1&amp;$F66&amp;":"&amp;$F66),INDIRECT($F$1&amp;dbP!$D$2&amp;":"&amp;dbP!$D$2),"&gt;="&amp;AA$6,INDIRECT($F$1&amp;dbP!$D$2&amp;":"&amp;dbP!$D$2),"&lt;="&amp;AA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B66" s="1">
        <f ca="1">SUMIFS(INDIRECT($F$1&amp;$F66&amp;":"&amp;$F66),INDIRECT($F$1&amp;dbP!$D$2&amp;":"&amp;dbP!$D$2),"&gt;="&amp;AB$6,INDIRECT($F$1&amp;dbP!$D$2&amp;":"&amp;dbP!$D$2),"&lt;="&amp;AB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C66" s="1">
        <f ca="1">SUMIFS(INDIRECT($F$1&amp;$F66&amp;":"&amp;$F66),INDIRECT($F$1&amp;dbP!$D$2&amp;":"&amp;dbP!$D$2),"&gt;="&amp;AC$6,INDIRECT($F$1&amp;dbP!$D$2&amp;":"&amp;dbP!$D$2),"&lt;="&amp;AC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D66" s="1">
        <f ca="1">SUMIFS(INDIRECT($F$1&amp;$F66&amp;":"&amp;$F66),INDIRECT($F$1&amp;dbP!$D$2&amp;":"&amp;dbP!$D$2),"&gt;="&amp;AD$6,INDIRECT($F$1&amp;dbP!$D$2&amp;":"&amp;dbP!$D$2),"&lt;="&amp;AD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E66" s="1">
        <f ca="1">SUMIFS(INDIRECT($F$1&amp;$F66&amp;":"&amp;$F66),INDIRECT($F$1&amp;dbP!$D$2&amp;":"&amp;dbP!$D$2),"&gt;="&amp;AE$6,INDIRECT($F$1&amp;dbP!$D$2&amp;":"&amp;dbP!$D$2),"&lt;="&amp;AE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F66" s="1">
        <f ca="1">SUMIFS(INDIRECT($F$1&amp;$F66&amp;":"&amp;$F66),INDIRECT($F$1&amp;dbP!$D$2&amp;":"&amp;dbP!$D$2),"&gt;="&amp;AF$6,INDIRECT($F$1&amp;dbP!$D$2&amp;":"&amp;dbP!$D$2),"&lt;="&amp;AF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G66" s="1">
        <f ca="1">SUMIFS(INDIRECT($F$1&amp;$F66&amp;":"&amp;$F66),INDIRECT($F$1&amp;dbP!$D$2&amp;":"&amp;dbP!$D$2),"&gt;="&amp;AG$6,INDIRECT($F$1&amp;dbP!$D$2&amp;":"&amp;dbP!$D$2),"&lt;="&amp;AG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H66" s="1">
        <f ca="1">SUMIFS(INDIRECT($F$1&amp;$F66&amp;":"&amp;$F66),INDIRECT($F$1&amp;dbP!$D$2&amp;":"&amp;dbP!$D$2),"&gt;="&amp;AH$6,INDIRECT($F$1&amp;dbP!$D$2&amp;":"&amp;dbP!$D$2),"&lt;="&amp;AH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I66" s="1">
        <f ca="1">SUMIFS(INDIRECT($F$1&amp;$F66&amp;":"&amp;$F66),INDIRECT($F$1&amp;dbP!$D$2&amp;":"&amp;dbP!$D$2),"&gt;="&amp;AI$6,INDIRECT($F$1&amp;dbP!$D$2&amp;":"&amp;dbP!$D$2),"&lt;="&amp;AI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J66" s="1">
        <f ca="1">SUMIFS(INDIRECT($F$1&amp;$F66&amp;":"&amp;$F66),INDIRECT($F$1&amp;dbP!$D$2&amp;":"&amp;dbP!$D$2),"&gt;="&amp;AJ$6,INDIRECT($F$1&amp;dbP!$D$2&amp;":"&amp;dbP!$D$2),"&lt;="&amp;AJ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K66" s="1">
        <f ca="1">SUMIFS(INDIRECT($F$1&amp;$F66&amp;":"&amp;$F66),INDIRECT($F$1&amp;dbP!$D$2&amp;":"&amp;dbP!$D$2),"&gt;="&amp;AK$6,INDIRECT($F$1&amp;dbP!$D$2&amp;":"&amp;dbP!$D$2),"&lt;="&amp;AK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L66" s="1">
        <f ca="1">SUMIFS(INDIRECT($F$1&amp;$F66&amp;":"&amp;$F66),INDIRECT($F$1&amp;dbP!$D$2&amp;":"&amp;dbP!$D$2),"&gt;="&amp;AL$6,INDIRECT($F$1&amp;dbP!$D$2&amp;":"&amp;dbP!$D$2),"&lt;="&amp;AL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M66" s="1">
        <f ca="1">SUMIFS(INDIRECT($F$1&amp;$F66&amp;":"&amp;$F66),INDIRECT($F$1&amp;dbP!$D$2&amp;":"&amp;dbP!$D$2),"&gt;="&amp;AM$6,INDIRECT($F$1&amp;dbP!$D$2&amp;":"&amp;dbP!$D$2),"&lt;="&amp;AM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N66" s="1">
        <f ca="1">SUMIFS(INDIRECT($F$1&amp;$F66&amp;":"&amp;$F66),INDIRECT($F$1&amp;dbP!$D$2&amp;":"&amp;dbP!$D$2),"&gt;="&amp;AN$6,INDIRECT($F$1&amp;dbP!$D$2&amp;":"&amp;dbP!$D$2),"&lt;="&amp;AN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O66" s="1">
        <f ca="1">SUMIFS(INDIRECT($F$1&amp;$F66&amp;":"&amp;$F66),INDIRECT($F$1&amp;dbP!$D$2&amp;":"&amp;dbP!$D$2),"&gt;="&amp;AO$6,INDIRECT($F$1&amp;dbP!$D$2&amp;":"&amp;dbP!$D$2),"&lt;="&amp;AO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P66" s="1">
        <f ca="1">SUMIFS(INDIRECT($F$1&amp;$F66&amp;":"&amp;$F66),INDIRECT($F$1&amp;dbP!$D$2&amp;":"&amp;dbP!$D$2),"&gt;="&amp;AP$6,INDIRECT($F$1&amp;dbP!$D$2&amp;":"&amp;dbP!$D$2),"&lt;="&amp;AP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Q66" s="1">
        <f ca="1">SUMIFS(INDIRECT($F$1&amp;$F66&amp;":"&amp;$F66),INDIRECT($F$1&amp;dbP!$D$2&amp;":"&amp;dbP!$D$2),"&gt;="&amp;AQ$6,INDIRECT($F$1&amp;dbP!$D$2&amp;":"&amp;dbP!$D$2),"&lt;="&amp;AQ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R66" s="1">
        <f ca="1">SUMIFS(INDIRECT($F$1&amp;$F66&amp;":"&amp;$F66),INDIRECT($F$1&amp;dbP!$D$2&amp;":"&amp;dbP!$D$2),"&gt;="&amp;AR$6,INDIRECT($F$1&amp;dbP!$D$2&amp;":"&amp;dbP!$D$2),"&lt;="&amp;AR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S66" s="1">
        <f ca="1">SUMIFS(INDIRECT($F$1&amp;$F66&amp;":"&amp;$F66),INDIRECT($F$1&amp;dbP!$D$2&amp;":"&amp;dbP!$D$2),"&gt;="&amp;AS$6,INDIRECT($F$1&amp;dbP!$D$2&amp;":"&amp;dbP!$D$2),"&lt;="&amp;AS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T66" s="1">
        <f ca="1">SUMIFS(INDIRECT($F$1&amp;$F66&amp;":"&amp;$F66),INDIRECT($F$1&amp;dbP!$D$2&amp;":"&amp;dbP!$D$2),"&gt;="&amp;AT$6,INDIRECT($F$1&amp;dbP!$D$2&amp;":"&amp;dbP!$D$2),"&lt;="&amp;AT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U66" s="1">
        <f ca="1">SUMIFS(INDIRECT($F$1&amp;$F66&amp;":"&amp;$F66),INDIRECT($F$1&amp;dbP!$D$2&amp;":"&amp;dbP!$D$2),"&gt;="&amp;AU$6,INDIRECT($F$1&amp;dbP!$D$2&amp;":"&amp;dbP!$D$2),"&lt;="&amp;AU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V66" s="1">
        <f ca="1">SUMIFS(INDIRECT($F$1&amp;$F66&amp;":"&amp;$F66),INDIRECT($F$1&amp;dbP!$D$2&amp;":"&amp;dbP!$D$2),"&gt;="&amp;AV$6,INDIRECT($F$1&amp;dbP!$D$2&amp;":"&amp;dbP!$D$2),"&lt;="&amp;AV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W66" s="1">
        <f ca="1">SUMIFS(INDIRECT($F$1&amp;$F66&amp;":"&amp;$F66),INDIRECT($F$1&amp;dbP!$D$2&amp;":"&amp;dbP!$D$2),"&gt;="&amp;AW$6,INDIRECT($F$1&amp;dbP!$D$2&amp;":"&amp;dbP!$D$2),"&lt;="&amp;AW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X66" s="1">
        <f ca="1">SUMIFS(INDIRECT($F$1&amp;$F66&amp;":"&amp;$F66),INDIRECT($F$1&amp;dbP!$D$2&amp;":"&amp;dbP!$D$2),"&gt;="&amp;AX$6,INDIRECT($F$1&amp;dbP!$D$2&amp;":"&amp;dbP!$D$2),"&lt;="&amp;AX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Y66" s="1">
        <f ca="1">SUMIFS(INDIRECT($F$1&amp;$F66&amp;":"&amp;$F66),INDIRECT($F$1&amp;dbP!$D$2&amp;":"&amp;dbP!$D$2),"&gt;="&amp;AY$6,INDIRECT($F$1&amp;dbP!$D$2&amp;":"&amp;dbP!$D$2),"&lt;="&amp;AY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Z66" s="1">
        <f ca="1">SUMIFS(INDIRECT($F$1&amp;$F66&amp;":"&amp;$F66),INDIRECT($F$1&amp;dbP!$D$2&amp;":"&amp;dbP!$D$2),"&gt;="&amp;AZ$6,INDIRECT($F$1&amp;dbP!$D$2&amp;":"&amp;dbP!$D$2),"&lt;="&amp;AZ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A66" s="1">
        <f ca="1">SUMIFS(INDIRECT($F$1&amp;$F66&amp;":"&amp;$F66),INDIRECT($F$1&amp;dbP!$D$2&amp;":"&amp;dbP!$D$2),"&gt;="&amp;BA$6,INDIRECT($F$1&amp;dbP!$D$2&amp;":"&amp;dbP!$D$2),"&lt;="&amp;BA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B66" s="1">
        <f ca="1">SUMIFS(INDIRECT($F$1&amp;$F66&amp;":"&amp;$F66),INDIRECT($F$1&amp;dbP!$D$2&amp;":"&amp;dbP!$D$2),"&gt;="&amp;BB$6,INDIRECT($F$1&amp;dbP!$D$2&amp;":"&amp;dbP!$D$2),"&lt;="&amp;BB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C66" s="1">
        <f ca="1">SUMIFS(INDIRECT($F$1&amp;$F66&amp;":"&amp;$F66),INDIRECT($F$1&amp;dbP!$D$2&amp;":"&amp;dbP!$D$2),"&gt;="&amp;BC$6,INDIRECT($F$1&amp;dbP!$D$2&amp;":"&amp;dbP!$D$2),"&lt;="&amp;BC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D66" s="1">
        <f ca="1">SUMIFS(INDIRECT($F$1&amp;$F66&amp;":"&amp;$F66),INDIRECT($F$1&amp;dbP!$D$2&amp;":"&amp;dbP!$D$2),"&gt;="&amp;BD$6,INDIRECT($F$1&amp;dbP!$D$2&amp;":"&amp;dbP!$D$2),"&lt;="&amp;BD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E66" s="1">
        <f ca="1">SUMIFS(INDIRECT($F$1&amp;$F66&amp;":"&amp;$F66),INDIRECT($F$1&amp;dbP!$D$2&amp;":"&amp;dbP!$D$2),"&gt;="&amp;BE$6,INDIRECT($F$1&amp;dbP!$D$2&amp;":"&amp;dbP!$D$2),"&lt;="&amp;BE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</row>
    <row r="67" spans="2:57" x14ac:dyDescent="0.3">
      <c r="B67" s="1">
        <f>MAX(B$64:B66)+1</f>
        <v>148</v>
      </c>
      <c r="F67" s="1" t="str">
        <f ca="1">INDIRECT($B$1&amp;Items!H$2&amp;$B67)</f>
        <v>Y</v>
      </c>
      <c r="H67" s="13" t="str">
        <f ca="1">INDIRECT($B$1&amp;Items!E$2&amp;$B67)</f>
        <v>Капитальные затраты</v>
      </c>
      <c r="I67" s="13" t="str">
        <f ca="1">IF(INDIRECT($B$1&amp;Items!F$2&amp;$B67)="",H67,INDIRECT($B$1&amp;Items!F$2&amp;$B67))</f>
        <v>Основные средства - тип - 1</v>
      </c>
      <c r="J67" s="1" t="str">
        <f ca="1">IF(INDIRECT($B$1&amp;Items!G$2&amp;$B67)="",IF(H67&lt;&gt;I67,"  "&amp;I67,I67),"    "&amp;INDIRECT($B$1&amp;Items!G$2&amp;$B67))</f>
        <v xml:space="preserve">  Основные средства - тип - 1</v>
      </c>
      <c r="S67" s="1">
        <f ca="1">SUM($U67:INDIRECT(ADDRESS(ROW(),SUMIFS($1:$1,$5:$5,MAX($5:$5)))))</f>
        <v>19641256.262499999</v>
      </c>
      <c r="V67" s="1">
        <f ca="1">SUMIFS(INDIRECT($F$1&amp;$F67&amp;":"&amp;$F67),INDIRECT($F$1&amp;dbP!$D$2&amp;":"&amp;dbP!$D$2),"&gt;="&amp;V$6,INDIRECT($F$1&amp;dbP!$D$2&amp;":"&amp;dbP!$D$2),"&lt;="&amp;V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19641256.262499999</v>
      </c>
      <c r="W67" s="1">
        <f ca="1">SUMIFS(INDIRECT($F$1&amp;$F67&amp;":"&amp;$F67),INDIRECT($F$1&amp;dbP!$D$2&amp;":"&amp;dbP!$D$2),"&gt;="&amp;W$6,INDIRECT($F$1&amp;dbP!$D$2&amp;":"&amp;dbP!$D$2),"&lt;="&amp;W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X67" s="1">
        <f ca="1">SUMIFS(INDIRECT($F$1&amp;$F67&amp;":"&amp;$F67),INDIRECT($F$1&amp;dbP!$D$2&amp;":"&amp;dbP!$D$2),"&gt;="&amp;X$6,INDIRECT($F$1&amp;dbP!$D$2&amp;":"&amp;dbP!$D$2),"&lt;="&amp;X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Y67" s="1">
        <f ca="1">SUMIFS(INDIRECT($F$1&amp;$F67&amp;":"&amp;$F67),INDIRECT($F$1&amp;dbP!$D$2&amp;":"&amp;dbP!$D$2),"&gt;="&amp;Y$6,INDIRECT($F$1&amp;dbP!$D$2&amp;":"&amp;dbP!$D$2),"&lt;="&amp;Y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Z67" s="1">
        <f ca="1">SUMIFS(INDIRECT($F$1&amp;$F67&amp;":"&amp;$F67),INDIRECT($F$1&amp;dbP!$D$2&amp;":"&amp;dbP!$D$2),"&gt;="&amp;Z$6,INDIRECT($F$1&amp;dbP!$D$2&amp;":"&amp;dbP!$D$2),"&lt;="&amp;Z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A67" s="1">
        <f ca="1">SUMIFS(INDIRECT($F$1&amp;$F67&amp;":"&amp;$F67),INDIRECT($F$1&amp;dbP!$D$2&amp;":"&amp;dbP!$D$2),"&gt;="&amp;AA$6,INDIRECT($F$1&amp;dbP!$D$2&amp;":"&amp;dbP!$D$2),"&lt;="&amp;AA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B67" s="1">
        <f ca="1">SUMIFS(INDIRECT($F$1&amp;$F67&amp;":"&amp;$F67),INDIRECT($F$1&amp;dbP!$D$2&amp;":"&amp;dbP!$D$2),"&gt;="&amp;AB$6,INDIRECT($F$1&amp;dbP!$D$2&amp;":"&amp;dbP!$D$2),"&lt;="&amp;AB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C67" s="1">
        <f ca="1">SUMIFS(INDIRECT($F$1&amp;$F67&amp;":"&amp;$F67),INDIRECT($F$1&amp;dbP!$D$2&amp;":"&amp;dbP!$D$2),"&gt;="&amp;AC$6,INDIRECT($F$1&amp;dbP!$D$2&amp;":"&amp;dbP!$D$2),"&lt;="&amp;AC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D67" s="1">
        <f ca="1">SUMIFS(INDIRECT($F$1&amp;$F67&amp;":"&amp;$F67),INDIRECT($F$1&amp;dbP!$D$2&amp;":"&amp;dbP!$D$2),"&gt;="&amp;AD$6,INDIRECT($F$1&amp;dbP!$D$2&amp;":"&amp;dbP!$D$2),"&lt;="&amp;AD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E67" s="1">
        <f ca="1">SUMIFS(INDIRECT($F$1&amp;$F67&amp;":"&amp;$F67),INDIRECT($F$1&amp;dbP!$D$2&amp;":"&amp;dbP!$D$2),"&gt;="&amp;AE$6,INDIRECT($F$1&amp;dbP!$D$2&amp;":"&amp;dbP!$D$2),"&lt;="&amp;AE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F67" s="1">
        <f ca="1">SUMIFS(INDIRECT($F$1&amp;$F67&amp;":"&amp;$F67),INDIRECT($F$1&amp;dbP!$D$2&amp;":"&amp;dbP!$D$2),"&gt;="&amp;AF$6,INDIRECT($F$1&amp;dbP!$D$2&amp;":"&amp;dbP!$D$2),"&lt;="&amp;AF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G67" s="1">
        <f ca="1">SUMIFS(INDIRECT($F$1&amp;$F67&amp;":"&amp;$F67),INDIRECT($F$1&amp;dbP!$D$2&amp;":"&amp;dbP!$D$2),"&gt;="&amp;AG$6,INDIRECT($F$1&amp;dbP!$D$2&amp;":"&amp;dbP!$D$2),"&lt;="&amp;AG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H67" s="1">
        <f ca="1">SUMIFS(INDIRECT($F$1&amp;$F67&amp;":"&amp;$F67),INDIRECT($F$1&amp;dbP!$D$2&amp;":"&amp;dbP!$D$2),"&gt;="&amp;AH$6,INDIRECT($F$1&amp;dbP!$D$2&amp;":"&amp;dbP!$D$2),"&lt;="&amp;AH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I67" s="1">
        <f ca="1">SUMIFS(INDIRECT($F$1&amp;$F67&amp;":"&amp;$F67),INDIRECT($F$1&amp;dbP!$D$2&amp;":"&amp;dbP!$D$2),"&gt;="&amp;AI$6,INDIRECT($F$1&amp;dbP!$D$2&amp;":"&amp;dbP!$D$2),"&lt;="&amp;AI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J67" s="1">
        <f ca="1">SUMIFS(INDIRECT($F$1&amp;$F67&amp;":"&amp;$F67),INDIRECT($F$1&amp;dbP!$D$2&amp;":"&amp;dbP!$D$2),"&gt;="&amp;AJ$6,INDIRECT($F$1&amp;dbP!$D$2&amp;":"&amp;dbP!$D$2),"&lt;="&amp;AJ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K67" s="1">
        <f ca="1">SUMIFS(INDIRECT($F$1&amp;$F67&amp;":"&amp;$F67),INDIRECT($F$1&amp;dbP!$D$2&amp;":"&amp;dbP!$D$2),"&gt;="&amp;AK$6,INDIRECT($F$1&amp;dbP!$D$2&amp;":"&amp;dbP!$D$2),"&lt;="&amp;AK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L67" s="1">
        <f ca="1">SUMIFS(INDIRECT($F$1&amp;$F67&amp;":"&amp;$F67),INDIRECT($F$1&amp;dbP!$D$2&amp;":"&amp;dbP!$D$2),"&gt;="&amp;AL$6,INDIRECT($F$1&amp;dbP!$D$2&amp;":"&amp;dbP!$D$2),"&lt;="&amp;AL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M67" s="1">
        <f ca="1">SUMIFS(INDIRECT($F$1&amp;$F67&amp;":"&amp;$F67),INDIRECT($F$1&amp;dbP!$D$2&amp;":"&amp;dbP!$D$2),"&gt;="&amp;AM$6,INDIRECT($F$1&amp;dbP!$D$2&amp;":"&amp;dbP!$D$2),"&lt;="&amp;AM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N67" s="1">
        <f ca="1">SUMIFS(INDIRECT($F$1&amp;$F67&amp;":"&amp;$F67),INDIRECT($F$1&amp;dbP!$D$2&amp;":"&amp;dbP!$D$2),"&gt;="&amp;AN$6,INDIRECT($F$1&amp;dbP!$D$2&amp;":"&amp;dbP!$D$2),"&lt;="&amp;AN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O67" s="1">
        <f ca="1">SUMIFS(INDIRECT($F$1&amp;$F67&amp;":"&amp;$F67),INDIRECT($F$1&amp;dbP!$D$2&amp;":"&amp;dbP!$D$2),"&gt;="&amp;AO$6,INDIRECT($F$1&amp;dbP!$D$2&amp;":"&amp;dbP!$D$2),"&lt;="&amp;AO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P67" s="1">
        <f ca="1">SUMIFS(INDIRECT($F$1&amp;$F67&amp;":"&amp;$F67),INDIRECT($F$1&amp;dbP!$D$2&amp;":"&amp;dbP!$D$2),"&gt;="&amp;AP$6,INDIRECT($F$1&amp;dbP!$D$2&amp;":"&amp;dbP!$D$2),"&lt;="&amp;AP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Q67" s="1">
        <f ca="1">SUMIFS(INDIRECT($F$1&amp;$F67&amp;":"&amp;$F67),INDIRECT($F$1&amp;dbP!$D$2&amp;":"&amp;dbP!$D$2),"&gt;="&amp;AQ$6,INDIRECT($F$1&amp;dbP!$D$2&amp;":"&amp;dbP!$D$2),"&lt;="&amp;AQ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R67" s="1">
        <f ca="1">SUMIFS(INDIRECT($F$1&amp;$F67&amp;":"&amp;$F67),INDIRECT($F$1&amp;dbP!$D$2&amp;":"&amp;dbP!$D$2),"&gt;="&amp;AR$6,INDIRECT($F$1&amp;dbP!$D$2&amp;":"&amp;dbP!$D$2),"&lt;="&amp;AR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S67" s="1">
        <f ca="1">SUMIFS(INDIRECT($F$1&amp;$F67&amp;":"&amp;$F67),INDIRECT($F$1&amp;dbP!$D$2&amp;":"&amp;dbP!$D$2),"&gt;="&amp;AS$6,INDIRECT($F$1&amp;dbP!$D$2&amp;":"&amp;dbP!$D$2),"&lt;="&amp;AS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T67" s="1">
        <f ca="1">SUMIFS(INDIRECT($F$1&amp;$F67&amp;":"&amp;$F67),INDIRECT($F$1&amp;dbP!$D$2&amp;":"&amp;dbP!$D$2),"&gt;="&amp;AT$6,INDIRECT($F$1&amp;dbP!$D$2&amp;":"&amp;dbP!$D$2),"&lt;="&amp;AT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U67" s="1">
        <f ca="1">SUMIFS(INDIRECT($F$1&amp;$F67&amp;":"&amp;$F67),INDIRECT($F$1&amp;dbP!$D$2&amp;":"&amp;dbP!$D$2),"&gt;="&amp;AU$6,INDIRECT($F$1&amp;dbP!$D$2&amp;":"&amp;dbP!$D$2),"&lt;="&amp;AU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V67" s="1">
        <f ca="1">SUMIFS(INDIRECT($F$1&amp;$F67&amp;":"&amp;$F67),INDIRECT($F$1&amp;dbP!$D$2&amp;":"&amp;dbP!$D$2),"&gt;="&amp;AV$6,INDIRECT($F$1&amp;dbP!$D$2&amp;":"&amp;dbP!$D$2),"&lt;="&amp;AV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W67" s="1">
        <f ca="1">SUMIFS(INDIRECT($F$1&amp;$F67&amp;":"&amp;$F67),INDIRECT($F$1&amp;dbP!$D$2&amp;":"&amp;dbP!$D$2),"&gt;="&amp;AW$6,INDIRECT($F$1&amp;dbP!$D$2&amp;":"&amp;dbP!$D$2),"&lt;="&amp;AW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X67" s="1">
        <f ca="1">SUMIFS(INDIRECT($F$1&amp;$F67&amp;":"&amp;$F67),INDIRECT($F$1&amp;dbP!$D$2&amp;":"&amp;dbP!$D$2),"&gt;="&amp;AX$6,INDIRECT($F$1&amp;dbP!$D$2&amp;":"&amp;dbP!$D$2),"&lt;="&amp;AX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Y67" s="1">
        <f ca="1">SUMIFS(INDIRECT($F$1&amp;$F67&amp;":"&amp;$F67),INDIRECT($F$1&amp;dbP!$D$2&amp;":"&amp;dbP!$D$2),"&gt;="&amp;AY$6,INDIRECT($F$1&amp;dbP!$D$2&amp;":"&amp;dbP!$D$2),"&lt;="&amp;AY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Z67" s="1">
        <f ca="1">SUMIFS(INDIRECT($F$1&amp;$F67&amp;":"&amp;$F67),INDIRECT($F$1&amp;dbP!$D$2&amp;":"&amp;dbP!$D$2),"&gt;="&amp;AZ$6,INDIRECT($F$1&amp;dbP!$D$2&amp;":"&amp;dbP!$D$2),"&lt;="&amp;AZ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A67" s="1">
        <f ca="1">SUMIFS(INDIRECT($F$1&amp;$F67&amp;":"&amp;$F67),INDIRECT($F$1&amp;dbP!$D$2&amp;":"&amp;dbP!$D$2),"&gt;="&amp;BA$6,INDIRECT($F$1&amp;dbP!$D$2&amp;":"&amp;dbP!$D$2),"&lt;="&amp;BA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B67" s="1">
        <f ca="1">SUMIFS(INDIRECT($F$1&amp;$F67&amp;":"&amp;$F67),INDIRECT($F$1&amp;dbP!$D$2&amp;":"&amp;dbP!$D$2),"&gt;="&amp;BB$6,INDIRECT($F$1&amp;dbP!$D$2&amp;":"&amp;dbP!$D$2),"&lt;="&amp;BB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C67" s="1">
        <f ca="1">SUMIFS(INDIRECT($F$1&amp;$F67&amp;":"&amp;$F67),INDIRECT($F$1&amp;dbP!$D$2&amp;":"&amp;dbP!$D$2),"&gt;="&amp;BC$6,INDIRECT($F$1&amp;dbP!$D$2&amp;":"&amp;dbP!$D$2),"&lt;="&amp;BC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D67" s="1">
        <f ca="1">SUMIFS(INDIRECT($F$1&amp;$F67&amp;":"&amp;$F67),INDIRECT($F$1&amp;dbP!$D$2&amp;":"&amp;dbP!$D$2),"&gt;="&amp;BD$6,INDIRECT($F$1&amp;dbP!$D$2&amp;":"&amp;dbP!$D$2),"&lt;="&amp;BD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E67" s="1">
        <f ca="1">SUMIFS(INDIRECT($F$1&amp;$F67&amp;":"&amp;$F67),INDIRECT($F$1&amp;dbP!$D$2&amp;":"&amp;dbP!$D$2),"&gt;="&amp;BE$6,INDIRECT($F$1&amp;dbP!$D$2&amp;":"&amp;dbP!$D$2),"&lt;="&amp;BE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</row>
    <row r="68" spans="2:57" x14ac:dyDescent="0.3">
      <c r="B68" s="1">
        <f>MAX(B$64:B67)+1</f>
        <v>149</v>
      </c>
      <c r="F68" s="1" t="str">
        <f ca="1">INDIRECT($B$1&amp;Items!H$2&amp;$B68)</f>
        <v>Y</v>
      </c>
      <c r="H68" s="13" t="str">
        <f ca="1">INDIRECT($B$1&amp;Items!E$2&amp;$B68)</f>
        <v>Капитальные затраты</v>
      </c>
      <c r="I68" s="13" t="str">
        <f ca="1">IF(INDIRECT($B$1&amp;Items!F$2&amp;$B68)="",H68,INDIRECT($B$1&amp;Items!F$2&amp;$B68))</f>
        <v>Основные средства - тип - 1</v>
      </c>
      <c r="J68" s="1" t="str">
        <f ca="1">IF(INDIRECT($B$1&amp;Items!G$2&amp;$B68)="",IF(H68&lt;&gt;I68,"  "&amp;I68,I68),"    "&amp;INDIRECT($B$1&amp;Items!G$2&amp;$B68))</f>
        <v xml:space="preserve">    Капзатраты - тип - 1 - 1</v>
      </c>
      <c r="S68" s="1">
        <f ca="1">SUM($U68:INDIRECT(ADDRESS(ROW(),SUMIFS($1:$1,$5:$5,MAX($5:$5)))))</f>
        <v>1672000</v>
      </c>
      <c r="V68" s="1">
        <f ca="1">SUMIFS(INDIRECT($F$1&amp;$F68&amp;":"&amp;$F68),INDIRECT($F$1&amp;dbP!$D$2&amp;":"&amp;dbP!$D$2),"&gt;="&amp;V$6,INDIRECT($F$1&amp;dbP!$D$2&amp;":"&amp;dbP!$D$2),"&lt;="&amp;V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1672000</v>
      </c>
      <c r="W68" s="1">
        <f ca="1">SUMIFS(INDIRECT($F$1&amp;$F68&amp;":"&amp;$F68),INDIRECT($F$1&amp;dbP!$D$2&amp;":"&amp;dbP!$D$2),"&gt;="&amp;W$6,INDIRECT($F$1&amp;dbP!$D$2&amp;":"&amp;dbP!$D$2),"&lt;="&amp;W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X68" s="1">
        <f ca="1">SUMIFS(INDIRECT($F$1&amp;$F68&amp;":"&amp;$F68),INDIRECT($F$1&amp;dbP!$D$2&amp;":"&amp;dbP!$D$2),"&gt;="&amp;X$6,INDIRECT($F$1&amp;dbP!$D$2&amp;":"&amp;dbP!$D$2),"&lt;="&amp;X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Y68" s="1">
        <f ca="1">SUMIFS(INDIRECT($F$1&amp;$F68&amp;":"&amp;$F68),INDIRECT($F$1&amp;dbP!$D$2&amp;":"&amp;dbP!$D$2),"&gt;="&amp;Y$6,INDIRECT($F$1&amp;dbP!$D$2&amp;":"&amp;dbP!$D$2),"&lt;="&amp;Y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Z68" s="1">
        <f ca="1">SUMIFS(INDIRECT($F$1&amp;$F68&amp;":"&amp;$F68),INDIRECT($F$1&amp;dbP!$D$2&amp;":"&amp;dbP!$D$2),"&gt;="&amp;Z$6,INDIRECT($F$1&amp;dbP!$D$2&amp;":"&amp;dbP!$D$2),"&lt;="&amp;Z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A68" s="1">
        <f ca="1">SUMIFS(INDIRECT($F$1&amp;$F68&amp;":"&amp;$F68),INDIRECT($F$1&amp;dbP!$D$2&amp;":"&amp;dbP!$D$2),"&gt;="&amp;AA$6,INDIRECT($F$1&amp;dbP!$D$2&amp;":"&amp;dbP!$D$2),"&lt;="&amp;AA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B68" s="1">
        <f ca="1">SUMIFS(INDIRECT($F$1&amp;$F68&amp;":"&amp;$F68),INDIRECT($F$1&amp;dbP!$D$2&amp;":"&amp;dbP!$D$2),"&gt;="&amp;AB$6,INDIRECT($F$1&amp;dbP!$D$2&amp;":"&amp;dbP!$D$2),"&lt;="&amp;AB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C68" s="1">
        <f ca="1">SUMIFS(INDIRECT($F$1&amp;$F68&amp;":"&amp;$F68),INDIRECT($F$1&amp;dbP!$D$2&amp;":"&amp;dbP!$D$2),"&gt;="&amp;AC$6,INDIRECT($F$1&amp;dbP!$D$2&amp;":"&amp;dbP!$D$2),"&lt;="&amp;AC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D68" s="1">
        <f ca="1">SUMIFS(INDIRECT($F$1&amp;$F68&amp;":"&amp;$F68),INDIRECT($F$1&amp;dbP!$D$2&amp;":"&amp;dbP!$D$2),"&gt;="&amp;AD$6,INDIRECT($F$1&amp;dbP!$D$2&amp;":"&amp;dbP!$D$2),"&lt;="&amp;AD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E68" s="1">
        <f ca="1">SUMIFS(INDIRECT($F$1&amp;$F68&amp;":"&amp;$F68),INDIRECT($F$1&amp;dbP!$D$2&amp;":"&amp;dbP!$D$2),"&gt;="&amp;AE$6,INDIRECT($F$1&amp;dbP!$D$2&amp;":"&amp;dbP!$D$2),"&lt;="&amp;AE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F68" s="1">
        <f ca="1">SUMIFS(INDIRECT($F$1&amp;$F68&amp;":"&amp;$F68),INDIRECT($F$1&amp;dbP!$D$2&amp;":"&amp;dbP!$D$2),"&gt;="&amp;AF$6,INDIRECT($F$1&amp;dbP!$D$2&amp;":"&amp;dbP!$D$2),"&lt;="&amp;AF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G68" s="1">
        <f ca="1">SUMIFS(INDIRECT($F$1&amp;$F68&amp;":"&amp;$F68),INDIRECT($F$1&amp;dbP!$D$2&amp;":"&amp;dbP!$D$2),"&gt;="&amp;AG$6,INDIRECT($F$1&amp;dbP!$D$2&amp;":"&amp;dbP!$D$2),"&lt;="&amp;AG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H68" s="1">
        <f ca="1">SUMIFS(INDIRECT($F$1&amp;$F68&amp;":"&amp;$F68),INDIRECT($F$1&amp;dbP!$D$2&amp;":"&amp;dbP!$D$2),"&gt;="&amp;AH$6,INDIRECT($F$1&amp;dbP!$D$2&amp;":"&amp;dbP!$D$2),"&lt;="&amp;AH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I68" s="1">
        <f ca="1">SUMIFS(INDIRECT($F$1&amp;$F68&amp;":"&amp;$F68),INDIRECT($F$1&amp;dbP!$D$2&amp;":"&amp;dbP!$D$2),"&gt;="&amp;AI$6,INDIRECT($F$1&amp;dbP!$D$2&amp;":"&amp;dbP!$D$2),"&lt;="&amp;AI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J68" s="1">
        <f ca="1">SUMIFS(INDIRECT($F$1&amp;$F68&amp;":"&amp;$F68),INDIRECT($F$1&amp;dbP!$D$2&amp;":"&amp;dbP!$D$2),"&gt;="&amp;AJ$6,INDIRECT($F$1&amp;dbP!$D$2&amp;":"&amp;dbP!$D$2),"&lt;="&amp;AJ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K68" s="1">
        <f ca="1">SUMIFS(INDIRECT($F$1&amp;$F68&amp;":"&amp;$F68),INDIRECT($F$1&amp;dbP!$D$2&amp;":"&amp;dbP!$D$2),"&gt;="&amp;AK$6,INDIRECT($F$1&amp;dbP!$D$2&amp;":"&amp;dbP!$D$2),"&lt;="&amp;AK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L68" s="1">
        <f ca="1">SUMIFS(INDIRECT($F$1&amp;$F68&amp;":"&amp;$F68),INDIRECT($F$1&amp;dbP!$D$2&amp;":"&amp;dbP!$D$2),"&gt;="&amp;AL$6,INDIRECT($F$1&amp;dbP!$D$2&amp;":"&amp;dbP!$D$2),"&lt;="&amp;AL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M68" s="1">
        <f ca="1">SUMIFS(INDIRECT($F$1&amp;$F68&amp;":"&amp;$F68),INDIRECT($F$1&amp;dbP!$D$2&amp;":"&amp;dbP!$D$2),"&gt;="&amp;AM$6,INDIRECT($F$1&amp;dbP!$D$2&amp;":"&amp;dbP!$D$2),"&lt;="&amp;AM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N68" s="1">
        <f ca="1">SUMIFS(INDIRECT($F$1&amp;$F68&amp;":"&amp;$F68),INDIRECT($F$1&amp;dbP!$D$2&amp;":"&amp;dbP!$D$2),"&gt;="&amp;AN$6,INDIRECT($F$1&amp;dbP!$D$2&amp;":"&amp;dbP!$D$2),"&lt;="&amp;AN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O68" s="1">
        <f ca="1">SUMIFS(INDIRECT($F$1&amp;$F68&amp;":"&amp;$F68),INDIRECT($F$1&amp;dbP!$D$2&amp;":"&amp;dbP!$D$2),"&gt;="&amp;AO$6,INDIRECT($F$1&amp;dbP!$D$2&amp;":"&amp;dbP!$D$2),"&lt;="&amp;AO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P68" s="1">
        <f ca="1">SUMIFS(INDIRECT($F$1&amp;$F68&amp;":"&amp;$F68),INDIRECT($F$1&amp;dbP!$D$2&amp;":"&amp;dbP!$D$2),"&gt;="&amp;AP$6,INDIRECT($F$1&amp;dbP!$D$2&amp;":"&amp;dbP!$D$2),"&lt;="&amp;AP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Q68" s="1">
        <f ca="1">SUMIFS(INDIRECT($F$1&amp;$F68&amp;":"&amp;$F68),INDIRECT($F$1&amp;dbP!$D$2&amp;":"&amp;dbP!$D$2),"&gt;="&amp;AQ$6,INDIRECT($F$1&amp;dbP!$D$2&amp;":"&amp;dbP!$D$2),"&lt;="&amp;AQ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R68" s="1">
        <f ca="1">SUMIFS(INDIRECT($F$1&amp;$F68&amp;":"&amp;$F68),INDIRECT($F$1&amp;dbP!$D$2&amp;":"&amp;dbP!$D$2),"&gt;="&amp;AR$6,INDIRECT($F$1&amp;dbP!$D$2&amp;":"&amp;dbP!$D$2),"&lt;="&amp;AR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S68" s="1">
        <f ca="1">SUMIFS(INDIRECT($F$1&amp;$F68&amp;":"&amp;$F68),INDIRECT($F$1&amp;dbP!$D$2&amp;":"&amp;dbP!$D$2),"&gt;="&amp;AS$6,INDIRECT($F$1&amp;dbP!$D$2&amp;":"&amp;dbP!$D$2),"&lt;="&amp;AS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T68" s="1">
        <f ca="1">SUMIFS(INDIRECT($F$1&amp;$F68&amp;":"&amp;$F68),INDIRECT($F$1&amp;dbP!$D$2&amp;":"&amp;dbP!$D$2),"&gt;="&amp;AT$6,INDIRECT($F$1&amp;dbP!$D$2&amp;":"&amp;dbP!$D$2),"&lt;="&amp;AT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U68" s="1">
        <f ca="1">SUMIFS(INDIRECT($F$1&amp;$F68&amp;":"&amp;$F68),INDIRECT($F$1&amp;dbP!$D$2&amp;":"&amp;dbP!$D$2),"&gt;="&amp;AU$6,INDIRECT($F$1&amp;dbP!$D$2&amp;":"&amp;dbP!$D$2),"&lt;="&amp;AU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V68" s="1">
        <f ca="1">SUMIFS(INDIRECT($F$1&amp;$F68&amp;":"&amp;$F68),INDIRECT($F$1&amp;dbP!$D$2&amp;":"&amp;dbP!$D$2),"&gt;="&amp;AV$6,INDIRECT($F$1&amp;dbP!$D$2&amp;":"&amp;dbP!$D$2),"&lt;="&amp;AV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W68" s="1">
        <f ca="1">SUMIFS(INDIRECT($F$1&amp;$F68&amp;":"&amp;$F68),INDIRECT($F$1&amp;dbP!$D$2&amp;":"&amp;dbP!$D$2),"&gt;="&amp;AW$6,INDIRECT($F$1&amp;dbP!$D$2&amp;":"&amp;dbP!$D$2),"&lt;="&amp;AW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X68" s="1">
        <f ca="1">SUMIFS(INDIRECT($F$1&amp;$F68&amp;":"&amp;$F68),INDIRECT($F$1&amp;dbP!$D$2&amp;":"&amp;dbP!$D$2),"&gt;="&amp;AX$6,INDIRECT($F$1&amp;dbP!$D$2&amp;":"&amp;dbP!$D$2),"&lt;="&amp;AX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Y68" s="1">
        <f ca="1">SUMIFS(INDIRECT($F$1&amp;$F68&amp;":"&amp;$F68),INDIRECT($F$1&amp;dbP!$D$2&amp;":"&amp;dbP!$D$2),"&gt;="&amp;AY$6,INDIRECT($F$1&amp;dbP!$D$2&amp;":"&amp;dbP!$D$2),"&lt;="&amp;AY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Z68" s="1">
        <f ca="1">SUMIFS(INDIRECT($F$1&amp;$F68&amp;":"&amp;$F68),INDIRECT($F$1&amp;dbP!$D$2&amp;":"&amp;dbP!$D$2),"&gt;="&amp;AZ$6,INDIRECT($F$1&amp;dbP!$D$2&amp;":"&amp;dbP!$D$2),"&lt;="&amp;AZ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A68" s="1">
        <f ca="1">SUMIFS(INDIRECT($F$1&amp;$F68&amp;":"&amp;$F68),INDIRECT($F$1&amp;dbP!$D$2&amp;":"&amp;dbP!$D$2),"&gt;="&amp;BA$6,INDIRECT($F$1&amp;dbP!$D$2&amp;":"&amp;dbP!$D$2),"&lt;="&amp;BA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B68" s="1">
        <f ca="1">SUMIFS(INDIRECT($F$1&amp;$F68&amp;":"&amp;$F68),INDIRECT($F$1&amp;dbP!$D$2&amp;":"&amp;dbP!$D$2),"&gt;="&amp;BB$6,INDIRECT($F$1&amp;dbP!$D$2&amp;":"&amp;dbP!$D$2),"&lt;="&amp;BB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C68" s="1">
        <f ca="1">SUMIFS(INDIRECT($F$1&amp;$F68&amp;":"&amp;$F68),INDIRECT($F$1&amp;dbP!$D$2&amp;":"&amp;dbP!$D$2),"&gt;="&amp;BC$6,INDIRECT($F$1&amp;dbP!$D$2&amp;":"&amp;dbP!$D$2),"&lt;="&amp;BC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D68" s="1">
        <f ca="1">SUMIFS(INDIRECT($F$1&amp;$F68&amp;":"&amp;$F68),INDIRECT($F$1&amp;dbP!$D$2&amp;":"&amp;dbP!$D$2),"&gt;="&amp;BD$6,INDIRECT($F$1&amp;dbP!$D$2&amp;":"&amp;dbP!$D$2),"&lt;="&amp;BD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E68" s="1">
        <f ca="1">SUMIFS(INDIRECT($F$1&amp;$F68&amp;":"&amp;$F68),INDIRECT($F$1&amp;dbP!$D$2&amp;":"&amp;dbP!$D$2),"&gt;="&amp;BE$6,INDIRECT($F$1&amp;dbP!$D$2&amp;":"&amp;dbP!$D$2),"&lt;="&amp;BE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</row>
    <row r="69" spans="2:57" x14ac:dyDescent="0.3">
      <c r="B69" s="1">
        <f>MAX(B$64:B68)+1</f>
        <v>150</v>
      </c>
      <c r="F69" s="1" t="str">
        <f ca="1">INDIRECT($B$1&amp;Items!H$2&amp;$B69)</f>
        <v>Y</v>
      </c>
      <c r="H69" s="13" t="str">
        <f ca="1">INDIRECT($B$1&amp;Items!E$2&amp;$B69)</f>
        <v>Капитальные затраты</v>
      </c>
      <c r="I69" s="13" t="str">
        <f ca="1">IF(INDIRECT($B$1&amp;Items!F$2&amp;$B69)="",H69,INDIRECT($B$1&amp;Items!F$2&amp;$B69))</f>
        <v>Основные средства - тип - 1</v>
      </c>
      <c r="J69" s="1" t="str">
        <f ca="1">IF(INDIRECT($B$1&amp;Items!G$2&amp;$B69)="",IF(H69&lt;&gt;I69,"  "&amp;I69,I69),"    "&amp;INDIRECT($B$1&amp;Items!G$2&amp;$B69))</f>
        <v xml:space="preserve">    Капзатраты - тип - 1 - 2</v>
      </c>
      <c r="S69" s="1">
        <f ca="1">SUM($U69:INDIRECT(ADDRESS(ROW(),SUMIFS($1:$1,$5:$5,MAX($5:$5)))))</f>
        <v>5218000</v>
      </c>
      <c r="V69" s="1">
        <f ca="1">SUMIFS(INDIRECT($F$1&amp;$F69&amp;":"&amp;$F69),INDIRECT($F$1&amp;dbP!$D$2&amp;":"&amp;dbP!$D$2),"&gt;="&amp;V$6,INDIRECT($F$1&amp;dbP!$D$2&amp;":"&amp;dbP!$D$2),"&lt;="&amp;V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5218000</v>
      </c>
      <c r="W69" s="1">
        <f ca="1">SUMIFS(INDIRECT($F$1&amp;$F69&amp;":"&amp;$F69),INDIRECT($F$1&amp;dbP!$D$2&amp;":"&amp;dbP!$D$2),"&gt;="&amp;W$6,INDIRECT($F$1&amp;dbP!$D$2&amp;":"&amp;dbP!$D$2),"&lt;="&amp;W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X69" s="1">
        <f ca="1">SUMIFS(INDIRECT($F$1&amp;$F69&amp;":"&amp;$F69),INDIRECT($F$1&amp;dbP!$D$2&amp;":"&amp;dbP!$D$2),"&gt;="&amp;X$6,INDIRECT($F$1&amp;dbP!$D$2&amp;":"&amp;dbP!$D$2),"&lt;="&amp;X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Y69" s="1">
        <f ca="1">SUMIFS(INDIRECT($F$1&amp;$F69&amp;":"&amp;$F69),INDIRECT($F$1&amp;dbP!$D$2&amp;":"&amp;dbP!$D$2),"&gt;="&amp;Y$6,INDIRECT($F$1&amp;dbP!$D$2&amp;":"&amp;dbP!$D$2),"&lt;="&amp;Y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Z69" s="1">
        <f ca="1">SUMIFS(INDIRECT($F$1&amp;$F69&amp;":"&amp;$F69),INDIRECT($F$1&amp;dbP!$D$2&amp;":"&amp;dbP!$D$2),"&gt;="&amp;Z$6,INDIRECT($F$1&amp;dbP!$D$2&amp;":"&amp;dbP!$D$2),"&lt;="&amp;Z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A69" s="1">
        <f ca="1">SUMIFS(INDIRECT($F$1&amp;$F69&amp;":"&amp;$F69),INDIRECT($F$1&amp;dbP!$D$2&amp;":"&amp;dbP!$D$2),"&gt;="&amp;AA$6,INDIRECT($F$1&amp;dbP!$D$2&amp;":"&amp;dbP!$D$2),"&lt;="&amp;AA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B69" s="1">
        <f ca="1">SUMIFS(INDIRECT($F$1&amp;$F69&amp;":"&amp;$F69),INDIRECT($F$1&amp;dbP!$D$2&amp;":"&amp;dbP!$D$2),"&gt;="&amp;AB$6,INDIRECT($F$1&amp;dbP!$D$2&amp;":"&amp;dbP!$D$2),"&lt;="&amp;AB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C69" s="1">
        <f ca="1">SUMIFS(INDIRECT($F$1&amp;$F69&amp;":"&amp;$F69),INDIRECT($F$1&amp;dbP!$D$2&amp;":"&amp;dbP!$D$2),"&gt;="&amp;AC$6,INDIRECT($F$1&amp;dbP!$D$2&amp;":"&amp;dbP!$D$2),"&lt;="&amp;AC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D69" s="1">
        <f ca="1">SUMIFS(INDIRECT($F$1&amp;$F69&amp;":"&amp;$F69),INDIRECT($F$1&amp;dbP!$D$2&amp;":"&amp;dbP!$D$2),"&gt;="&amp;AD$6,INDIRECT($F$1&amp;dbP!$D$2&amp;":"&amp;dbP!$D$2),"&lt;="&amp;AD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E69" s="1">
        <f ca="1">SUMIFS(INDIRECT($F$1&amp;$F69&amp;":"&amp;$F69),INDIRECT($F$1&amp;dbP!$D$2&amp;":"&amp;dbP!$D$2),"&gt;="&amp;AE$6,INDIRECT($F$1&amp;dbP!$D$2&amp;":"&amp;dbP!$D$2),"&lt;="&amp;AE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F69" s="1">
        <f ca="1">SUMIFS(INDIRECT($F$1&amp;$F69&amp;":"&amp;$F69),INDIRECT($F$1&amp;dbP!$D$2&amp;":"&amp;dbP!$D$2),"&gt;="&amp;AF$6,INDIRECT($F$1&amp;dbP!$D$2&amp;":"&amp;dbP!$D$2),"&lt;="&amp;AF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G69" s="1">
        <f ca="1">SUMIFS(INDIRECT($F$1&amp;$F69&amp;":"&amp;$F69),INDIRECT($F$1&amp;dbP!$D$2&amp;":"&amp;dbP!$D$2),"&gt;="&amp;AG$6,INDIRECT($F$1&amp;dbP!$D$2&amp;":"&amp;dbP!$D$2),"&lt;="&amp;AG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H69" s="1">
        <f ca="1">SUMIFS(INDIRECT($F$1&amp;$F69&amp;":"&amp;$F69),INDIRECT($F$1&amp;dbP!$D$2&amp;":"&amp;dbP!$D$2),"&gt;="&amp;AH$6,INDIRECT($F$1&amp;dbP!$D$2&amp;":"&amp;dbP!$D$2),"&lt;="&amp;AH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I69" s="1">
        <f ca="1">SUMIFS(INDIRECT($F$1&amp;$F69&amp;":"&amp;$F69),INDIRECT($F$1&amp;dbP!$D$2&amp;":"&amp;dbP!$D$2),"&gt;="&amp;AI$6,INDIRECT($F$1&amp;dbP!$D$2&amp;":"&amp;dbP!$D$2),"&lt;="&amp;AI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J69" s="1">
        <f ca="1">SUMIFS(INDIRECT($F$1&amp;$F69&amp;":"&amp;$F69),INDIRECT($F$1&amp;dbP!$D$2&amp;":"&amp;dbP!$D$2),"&gt;="&amp;AJ$6,INDIRECT($F$1&amp;dbP!$D$2&amp;":"&amp;dbP!$D$2),"&lt;="&amp;AJ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K69" s="1">
        <f ca="1">SUMIFS(INDIRECT($F$1&amp;$F69&amp;":"&amp;$F69),INDIRECT($F$1&amp;dbP!$D$2&amp;":"&amp;dbP!$D$2),"&gt;="&amp;AK$6,INDIRECT($F$1&amp;dbP!$D$2&amp;":"&amp;dbP!$D$2),"&lt;="&amp;AK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L69" s="1">
        <f ca="1">SUMIFS(INDIRECT($F$1&amp;$F69&amp;":"&amp;$F69),INDIRECT($F$1&amp;dbP!$D$2&amp;":"&amp;dbP!$D$2),"&gt;="&amp;AL$6,INDIRECT($F$1&amp;dbP!$D$2&amp;":"&amp;dbP!$D$2),"&lt;="&amp;AL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M69" s="1">
        <f ca="1">SUMIFS(INDIRECT($F$1&amp;$F69&amp;":"&amp;$F69),INDIRECT($F$1&amp;dbP!$D$2&amp;":"&amp;dbP!$D$2),"&gt;="&amp;AM$6,INDIRECT($F$1&amp;dbP!$D$2&amp;":"&amp;dbP!$D$2),"&lt;="&amp;AM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N69" s="1">
        <f ca="1">SUMIFS(INDIRECT($F$1&amp;$F69&amp;":"&amp;$F69),INDIRECT($F$1&amp;dbP!$D$2&amp;":"&amp;dbP!$D$2),"&gt;="&amp;AN$6,INDIRECT($F$1&amp;dbP!$D$2&amp;":"&amp;dbP!$D$2),"&lt;="&amp;AN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O69" s="1">
        <f ca="1">SUMIFS(INDIRECT($F$1&amp;$F69&amp;":"&amp;$F69),INDIRECT($F$1&amp;dbP!$D$2&amp;":"&amp;dbP!$D$2),"&gt;="&amp;AO$6,INDIRECT($F$1&amp;dbP!$D$2&amp;":"&amp;dbP!$D$2),"&lt;="&amp;AO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P69" s="1">
        <f ca="1">SUMIFS(INDIRECT($F$1&amp;$F69&amp;":"&amp;$F69),INDIRECT($F$1&amp;dbP!$D$2&amp;":"&amp;dbP!$D$2),"&gt;="&amp;AP$6,INDIRECT($F$1&amp;dbP!$D$2&amp;":"&amp;dbP!$D$2),"&lt;="&amp;AP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Q69" s="1">
        <f ca="1">SUMIFS(INDIRECT($F$1&amp;$F69&amp;":"&amp;$F69),INDIRECT($F$1&amp;dbP!$D$2&amp;":"&amp;dbP!$D$2),"&gt;="&amp;AQ$6,INDIRECT($F$1&amp;dbP!$D$2&amp;":"&amp;dbP!$D$2),"&lt;="&amp;AQ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R69" s="1">
        <f ca="1">SUMIFS(INDIRECT($F$1&amp;$F69&amp;":"&amp;$F69),INDIRECT($F$1&amp;dbP!$D$2&amp;":"&amp;dbP!$D$2),"&gt;="&amp;AR$6,INDIRECT($F$1&amp;dbP!$D$2&amp;":"&amp;dbP!$D$2),"&lt;="&amp;AR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S69" s="1">
        <f ca="1">SUMIFS(INDIRECT($F$1&amp;$F69&amp;":"&amp;$F69),INDIRECT($F$1&amp;dbP!$D$2&amp;":"&amp;dbP!$D$2),"&gt;="&amp;AS$6,INDIRECT($F$1&amp;dbP!$D$2&amp;":"&amp;dbP!$D$2),"&lt;="&amp;AS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T69" s="1">
        <f ca="1">SUMIFS(INDIRECT($F$1&amp;$F69&amp;":"&amp;$F69),INDIRECT($F$1&amp;dbP!$D$2&amp;":"&amp;dbP!$D$2),"&gt;="&amp;AT$6,INDIRECT($F$1&amp;dbP!$D$2&amp;":"&amp;dbP!$D$2),"&lt;="&amp;AT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U69" s="1">
        <f ca="1">SUMIFS(INDIRECT($F$1&amp;$F69&amp;":"&amp;$F69),INDIRECT($F$1&amp;dbP!$D$2&amp;":"&amp;dbP!$D$2),"&gt;="&amp;AU$6,INDIRECT($F$1&amp;dbP!$D$2&amp;":"&amp;dbP!$D$2),"&lt;="&amp;AU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V69" s="1">
        <f ca="1">SUMIFS(INDIRECT($F$1&amp;$F69&amp;":"&amp;$F69),INDIRECT($F$1&amp;dbP!$D$2&amp;":"&amp;dbP!$D$2),"&gt;="&amp;AV$6,INDIRECT($F$1&amp;dbP!$D$2&amp;":"&amp;dbP!$D$2),"&lt;="&amp;AV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W69" s="1">
        <f ca="1">SUMIFS(INDIRECT($F$1&amp;$F69&amp;":"&amp;$F69),INDIRECT($F$1&amp;dbP!$D$2&amp;":"&amp;dbP!$D$2),"&gt;="&amp;AW$6,INDIRECT($F$1&amp;dbP!$D$2&amp;":"&amp;dbP!$D$2),"&lt;="&amp;AW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X69" s="1">
        <f ca="1">SUMIFS(INDIRECT($F$1&amp;$F69&amp;":"&amp;$F69),INDIRECT($F$1&amp;dbP!$D$2&amp;":"&amp;dbP!$D$2),"&gt;="&amp;AX$6,INDIRECT($F$1&amp;dbP!$D$2&amp;":"&amp;dbP!$D$2),"&lt;="&amp;AX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Y69" s="1">
        <f ca="1">SUMIFS(INDIRECT($F$1&amp;$F69&amp;":"&amp;$F69),INDIRECT($F$1&amp;dbP!$D$2&amp;":"&amp;dbP!$D$2),"&gt;="&amp;AY$6,INDIRECT($F$1&amp;dbP!$D$2&amp;":"&amp;dbP!$D$2),"&lt;="&amp;AY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Z69" s="1">
        <f ca="1">SUMIFS(INDIRECT($F$1&amp;$F69&amp;":"&amp;$F69),INDIRECT($F$1&amp;dbP!$D$2&amp;":"&amp;dbP!$D$2),"&gt;="&amp;AZ$6,INDIRECT($F$1&amp;dbP!$D$2&amp;":"&amp;dbP!$D$2),"&lt;="&amp;AZ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A69" s="1">
        <f ca="1">SUMIFS(INDIRECT($F$1&amp;$F69&amp;":"&amp;$F69),INDIRECT($F$1&amp;dbP!$D$2&amp;":"&amp;dbP!$D$2),"&gt;="&amp;BA$6,INDIRECT($F$1&amp;dbP!$D$2&amp;":"&amp;dbP!$D$2),"&lt;="&amp;BA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B69" s="1">
        <f ca="1">SUMIFS(INDIRECT($F$1&amp;$F69&amp;":"&amp;$F69),INDIRECT($F$1&amp;dbP!$D$2&amp;":"&amp;dbP!$D$2),"&gt;="&amp;BB$6,INDIRECT($F$1&amp;dbP!$D$2&amp;":"&amp;dbP!$D$2),"&lt;="&amp;BB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C69" s="1">
        <f ca="1">SUMIFS(INDIRECT($F$1&amp;$F69&amp;":"&amp;$F69),INDIRECT($F$1&amp;dbP!$D$2&amp;":"&amp;dbP!$D$2),"&gt;="&amp;BC$6,INDIRECT($F$1&amp;dbP!$D$2&amp;":"&amp;dbP!$D$2),"&lt;="&amp;BC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D69" s="1">
        <f ca="1">SUMIFS(INDIRECT($F$1&amp;$F69&amp;":"&amp;$F69),INDIRECT($F$1&amp;dbP!$D$2&amp;":"&amp;dbP!$D$2),"&gt;="&amp;BD$6,INDIRECT($F$1&amp;dbP!$D$2&amp;":"&amp;dbP!$D$2),"&lt;="&amp;BD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E69" s="1">
        <f ca="1">SUMIFS(INDIRECT($F$1&amp;$F69&amp;":"&amp;$F69),INDIRECT($F$1&amp;dbP!$D$2&amp;":"&amp;dbP!$D$2),"&gt;="&amp;BE$6,INDIRECT($F$1&amp;dbP!$D$2&amp;":"&amp;dbP!$D$2),"&lt;="&amp;BE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</row>
    <row r="70" spans="2:57" x14ac:dyDescent="0.3">
      <c r="B70" s="1">
        <f>MAX(B$64:B69)+1</f>
        <v>151</v>
      </c>
      <c r="F70" s="1" t="str">
        <f ca="1">INDIRECT($B$1&amp;Items!H$2&amp;$B70)</f>
        <v>Y</v>
      </c>
      <c r="H70" s="13" t="str">
        <f ca="1">INDIRECT($B$1&amp;Items!E$2&amp;$B70)</f>
        <v>Капитальные затраты</v>
      </c>
      <c r="I70" s="13" t="str">
        <f ca="1">IF(INDIRECT($B$1&amp;Items!F$2&amp;$B70)="",H70,INDIRECT($B$1&amp;Items!F$2&amp;$B70))</f>
        <v>Основные средства - тип - 1</v>
      </c>
      <c r="J70" s="1" t="str">
        <f ca="1">IF(INDIRECT($B$1&amp;Items!G$2&amp;$B70)="",IF(H70&lt;&gt;I70,"  "&amp;I70,I70),"    "&amp;INDIRECT($B$1&amp;Items!G$2&amp;$B70))</f>
        <v xml:space="preserve">    Капзатраты - тип - 1 - 3</v>
      </c>
      <c r="S70" s="1">
        <f ca="1">SUM($U70:INDIRECT(ADDRESS(ROW(),SUMIFS($1:$1,$5:$5,MAX($5:$5)))))</f>
        <v>578325</v>
      </c>
      <c r="V70" s="1">
        <f ca="1">SUMIFS(INDIRECT($F$1&amp;$F70&amp;":"&amp;$F70),INDIRECT($F$1&amp;dbP!$D$2&amp;":"&amp;dbP!$D$2),"&gt;="&amp;V$6,INDIRECT($F$1&amp;dbP!$D$2&amp;":"&amp;dbP!$D$2),"&lt;="&amp;V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578325</v>
      </c>
      <c r="W70" s="1">
        <f ca="1">SUMIFS(INDIRECT($F$1&amp;$F70&amp;":"&amp;$F70),INDIRECT($F$1&amp;dbP!$D$2&amp;":"&amp;dbP!$D$2),"&gt;="&amp;W$6,INDIRECT($F$1&amp;dbP!$D$2&amp;":"&amp;dbP!$D$2),"&lt;="&amp;W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X70" s="1">
        <f ca="1">SUMIFS(INDIRECT($F$1&amp;$F70&amp;":"&amp;$F70),INDIRECT($F$1&amp;dbP!$D$2&amp;":"&amp;dbP!$D$2),"&gt;="&amp;X$6,INDIRECT($F$1&amp;dbP!$D$2&amp;":"&amp;dbP!$D$2),"&lt;="&amp;X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Y70" s="1">
        <f ca="1">SUMIFS(INDIRECT($F$1&amp;$F70&amp;":"&amp;$F70),INDIRECT($F$1&amp;dbP!$D$2&amp;":"&amp;dbP!$D$2),"&gt;="&amp;Y$6,INDIRECT($F$1&amp;dbP!$D$2&amp;":"&amp;dbP!$D$2),"&lt;="&amp;Y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Z70" s="1">
        <f ca="1">SUMIFS(INDIRECT($F$1&amp;$F70&amp;":"&amp;$F70),INDIRECT($F$1&amp;dbP!$D$2&amp;":"&amp;dbP!$D$2),"&gt;="&amp;Z$6,INDIRECT($F$1&amp;dbP!$D$2&amp;":"&amp;dbP!$D$2),"&lt;="&amp;Z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A70" s="1">
        <f ca="1">SUMIFS(INDIRECT($F$1&amp;$F70&amp;":"&amp;$F70),INDIRECT($F$1&amp;dbP!$D$2&amp;":"&amp;dbP!$D$2),"&gt;="&amp;AA$6,INDIRECT($F$1&amp;dbP!$D$2&amp;":"&amp;dbP!$D$2),"&lt;="&amp;AA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B70" s="1">
        <f ca="1">SUMIFS(INDIRECT($F$1&amp;$F70&amp;":"&amp;$F70),INDIRECT($F$1&amp;dbP!$D$2&amp;":"&amp;dbP!$D$2),"&gt;="&amp;AB$6,INDIRECT($F$1&amp;dbP!$D$2&amp;":"&amp;dbP!$D$2),"&lt;="&amp;AB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C70" s="1">
        <f ca="1">SUMIFS(INDIRECT($F$1&amp;$F70&amp;":"&amp;$F70),INDIRECT($F$1&amp;dbP!$D$2&amp;":"&amp;dbP!$D$2),"&gt;="&amp;AC$6,INDIRECT($F$1&amp;dbP!$D$2&amp;":"&amp;dbP!$D$2),"&lt;="&amp;AC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D70" s="1">
        <f ca="1">SUMIFS(INDIRECT($F$1&amp;$F70&amp;":"&amp;$F70),INDIRECT($F$1&amp;dbP!$D$2&amp;":"&amp;dbP!$D$2),"&gt;="&amp;AD$6,INDIRECT($F$1&amp;dbP!$D$2&amp;":"&amp;dbP!$D$2),"&lt;="&amp;AD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E70" s="1">
        <f ca="1">SUMIFS(INDIRECT($F$1&amp;$F70&amp;":"&amp;$F70),INDIRECT($F$1&amp;dbP!$D$2&amp;":"&amp;dbP!$D$2),"&gt;="&amp;AE$6,INDIRECT($F$1&amp;dbP!$D$2&amp;":"&amp;dbP!$D$2),"&lt;="&amp;AE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F70" s="1">
        <f ca="1">SUMIFS(INDIRECT($F$1&amp;$F70&amp;":"&amp;$F70),INDIRECT($F$1&amp;dbP!$D$2&amp;":"&amp;dbP!$D$2),"&gt;="&amp;AF$6,INDIRECT($F$1&amp;dbP!$D$2&amp;":"&amp;dbP!$D$2),"&lt;="&amp;AF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G70" s="1">
        <f ca="1">SUMIFS(INDIRECT($F$1&amp;$F70&amp;":"&amp;$F70),INDIRECT($F$1&amp;dbP!$D$2&amp;":"&amp;dbP!$D$2),"&gt;="&amp;AG$6,INDIRECT($F$1&amp;dbP!$D$2&amp;":"&amp;dbP!$D$2),"&lt;="&amp;AG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H70" s="1">
        <f ca="1">SUMIFS(INDIRECT($F$1&amp;$F70&amp;":"&amp;$F70),INDIRECT($F$1&amp;dbP!$D$2&amp;":"&amp;dbP!$D$2),"&gt;="&amp;AH$6,INDIRECT($F$1&amp;dbP!$D$2&amp;":"&amp;dbP!$D$2),"&lt;="&amp;AH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I70" s="1">
        <f ca="1">SUMIFS(INDIRECT($F$1&amp;$F70&amp;":"&amp;$F70),INDIRECT($F$1&amp;dbP!$D$2&amp;":"&amp;dbP!$D$2),"&gt;="&amp;AI$6,INDIRECT($F$1&amp;dbP!$D$2&amp;":"&amp;dbP!$D$2),"&lt;="&amp;AI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J70" s="1">
        <f ca="1">SUMIFS(INDIRECT($F$1&amp;$F70&amp;":"&amp;$F70),INDIRECT($F$1&amp;dbP!$D$2&amp;":"&amp;dbP!$D$2),"&gt;="&amp;AJ$6,INDIRECT($F$1&amp;dbP!$D$2&amp;":"&amp;dbP!$D$2),"&lt;="&amp;AJ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K70" s="1">
        <f ca="1">SUMIFS(INDIRECT($F$1&amp;$F70&amp;":"&amp;$F70),INDIRECT($F$1&amp;dbP!$D$2&amp;":"&amp;dbP!$D$2),"&gt;="&amp;AK$6,INDIRECT($F$1&amp;dbP!$D$2&amp;":"&amp;dbP!$D$2),"&lt;="&amp;AK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L70" s="1">
        <f ca="1">SUMIFS(INDIRECT($F$1&amp;$F70&amp;":"&amp;$F70),INDIRECT($F$1&amp;dbP!$D$2&amp;":"&amp;dbP!$D$2),"&gt;="&amp;AL$6,INDIRECT($F$1&amp;dbP!$D$2&amp;":"&amp;dbP!$D$2),"&lt;="&amp;AL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M70" s="1">
        <f ca="1">SUMIFS(INDIRECT($F$1&amp;$F70&amp;":"&amp;$F70),INDIRECT($F$1&amp;dbP!$D$2&amp;":"&amp;dbP!$D$2),"&gt;="&amp;AM$6,INDIRECT($F$1&amp;dbP!$D$2&amp;":"&amp;dbP!$D$2),"&lt;="&amp;AM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N70" s="1">
        <f ca="1">SUMIFS(INDIRECT($F$1&amp;$F70&amp;":"&amp;$F70),INDIRECT($F$1&amp;dbP!$D$2&amp;":"&amp;dbP!$D$2),"&gt;="&amp;AN$6,INDIRECT($F$1&amp;dbP!$D$2&amp;":"&amp;dbP!$D$2),"&lt;="&amp;AN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O70" s="1">
        <f ca="1">SUMIFS(INDIRECT($F$1&amp;$F70&amp;":"&amp;$F70),INDIRECT($F$1&amp;dbP!$D$2&amp;":"&amp;dbP!$D$2),"&gt;="&amp;AO$6,INDIRECT($F$1&amp;dbP!$D$2&amp;":"&amp;dbP!$D$2),"&lt;="&amp;AO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P70" s="1">
        <f ca="1">SUMIFS(INDIRECT($F$1&amp;$F70&amp;":"&amp;$F70),INDIRECT($F$1&amp;dbP!$D$2&amp;":"&amp;dbP!$D$2),"&gt;="&amp;AP$6,INDIRECT($F$1&amp;dbP!$D$2&amp;":"&amp;dbP!$D$2),"&lt;="&amp;AP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Q70" s="1">
        <f ca="1">SUMIFS(INDIRECT($F$1&amp;$F70&amp;":"&amp;$F70),INDIRECT($F$1&amp;dbP!$D$2&amp;":"&amp;dbP!$D$2),"&gt;="&amp;AQ$6,INDIRECT($F$1&amp;dbP!$D$2&amp;":"&amp;dbP!$D$2),"&lt;="&amp;AQ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R70" s="1">
        <f ca="1">SUMIFS(INDIRECT($F$1&amp;$F70&amp;":"&amp;$F70),INDIRECT($F$1&amp;dbP!$D$2&amp;":"&amp;dbP!$D$2),"&gt;="&amp;AR$6,INDIRECT($F$1&amp;dbP!$D$2&amp;":"&amp;dbP!$D$2),"&lt;="&amp;AR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S70" s="1">
        <f ca="1">SUMIFS(INDIRECT($F$1&amp;$F70&amp;":"&amp;$F70),INDIRECT($F$1&amp;dbP!$D$2&amp;":"&amp;dbP!$D$2),"&gt;="&amp;AS$6,INDIRECT($F$1&amp;dbP!$D$2&amp;":"&amp;dbP!$D$2),"&lt;="&amp;AS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T70" s="1">
        <f ca="1">SUMIFS(INDIRECT($F$1&amp;$F70&amp;":"&amp;$F70),INDIRECT($F$1&amp;dbP!$D$2&amp;":"&amp;dbP!$D$2),"&gt;="&amp;AT$6,INDIRECT($F$1&amp;dbP!$D$2&amp;":"&amp;dbP!$D$2),"&lt;="&amp;AT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U70" s="1">
        <f ca="1">SUMIFS(INDIRECT($F$1&amp;$F70&amp;":"&amp;$F70),INDIRECT($F$1&amp;dbP!$D$2&amp;":"&amp;dbP!$D$2),"&gt;="&amp;AU$6,INDIRECT($F$1&amp;dbP!$D$2&amp;":"&amp;dbP!$D$2),"&lt;="&amp;AU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V70" s="1">
        <f ca="1">SUMIFS(INDIRECT($F$1&amp;$F70&amp;":"&amp;$F70),INDIRECT($F$1&amp;dbP!$D$2&amp;":"&amp;dbP!$D$2),"&gt;="&amp;AV$6,INDIRECT($F$1&amp;dbP!$D$2&amp;":"&amp;dbP!$D$2),"&lt;="&amp;AV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W70" s="1">
        <f ca="1">SUMIFS(INDIRECT($F$1&amp;$F70&amp;":"&amp;$F70),INDIRECT($F$1&amp;dbP!$D$2&amp;":"&amp;dbP!$D$2),"&gt;="&amp;AW$6,INDIRECT($F$1&amp;dbP!$D$2&amp;":"&amp;dbP!$D$2),"&lt;="&amp;AW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X70" s="1">
        <f ca="1">SUMIFS(INDIRECT($F$1&amp;$F70&amp;":"&amp;$F70),INDIRECT($F$1&amp;dbP!$D$2&amp;":"&amp;dbP!$D$2),"&gt;="&amp;AX$6,INDIRECT($F$1&amp;dbP!$D$2&amp;":"&amp;dbP!$D$2),"&lt;="&amp;AX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Y70" s="1">
        <f ca="1">SUMIFS(INDIRECT($F$1&amp;$F70&amp;":"&amp;$F70),INDIRECT($F$1&amp;dbP!$D$2&amp;":"&amp;dbP!$D$2),"&gt;="&amp;AY$6,INDIRECT($F$1&amp;dbP!$D$2&amp;":"&amp;dbP!$D$2),"&lt;="&amp;AY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Z70" s="1">
        <f ca="1">SUMIFS(INDIRECT($F$1&amp;$F70&amp;":"&amp;$F70),INDIRECT($F$1&amp;dbP!$D$2&amp;":"&amp;dbP!$D$2),"&gt;="&amp;AZ$6,INDIRECT($F$1&amp;dbP!$D$2&amp;":"&amp;dbP!$D$2),"&lt;="&amp;AZ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A70" s="1">
        <f ca="1">SUMIFS(INDIRECT($F$1&amp;$F70&amp;":"&amp;$F70),INDIRECT($F$1&amp;dbP!$D$2&amp;":"&amp;dbP!$D$2),"&gt;="&amp;BA$6,INDIRECT($F$1&amp;dbP!$D$2&amp;":"&amp;dbP!$D$2),"&lt;="&amp;BA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B70" s="1">
        <f ca="1">SUMIFS(INDIRECT($F$1&amp;$F70&amp;":"&amp;$F70),INDIRECT($F$1&amp;dbP!$D$2&amp;":"&amp;dbP!$D$2),"&gt;="&amp;BB$6,INDIRECT($F$1&amp;dbP!$D$2&amp;":"&amp;dbP!$D$2),"&lt;="&amp;BB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C70" s="1">
        <f ca="1">SUMIFS(INDIRECT($F$1&amp;$F70&amp;":"&amp;$F70),INDIRECT($F$1&amp;dbP!$D$2&amp;":"&amp;dbP!$D$2),"&gt;="&amp;BC$6,INDIRECT($F$1&amp;dbP!$D$2&amp;":"&amp;dbP!$D$2),"&lt;="&amp;BC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D70" s="1">
        <f ca="1">SUMIFS(INDIRECT($F$1&amp;$F70&amp;":"&amp;$F70),INDIRECT($F$1&amp;dbP!$D$2&amp;":"&amp;dbP!$D$2),"&gt;="&amp;BD$6,INDIRECT($F$1&amp;dbP!$D$2&amp;":"&amp;dbP!$D$2),"&lt;="&amp;BD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E70" s="1">
        <f ca="1">SUMIFS(INDIRECT($F$1&amp;$F70&amp;":"&amp;$F70),INDIRECT($F$1&amp;dbP!$D$2&amp;":"&amp;dbP!$D$2),"&gt;="&amp;BE$6,INDIRECT($F$1&amp;dbP!$D$2&amp;":"&amp;dbP!$D$2),"&lt;="&amp;BE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</row>
    <row r="71" spans="2:57" x14ac:dyDescent="0.3">
      <c r="B71" s="1">
        <f>MAX(B$64:B70)+1</f>
        <v>152</v>
      </c>
      <c r="F71" s="1" t="str">
        <f ca="1">INDIRECT($B$1&amp;Items!H$2&amp;$B71)</f>
        <v>Y</v>
      </c>
      <c r="H71" s="13" t="str">
        <f ca="1">INDIRECT($B$1&amp;Items!E$2&amp;$B71)</f>
        <v>Капитальные затраты</v>
      </c>
      <c r="I71" s="13" t="str">
        <f ca="1">IF(INDIRECT($B$1&amp;Items!F$2&amp;$B71)="",H71,INDIRECT($B$1&amp;Items!F$2&amp;$B71))</f>
        <v>Основные средства - тип - 1</v>
      </c>
      <c r="J71" s="1" t="str">
        <f ca="1">IF(INDIRECT($B$1&amp;Items!G$2&amp;$B71)="",IF(H71&lt;&gt;I71,"  "&amp;I71,I71),"    "&amp;INDIRECT($B$1&amp;Items!G$2&amp;$B71))</f>
        <v xml:space="preserve">    Капзатраты - тип - 1 - 4</v>
      </c>
      <c r="S71" s="1">
        <f ca="1">SUM($U71:INDIRECT(ADDRESS(ROW(),SUMIFS($1:$1,$5:$5,MAX($5:$5)))))</f>
        <v>872100</v>
      </c>
      <c r="V71" s="1">
        <f ca="1">SUMIFS(INDIRECT($F$1&amp;$F71&amp;":"&amp;$F71),INDIRECT($F$1&amp;dbP!$D$2&amp;":"&amp;dbP!$D$2),"&gt;="&amp;V$6,INDIRECT($F$1&amp;dbP!$D$2&amp;":"&amp;dbP!$D$2),"&lt;="&amp;V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872100</v>
      </c>
      <c r="W71" s="1">
        <f ca="1">SUMIFS(INDIRECT($F$1&amp;$F71&amp;":"&amp;$F71),INDIRECT($F$1&amp;dbP!$D$2&amp;":"&amp;dbP!$D$2),"&gt;="&amp;W$6,INDIRECT($F$1&amp;dbP!$D$2&amp;":"&amp;dbP!$D$2),"&lt;="&amp;W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X71" s="1">
        <f ca="1">SUMIFS(INDIRECT($F$1&amp;$F71&amp;":"&amp;$F71),INDIRECT($F$1&amp;dbP!$D$2&amp;":"&amp;dbP!$D$2),"&gt;="&amp;X$6,INDIRECT($F$1&amp;dbP!$D$2&amp;":"&amp;dbP!$D$2),"&lt;="&amp;X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Y71" s="1">
        <f ca="1">SUMIFS(INDIRECT($F$1&amp;$F71&amp;":"&amp;$F71),INDIRECT($F$1&amp;dbP!$D$2&amp;":"&amp;dbP!$D$2),"&gt;="&amp;Y$6,INDIRECT($F$1&amp;dbP!$D$2&amp;":"&amp;dbP!$D$2),"&lt;="&amp;Y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Z71" s="1">
        <f ca="1">SUMIFS(INDIRECT($F$1&amp;$F71&amp;":"&amp;$F71),INDIRECT($F$1&amp;dbP!$D$2&amp;":"&amp;dbP!$D$2),"&gt;="&amp;Z$6,INDIRECT($F$1&amp;dbP!$D$2&amp;":"&amp;dbP!$D$2),"&lt;="&amp;Z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A71" s="1">
        <f ca="1">SUMIFS(INDIRECT($F$1&amp;$F71&amp;":"&amp;$F71),INDIRECT($F$1&amp;dbP!$D$2&amp;":"&amp;dbP!$D$2),"&gt;="&amp;AA$6,INDIRECT($F$1&amp;dbP!$D$2&amp;":"&amp;dbP!$D$2),"&lt;="&amp;AA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B71" s="1">
        <f ca="1">SUMIFS(INDIRECT($F$1&amp;$F71&amp;":"&amp;$F71),INDIRECT($F$1&amp;dbP!$D$2&amp;":"&amp;dbP!$D$2),"&gt;="&amp;AB$6,INDIRECT($F$1&amp;dbP!$D$2&amp;":"&amp;dbP!$D$2),"&lt;="&amp;AB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C71" s="1">
        <f ca="1">SUMIFS(INDIRECT($F$1&amp;$F71&amp;":"&amp;$F71),INDIRECT($F$1&amp;dbP!$D$2&amp;":"&amp;dbP!$D$2),"&gt;="&amp;AC$6,INDIRECT($F$1&amp;dbP!$D$2&amp;":"&amp;dbP!$D$2),"&lt;="&amp;AC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D71" s="1">
        <f ca="1">SUMIFS(INDIRECT($F$1&amp;$F71&amp;":"&amp;$F71),INDIRECT($F$1&amp;dbP!$D$2&amp;":"&amp;dbP!$D$2),"&gt;="&amp;AD$6,INDIRECT($F$1&amp;dbP!$D$2&amp;":"&amp;dbP!$D$2),"&lt;="&amp;AD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E71" s="1">
        <f ca="1">SUMIFS(INDIRECT($F$1&amp;$F71&amp;":"&amp;$F71),INDIRECT($F$1&amp;dbP!$D$2&amp;":"&amp;dbP!$D$2),"&gt;="&amp;AE$6,INDIRECT($F$1&amp;dbP!$D$2&amp;":"&amp;dbP!$D$2),"&lt;="&amp;AE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F71" s="1">
        <f ca="1">SUMIFS(INDIRECT($F$1&amp;$F71&amp;":"&amp;$F71),INDIRECT($F$1&amp;dbP!$D$2&amp;":"&amp;dbP!$D$2),"&gt;="&amp;AF$6,INDIRECT($F$1&amp;dbP!$D$2&amp;":"&amp;dbP!$D$2),"&lt;="&amp;AF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G71" s="1">
        <f ca="1">SUMIFS(INDIRECT($F$1&amp;$F71&amp;":"&amp;$F71),INDIRECT($F$1&amp;dbP!$D$2&amp;":"&amp;dbP!$D$2),"&gt;="&amp;AG$6,INDIRECT($F$1&amp;dbP!$D$2&amp;":"&amp;dbP!$D$2),"&lt;="&amp;AG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H71" s="1">
        <f ca="1">SUMIFS(INDIRECT($F$1&amp;$F71&amp;":"&amp;$F71),INDIRECT($F$1&amp;dbP!$D$2&amp;":"&amp;dbP!$D$2),"&gt;="&amp;AH$6,INDIRECT($F$1&amp;dbP!$D$2&amp;":"&amp;dbP!$D$2),"&lt;="&amp;AH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I71" s="1">
        <f ca="1">SUMIFS(INDIRECT($F$1&amp;$F71&amp;":"&amp;$F71),INDIRECT($F$1&amp;dbP!$D$2&amp;":"&amp;dbP!$D$2),"&gt;="&amp;AI$6,INDIRECT($F$1&amp;dbP!$D$2&amp;":"&amp;dbP!$D$2),"&lt;="&amp;AI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J71" s="1">
        <f ca="1">SUMIFS(INDIRECT($F$1&amp;$F71&amp;":"&amp;$F71),INDIRECT($F$1&amp;dbP!$D$2&amp;":"&amp;dbP!$D$2),"&gt;="&amp;AJ$6,INDIRECT($F$1&amp;dbP!$D$2&amp;":"&amp;dbP!$D$2),"&lt;="&amp;AJ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K71" s="1">
        <f ca="1">SUMIFS(INDIRECT($F$1&amp;$F71&amp;":"&amp;$F71),INDIRECT($F$1&amp;dbP!$D$2&amp;":"&amp;dbP!$D$2),"&gt;="&amp;AK$6,INDIRECT($F$1&amp;dbP!$D$2&amp;":"&amp;dbP!$D$2),"&lt;="&amp;AK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L71" s="1">
        <f ca="1">SUMIFS(INDIRECT($F$1&amp;$F71&amp;":"&amp;$F71),INDIRECT($F$1&amp;dbP!$D$2&amp;":"&amp;dbP!$D$2),"&gt;="&amp;AL$6,INDIRECT($F$1&amp;dbP!$D$2&amp;":"&amp;dbP!$D$2),"&lt;="&amp;AL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M71" s="1">
        <f ca="1">SUMIFS(INDIRECT($F$1&amp;$F71&amp;":"&amp;$F71),INDIRECT($F$1&amp;dbP!$D$2&amp;":"&amp;dbP!$D$2),"&gt;="&amp;AM$6,INDIRECT($F$1&amp;dbP!$D$2&amp;":"&amp;dbP!$D$2),"&lt;="&amp;AM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N71" s="1">
        <f ca="1">SUMIFS(INDIRECT($F$1&amp;$F71&amp;":"&amp;$F71),INDIRECT($F$1&amp;dbP!$D$2&amp;":"&amp;dbP!$D$2),"&gt;="&amp;AN$6,INDIRECT($F$1&amp;dbP!$D$2&amp;":"&amp;dbP!$D$2),"&lt;="&amp;AN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O71" s="1">
        <f ca="1">SUMIFS(INDIRECT($F$1&amp;$F71&amp;":"&amp;$F71),INDIRECT($F$1&amp;dbP!$D$2&amp;":"&amp;dbP!$D$2),"&gt;="&amp;AO$6,INDIRECT($F$1&amp;dbP!$D$2&amp;":"&amp;dbP!$D$2),"&lt;="&amp;AO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P71" s="1">
        <f ca="1">SUMIFS(INDIRECT($F$1&amp;$F71&amp;":"&amp;$F71),INDIRECT($F$1&amp;dbP!$D$2&amp;":"&amp;dbP!$D$2),"&gt;="&amp;AP$6,INDIRECT($F$1&amp;dbP!$D$2&amp;":"&amp;dbP!$D$2),"&lt;="&amp;AP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Q71" s="1">
        <f ca="1">SUMIFS(INDIRECT($F$1&amp;$F71&amp;":"&amp;$F71),INDIRECT($F$1&amp;dbP!$D$2&amp;":"&amp;dbP!$D$2),"&gt;="&amp;AQ$6,INDIRECT($F$1&amp;dbP!$D$2&amp;":"&amp;dbP!$D$2),"&lt;="&amp;AQ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R71" s="1">
        <f ca="1">SUMIFS(INDIRECT($F$1&amp;$F71&amp;":"&amp;$F71),INDIRECT($F$1&amp;dbP!$D$2&amp;":"&amp;dbP!$D$2),"&gt;="&amp;AR$6,INDIRECT($F$1&amp;dbP!$D$2&amp;":"&amp;dbP!$D$2),"&lt;="&amp;AR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S71" s="1">
        <f ca="1">SUMIFS(INDIRECT($F$1&amp;$F71&amp;":"&amp;$F71),INDIRECT($F$1&amp;dbP!$D$2&amp;":"&amp;dbP!$D$2),"&gt;="&amp;AS$6,INDIRECT($F$1&amp;dbP!$D$2&amp;":"&amp;dbP!$D$2),"&lt;="&amp;AS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T71" s="1">
        <f ca="1">SUMIFS(INDIRECT($F$1&amp;$F71&amp;":"&amp;$F71),INDIRECT($F$1&amp;dbP!$D$2&amp;":"&amp;dbP!$D$2),"&gt;="&amp;AT$6,INDIRECT($F$1&amp;dbP!$D$2&amp;":"&amp;dbP!$D$2),"&lt;="&amp;AT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U71" s="1">
        <f ca="1">SUMIFS(INDIRECT($F$1&amp;$F71&amp;":"&amp;$F71),INDIRECT($F$1&amp;dbP!$D$2&amp;":"&amp;dbP!$D$2),"&gt;="&amp;AU$6,INDIRECT($F$1&amp;dbP!$D$2&amp;":"&amp;dbP!$D$2),"&lt;="&amp;AU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V71" s="1">
        <f ca="1">SUMIFS(INDIRECT($F$1&amp;$F71&amp;":"&amp;$F71),INDIRECT($F$1&amp;dbP!$D$2&amp;":"&amp;dbP!$D$2),"&gt;="&amp;AV$6,INDIRECT($F$1&amp;dbP!$D$2&amp;":"&amp;dbP!$D$2),"&lt;="&amp;AV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W71" s="1">
        <f ca="1">SUMIFS(INDIRECT($F$1&amp;$F71&amp;":"&amp;$F71),INDIRECT($F$1&amp;dbP!$D$2&amp;":"&amp;dbP!$D$2),"&gt;="&amp;AW$6,INDIRECT($F$1&amp;dbP!$D$2&amp;":"&amp;dbP!$D$2),"&lt;="&amp;AW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X71" s="1">
        <f ca="1">SUMIFS(INDIRECT($F$1&amp;$F71&amp;":"&amp;$F71),INDIRECT($F$1&amp;dbP!$D$2&amp;":"&amp;dbP!$D$2),"&gt;="&amp;AX$6,INDIRECT($F$1&amp;dbP!$D$2&amp;":"&amp;dbP!$D$2),"&lt;="&amp;AX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Y71" s="1">
        <f ca="1">SUMIFS(INDIRECT($F$1&amp;$F71&amp;":"&amp;$F71),INDIRECT($F$1&amp;dbP!$D$2&amp;":"&amp;dbP!$D$2),"&gt;="&amp;AY$6,INDIRECT($F$1&amp;dbP!$D$2&amp;":"&amp;dbP!$D$2),"&lt;="&amp;AY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Z71" s="1">
        <f ca="1">SUMIFS(INDIRECT($F$1&amp;$F71&amp;":"&amp;$F71),INDIRECT($F$1&amp;dbP!$D$2&amp;":"&amp;dbP!$D$2),"&gt;="&amp;AZ$6,INDIRECT($F$1&amp;dbP!$D$2&amp;":"&amp;dbP!$D$2),"&lt;="&amp;AZ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A71" s="1">
        <f ca="1">SUMIFS(INDIRECT($F$1&amp;$F71&amp;":"&amp;$F71),INDIRECT($F$1&amp;dbP!$D$2&amp;":"&amp;dbP!$D$2),"&gt;="&amp;BA$6,INDIRECT($F$1&amp;dbP!$D$2&amp;":"&amp;dbP!$D$2),"&lt;="&amp;BA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B71" s="1">
        <f ca="1">SUMIFS(INDIRECT($F$1&amp;$F71&amp;":"&amp;$F71),INDIRECT($F$1&amp;dbP!$D$2&amp;":"&amp;dbP!$D$2),"&gt;="&amp;BB$6,INDIRECT($F$1&amp;dbP!$D$2&amp;":"&amp;dbP!$D$2),"&lt;="&amp;BB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C71" s="1">
        <f ca="1">SUMIFS(INDIRECT($F$1&amp;$F71&amp;":"&amp;$F71),INDIRECT($F$1&amp;dbP!$D$2&amp;":"&amp;dbP!$D$2),"&gt;="&amp;BC$6,INDIRECT($F$1&amp;dbP!$D$2&amp;":"&amp;dbP!$D$2),"&lt;="&amp;BC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D71" s="1">
        <f ca="1">SUMIFS(INDIRECT($F$1&amp;$F71&amp;":"&amp;$F71),INDIRECT($F$1&amp;dbP!$D$2&amp;":"&amp;dbP!$D$2),"&gt;="&amp;BD$6,INDIRECT($F$1&amp;dbP!$D$2&amp;":"&amp;dbP!$D$2),"&lt;="&amp;BD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E71" s="1">
        <f ca="1">SUMIFS(INDIRECT($F$1&amp;$F71&amp;":"&amp;$F71),INDIRECT($F$1&amp;dbP!$D$2&amp;":"&amp;dbP!$D$2),"&gt;="&amp;BE$6,INDIRECT($F$1&amp;dbP!$D$2&amp;":"&amp;dbP!$D$2),"&lt;="&amp;BE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</row>
    <row r="72" spans="2:57" x14ac:dyDescent="0.3">
      <c r="B72" s="1">
        <f>MAX(B$64:B71)+1</f>
        <v>153</v>
      </c>
      <c r="F72" s="1" t="str">
        <f ca="1">INDIRECT($B$1&amp;Items!H$2&amp;$B72)</f>
        <v>Y</v>
      </c>
      <c r="H72" s="13" t="str">
        <f ca="1">INDIRECT($B$1&amp;Items!E$2&amp;$B72)</f>
        <v>Капитальные затраты</v>
      </c>
      <c r="I72" s="13" t="str">
        <f ca="1">IF(INDIRECT($B$1&amp;Items!F$2&amp;$B72)="",H72,INDIRECT($B$1&amp;Items!F$2&amp;$B72))</f>
        <v>Основные средства - тип - 1</v>
      </c>
      <c r="J72" s="1" t="str">
        <f ca="1">IF(INDIRECT($B$1&amp;Items!G$2&amp;$B72)="",IF(H72&lt;&gt;I72,"  "&amp;I72,I72),"    "&amp;INDIRECT($B$1&amp;Items!G$2&amp;$B72))</f>
        <v xml:space="preserve">    Капзатраты - тип - 1 - 5</v>
      </c>
      <c r="S72" s="1">
        <f ca="1">SUM($U72:INDIRECT(ADDRESS(ROW(),SUMIFS($1:$1,$5:$5,MAX($5:$5)))))</f>
        <v>1504800</v>
      </c>
      <c r="V72" s="1">
        <f ca="1">SUMIFS(INDIRECT($F$1&amp;$F72&amp;":"&amp;$F72),INDIRECT($F$1&amp;dbP!$D$2&amp;":"&amp;dbP!$D$2),"&gt;="&amp;V$6,INDIRECT($F$1&amp;dbP!$D$2&amp;":"&amp;dbP!$D$2),"&lt;="&amp;V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1504800</v>
      </c>
      <c r="W72" s="1">
        <f ca="1">SUMIFS(INDIRECT($F$1&amp;$F72&amp;":"&amp;$F72),INDIRECT($F$1&amp;dbP!$D$2&amp;":"&amp;dbP!$D$2),"&gt;="&amp;W$6,INDIRECT($F$1&amp;dbP!$D$2&amp;":"&amp;dbP!$D$2),"&lt;="&amp;W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X72" s="1">
        <f ca="1">SUMIFS(INDIRECT($F$1&amp;$F72&amp;":"&amp;$F72),INDIRECT($F$1&amp;dbP!$D$2&amp;":"&amp;dbP!$D$2),"&gt;="&amp;X$6,INDIRECT($F$1&amp;dbP!$D$2&amp;":"&amp;dbP!$D$2),"&lt;="&amp;X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Y72" s="1">
        <f ca="1">SUMIFS(INDIRECT($F$1&amp;$F72&amp;":"&amp;$F72),INDIRECT($F$1&amp;dbP!$D$2&amp;":"&amp;dbP!$D$2),"&gt;="&amp;Y$6,INDIRECT($F$1&amp;dbP!$D$2&amp;":"&amp;dbP!$D$2),"&lt;="&amp;Y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Z72" s="1">
        <f ca="1">SUMIFS(INDIRECT($F$1&amp;$F72&amp;":"&amp;$F72),INDIRECT($F$1&amp;dbP!$D$2&amp;":"&amp;dbP!$D$2),"&gt;="&amp;Z$6,INDIRECT($F$1&amp;dbP!$D$2&amp;":"&amp;dbP!$D$2),"&lt;="&amp;Z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A72" s="1">
        <f ca="1">SUMIFS(INDIRECT($F$1&amp;$F72&amp;":"&amp;$F72),INDIRECT($F$1&amp;dbP!$D$2&amp;":"&amp;dbP!$D$2),"&gt;="&amp;AA$6,INDIRECT($F$1&amp;dbP!$D$2&amp;":"&amp;dbP!$D$2),"&lt;="&amp;AA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B72" s="1">
        <f ca="1">SUMIFS(INDIRECT($F$1&amp;$F72&amp;":"&amp;$F72),INDIRECT($F$1&amp;dbP!$D$2&amp;":"&amp;dbP!$D$2),"&gt;="&amp;AB$6,INDIRECT($F$1&amp;dbP!$D$2&amp;":"&amp;dbP!$D$2),"&lt;="&amp;AB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C72" s="1">
        <f ca="1">SUMIFS(INDIRECT($F$1&amp;$F72&amp;":"&amp;$F72),INDIRECT($F$1&amp;dbP!$D$2&amp;":"&amp;dbP!$D$2),"&gt;="&amp;AC$6,INDIRECT($F$1&amp;dbP!$D$2&amp;":"&amp;dbP!$D$2),"&lt;="&amp;AC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D72" s="1">
        <f ca="1">SUMIFS(INDIRECT($F$1&amp;$F72&amp;":"&amp;$F72),INDIRECT($F$1&amp;dbP!$D$2&amp;":"&amp;dbP!$D$2),"&gt;="&amp;AD$6,INDIRECT($F$1&amp;dbP!$D$2&amp;":"&amp;dbP!$D$2),"&lt;="&amp;AD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E72" s="1">
        <f ca="1">SUMIFS(INDIRECT($F$1&amp;$F72&amp;":"&amp;$F72),INDIRECT($F$1&amp;dbP!$D$2&amp;":"&amp;dbP!$D$2),"&gt;="&amp;AE$6,INDIRECT($F$1&amp;dbP!$D$2&amp;":"&amp;dbP!$D$2),"&lt;="&amp;AE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F72" s="1">
        <f ca="1">SUMIFS(INDIRECT($F$1&amp;$F72&amp;":"&amp;$F72),INDIRECT($F$1&amp;dbP!$D$2&amp;":"&amp;dbP!$D$2),"&gt;="&amp;AF$6,INDIRECT($F$1&amp;dbP!$D$2&amp;":"&amp;dbP!$D$2),"&lt;="&amp;AF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G72" s="1">
        <f ca="1">SUMIFS(INDIRECT($F$1&amp;$F72&amp;":"&amp;$F72),INDIRECT($F$1&amp;dbP!$D$2&amp;":"&amp;dbP!$D$2),"&gt;="&amp;AG$6,INDIRECT($F$1&amp;dbP!$D$2&amp;":"&amp;dbP!$D$2),"&lt;="&amp;AG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H72" s="1">
        <f ca="1">SUMIFS(INDIRECT($F$1&amp;$F72&amp;":"&amp;$F72),INDIRECT($F$1&amp;dbP!$D$2&amp;":"&amp;dbP!$D$2),"&gt;="&amp;AH$6,INDIRECT($F$1&amp;dbP!$D$2&amp;":"&amp;dbP!$D$2),"&lt;="&amp;AH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I72" s="1">
        <f ca="1">SUMIFS(INDIRECT($F$1&amp;$F72&amp;":"&amp;$F72),INDIRECT($F$1&amp;dbP!$D$2&amp;":"&amp;dbP!$D$2),"&gt;="&amp;AI$6,INDIRECT($F$1&amp;dbP!$D$2&amp;":"&amp;dbP!$D$2),"&lt;="&amp;AI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J72" s="1">
        <f ca="1">SUMIFS(INDIRECT($F$1&amp;$F72&amp;":"&amp;$F72),INDIRECT($F$1&amp;dbP!$D$2&amp;":"&amp;dbP!$D$2),"&gt;="&amp;AJ$6,INDIRECT($F$1&amp;dbP!$D$2&amp;":"&amp;dbP!$D$2),"&lt;="&amp;AJ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K72" s="1">
        <f ca="1">SUMIFS(INDIRECT($F$1&amp;$F72&amp;":"&amp;$F72),INDIRECT($F$1&amp;dbP!$D$2&amp;":"&amp;dbP!$D$2),"&gt;="&amp;AK$6,INDIRECT($F$1&amp;dbP!$D$2&amp;":"&amp;dbP!$D$2),"&lt;="&amp;AK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L72" s="1">
        <f ca="1">SUMIFS(INDIRECT($F$1&amp;$F72&amp;":"&amp;$F72),INDIRECT($F$1&amp;dbP!$D$2&amp;":"&amp;dbP!$D$2),"&gt;="&amp;AL$6,INDIRECT($F$1&amp;dbP!$D$2&amp;":"&amp;dbP!$D$2),"&lt;="&amp;AL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M72" s="1">
        <f ca="1">SUMIFS(INDIRECT($F$1&amp;$F72&amp;":"&amp;$F72),INDIRECT($F$1&amp;dbP!$D$2&amp;":"&amp;dbP!$D$2),"&gt;="&amp;AM$6,INDIRECT($F$1&amp;dbP!$D$2&amp;":"&amp;dbP!$D$2),"&lt;="&amp;AM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N72" s="1">
        <f ca="1">SUMIFS(INDIRECT($F$1&amp;$F72&amp;":"&amp;$F72),INDIRECT($F$1&amp;dbP!$D$2&amp;":"&amp;dbP!$D$2),"&gt;="&amp;AN$6,INDIRECT($F$1&amp;dbP!$D$2&amp;":"&amp;dbP!$D$2),"&lt;="&amp;AN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O72" s="1">
        <f ca="1">SUMIFS(INDIRECT($F$1&amp;$F72&amp;":"&amp;$F72),INDIRECT($F$1&amp;dbP!$D$2&amp;":"&amp;dbP!$D$2),"&gt;="&amp;AO$6,INDIRECT($F$1&amp;dbP!$D$2&amp;":"&amp;dbP!$D$2),"&lt;="&amp;AO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P72" s="1">
        <f ca="1">SUMIFS(INDIRECT($F$1&amp;$F72&amp;":"&amp;$F72),INDIRECT($F$1&amp;dbP!$D$2&amp;":"&amp;dbP!$D$2),"&gt;="&amp;AP$6,INDIRECT($F$1&amp;dbP!$D$2&amp;":"&amp;dbP!$D$2),"&lt;="&amp;AP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Q72" s="1">
        <f ca="1">SUMIFS(INDIRECT($F$1&amp;$F72&amp;":"&amp;$F72),INDIRECT($F$1&amp;dbP!$D$2&amp;":"&amp;dbP!$D$2),"&gt;="&amp;AQ$6,INDIRECT($F$1&amp;dbP!$D$2&amp;":"&amp;dbP!$D$2),"&lt;="&amp;AQ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R72" s="1">
        <f ca="1">SUMIFS(INDIRECT($F$1&amp;$F72&amp;":"&amp;$F72),INDIRECT($F$1&amp;dbP!$D$2&amp;":"&amp;dbP!$D$2),"&gt;="&amp;AR$6,INDIRECT($F$1&amp;dbP!$D$2&amp;":"&amp;dbP!$D$2),"&lt;="&amp;AR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S72" s="1">
        <f ca="1">SUMIFS(INDIRECT($F$1&amp;$F72&amp;":"&amp;$F72),INDIRECT($F$1&amp;dbP!$D$2&amp;":"&amp;dbP!$D$2),"&gt;="&amp;AS$6,INDIRECT($F$1&amp;dbP!$D$2&amp;":"&amp;dbP!$D$2),"&lt;="&amp;AS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T72" s="1">
        <f ca="1">SUMIFS(INDIRECT($F$1&amp;$F72&amp;":"&amp;$F72),INDIRECT($F$1&amp;dbP!$D$2&amp;":"&amp;dbP!$D$2),"&gt;="&amp;AT$6,INDIRECT($F$1&amp;dbP!$D$2&amp;":"&amp;dbP!$D$2),"&lt;="&amp;AT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U72" s="1">
        <f ca="1">SUMIFS(INDIRECT($F$1&amp;$F72&amp;":"&amp;$F72),INDIRECT($F$1&amp;dbP!$D$2&amp;":"&amp;dbP!$D$2),"&gt;="&amp;AU$6,INDIRECT($F$1&amp;dbP!$D$2&amp;":"&amp;dbP!$D$2),"&lt;="&amp;AU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V72" s="1">
        <f ca="1">SUMIFS(INDIRECT($F$1&amp;$F72&amp;":"&amp;$F72),INDIRECT($F$1&amp;dbP!$D$2&amp;":"&amp;dbP!$D$2),"&gt;="&amp;AV$6,INDIRECT($F$1&amp;dbP!$D$2&amp;":"&amp;dbP!$D$2),"&lt;="&amp;AV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W72" s="1">
        <f ca="1">SUMIFS(INDIRECT($F$1&amp;$F72&amp;":"&amp;$F72),INDIRECT($F$1&amp;dbP!$D$2&amp;":"&amp;dbP!$D$2),"&gt;="&amp;AW$6,INDIRECT($F$1&amp;dbP!$D$2&amp;":"&amp;dbP!$D$2),"&lt;="&amp;AW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X72" s="1">
        <f ca="1">SUMIFS(INDIRECT($F$1&amp;$F72&amp;":"&amp;$F72),INDIRECT($F$1&amp;dbP!$D$2&amp;":"&amp;dbP!$D$2),"&gt;="&amp;AX$6,INDIRECT($F$1&amp;dbP!$D$2&amp;":"&amp;dbP!$D$2),"&lt;="&amp;AX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Y72" s="1">
        <f ca="1">SUMIFS(INDIRECT($F$1&amp;$F72&amp;":"&amp;$F72),INDIRECT($F$1&amp;dbP!$D$2&amp;":"&amp;dbP!$D$2),"&gt;="&amp;AY$6,INDIRECT($F$1&amp;dbP!$D$2&amp;":"&amp;dbP!$D$2),"&lt;="&amp;AY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Z72" s="1">
        <f ca="1">SUMIFS(INDIRECT($F$1&amp;$F72&amp;":"&amp;$F72),INDIRECT($F$1&amp;dbP!$D$2&amp;":"&amp;dbP!$D$2),"&gt;="&amp;AZ$6,INDIRECT($F$1&amp;dbP!$D$2&amp;":"&amp;dbP!$D$2),"&lt;="&amp;AZ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A72" s="1">
        <f ca="1">SUMIFS(INDIRECT($F$1&amp;$F72&amp;":"&amp;$F72),INDIRECT($F$1&amp;dbP!$D$2&amp;":"&amp;dbP!$D$2),"&gt;="&amp;BA$6,INDIRECT($F$1&amp;dbP!$D$2&amp;":"&amp;dbP!$D$2),"&lt;="&amp;BA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B72" s="1">
        <f ca="1">SUMIFS(INDIRECT($F$1&amp;$F72&amp;":"&amp;$F72),INDIRECT($F$1&amp;dbP!$D$2&amp;":"&amp;dbP!$D$2),"&gt;="&amp;BB$6,INDIRECT($F$1&amp;dbP!$D$2&amp;":"&amp;dbP!$D$2),"&lt;="&amp;BB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C72" s="1">
        <f ca="1">SUMIFS(INDIRECT($F$1&amp;$F72&amp;":"&amp;$F72),INDIRECT($F$1&amp;dbP!$D$2&amp;":"&amp;dbP!$D$2),"&gt;="&amp;BC$6,INDIRECT($F$1&amp;dbP!$D$2&amp;":"&amp;dbP!$D$2),"&lt;="&amp;BC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D72" s="1">
        <f ca="1">SUMIFS(INDIRECT($F$1&amp;$F72&amp;":"&amp;$F72),INDIRECT($F$1&amp;dbP!$D$2&amp;":"&amp;dbP!$D$2),"&gt;="&amp;BD$6,INDIRECT($F$1&amp;dbP!$D$2&amp;":"&amp;dbP!$D$2),"&lt;="&amp;BD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E72" s="1">
        <f ca="1">SUMIFS(INDIRECT($F$1&amp;$F72&amp;":"&amp;$F72),INDIRECT($F$1&amp;dbP!$D$2&amp;":"&amp;dbP!$D$2),"&gt;="&amp;BE$6,INDIRECT($F$1&amp;dbP!$D$2&amp;":"&amp;dbP!$D$2),"&lt;="&amp;BE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</row>
    <row r="73" spans="2:57" x14ac:dyDescent="0.3">
      <c r="B73" s="1">
        <f>MAX(B$64:B72)+1</f>
        <v>154</v>
      </c>
      <c r="F73" s="1" t="str">
        <f ca="1">INDIRECT($B$1&amp;Items!H$2&amp;$B73)</f>
        <v>Y</v>
      </c>
      <c r="H73" s="13" t="str">
        <f ca="1">INDIRECT($B$1&amp;Items!E$2&amp;$B73)</f>
        <v>Капитальные затраты</v>
      </c>
      <c r="I73" s="13" t="str">
        <f ca="1">IF(INDIRECT($B$1&amp;Items!F$2&amp;$B73)="",H73,INDIRECT($B$1&amp;Items!F$2&amp;$B73))</f>
        <v>Основные средства - тип - 1</v>
      </c>
      <c r="J73" s="1" t="str">
        <f ca="1">IF(INDIRECT($B$1&amp;Items!G$2&amp;$B73)="",IF(H73&lt;&gt;I73,"  "&amp;I73,I73),"    "&amp;INDIRECT($B$1&amp;Items!G$2&amp;$B73))</f>
        <v xml:space="preserve">    Капзатраты - тип - 1 - 6</v>
      </c>
      <c r="S73" s="1">
        <f ca="1">SUM($U73:INDIRECT(ADDRESS(ROW(),SUMIFS($1:$1,$5:$5,MAX($5:$5)))))</f>
        <v>3496060</v>
      </c>
      <c r="V73" s="1">
        <f ca="1">SUMIFS(INDIRECT($F$1&amp;$F73&amp;":"&amp;$F73),INDIRECT($F$1&amp;dbP!$D$2&amp;":"&amp;dbP!$D$2),"&gt;="&amp;V$6,INDIRECT($F$1&amp;dbP!$D$2&amp;":"&amp;dbP!$D$2),"&lt;="&amp;V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3496060</v>
      </c>
      <c r="W73" s="1">
        <f ca="1">SUMIFS(INDIRECT($F$1&amp;$F73&amp;":"&amp;$F73),INDIRECT($F$1&amp;dbP!$D$2&amp;":"&amp;dbP!$D$2),"&gt;="&amp;W$6,INDIRECT($F$1&amp;dbP!$D$2&amp;":"&amp;dbP!$D$2),"&lt;="&amp;W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X73" s="1">
        <f ca="1">SUMIFS(INDIRECT($F$1&amp;$F73&amp;":"&amp;$F73),INDIRECT($F$1&amp;dbP!$D$2&amp;":"&amp;dbP!$D$2),"&gt;="&amp;X$6,INDIRECT($F$1&amp;dbP!$D$2&amp;":"&amp;dbP!$D$2),"&lt;="&amp;X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Y73" s="1">
        <f ca="1">SUMIFS(INDIRECT($F$1&amp;$F73&amp;":"&amp;$F73),INDIRECT($F$1&amp;dbP!$D$2&amp;":"&amp;dbP!$D$2),"&gt;="&amp;Y$6,INDIRECT($F$1&amp;dbP!$D$2&amp;":"&amp;dbP!$D$2),"&lt;="&amp;Y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Z73" s="1">
        <f ca="1">SUMIFS(INDIRECT($F$1&amp;$F73&amp;":"&amp;$F73),INDIRECT($F$1&amp;dbP!$D$2&amp;":"&amp;dbP!$D$2),"&gt;="&amp;Z$6,INDIRECT($F$1&amp;dbP!$D$2&amp;":"&amp;dbP!$D$2),"&lt;="&amp;Z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A73" s="1">
        <f ca="1">SUMIFS(INDIRECT($F$1&amp;$F73&amp;":"&amp;$F73),INDIRECT($F$1&amp;dbP!$D$2&amp;":"&amp;dbP!$D$2),"&gt;="&amp;AA$6,INDIRECT($F$1&amp;dbP!$D$2&amp;":"&amp;dbP!$D$2),"&lt;="&amp;AA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B73" s="1">
        <f ca="1">SUMIFS(INDIRECT($F$1&amp;$F73&amp;":"&amp;$F73),INDIRECT($F$1&amp;dbP!$D$2&amp;":"&amp;dbP!$D$2),"&gt;="&amp;AB$6,INDIRECT($F$1&amp;dbP!$D$2&amp;":"&amp;dbP!$D$2),"&lt;="&amp;AB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C73" s="1">
        <f ca="1">SUMIFS(INDIRECT($F$1&amp;$F73&amp;":"&amp;$F73),INDIRECT($F$1&amp;dbP!$D$2&amp;":"&amp;dbP!$D$2),"&gt;="&amp;AC$6,INDIRECT($F$1&amp;dbP!$D$2&amp;":"&amp;dbP!$D$2),"&lt;="&amp;AC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D73" s="1">
        <f ca="1">SUMIFS(INDIRECT($F$1&amp;$F73&amp;":"&amp;$F73),INDIRECT($F$1&amp;dbP!$D$2&amp;":"&amp;dbP!$D$2),"&gt;="&amp;AD$6,INDIRECT($F$1&amp;dbP!$D$2&amp;":"&amp;dbP!$D$2),"&lt;="&amp;AD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E73" s="1">
        <f ca="1">SUMIFS(INDIRECT($F$1&amp;$F73&amp;":"&amp;$F73),INDIRECT($F$1&amp;dbP!$D$2&amp;":"&amp;dbP!$D$2),"&gt;="&amp;AE$6,INDIRECT($F$1&amp;dbP!$D$2&amp;":"&amp;dbP!$D$2),"&lt;="&amp;AE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F73" s="1">
        <f ca="1">SUMIFS(INDIRECT($F$1&amp;$F73&amp;":"&amp;$F73),INDIRECT($F$1&amp;dbP!$D$2&amp;":"&amp;dbP!$D$2),"&gt;="&amp;AF$6,INDIRECT($F$1&amp;dbP!$D$2&amp;":"&amp;dbP!$D$2),"&lt;="&amp;AF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G73" s="1">
        <f ca="1">SUMIFS(INDIRECT($F$1&amp;$F73&amp;":"&amp;$F73),INDIRECT($F$1&amp;dbP!$D$2&amp;":"&amp;dbP!$D$2),"&gt;="&amp;AG$6,INDIRECT($F$1&amp;dbP!$D$2&amp;":"&amp;dbP!$D$2),"&lt;="&amp;AG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H73" s="1">
        <f ca="1">SUMIFS(INDIRECT($F$1&amp;$F73&amp;":"&amp;$F73),INDIRECT($F$1&amp;dbP!$D$2&amp;":"&amp;dbP!$D$2),"&gt;="&amp;AH$6,INDIRECT($F$1&amp;dbP!$D$2&amp;":"&amp;dbP!$D$2),"&lt;="&amp;AH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I73" s="1">
        <f ca="1">SUMIFS(INDIRECT($F$1&amp;$F73&amp;":"&amp;$F73),INDIRECT($F$1&amp;dbP!$D$2&amp;":"&amp;dbP!$D$2),"&gt;="&amp;AI$6,INDIRECT($F$1&amp;dbP!$D$2&amp;":"&amp;dbP!$D$2),"&lt;="&amp;AI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J73" s="1">
        <f ca="1">SUMIFS(INDIRECT($F$1&amp;$F73&amp;":"&amp;$F73),INDIRECT($F$1&amp;dbP!$D$2&amp;":"&amp;dbP!$D$2),"&gt;="&amp;AJ$6,INDIRECT($F$1&amp;dbP!$D$2&amp;":"&amp;dbP!$D$2),"&lt;="&amp;AJ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K73" s="1">
        <f ca="1">SUMIFS(INDIRECT($F$1&amp;$F73&amp;":"&amp;$F73),INDIRECT($F$1&amp;dbP!$D$2&amp;":"&amp;dbP!$D$2),"&gt;="&amp;AK$6,INDIRECT($F$1&amp;dbP!$D$2&amp;":"&amp;dbP!$D$2),"&lt;="&amp;AK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L73" s="1">
        <f ca="1">SUMIFS(INDIRECT($F$1&amp;$F73&amp;":"&amp;$F73),INDIRECT($F$1&amp;dbP!$D$2&amp;":"&amp;dbP!$D$2),"&gt;="&amp;AL$6,INDIRECT($F$1&amp;dbP!$D$2&amp;":"&amp;dbP!$D$2),"&lt;="&amp;AL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M73" s="1">
        <f ca="1">SUMIFS(INDIRECT($F$1&amp;$F73&amp;":"&amp;$F73),INDIRECT($F$1&amp;dbP!$D$2&amp;":"&amp;dbP!$D$2),"&gt;="&amp;AM$6,INDIRECT($F$1&amp;dbP!$D$2&amp;":"&amp;dbP!$D$2),"&lt;="&amp;AM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N73" s="1">
        <f ca="1">SUMIFS(INDIRECT($F$1&amp;$F73&amp;":"&amp;$F73),INDIRECT($F$1&amp;dbP!$D$2&amp;":"&amp;dbP!$D$2),"&gt;="&amp;AN$6,INDIRECT($F$1&amp;dbP!$D$2&amp;":"&amp;dbP!$D$2),"&lt;="&amp;AN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O73" s="1">
        <f ca="1">SUMIFS(INDIRECT($F$1&amp;$F73&amp;":"&amp;$F73),INDIRECT($F$1&amp;dbP!$D$2&amp;":"&amp;dbP!$D$2),"&gt;="&amp;AO$6,INDIRECT($F$1&amp;dbP!$D$2&amp;":"&amp;dbP!$D$2),"&lt;="&amp;AO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P73" s="1">
        <f ca="1">SUMIFS(INDIRECT($F$1&amp;$F73&amp;":"&amp;$F73),INDIRECT($F$1&amp;dbP!$D$2&amp;":"&amp;dbP!$D$2),"&gt;="&amp;AP$6,INDIRECT($F$1&amp;dbP!$D$2&amp;":"&amp;dbP!$D$2),"&lt;="&amp;AP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Q73" s="1">
        <f ca="1">SUMIFS(INDIRECT($F$1&amp;$F73&amp;":"&amp;$F73),INDIRECT($F$1&amp;dbP!$D$2&amp;":"&amp;dbP!$D$2),"&gt;="&amp;AQ$6,INDIRECT($F$1&amp;dbP!$D$2&amp;":"&amp;dbP!$D$2),"&lt;="&amp;AQ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R73" s="1">
        <f ca="1">SUMIFS(INDIRECT($F$1&amp;$F73&amp;":"&amp;$F73),INDIRECT($F$1&amp;dbP!$D$2&amp;":"&amp;dbP!$D$2),"&gt;="&amp;AR$6,INDIRECT($F$1&amp;dbP!$D$2&amp;":"&amp;dbP!$D$2),"&lt;="&amp;AR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S73" s="1">
        <f ca="1">SUMIFS(INDIRECT($F$1&amp;$F73&amp;":"&amp;$F73),INDIRECT($F$1&amp;dbP!$D$2&amp;":"&amp;dbP!$D$2),"&gt;="&amp;AS$6,INDIRECT($F$1&amp;dbP!$D$2&amp;":"&amp;dbP!$D$2),"&lt;="&amp;AS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T73" s="1">
        <f ca="1">SUMIFS(INDIRECT($F$1&amp;$F73&amp;":"&amp;$F73),INDIRECT($F$1&amp;dbP!$D$2&amp;":"&amp;dbP!$D$2),"&gt;="&amp;AT$6,INDIRECT($F$1&amp;dbP!$D$2&amp;":"&amp;dbP!$D$2),"&lt;="&amp;AT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U73" s="1">
        <f ca="1">SUMIFS(INDIRECT($F$1&amp;$F73&amp;":"&amp;$F73),INDIRECT($F$1&amp;dbP!$D$2&amp;":"&amp;dbP!$D$2),"&gt;="&amp;AU$6,INDIRECT($F$1&amp;dbP!$D$2&amp;":"&amp;dbP!$D$2),"&lt;="&amp;AU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V73" s="1">
        <f ca="1">SUMIFS(INDIRECT($F$1&amp;$F73&amp;":"&amp;$F73),INDIRECT($F$1&amp;dbP!$D$2&amp;":"&amp;dbP!$D$2),"&gt;="&amp;AV$6,INDIRECT($F$1&amp;dbP!$D$2&amp;":"&amp;dbP!$D$2),"&lt;="&amp;AV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W73" s="1">
        <f ca="1">SUMIFS(INDIRECT($F$1&amp;$F73&amp;":"&amp;$F73),INDIRECT($F$1&amp;dbP!$D$2&amp;":"&amp;dbP!$D$2),"&gt;="&amp;AW$6,INDIRECT($F$1&amp;dbP!$D$2&amp;":"&amp;dbP!$D$2),"&lt;="&amp;AW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X73" s="1">
        <f ca="1">SUMIFS(INDIRECT($F$1&amp;$F73&amp;":"&amp;$F73),INDIRECT($F$1&amp;dbP!$D$2&amp;":"&amp;dbP!$D$2),"&gt;="&amp;AX$6,INDIRECT($F$1&amp;dbP!$D$2&amp;":"&amp;dbP!$D$2),"&lt;="&amp;AX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Y73" s="1">
        <f ca="1">SUMIFS(INDIRECT($F$1&amp;$F73&amp;":"&amp;$F73),INDIRECT($F$1&amp;dbP!$D$2&amp;":"&amp;dbP!$D$2),"&gt;="&amp;AY$6,INDIRECT($F$1&amp;dbP!$D$2&amp;":"&amp;dbP!$D$2),"&lt;="&amp;AY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Z73" s="1">
        <f ca="1">SUMIFS(INDIRECT($F$1&amp;$F73&amp;":"&amp;$F73),INDIRECT($F$1&amp;dbP!$D$2&amp;":"&amp;dbP!$D$2),"&gt;="&amp;AZ$6,INDIRECT($F$1&amp;dbP!$D$2&amp;":"&amp;dbP!$D$2),"&lt;="&amp;AZ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A73" s="1">
        <f ca="1">SUMIFS(INDIRECT($F$1&amp;$F73&amp;":"&amp;$F73),INDIRECT($F$1&amp;dbP!$D$2&amp;":"&amp;dbP!$D$2),"&gt;="&amp;BA$6,INDIRECT($F$1&amp;dbP!$D$2&amp;":"&amp;dbP!$D$2),"&lt;="&amp;BA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B73" s="1">
        <f ca="1">SUMIFS(INDIRECT($F$1&amp;$F73&amp;":"&amp;$F73),INDIRECT($F$1&amp;dbP!$D$2&amp;":"&amp;dbP!$D$2),"&gt;="&amp;BB$6,INDIRECT($F$1&amp;dbP!$D$2&amp;":"&amp;dbP!$D$2),"&lt;="&amp;BB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C73" s="1">
        <f ca="1">SUMIFS(INDIRECT($F$1&amp;$F73&amp;":"&amp;$F73),INDIRECT($F$1&amp;dbP!$D$2&amp;":"&amp;dbP!$D$2),"&gt;="&amp;BC$6,INDIRECT($F$1&amp;dbP!$D$2&amp;":"&amp;dbP!$D$2),"&lt;="&amp;BC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D73" s="1">
        <f ca="1">SUMIFS(INDIRECT($F$1&amp;$F73&amp;":"&amp;$F73),INDIRECT($F$1&amp;dbP!$D$2&amp;":"&amp;dbP!$D$2),"&gt;="&amp;BD$6,INDIRECT($F$1&amp;dbP!$D$2&amp;":"&amp;dbP!$D$2),"&lt;="&amp;BD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E73" s="1">
        <f ca="1">SUMIFS(INDIRECT($F$1&amp;$F73&amp;":"&amp;$F73),INDIRECT($F$1&amp;dbP!$D$2&amp;":"&amp;dbP!$D$2),"&gt;="&amp;BE$6,INDIRECT($F$1&amp;dbP!$D$2&amp;":"&amp;dbP!$D$2),"&lt;="&amp;BE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</row>
    <row r="74" spans="2:57" x14ac:dyDescent="0.3">
      <c r="B74" s="1">
        <f>MAX(B$64:B73)+1</f>
        <v>155</v>
      </c>
      <c r="F74" s="1" t="str">
        <f ca="1">INDIRECT($B$1&amp;Items!H$2&amp;$B74)</f>
        <v>Y</v>
      </c>
      <c r="H74" s="13" t="str">
        <f ca="1">INDIRECT($B$1&amp;Items!E$2&amp;$B74)</f>
        <v>Капитальные затраты</v>
      </c>
      <c r="I74" s="13" t="str">
        <f ca="1">IF(INDIRECT($B$1&amp;Items!F$2&amp;$B74)="",H74,INDIRECT($B$1&amp;Items!F$2&amp;$B74))</f>
        <v>Основные средства - тип - 1</v>
      </c>
      <c r="J74" s="1" t="str">
        <f ca="1">IF(INDIRECT($B$1&amp;Items!G$2&amp;$B74)="",IF(H74&lt;&gt;I74,"  "&amp;I74,I74),"    "&amp;INDIRECT($B$1&amp;Items!G$2&amp;$B74))</f>
        <v xml:space="preserve">    Капзатраты - тип - 1 - 7</v>
      </c>
      <c r="S74" s="1">
        <f ca="1">SUM($U74:INDIRECT(ADDRESS(ROW(),SUMIFS($1:$1,$5:$5,MAX($5:$5)))))</f>
        <v>722906.25</v>
      </c>
      <c r="V74" s="1">
        <f ca="1">SUMIFS(INDIRECT($F$1&amp;$F74&amp;":"&amp;$F74),INDIRECT($F$1&amp;dbP!$D$2&amp;":"&amp;dbP!$D$2),"&gt;="&amp;V$6,INDIRECT($F$1&amp;dbP!$D$2&amp;":"&amp;dbP!$D$2),"&lt;="&amp;V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722906.25</v>
      </c>
      <c r="W74" s="1">
        <f ca="1">SUMIFS(INDIRECT($F$1&amp;$F74&amp;":"&amp;$F74),INDIRECT($F$1&amp;dbP!$D$2&amp;":"&amp;dbP!$D$2),"&gt;="&amp;W$6,INDIRECT($F$1&amp;dbP!$D$2&amp;":"&amp;dbP!$D$2),"&lt;="&amp;W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X74" s="1">
        <f ca="1">SUMIFS(INDIRECT($F$1&amp;$F74&amp;":"&amp;$F74),INDIRECT($F$1&amp;dbP!$D$2&amp;":"&amp;dbP!$D$2),"&gt;="&amp;X$6,INDIRECT($F$1&amp;dbP!$D$2&amp;":"&amp;dbP!$D$2),"&lt;="&amp;X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Y74" s="1">
        <f ca="1">SUMIFS(INDIRECT($F$1&amp;$F74&amp;":"&amp;$F74),INDIRECT($F$1&amp;dbP!$D$2&amp;":"&amp;dbP!$D$2),"&gt;="&amp;Y$6,INDIRECT($F$1&amp;dbP!$D$2&amp;":"&amp;dbP!$D$2),"&lt;="&amp;Y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Z74" s="1">
        <f ca="1">SUMIFS(INDIRECT($F$1&amp;$F74&amp;":"&amp;$F74),INDIRECT($F$1&amp;dbP!$D$2&amp;":"&amp;dbP!$D$2),"&gt;="&amp;Z$6,INDIRECT($F$1&amp;dbP!$D$2&amp;":"&amp;dbP!$D$2),"&lt;="&amp;Z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A74" s="1">
        <f ca="1">SUMIFS(INDIRECT($F$1&amp;$F74&amp;":"&amp;$F74),INDIRECT($F$1&amp;dbP!$D$2&amp;":"&amp;dbP!$D$2),"&gt;="&amp;AA$6,INDIRECT($F$1&amp;dbP!$D$2&amp;":"&amp;dbP!$D$2),"&lt;="&amp;AA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B74" s="1">
        <f ca="1">SUMIFS(INDIRECT($F$1&amp;$F74&amp;":"&amp;$F74),INDIRECT($F$1&amp;dbP!$D$2&amp;":"&amp;dbP!$D$2),"&gt;="&amp;AB$6,INDIRECT($F$1&amp;dbP!$D$2&amp;":"&amp;dbP!$D$2),"&lt;="&amp;AB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C74" s="1">
        <f ca="1">SUMIFS(INDIRECT($F$1&amp;$F74&amp;":"&amp;$F74),INDIRECT($F$1&amp;dbP!$D$2&amp;":"&amp;dbP!$D$2),"&gt;="&amp;AC$6,INDIRECT($F$1&amp;dbP!$D$2&amp;":"&amp;dbP!$D$2),"&lt;="&amp;AC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D74" s="1">
        <f ca="1">SUMIFS(INDIRECT($F$1&amp;$F74&amp;":"&amp;$F74),INDIRECT($F$1&amp;dbP!$D$2&amp;":"&amp;dbP!$D$2),"&gt;="&amp;AD$6,INDIRECT($F$1&amp;dbP!$D$2&amp;":"&amp;dbP!$D$2),"&lt;="&amp;AD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E74" s="1">
        <f ca="1">SUMIFS(INDIRECT($F$1&amp;$F74&amp;":"&amp;$F74),INDIRECT($F$1&amp;dbP!$D$2&amp;":"&amp;dbP!$D$2),"&gt;="&amp;AE$6,INDIRECT($F$1&amp;dbP!$D$2&amp;":"&amp;dbP!$D$2),"&lt;="&amp;AE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F74" s="1">
        <f ca="1">SUMIFS(INDIRECT($F$1&amp;$F74&amp;":"&amp;$F74),INDIRECT($F$1&amp;dbP!$D$2&amp;":"&amp;dbP!$D$2),"&gt;="&amp;AF$6,INDIRECT($F$1&amp;dbP!$D$2&amp;":"&amp;dbP!$D$2),"&lt;="&amp;AF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G74" s="1">
        <f ca="1">SUMIFS(INDIRECT($F$1&amp;$F74&amp;":"&amp;$F74),INDIRECT($F$1&amp;dbP!$D$2&amp;":"&amp;dbP!$D$2),"&gt;="&amp;AG$6,INDIRECT($F$1&amp;dbP!$D$2&amp;":"&amp;dbP!$D$2),"&lt;="&amp;AG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H74" s="1">
        <f ca="1">SUMIFS(INDIRECT($F$1&amp;$F74&amp;":"&amp;$F74),INDIRECT($F$1&amp;dbP!$D$2&amp;":"&amp;dbP!$D$2),"&gt;="&amp;AH$6,INDIRECT($F$1&amp;dbP!$D$2&amp;":"&amp;dbP!$D$2),"&lt;="&amp;AH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I74" s="1">
        <f ca="1">SUMIFS(INDIRECT($F$1&amp;$F74&amp;":"&amp;$F74),INDIRECT($F$1&amp;dbP!$D$2&amp;":"&amp;dbP!$D$2),"&gt;="&amp;AI$6,INDIRECT($F$1&amp;dbP!$D$2&amp;":"&amp;dbP!$D$2),"&lt;="&amp;AI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J74" s="1">
        <f ca="1">SUMIFS(INDIRECT($F$1&amp;$F74&amp;":"&amp;$F74),INDIRECT($F$1&amp;dbP!$D$2&amp;":"&amp;dbP!$D$2),"&gt;="&amp;AJ$6,INDIRECT($F$1&amp;dbP!$D$2&amp;":"&amp;dbP!$D$2),"&lt;="&amp;AJ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K74" s="1">
        <f ca="1">SUMIFS(INDIRECT($F$1&amp;$F74&amp;":"&amp;$F74),INDIRECT($F$1&amp;dbP!$D$2&amp;":"&amp;dbP!$D$2),"&gt;="&amp;AK$6,INDIRECT($F$1&amp;dbP!$D$2&amp;":"&amp;dbP!$D$2),"&lt;="&amp;AK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L74" s="1">
        <f ca="1">SUMIFS(INDIRECT($F$1&amp;$F74&amp;":"&amp;$F74),INDIRECT($F$1&amp;dbP!$D$2&amp;":"&amp;dbP!$D$2),"&gt;="&amp;AL$6,INDIRECT($F$1&amp;dbP!$D$2&amp;":"&amp;dbP!$D$2),"&lt;="&amp;AL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M74" s="1">
        <f ca="1">SUMIFS(INDIRECT($F$1&amp;$F74&amp;":"&amp;$F74),INDIRECT($F$1&amp;dbP!$D$2&amp;":"&amp;dbP!$D$2),"&gt;="&amp;AM$6,INDIRECT($F$1&amp;dbP!$D$2&amp;":"&amp;dbP!$D$2),"&lt;="&amp;AM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N74" s="1">
        <f ca="1">SUMIFS(INDIRECT($F$1&amp;$F74&amp;":"&amp;$F74),INDIRECT($F$1&amp;dbP!$D$2&amp;":"&amp;dbP!$D$2),"&gt;="&amp;AN$6,INDIRECT($F$1&amp;dbP!$D$2&amp;":"&amp;dbP!$D$2),"&lt;="&amp;AN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O74" s="1">
        <f ca="1">SUMIFS(INDIRECT($F$1&amp;$F74&amp;":"&amp;$F74),INDIRECT($F$1&amp;dbP!$D$2&amp;":"&amp;dbP!$D$2),"&gt;="&amp;AO$6,INDIRECT($F$1&amp;dbP!$D$2&amp;":"&amp;dbP!$D$2),"&lt;="&amp;AO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P74" s="1">
        <f ca="1">SUMIFS(INDIRECT($F$1&amp;$F74&amp;":"&amp;$F74),INDIRECT($F$1&amp;dbP!$D$2&amp;":"&amp;dbP!$D$2),"&gt;="&amp;AP$6,INDIRECT($F$1&amp;dbP!$D$2&amp;":"&amp;dbP!$D$2),"&lt;="&amp;AP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Q74" s="1">
        <f ca="1">SUMIFS(INDIRECT($F$1&amp;$F74&amp;":"&amp;$F74),INDIRECT($F$1&amp;dbP!$D$2&amp;":"&amp;dbP!$D$2),"&gt;="&amp;AQ$6,INDIRECT($F$1&amp;dbP!$D$2&amp;":"&amp;dbP!$D$2),"&lt;="&amp;AQ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R74" s="1">
        <f ca="1">SUMIFS(INDIRECT($F$1&amp;$F74&amp;":"&amp;$F74),INDIRECT($F$1&amp;dbP!$D$2&amp;":"&amp;dbP!$D$2),"&gt;="&amp;AR$6,INDIRECT($F$1&amp;dbP!$D$2&amp;":"&amp;dbP!$D$2),"&lt;="&amp;AR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S74" s="1">
        <f ca="1">SUMIFS(INDIRECT($F$1&amp;$F74&amp;":"&amp;$F74),INDIRECT($F$1&amp;dbP!$D$2&amp;":"&amp;dbP!$D$2),"&gt;="&amp;AS$6,INDIRECT($F$1&amp;dbP!$D$2&amp;":"&amp;dbP!$D$2),"&lt;="&amp;AS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T74" s="1">
        <f ca="1">SUMIFS(INDIRECT($F$1&amp;$F74&amp;":"&amp;$F74),INDIRECT($F$1&amp;dbP!$D$2&amp;":"&amp;dbP!$D$2),"&gt;="&amp;AT$6,INDIRECT($F$1&amp;dbP!$D$2&amp;":"&amp;dbP!$D$2),"&lt;="&amp;AT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U74" s="1">
        <f ca="1">SUMIFS(INDIRECT($F$1&amp;$F74&amp;":"&amp;$F74),INDIRECT($F$1&amp;dbP!$D$2&amp;":"&amp;dbP!$D$2),"&gt;="&amp;AU$6,INDIRECT($F$1&amp;dbP!$D$2&amp;":"&amp;dbP!$D$2),"&lt;="&amp;AU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V74" s="1">
        <f ca="1">SUMIFS(INDIRECT($F$1&amp;$F74&amp;":"&amp;$F74),INDIRECT($F$1&amp;dbP!$D$2&amp;":"&amp;dbP!$D$2),"&gt;="&amp;AV$6,INDIRECT($F$1&amp;dbP!$D$2&amp;":"&amp;dbP!$D$2),"&lt;="&amp;AV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W74" s="1">
        <f ca="1">SUMIFS(INDIRECT($F$1&amp;$F74&amp;":"&amp;$F74),INDIRECT($F$1&amp;dbP!$D$2&amp;":"&amp;dbP!$D$2),"&gt;="&amp;AW$6,INDIRECT($F$1&amp;dbP!$D$2&amp;":"&amp;dbP!$D$2),"&lt;="&amp;AW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X74" s="1">
        <f ca="1">SUMIFS(INDIRECT($F$1&amp;$F74&amp;":"&amp;$F74),INDIRECT($F$1&amp;dbP!$D$2&amp;":"&amp;dbP!$D$2),"&gt;="&amp;AX$6,INDIRECT($F$1&amp;dbP!$D$2&amp;":"&amp;dbP!$D$2),"&lt;="&amp;AX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Y74" s="1">
        <f ca="1">SUMIFS(INDIRECT($F$1&amp;$F74&amp;":"&amp;$F74),INDIRECT($F$1&amp;dbP!$D$2&amp;":"&amp;dbP!$D$2),"&gt;="&amp;AY$6,INDIRECT($F$1&amp;dbP!$D$2&amp;":"&amp;dbP!$D$2),"&lt;="&amp;AY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Z74" s="1">
        <f ca="1">SUMIFS(INDIRECT($F$1&amp;$F74&amp;":"&amp;$F74),INDIRECT($F$1&amp;dbP!$D$2&amp;":"&amp;dbP!$D$2),"&gt;="&amp;AZ$6,INDIRECT($F$1&amp;dbP!$D$2&amp;":"&amp;dbP!$D$2),"&lt;="&amp;AZ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A74" s="1">
        <f ca="1">SUMIFS(INDIRECT($F$1&amp;$F74&amp;":"&amp;$F74),INDIRECT($F$1&amp;dbP!$D$2&amp;":"&amp;dbP!$D$2),"&gt;="&amp;BA$6,INDIRECT($F$1&amp;dbP!$D$2&amp;":"&amp;dbP!$D$2),"&lt;="&amp;BA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B74" s="1">
        <f ca="1">SUMIFS(INDIRECT($F$1&amp;$F74&amp;":"&amp;$F74),INDIRECT($F$1&amp;dbP!$D$2&amp;":"&amp;dbP!$D$2),"&gt;="&amp;BB$6,INDIRECT($F$1&amp;dbP!$D$2&amp;":"&amp;dbP!$D$2),"&lt;="&amp;BB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C74" s="1">
        <f ca="1">SUMIFS(INDIRECT($F$1&amp;$F74&amp;":"&amp;$F74),INDIRECT($F$1&amp;dbP!$D$2&amp;":"&amp;dbP!$D$2),"&gt;="&amp;BC$6,INDIRECT($F$1&amp;dbP!$D$2&amp;":"&amp;dbP!$D$2),"&lt;="&amp;BC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D74" s="1">
        <f ca="1">SUMIFS(INDIRECT($F$1&amp;$F74&amp;":"&amp;$F74),INDIRECT($F$1&amp;dbP!$D$2&amp;":"&amp;dbP!$D$2),"&gt;="&amp;BD$6,INDIRECT($F$1&amp;dbP!$D$2&amp;":"&amp;dbP!$D$2),"&lt;="&amp;BD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E74" s="1">
        <f ca="1">SUMIFS(INDIRECT($F$1&amp;$F74&amp;":"&amp;$F74),INDIRECT($F$1&amp;dbP!$D$2&amp;":"&amp;dbP!$D$2),"&gt;="&amp;BE$6,INDIRECT($F$1&amp;dbP!$D$2&amp;":"&amp;dbP!$D$2),"&lt;="&amp;BE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</row>
    <row r="75" spans="2:57" x14ac:dyDescent="0.3">
      <c r="B75" s="1">
        <f>MAX(B$64:B74)+1</f>
        <v>156</v>
      </c>
      <c r="F75" s="1" t="str">
        <f ca="1">INDIRECT($B$1&amp;Items!H$2&amp;$B75)</f>
        <v>Y</v>
      </c>
      <c r="H75" s="13" t="str">
        <f ca="1">INDIRECT($B$1&amp;Items!E$2&amp;$B75)</f>
        <v>Капитальные затраты</v>
      </c>
      <c r="I75" s="13" t="str">
        <f ca="1">IF(INDIRECT($B$1&amp;Items!F$2&amp;$B75)="",H75,INDIRECT($B$1&amp;Items!F$2&amp;$B75))</f>
        <v>Основные средства - тип - 1</v>
      </c>
      <c r="J75" s="1" t="str">
        <f ca="1">IF(INDIRECT($B$1&amp;Items!G$2&amp;$B75)="",IF(H75&lt;&gt;I75,"  "&amp;I75,I75),"    "&amp;INDIRECT($B$1&amp;Items!G$2&amp;$B75))</f>
        <v xml:space="preserve">    Капзатраты - тип - 1 - 8</v>
      </c>
      <c r="S75" s="1">
        <f ca="1">SUM($U75:INDIRECT(ADDRESS(ROW(),SUMIFS($1:$1,$5:$5,MAX($5:$5)))))</f>
        <v>976752.00000000012</v>
      </c>
      <c r="V75" s="1">
        <f ca="1">SUMIFS(INDIRECT($F$1&amp;$F75&amp;":"&amp;$F75),INDIRECT($F$1&amp;dbP!$D$2&amp;":"&amp;dbP!$D$2),"&gt;="&amp;V$6,INDIRECT($F$1&amp;dbP!$D$2&amp;":"&amp;dbP!$D$2),"&lt;="&amp;V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976752.00000000012</v>
      </c>
      <c r="W75" s="1">
        <f ca="1">SUMIFS(INDIRECT($F$1&amp;$F75&amp;":"&amp;$F75),INDIRECT($F$1&amp;dbP!$D$2&amp;":"&amp;dbP!$D$2),"&gt;="&amp;W$6,INDIRECT($F$1&amp;dbP!$D$2&amp;":"&amp;dbP!$D$2),"&lt;="&amp;W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X75" s="1">
        <f ca="1">SUMIFS(INDIRECT($F$1&amp;$F75&amp;":"&amp;$F75),INDIRECT($F$1&amp;dbP!$D$2&amp;":"&amp;dbP!$D$2),"&gt;="&amp;X$6,INDIRECT($F$1&amp;dbP!$D$2&amp;":"&amp;dbP!$D$2),"&lt;="&amp;X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Y75" s="1">
        <f ca="1">SUMIFS(INDIRECT($F$1&amp;$F75&amp;":"&amp;$F75),INDIRECT($F$1&amp;dbP!$D$2&amp;":"&amp;dbP!$D$2),"&gt;="&amp;Y$6,INDIRECT($F$1&amp;dbP!$D$2&amp;":"&amp;dbP!$D$2),"&lt;="&amp;Y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Z75" s="1">
        <f ca="1">SUMIFS(INDIRECT($F$1&amp;$F75&amp;":"&amp;$F75),INDIRECT($F$1&amp;dbP!$D$2&amp;":"&amp;dbP!$D$2),"&gt;="&amp;Z$6,INDIRECT($F$1&amp;dbP!$D$2&amp;":"&amp;dbP!$D$2),"&lt;="&amp;Z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A75" s="1">
        <f ca="1">SUMIFS(INDIRECT($F$1&amp;$F75&amp;":"&amp;$F75),INDIRECT($F$1&amp;dbP!$D$2&amp;":"&amp;dbP!$D$2),"&gt;="&amp;AA$6,INDIRECT($F$1&amp;dbP!$D$2&amp;":"&amp;dbP!$D$2),"&lt;="&amp;AA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B75" s="1">
        <f ca="1">SUMIFS(INDIRECT($F$1&amp;$F75&amp;":"&amp;$F75),INDIRECT($F$1&amp;dbP!$D$2&amp;":"&amp;dbP!$D$2),"&gt;="&amp;AB$6,INDIRECT($F$1&amp;dbP!$D$2&amp;":"&amp;dbP!$D$2),"&lt;="&amp;AB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C75" s="1">
        <f ca="1">SUMIFS(INDIRECT($F$1&amp;$F75&amp;":"&amp;$F75),INDIRECT($F$1&amp;dbP!$D$2&amp;":"&amp;dbP!$D$2),"&gt;="&amp;AC$6,INDIRECT($F$1&amp;dbP!$D$2&amp;":"&amp;dbP!$D$2),"&lt;="&amp;AC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D75" s="1">
        <f ca="1">SUMIFS(INDIRECT($F$1&amp;$F75&amp;":"&amp;$F75),INDIRECT($F$1&amp;dbP!$D$2&amp;":"&amp;dbP!$D$2),"&gt;="&amp;AD$6,INDIRECT($F$1&amp;dbP!$D$2&amp;":"&amp;dbP!$D$2),"&lt;="&amp;AD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E75" s="1">
        <f ca="1">SUMIFS(INDIRECT($F$1&amp;$F75&amp;":"&amp;$F75),INDIRECT($F$1&amp;dbP!$D$2&amp;":"&amp;dbP!$D$2),"&gt;="&amp;AE$6,INDIRECT($F$1&amp;dbP!$D$2&amp;":"&amp;dbP!$D$2),"&lt;="&amp;AE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F75" s="1">
        <f ca="1">SUMIFS(INDIRECT($F$1&amp;$F75&amp;":"&amp;$F75),INDIRECT($F$1&amp;dbP!$D$2&amp;":"&amp;dbP!$D$2),"&gt;="&amp;AF$6,INDIRECT($F$1&amp;dbP!$D$2&amp;":"&amp;dbP!$D$2),"&lt;="&amp;AF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G75" s="1">
        <f ca="1">SUMIFS(INDIRECT($F$1&amp;$F75&amp;":"&amp;$F75),INDIRECT($F$1&amp;dbP!$D$2&amp;":"&amp;dbP!$D$2),"&gt;="&amp;AG$6,INDIRECT($F$1&amp;dbP!$D$2&amp;":"&amp;dbP!$D$2),"&lt;="&amp;AG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H75" s="1">
        <f ca="1">SUMIFS(INDIRECT($F$1&amp;$F75&amp;":"&amp;$F75),INDIRECT($F$1&amp;dbP!$D$2&amp;":"&amp;dbP!$D$2),"&gt;="&amp;AH$6,INDIRECT($F$1&amp;dbP!$D$2&amp;":"&amp;dbP!$D$2),"&lt;="&amp;AH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I75" s="1">
        <f ca="1">SUMIFS(INDIRECT($F$1&amp;$F75&amp;":"&amp;$F75),INDIRECT($F$1&amp;dbP!$D$2&amp;":"&amp;dbP!$D$2),"&gt;="&amp;AI$6,INDIRECT($F$1&amp;dbP!$D$2&amp;":"&amp;dbP!$D$2),"&lt;="&amp;AI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J75" s="1">
        <f ca="1">SUMIFS(INDIRECT($F$1&amp;$F75&amp;":"&amp;$F75),INDIRECT($F$1&amp;dbP!$D$2&amp;":"&amp;dbP!$D$2),"&gt;="&amp;AJ$6,INDIRECT($F$1&amp;dbP!$D$2&amp;":"&amp;dbP!$D$2),"&lt;="&amp;AJ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K75" s="1">
        <f ca="1">SUMIFS(INDIRECT($F$1&amp;$F75&amp;":"&amp;$F75),INDIRECT($F$1&amp;dbP!$D$2&amp;":"&amp;dbP!$D$2),"&gt;="&amp;AK$6,INDIRECT($F$1&amp;dbP!$D$2&amp;":"&amp;dbP!$D$2),"&lt;="&amp;AK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L75" s="1">
        <f ca="1">SUMIFS(INDIRECT($F$1&amp;$F75&amp;":"&amp;$F75),INDIRECT($F$1&amp;dbP!$D$2&amp;":"&amp;dbP!$D$2),"&gt;="&amp;AL$6,INDIRECT($F$1&amp;dbP!$D$2&amp;":"&amp;dbP!$D$2),"&lt;="&amp;AL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M75" s="1">
        <f ca="1">SUMIFS(INDIRECT($F$1&amp;$F75&amp;":"&amp;$F75),INDIRECT($F$1&amp;dbP!$D$2&amp;":"&amp;dbP!$D$2),"&gt;="&amp;AM$6,INDIRECT($F$1&amp;dbP!$D$2&amp;":"&amp;dbP!$D$2),"&lt;="&amp;AM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N75" s="1">
        <f ca="1">SUMIFS(INDIRECT($F$1&amp;$F75&amp;":"&amp;$F75),INDIRECT($F$1&amp;dbP!$D$2&amp;":"&amp;dbP!$D$2),"&gt;="&amp;AN$6,INDIRECT($F$1&amp;dbP!$D$2&amp;":"&amp;dbP!$D$2),"&lt;="&amp;AN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O75" s="1">
        <f ca="1">SUMIFS(INDIRECT($F$1&amp;$F75&amp;":"&amp;$F75),INDIRECT($F$1&amp;dbP!$D$2&amp;":"&amp;dbP!$D$2),"&gt;="&amp;AO$6,INDIRECT($F$1&amp;dbP!$D$2&amp;":"&amp;dbP!$D$2),"&lt;="&amp;AO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P75" s="1">
        <f ca="1">SUMIFS(INDIRECT($F$1&amp;$F75&amp;":"&amp;$F75),INDIRECT($F$1&amp;dbP!$D$2&amp;":"&amp;dbP!$D$2),"&gt;="&amp;AP$6,INDIRECT($F$1&amp;dbP!$D$2&amp;":"&amp;dbP!$D$2),"&lt;="&amp;AP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Q75" s="1">
        <f ca="1">SUMIFS(INDIRECT($F$1&amp;$F75&amp;":"&amp;$F75),INDIRECT($F$1&amp;dbP!$D$2&amp;":"&amp;dbP!$D$2),"&gt;="&amp;AQ$6,INDIRECT($F$1&amp;dbP!$D$2&amp;":"&amp;dbP!$D$2),"&lt;="&amp;AQ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R75" s="1">
        <f ca="1">SUMIFS(INDIRECT($F$1&amp;$F75&amp;":"&amp;$F75),INDIRECT($F$1&amp;dbP!$D$2&amp;":"&amp;dbP!$D$2),"&gt;="&amp;AR$6,INDIRECT($F$1&amp;dbP!$D$2&amp;":"&amp;dbP!$D$2),"&lt;="&amp;AR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S75" s="1">
        <f ca="1">SUMIFS(INDIRECT($F$1&amp;$F75&amp;":"&amp;$F75),INDIRECT($F$1&amp;dbP!$D$2&amp;":"&amp;dbP!$D$2),"&gt;="&amp;AS$6,INDIRECT($F$1&amp;dbP!$D$2&amp;":"&amp;dbP!$D$2),"&lt;="&amp;AS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T75" s="1">
        <f ca="1">SUMIFS(INDIRECT($F$1&amp;$F75&amp;":"&amp;$F75),INDIRECT($F$1&amp;dbP!$D$2&amp;":"&amp;dbP!$D$2),"&gt;="&amp;AT$6,INDIRECT($F$1&amp;dbP!$D$2&amp;":"&amp;dbP!$D$2),"&lt;="&amp;AT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U75" s="1">
        <f ca="1">SUMIFS(INDIRECT($F$1&amp;$F75&amp;":"&amp;$F75),INDIRECT($F$1&amp;dbP!$D$2&amp;":"&amp;dbP!$D$2),"&gt;="&amp;AU$6,INDIRECT($F$1&amp;dbP!$D$2&amp;":"&amp;dbP!$D$2),"&lt;="&amp;AU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V75" s="1">
        <f ca="1">SUMIFS(INDIRECT($F$1&amp;$F75&amp;":"&amp;$F75),INDIRECT($F$1&amp;dbP!$D$2&amp;":"&amp;dbP!$D$2),"&gt;="&amp;AV$6,INDIRECT($F$1&amp;dbP!$D$2&amp;":"&amp;dbP!$D$2),"&lt;="&amp;AV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W75" s="1">
        <f ca="1">SUMIFS(INDIRECT($F$1&amp;$F75&amp;":"&amp;$F75),INDIRECT($F$1&amp;dbP!$D$2&amp;":"&amp;dbP!$D$2),"&gt;="&amp;AW$6,INDIRECT($F$1&amp;dbP!$D$2&amp;":"&amp;dbP!$D$2),"&lt;="&amp;AW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X75" s="1">
        <f ca="1">SUMIFS(INDIRECT($F$1&amp;$F75&amp;":"&amp;$F75),INDIRECT($F$1&amp;dbP!$D$2&amp;":"&amp;dbP!$D$2),"&gt;="&amp;AX$6,INDIRECT($F$1&amp;dbP!$D$2&amp;":"&amp;dbP!$D$2),"&lt;="&amp;AX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Y75" s="1">
        <f ca="1">SUMIFS(INDIRECT($F$1&amp;$F75&amp;":"&amp;$F75),INDIRECT($F$1&amp;dbP!$D$2&amp;":"&amp;dbP!$D$2),"&gt;="&amp;AY$6,INDIRECT($F$1&amp;dbP!$D$2&amp;":"&amp;dbP!$D$2),"&lt;="&amp;AY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Z75" s="1">
        <f ca="1">SUMIFS(INDIRECT($F$1&amp;$F75&amp;":"&amp;$F75),INDIRECT($F$1&amp;dbP!$D$2&amp;":"&amp;dbP!$D$2),"&gt;="&amp;AZ$6,INDIRECT($F$1&amp;dbP!$D$2&amp;":"&amp;dbP!$D$2),"&lt;="&amp;AZ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A75" s="1">
        <f ca="1">SUMIFS(INDIRECT($F$1&amp;$F75&amp;":"&amp;$F75),INDIRECT($F$1&amp;dbP!$D$2&amp;":"&amp;dbP!$D$2),"&gt;="&amp;BA$6,INDIRECT($F$1&amp;dbP!$D$2&amp;":"&amp;dbP!$D$2),"&lt;="&amp;BA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B75" s="1">
        <f ca="1">SUMIFS(INDIRECT($F$1&amp;$F75&amp;":"&amp;$F75),INDIRECT($F$1&amp;dbP!$D$2&amp;":"&amp;dbP!$D$2),"&gt;="&amp;BB$6,INDIRECT($F$1&amp;dbP!$D$2&amp;":"&amp;dbP!$D$2),"&lt;="&amp;BB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C75" s="1">
        <f ca="1">SUMIFS(INDIRECT($F$1&amp;$F75&amp;":"&amp;$F75),INDIRECT($F$1&amp;dbP!$D$2&amp;":"&amp;dbP!$D$2),"&gt;="&amp;BC$6,INDIRECT($F$1&amp;dbP!$D$2&amp;":"&amp;dbP!$D$2),"&lt;="&amp;BC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D75" s="1">
        <f ca="1">SUMIFS(INDIRECT($F$1&amp;$F75&amp;":"&amp;$F75),INDIRECT($F$1&amp;dbP!$D$2&amp;":"&amp;dbP!$D$2),"&gt;="&amp;BD$6,INDIRECT($F$1&amp;dbP!$D$2&amp;":"&amp;dbP!$D$2),"&lt;="&amp;BD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E75" s="1">
        <f ca="1">SUMIFS(INDIRECT($F$1&amp;$F75&amp;":"&amp;$F75),INDIRECT($F$1&amp;dbP!$D$2&amp;":"&amp;dbP!$D$2),"&gt;="&amp;BE$6,INDIRECT($F$1&amp;dbP!$D$2&amp;":"&amp;dbP!$D$2),"&lt;="&amp;BE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</row>
    <row r="76" spans="2:57" x14ac:dyDescent="0.3">
      <c r="B76" s="1">
        <f>MAX(B$64:B75)+1</f>
        <v>157</v>
      </c>
      <c r="F76" s="1" t="str">
        <f ca="1">INDIRECT($B$1&amp;Items!H$2&amp;$B76)</f>
        <v>Y</v>
      </c>
      <c r="H76" s="13" t="str">
        <f ca="1">INDIRECT($B$1&amp;Items!E$2&amp;$B76)</f>
        <v>Капитальные затраты</v>
      </c>
      <c r="I76" s="13" t="str">
        <f ca="1">IF(INDIRECT($B$1&amp;Items!F$2&amp;$B76)="",H76,INDIRECT($B$1&amp;Items!F$2&amp;$B76))</f>
        <v>Основные средства - тип - 1</v>
      </c>
      <c r="J76" s="1" t="str">
        <f ca="1">IF(INDIRECT($B$1&amp;Items!G$2&amp;$B76)="",IF(H76&lt;&gt;I76,"  "&amp;I76,I76),"    "&amp;INDIRECT($B$1&amp;Items!G$2&amp;$B76))</f>
        <v xml:space="preserve">    Капзатраты - тип - 1 - 9</v>
      </c>
      <c r="S76" s="1">
        <f ca="1">SUM($U76:INDIRECT(ADDRESS(ROW(),SUMIFS($1:$1,$5:$5,MAX($5:$5)))))</f>
        <v>1354320</v>
      </c>
      <c r="V76" s="1">
        <f ca="1">SUMIFS(INDIRECT($F$1&amp;$F76&amp;":"&amp;$F76),INDIRECT($F$1&amp;dbP!$D$2&amp;":"&amp;dbP!$D$2),"&gt;="&amp;V$6,INDIRECT($F$1&amp;dbP!$D$2&amp;":"&amp;dbP!$D$2),"&lt;="&amp;V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1354320</v>
      </c>
      <c r="W76" s="1">
        <f ca="1">SUMIFS(INDIRECT($F$1&amp;$F76&amp;":"&amp;$F76),INDIRECT($F$1&amp;dbP!$D$2&amp;":"&amp;dbP!$D$2),"&gt;="&amp;W$6,INDIRECT($F$1&amp;dbP!$D$2&amp;":"&amp;dbP!$D$2),"&lt;="&amp;W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X76" s="1">
        <f ca="1">SUMIFS(INDIRECT($F$1&amp;$F76&amp;":"&amp;$F76),INDIRECT($F$1&amp;dbP!$D$2&amp;":"&amp;dbP!$D$2),"&gt;="&amp;X$6,INDIRECT($F$1&amp;dbP!$D$2&amp;":"&amp;dbP!$D$2),"&lt;="&amp;X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Y76" s="1">
        <f ca="1">SUMIFS(INDIRECT($F$1&amp;$F76&amp;":"&amp;$F76),INDIRECT($F$1&amp;dbP!$D$2&amp;":"&amp;dbP!$D$2),"&gt;="&amp;Y$6,INDIRECT($F$1&amp;dbP!$D$2&amp;":"&amp;dbP!$D$2),"&lt;="&amp;Y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Z76" s="1">
        <f ca="1">SUMIFS(INDIRECT($F$1&amp;$F76&amp;":"&amp;$F76),INDIRECT($F$1&amp;dbP!$D$2&amp;":"&amp;dbP!$D$2),"&gt;="&amp;Z$6,INDIRECT($F$1&amp;dbP!$D$2&amp;":"&amp;dbP!$D$2),"&lt;="&amp;Z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A76" s="1">
        <f ca="1">SUMIFS(INDIRECT($F$1&amp;$F76&amp;":"&amp;$F76),INDIRECT($F$1&amp;dbP!$D$2&amp;":"&amp;dbP!$D$2),"&gt;="&amp;AA$6,INDIRECT($F$1&amp;dbP!$D$2&amp;":"&amp;dbP!$D$2),"&lt;="&amp;AA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B76" s="1">
        <f ca="1">SUMIFS(INDIRECT($F$1&amp;$F76&amp;":"&amp;$F76),INDIRECT($F$1&amp;dbP!$D$2&amp;":"&amp;dbP!$D$2),"&gt;="&amp;AB$6,INDIRECT($F$1&amp;dbP!$D$2&amp;":"&amp;dbP!$D$2),"&lt;="&amp;AB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C76" s="1">
        <f ca="1">SUMIFS(INDIRECT($F$1&amp;$F76&amp;":"&amp;$F76),INDIRECT($F$1&amp;dbP!$D$2&amp;":"&amp;dbP!$D$2),"&gt;="&amp;AC$6,INDIRECT($F$1&amp;dbP!$D$2&amp;":"&amp;dbP!$D$2),"&lt;="&amp;AC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D76" s="1">
        <f ca="1">SUMIFS(INDIRECT($F$1&amp;$F76&amp;":"&amp;$F76),INDIRECT($F$1&amp;dbP!$D$2&amp;":"&amp;dbP!$D$2),"&gt;="&amp;AD$6,INDIRECT($F$1&amp;dbP!$D$2&amp;":"&amp;dbP!$D$2),"&lt;="&amp;AD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E76" s="1">
        <f ca="1">SUMIFS(INDIRECT($F$1&amp;$F76&amp;":"&amp;$F76),INDIRECT($F$1&amp;dbP!$D$2&amp;":"&amp;dbP!$D$2),"&gt;="&amp;AE$6,INDIRECT($F$1&amp;dbP!$D$2&amp;":"&amp;dbP!$D$2),"&lt;="&amp;AE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F76" s="1">
        <f ca="1">SUMIFS(INDIRECT($F$1&amp;$F76&amp;":"&amp;$F76),INDIRECT($F$1&amp;dbP!$D$2&amp;":"&amp;dbP!$D$2),"&gt;="&amp;AF$6,INDIRECT($F$1&amp;dbP!$D$2&amp;":"&amp;dbP!$D$2),"&lt;="&amp;AF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G76" s="1">
        <f ca="1">SUMIFS(INDIRECT($F$1&amp;$F76&amp;":"&amp;$F76),INDIRECT($F$1&amp;dbP!$D$2&amp;":"&amp;dbP!$D$2),"&gt;="&amp;AG$6,INDIRECT($F$1&amp;dbP!$D$2&amp;":"&amp;dbP!$D$2),"&lt;="&amp;AG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H76" s="1">
        <f ca="1">SUMIFS(INDIRECT($F$1&amp;$F76&amp;":"&amp;$F76),INDIRECT($F$1&amp;dbP!$D$2&amp;":"&amp;dbP!$D$2),"&gt;="&amp;AH$6,INDIRECT($F$1&amp;dbP!$D$2&amp;":"&amp;dbP!$D$2),"&lt;="&amp;AH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I76" s="1">
        <f ca="1">SUMIFS(INDIRECT($F$1&amp;$F76&amp;":"&amp;$F76),INDIRECT($F$1&amp;dbP!$D$2&amp;":"&amp;dbP!$D$2),"&gt;="&amp;AI$6,INDIRECT($F$1&amp;dbP!$D$2&amp;":"&amp;dbP!$D$2),"&lt;="&amp;AI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J76" s="1">
        <f ca="1">SUMIFS(INDIRECT($F$1&amp;$F76&amp;":"&amp;$F76),INDIRECT($F$1&amp;dbP!$D$2&amp;":"&amp;dbP!$D$2),"&gt;="&amp;AJ$6,INDIRECT($F$1&amp;dbP!$D$2&amp;":"&amp;dbP!$D$2),"&lt;="&amp;AJ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K76" s="1">
        <f ca="1">SUMIFS(INDIRECT($F$1&amp;$F76&amp;":"&amp;$F76),INDIRECT($F$1&amp;dbP!$D$2&amp;":"&amp;dbP!$D$2),"&gt;="&amp;AK$6,INDIRECT($F$1&amp;dbP!$D$2&amp;":"&amp;dbP!$D$2),"&lt;="&amp;AK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L76" s="1">
        <f ca="1">SUMIFS(INDIRECT($F$1&amp;$F76&amp;":"&amp;$F76),INDIRECT($F$1&amp;dbP!$D$2&amp;":"&amp;dbP!$D$2),"&gt;="&amp;AL$6,INDIRECT($F$1&amp;dbP!$D$2&amp;":"&amp;dbP!$D$2),"&lt;="&amp;AL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M76" s="1">
        <f ca="1">SUMIFS(INDIRECT($F$1&amp;$F76&amp;":"&amp;$F76),INDIRECT($F$1&amp;dbP!$D$2&amp;":"&amp;dbP!$D$2),"&gt;="&amp;AM$6,INDIRECT($F$1&amp;dbP!$D$2&amp;":"&amp;dbP!$D$2),"&lt;="&amp;AM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N76" s="1">
        <f ca="1">SUMIFS(INDIRECT($F$1&amp;$F76&amp;":"&amp;$F76),INDIRECT($F$1&amp;dbP!$D$2&amp;":"&amp;dbP!$D$2),"&gt;="&amp;AN$6,INDIRECT($F$1&amp;dbP!$D$2&amp;":"&amp;dbP!$D$2),"&lt;="&amp;AN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O76" s="1">
        <f ca="1">SUMIFS(INDIRECT($F$1&amp;$F76&amp;":"&amp;$F76),INDIRECT($F$1&amp;dbP!$D$2&amp;":"&amp;dbP!$D$2),"&gt;="&amp;AO$6,INDIRECT($F$1&amp;dbP!$D$2&amp;":"&amp;dbP!$D$2),"&lt;="&amp;AO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P76" s="1">
        <f ca="1">SUMIFS(INDIRECT($F$1&amp;$F76&amp;":"&amp;$F76),INDIRECT($F$1&amp;dbP!$D$2&amp;":"&amp;dbP!$D$2),"&gt;="&amp;AP$6,INDIRECT($F$1&amp;dbP!$D$2&amp;":"&amp;dbP!$D$2),"&lt;="&amp;AP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Q76" s="1">
        <f ca="1">SUMIFS(INDIRECT($F$1&amp;$F76&amp;":"&amp;$F76),INDIRECT($F$1&amp;dbP!$D$2&amp;":"&amp;dbP!$D$2),"&gt;="&amp;AQ$6,INDIRECT($F$1&amp;dbP!$D$2&amp;":"&amp;dbP!$D$2),"&lt;="&amp;AQ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R76" s="1">
        <f ca="1">SUMIFS(INDIRECT($F$1&amp;$F76&amp;":"&amp;$F76),INDIRECT($F$1&amp;dbP!$D$2&amp;":"&amp;dbP!$D$2),"&gt;="&amp;AR$6,INDIRECT($F$1&amp;dbP!$D$2&amp;":"&amp;dbP!$D$2),"&lt;="&amp;AR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S76" s="1">
        <f ca="1">SUMIFS(INDIRECT($F$1&amp;$F76&amp;":"&amp;$F76),INDIRECT($F$1&amp;dbP!$D$2&amp;":"&amp;dbP!$D$2),"&gt;="&amp;AS$6,INDIRECT($F$1&amp;dbP!$D$2&amp;":"&amp;dbP!$D$2),"&lt;="&amp;AS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T76" s="1">
        <f ca="1">SUMIFS(INDIRECT($F$1&amp;$F76&amp;":"&amp;$F76),INDIRECT($F$1&amp;dbP!$D$2&amp;":"&amp;dbP!$D$2),"&gt;="&amp;AT$6,INDIRECT($F$1&amp;dbP!$D$2&amp;":"&amp;dbP!$D$2),"&lt;="&amp;AT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U76" s="1">
        <f ca="1">SUMIFS(INDIRECT($F$1&amp;$F76&amp;":"&amp;$F76),INDIRECT($F$1&amp;dbP!$D$2&amp;":"&amp;dbP!$D$2),"&gt;="&amp;AU$6,INDIRECT($F$1&amp;dbP!$D$2&amp;":"&amp;dbP!$D$2),"&lt;="&amp;AU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V76" s="1">
        <f ca="1">SUMIFS(INDIRECT($F$1&amp;$F76&amp;":"&amp;$F76),INDIRECT($F$1&amp;dbP!$D$2&amp;":"&amp;dbP!$D$2),"&gt;="&amp;AV$6,INDIRECT($F$1&amp;dbP!$D$2&amp;":"&amp;dbP!$D$2),"&lt;="&amp;AV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W76" s="1">
        <f ca="1">SUMIFS(INDIRECT($F$1&amp;$F76&amp;":"&amp;$F76),INDIRECT($F$1&amp;dbP!$D$2&amp;":"&amp;dbP!$D$2),"&gt;="&amp;AW$6,INDIRECT($F$1&amp;dbP!$D$2&amp;":"&amp;dbP!$D$2),"&lt;="&amp;AW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X76" s="1">
        <f ca="1">SUMIFS(INDIRECT($F$1&amp;$F76&amp;":"&amp;$F76),INDIRECT($F$1&amp;dbP!$D$2&amp;":"&amp;dbP!$D$2),"&gt;="&amp;AX$6,INDIRECT($F$1&amp;dbP!$D$2&amp;":"&amp;dbP!$D$2),"&lt;="&amp;AX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Y76" s="1">
        <f ca="1">SUMIFS(INDIRECT($F$1&amp;$F76&amp;":"&amp;$F76),INDIRECT($F$1&amp;dbP!$D$2&amp;":"&amp;dbP!$D$2),"&gt;="&amp;AY$6,INDIRECT($F$1&amp;dbP!$D$2&amp;":"&amp;dbP!$D$2),"&lt;="&amp;AY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Z76" s="1">
        <f ca="1">SUMIFS(INDIRECT($F$1&amp;$F76&amp;":"&amp;$F76),INDIRECT($F$1&amp;dbP!$D$2&amp;":"&amp;dbP!$D$2),"&gt;="&amp;AZ$6,INDIRECT($F$1&amp;dbP!$D$2&amp;":"&amp;dbP!$D$2),"&lt;="&amp;AZ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A76" s="1">
        <f ca="1">SUMIFS(INDIRECT($F$1&amp;$F76&amp;":"&amp;$F76),INDIRECT($F$1&amp;dbP!$D$2&amp;":"&amp;dbP!$D$2),"&gt;="&amp;BA$6,INDIRECT($F$1&amp;dbP!$D$2&amp;":"&amp;dbP!$D$2),"&lt;="&amp;BA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B76" s="1">
        <f ca="1">SUMIFS(INDIRECT($F$1&amp;$F76&amp;":"&amp;$F76),INDIRECT($F$1&amp;dbP!$D$2&amp;":"&amp;dbP!$D$2),"&gt;="&amp;BB$6,INDIRECT($F$1&amp;dbP!$D$2&amp;":"&amp;dbP!$D$2),"&lt;="&amp;BB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C76" s="1">
        <f ca="1">SUMIFS(INDIRECT($F$1&amp;$F76&amp;":"&amp;$F76),INDIRECT($F$1&amp;dbP!$D$2&amp;":"&amp;dbP!$D$2),"&gt;="&amp;BC$6,INDIRECT($F$1&amp;dbP!$D$2&amp;":"&amp;dbP!$D$2),"&lt;="&amp;BC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D76" s="1">
        <f ca="1">SUMIFS(INDIRECT($F$1&amp;$F76&amp;":"&amp;$F76),INDIRECT($F$1&amp;dbP!$D$2&amp;":"&amp;dbP!$D$2),"&gt;="&amp;BD$6,INDIRECT($F$1&amp;dbP!$D$2&amp;":"&amp;dbP!$D$2),"&lt;="&amp;BD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E76" s="1">
        <f ca="1">SUMIFS(INDIRECT($F$1&amp;$F76&amp;":"&amp;$F76),INDIRECT($F$1&amp;dbP!$D$2&amp;":"&amp;dbP!$D$2),"&gt;="&amp;BE$6,INDIRECT($F$1&amp;dbP!$D$2&amp;":"&amp;dbP!$D$2),"&lt;="&amp;BE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</row>
    <row r="77" spans="2:57" x14ac:dyDescent="0.3">
      <c r="B77" s="1">
        <f>MAX(B$64:B76)+1</f>
        <v>158</v>
      </c>
      <c r="F77" s="1" t="str">
        <f ca="1">INDIRECT($B$1&amp;Items!H$2&amp;$B77)</f>
        <v>Y</v>
      </c>
      <c r="H77" s="13" t="str">
        <f ca="1">INDIRECT($B$1&amp;Items!E$2&amp;$B77)</f>
        <v>Капитальные затраты</v>
      </c>
      <c r="I77" s="13" t="str">
        <f ca="1">IF(INDIRECT($B$1&amp;Items!F$2&amp;$B77)="",H77,INDIRECT($B$1&amp;Items!F$2&amp;$B77))</f>
        <v>Основные средства - тип - 1</v>
      </c>
      <c r="J77" s="1" t="str">
        <f ca="1">IF(INDIRECT($B$1&amp;Items!G$2&amp;$B77)="",IF(H77&lt;&gt;I77,"  "&amp;I77,I77),"    "&amp;INDIRECT($B$1&amp;Items!G$2&amp;$B77))</f>
        <v xml:space="preserve">    Капзатраты - тип - 1 - 10</v>
      </c>
      <c r="S77" s="1">
        <f ca="1">SUM($U77:INDIRECT(ADDRESS(ROW(),SUMIFS($1:$1,$5:$5,MAX($5:$5)))))</f>
        <v>2342360.2000000002</v>
      </c>
      <c r="V77" s="1">
        <f ca="1">SUMIFS(INDIRECT($F$1&amp;$F77&amp;":"&amp;$F77),INDIRECT($F$1&amp;dbP!$D$2&amp;":"&amp;dbP!$D$2),"&gt;="&amp;V$6,INDIRECT($F$1&amp;dbP!$D$2&amp;":"&amp;dbP!$D$2),"&lt;="&amp;V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2342360.2000000002</v>
      </c>
      <c r="W77" s="1">
        <f ca="1">SUMIFS(INDIRECT($F$1&amp;$F77&amp;":"&amp;$F77),INDIRECT($F$1&amp;dbP!$D$2&amp;":"&amp;dbP!$D$2),"&gt;="&amp;W$6,INDIRECT($F$1&amp;dbP!$D$2&amp;":"&amp;dbP!$D$2),"&lt;="&amp;W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X77" s="1">
        <f ca="1">SUMIFS(INDIRECT($F$1&amp;$F77&amp;":"&amp;$F77),INDIRECT($F$1&amp;dbP!$D$2&amp;":"&amp;dbP!$D$2),"&gt;="&amp;X$6,INDIRECT($F$1&amp;dbP!$D$2&amp;":"&amp;dbP!$D$2),"&lt;="&amp;X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Y77" s="1">
        <f ca="1">SUMIFS(INDIRECT($F$1&amp;$F77&amp;":"&amp;$F77),INDIRECT($F$1&amp;dbP!$D$2&amp;":"&amp;dbP!$D$2),"&gt;="&amp;Y$6,INDIRECT($F$1&amp;dbP!$D$2&amp;":"&amp;dbP!$D$2),"&lt;="&amp;Y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Z77" s="1">
        <f ca="1">SUMIFS(INDIRECT($F$1&amp;$F77&amp;":"&amp;$F77),INDIRECT($F$1&amp;dbP!$D$2&amp;":"&amp;dbP!$D$2),"&gt;="&amp;Z$6,INDIRECT($F$1&amp;dbP!$D$2&amp;":"&amp;dbP!$D$2),"&lt;="&amp;Z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A77" s="1">
        <f ca="1">SUMIFS(INDIRECT($F$1&amp;$F77&amp;":"&amp;$F77),INDIRECT($F$1&amp;dbP!$D$2&amp;":"&amp;dbP!$D$2),"&gt;="&amp;AA$6,INDIRECT($F$1&amp;dbP!$D$2&amp;":"&amp;dbP!$D$2),"&lt;="&amp;AA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B77" s="1">
        <f ca="1">SUMIFS(INDIRECT($F$1&amp;$F77&amp;":"&amp;$F77),INDIRECT($F$1&amp;dbP!$D$2&amp;":"&amp;dbP!$D$2),"&gt;="&amp;AB$6,INDIRECT($F$1&amp;dbP!$D$2&amp;":"&amp;dbP!$D$2),"&lt;="&amp;AB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C77" s="1">
        <f ca="1">SUMIFS(INDIRECT($F$1&amp;$F77&amp;":"&amp;$F77),INDIRECT($F$1&amp;dbP!$D$2&amp;":"&amp;dbP!$D$2),"&gt;="&amp;AC$6,INDIRECT($F$1&amp;dbP!$D$2&amp;":"&amp;dbP!$D$2),"&lt;="&amp;AC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D77" s="1">
        <f ca="1">SUMIFS(INDIRECT($F$1&amp;$F77&amp;":"&amp;$F77),INDIRECT($F$1&amp;dbP!$D$2&amp;":"&amp;dbP!$D$2),"&gt;="&amp;AD$6,INDIRECT($F$1&amp;dbP!$D$2&amp;":"&amp;dbP!$D$2),"&lt;="&amp;AD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E77" s="1">
        <f ca="1">SUMIFS(INDIRECT($F$1&amp;$F77&amp;":"&amp;$F77),INDIRECT($F$1&amp;dbP!$D$2&amp;":"&amp;dbP!$D$2),"&gt;="&amp;AE$6,INDIRECT($F$1&amp;dbP!$D$2&amp;":"&amp;dbP!$D$2),"&lt;="&amp;AE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F77" s="1">
        <f ca="1">SUMIFS(INDIRECT($F$1&amp;$F77&amp;":"&amp;$F77),INDIRECT($F$1&amp;dbP!$D$2&amp;":"&amp;dbP!$D$2),"&gt;="&amp;AF$6,INDIRECT($F$1&amp;dbP!$D$2&amp;":"&amp;dbP!$D$2),"&lt;="&amp;AF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G77" s="1">
        <f ca="1">SUMIFS(INDIRECT($F$1&amp;$F77&amp;":"&amp;$F77),INDIRECT($F$1&amp;dbP!$D$2&amp;":"&amp;dbP!$D$2),"&gt;="&amp;AG$6,INDIRECT($F$1&amp;dbP!$D$2&amp;":"&amp;dbP!$D$2),"&lt;="&amp;AG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H77" s="1">
        <f ca="1">SUMIFS(INDIRECT($F$1&amp;$F77&amp;":"&amp;$F77),INDIRECT($F$1&amp;dbP!$D$2&amp;":"&amp;dbP!$D$2),"&gt;="&amp;AH$6,INDIRECT($F$1&amp;dbP!$D$2&amp;":"&amp;dbP!$D$2),"&lt;="&amp;AH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I77" s="1">
        <f ca="1">SUMIFS(INDIRECT($F$1&amp;$F77&amp;":"&amp;$F77),INDIRECT($F$1&amp;dbP!$D$2&amp;":"&amp;dbP!$D$2),"&gt;="&amp;AI$6,INDIRECT($F$1&amp;dbP!$D$2&amp;":"&amp;dbP!$D$2),"&lt;="&amp;AI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J77" s="1">
        <f ca="1">SUMIFS(INDIRECT($F$1&amp;$F77&amp;":"&amp;$F77),INDIRECT($F$1&amp;dbP!$D$2&amp;":"&amp;dbP!$D$2),"&gt;="&amp;AJ$6,INDIRECT($F$1&amp;dbP!$D$2&amp;":"&amp;dbP!$D$2),"&lt;="&amp;AJ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K77" s="1">
        <f ca="1">SUMIFS(INDIRECT($F$1&amp;$F77&amp;":"&amp;$F77),INDIRECT($F$1&amp;dbP!$D$2&amp;":"&amp;dbP!$D$2),"&gt;="&amp;AK$6,INDIRECT($F$1&amp;dbP!$D$2&amp;":"&amp;dbP!$D$2),"&lt;="&amp;AK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L77" s="1">
        <f ca="1">SUMIFS(INDIRECT($F$1&amp;$F77&amp;":"&amp;$F77),INDIRECT($F$1&amp;dbP!$D$2&amp;":"&amp;dbP!$D$2),"&gt;="&amp;AL$6,INDIRECT($F$1&amp;dbP!$D$2&amp;":"&amp;dbP!$D$2),"&lt;="&amp;AL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M77" s="1">
        <f ca="1">SUMIFS(INDIRECT($F$1&amp;$F77&amp;":"&amp;$F77),INDIRECT($F$1&amp;dbP!$D$2&amp;":"&amp;dbP!$D$2),"&gt;="&amp;AM$6,INDIRECT($F$1&amp;dbP!$D$2&amp;":"&amp;dbP!$D$2),"&lt;="&amp;AM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N77" s="1">
        <f ca="1">SUMIFS(INDIRECT($F$1&amp;$F77&amp;":"&amp;$F77),INDIRECT($F$1&amp;dbP!$D$2&amp;":"&amp;dbP!$D$2),"&gt;="&amp;AN$6,INDIRECT($F$1&amp;dbP!$D$2&amp;":"&amp;dbP!$D$2),"&lt;="&amp;AN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O77" s="1">
        <f ca="1">SUMIFS(INDIRECT($F$1&amp;$F77&amp;":"&amp;$F77),INDIRECT($F$1&amp;dbP!$D$2&amp;":"&amp;dbP!$D$2),"&gt;="&amp;AO$6,INDIRECT($F$1&amp;dbP!$D$2&amp;":"&amp;dbP!$D$2),"&lt;="&amp;AO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P77" s="1">
        <f ca="1">SUMIFS(INDIRECT($F$1&amp;$F77&amp;":"&amp;$F77),INDIRECT($F$1&amp;dbP!$D$2&amp;":"&amp;dbP!$D$2),"&gt;="&amp;AP$6,INDIRECT($F$1&amp;dbP!$D$2&amp;":"&amp;dbP!$D$2),"&lt;="&amp;AP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Q77" s="1">
        <f ca="1">SUMIFS(INDIRECT($F$1&amp;$F77&amp;":"&amp;$F77),INDIRECT($F$1&amp;dbP!$D$2&amp;":"&amp;dbP!$D$2),"&gt;="&amp;AQ$6,INDIRECT($F$1&amp;dbP!$D$2&amp;":"&amp;dbP!$D$2),"&lt;="&amp;AQ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R77" s="1">
        <f ca="1">SUMIFS(INDIRECT($F$1&amp;$F77&amp;":"&amp;$F77),INDIRECT($F$1&amp;dbP!$D$2&amp;":"&amp;dbP!$D$2),"&gt;="&amp;AR$6,INDIRECT($F$1&amp;dbP!$D$2&amp;":"&amp;dbP!$D$2),"&lt;="&amp;AR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S77" s="1">
        <f ca="1">SUMIFS(INDIRECT($F$1&amp;$F77&amp;":"&amp;$F77),INDIRECT($F$1&amp;dbP!$D$2&amp;":"&amp;dbP!$D$2),"&gt;="&amp;AS$6,INDIRECT($F$1&amp;dbP!$D$2&amp;":"&amp;dbP!$D$2),"&lt;="&amp;AS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T77" s="1">
        <f ca="1">SUMIFS(INDIRECT($F$1&amp;$F77&amp;":"&amp;$F77),INDIRECT($F$1&amp;dbP!$D$2&amp;":"&amp;dbP!$D$2),"&gt;="&amp;AT$6,INDIRECT($F$1&amp;dbP!$D$2&amp;":"&amp;dbP!$D$2),"&lt;="&amp;AT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U77" s="1">
        <f ca="1">SUMIFS(INDIRECT($F$1&amp;$F77&amp;":"&amp;$F77),INDIRECT($F$1&amp;dbP!$D$2&amp;":"&amp;dbP!$D$2),"&gt;="&amp;AU$6,INDIRECT($F$1&amp;dbP!$D$2&amp;":"&amp;dbP!$D$2),"&lt;="&amp;AU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V77" s="1">
        <f ca="1">SUMIFS(INDIRECT($F$1&amp;$F77&amp;":"&amp;$F77),INDIRECT($F$1&amp;dbP!$D$2&amp;":"&amp;dbP!$D$2),"&gt;="&amp;AV$6,INDIRECT($F$1&amp;dbP!$D$2&amp;":"&amp;dbP!$D$2),"&lt;="&amp;AV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W77" s="1">
        <f ca="1">SUMIFS(INDIRECT($F$1&amp;$F77&amp;":"&amp;$F77),INDIRECT($F$1&amp;dbP!$D$2&amp;":"&amp;dbP!$D$2),"&gt;="&amp;AW$6,INDIRECT($F$1&amp;dbP!$D$2&amp;":"&amp;dbP!$D$2),"&lt;="&amp;AW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X77" s="1">
        <f ca="1">SUMIFS(INDIRECT($F$1&amp;$F77&amp;":"&amp;$F77),INDIRECT($F$1&amp;dbP!$D$2&amp;":"&amp;dbP!$D$2),"&gt;="&amp;AX$6,INDIRECT($F$1&amp;dbP!$D$2&amp;":"&amp;dbP!$D$2),"&lt;="&amp;AX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Y77" s="1">
        <f ca="1">SUMIFS(INDIRECT($F$1&amp;$F77&amp;":"&amp;$F77),INDIRECT($F$1&amp;dbP!$D$2&amp;":"&amp;dbP!$D$2),"&gt;="&amp;AY$6,INDIRECT($F$1&amp;dbP!$D$2&amp;":"&amp;dbP!$D$2),"&lt;="&amp;AY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Z77" s="1">
        <f ca="1">SUMIFS(INDIRECT($F$1&amp;$F77&amp;":"&amp;$F77),INDIRECT($F$1&amp;dbP!$D$2&amp;":"&amp;dbP!$D$2),"&gt;="&amp;AZ$6,INDIRECT($F$1&amp;dbP!$D$2&amp;":"&amp;dbP!$D$2),"&lt;="&amp;AZ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A77" s="1">
        <f ca="1">SUMIFS(INDIRECT($F$1&amp;$F77&amp;":"&amp;$F77),INDIRECT($F$1&amp;dbP!$D$2&amp;":"&amp;dbP!$D$2),"&gt;="&amp;BA$6,INDIRECT($F$1&amp;dbP!$D$2&amp;":"&amp;dbP!$D$2),"&lt;="&amp;BA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B77" s="1">
        <f ca="1">SUMIFS(INDIRECT($F$1&amp;$F77&amp;":"&amp;$F77),INDIRECT($F$1&amp;dbP!$D$2&amp;":"&amp;dbP!$D$2),"&gt;="&amp;BB$6,INDIRECT($F$1&amp;dbP!$D$2&amp;":"&amp;dbP!$D$2),"&lt;="&amp;BB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C77" s="1">
        <f ca="1">SUMIFS(INDIRECT($F$1&amp;$F77&amp;":"&amp;$F77),INDIRECT($F$1&amp;dbP!$D$2&amp;":"&amp;dbP!$D$2),"&gt;="&amp;BC$6,INDIRECT($F$1&amp;dbP!$D$2&amp;":"&amp;dbP!$D$2),"&lt;="&amp;BC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D77" s="1">
        <f ca="1">SUMIFS(INDIRECT($F$1&amp;$F77&amp;":"&amp;$F77),INDIRECT($F$1&amp;dbP!$D$2&amp;":"&amp;dbP!$D$2),"&gt;="&amp;BD$6,INDIRECT($F$1&amp;dbP!$D$2&amp;":"&amp;dbP!$D$2),"&lt;="&amp;BD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E77" s="1">
        <f ca="1">SUMIFS(INDIRECT($F$1&amp;$F77&amp;":"&amp;$F77),INDIRECT($F$1&amp;dbP!$D$2&amp;":"&amp;dbP!$D$2),"&gt;="&amp;BE$6,INDIRECT($F$1&amp;dbP!$D$2&amp;":"&amp;dbP!$D$2),"&lt;="&amp;BE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</row>
    <row r="78" spans="2:57" x14ac:dyDescent="0.3">
      <c r="B78" s="1">
        <f>MAX(B$64:B77)+1</f>
        <v>159</v>
      </c>
      <c r="F78" s="1" t="str">
        <f ca="1">INDIRECT($B$1&amp;Items!H$2&amp;$B78)</f>
        <v>Y</v>
      </c>
      <c r="H78" s="13" t="str">
        <f ca="1">INDIRECT($B$1&amp;Items!E$2&amp;$B78)</f>
        <v>Капитальные затраты</v>
      </c>
      <c r="I78" s="13" t="str">
        <f ca="1">IF(INDIRECT($B$1&amp;Items!F$2&amp;$B78)="",H78,INDIRECT($B$1&amp;Items!F$2&amp;$B78))</f>
        <v>Основные средства - тип - 1</v>
      </c>
      <c r="J78" s="1" t="str">
        <f ca="1">IF(INDIRECT($B$1&amp;Items!G$2&amp;$B78)="",IF(H78&lt;&gt;I78,"  "&amp;I78,I78),"    "&amp;INDIRECT($B$1&amp;Items!G$2&amp;$B78))</f>
        <v xml:space="preserve">    Капзатраты - тип - 1 - 11</v>
      </c>
      <c r="S78" s="1">
        <f ca="1">SUM($U78:INDIRECT(ADDRESS(ROW(),SUMIFS($1:$1,$5:$5,MAX($5:$5)))))</f>
        <v>903632.8125</v>
      </c>
      <c r="V78" s="1">
        <f ca="1">SUMIFS(INDIRECT($F$1&amp;$F78&amp;":"&amp;$F78),INDIRECT($F$1&amp;dbP!$D$2&amp;":"&amp;dbP!$D$2),"&gt;="&amp;V$6,INDIRECT($F$1&amp;dbP!$D$2&amp;":"&amp;dbP!$D$2),"&lt;="&amp;V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903632.8125</v>
      </c>
      <c r="W78" s="1">
        <f ca="1">SUMIFS(INDIRECT($F$1&amp;$F78&amp;":"&amp;$F78),INDIRECT($F$1&amp;dbP!$D$2&amp;":"&amp;dbP!$D$2),"&gt;="&amp;W$6,INDIRECT($F$1&amp;dbP!$D$2&amp;":"&amp;dbP!$D$2),"&lt;="&amp;W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X78" s="1">
        <f ca="1">SUMIFS(INDIRECT($F$1&amp;$F78&amp;":"&amp;$F78),INDIRECT($F$1&amp;dbP!$D$2&amp;":"&amp;dbP!$D$2),"&gt;="&amp;X$6,INDIRECT($F$1&amp;dbP!$D$2&amp;":"&amp;dbP!$D$2),"&lt;="&amp;X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Y78" s="1">
        <f ca="1">SUMIFS(INDIRECT($F$1&amp;$F78&amp;":"&amp;$F78),INDIRECT($F$1&amp;dbP!$D$2&amp;":"&amp;dbP!$D$2),"&gt;="&amp;Y$6,INDIRECT($F$1&amp;dbP!$D$2&amp;":"&amp;dbP!$D$2),"&lt;="&amp;Y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Z78" s="1">
        <f ca="1">SUMIFS(INDIRECT($F$1&amp;$F78&amp;":"&amp;$F78),INDIRECT($F$1&amp;dbP!$D$2&amp;":"&amp;dbP!$D$2),"&gt;="&amp;Z$6,INDIRECT($F$1&amp;dbP!$D$2&amp;":"&amp;dbP!$D$2),"&lt;="&amp;Z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A78" s="1">
        <f ca="1">SUMIFS(INDIRECT($F$1&amp;$F78&amp;":"&amp;$F78),INDIRECT($F$1&amp;dbP!$D$2&amp;":"&amp;dbP!$D$2),"&gt;="&amp;AA$6,INDIRECT($F$1&amp;dbP!$D$2&amp;":"&amp;dbP!$D$2),"&lt;="&amp;AA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B78" s="1">
        <f ca="1">SUMIFS(INDIRECT($F$1&amp;$F78&amp;":"&amp;$F78),INDIRECT($F$1&amp;dbP!$D$2&amp;":"&amp;dbP!$D$2),"&gt;="&amp;AB$6,INDIRECT($F$1&amp;dbP!$D$2&amp;":"&amp;dbP!$D$2),"&lt;="&amp;AB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C78" s="1">
        <f ca="1">SUMIFS(INDIRECT($F$1&amp;$F78&amp;":"&amp;$F78),INDIRECT($F$1&amp;dbP!$D$2&amp;":"&amp;dbP!$D$2),"&gt;="&amp;AC$6,INDIRECT($F$1&amp;dbP!$D$2&amp;":"&amp;dbP!$D$2),"&lt;="&amp;AC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D78" s="1">
        <f ca="1">SUMIFS(INDIRECT($F$1&amp;$F78&amp;":"&amp;$F78),INDIRECT($F$1&amp;dbP!$D$2&amp;":"&amp;dbP!$D$2),"&gt;="&amp;AD$6,INDIRECT($F$1&amp;dbP!$D$2&amp;":"&amp;dbP!$D$2),"&lt;="&amp;AD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E78" s="1">
        <f ca="1">SUMIFS(INDIRECT($F$1&amp;$F78&amp;":"&amp;$F78),INDIRECT($F$1&amp;dbP!$D$2&amp;":"&amp;dbP!$D$2),"&gt;="&amp;AE$6,INDIRECT($F$1&amp;dbP!$D$2&amp;":"&amp;dbP!$D$2),"&lt;="&amp;AE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F78" s="1">
        <f ca="1">SUMIFS(INDIRECT($F$1&amp;$F78&amp;":"&amp;$F78),INDIRECT($F$1&amp;dbP!$D$2&amp;":"&amp;dbP!$D$2),"&gt;="&amp;AF$6,INDIRECT($F$1&amp;dbP!$D$2&amp;":"&amp;dbP!$D$2),"&lt;="&amp;AF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G78" s="1">
        <f ca="1">SUMIFS(INDIRECT($F$1&amp;$F78&amp;":"&amp;$F78),INDIRECT($F$1&amp;dbP!$D$2&amp;":"&amp;dbP!$D$2),"&gt;="&amp;AG$6,INDIRECT($F$1&amp;dbP!$D$2&amp;":"&amp;dbP!$D$2),"&lt;="&amp;AG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H78" s="1">
        <f ca="1">SUMIFS(INDIRECT($F$1&amp;$F78&amp;":"&amp;$F78),INDIRECT($F$1&amp;dbP!$D$2&amp;":"&amp;dbP!$D$2),"&gt;="&amp;AH$6,INDIRECT($F$1&amp;dbP!$D$2&amp;":"&amp;dbP!$D$2),"&lt;="&amp;AH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I78" s="1">
        <f ca="1">SUMIFS(INDIRECT($F$1&amp;$F78&amp;":"&amp;$F78),INDIRECT($F$1&amp;dbP!$D$2&amp;":"&amp;dbP!$D$2),"&gt;="&amp;AI$6,INDIRECT($F$1&amp;dbP!$D$2&amp;":"&amp;dbP!$D$2),"&lt;="&amp;AI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J78" s="1">
        <f ca="1">SUMIFS(INDIRECT($F$1&amp;$F78&amp;":"&amp;$F78),INDIRECT($F$1&amp;dbP!$D$2&amp;":"&amp;dbP!$D$2),"&gt;="&amp;AJ$6,INDIRECT($F$1&amp;dbP!$D$2&amp;":"&amp;dbP!$D$2),"&lt;="&amp;AJ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K78" s="1">
        <f ca="1">SUMIFS(INDIRECT($F$1&amp;$F78&amp;":"&amp;$F78),INDIRECT($F$1&amp;dbP!$D$2&amp;":"&amp;dbP!$D$2),"&gt;="&amp;AK$6,INDIRECT($F$1&amp;dbP!$D$2&amp;":"&amp;dbP!$D$2),"&lt;="&amp;AK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L78" s="1">
        <f ca="1">SUMIFS(INDIRECT($F$1&amp;$F78&amp;":"&amp;$F78),INDIRECT($F$1&amp;dbP!$D$2&amp;":"&amp;dbP!$D$2),"&gt;="&amp;AL$6,INDIRECT($F$1&amp;dbP!$D$2&amp;":"&amp;dbP!$D$2),"&lt;="&amp;AL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M78" s="1">
        <f ca="1">SUMIFS(INDIRECT($F$1&amp;$F78&amp;":"&amp;$F78),INDIRECT($F$1&amp;dbP!$D$2&amp;":"&amp;dbP!$D$2),"&gt;="&amp;AM$6,INDIRECT($F$1&amp;dbP!$D$2&amp;":"&amp;dbP!$D$2),"&lt;="&amp;AM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N78" s="1">
        <f ca="1">SUMIFS(INDIRECT($F$1&amp;$F78&amp;":"&amp;$F78),INDIRECT($F$1&amp;dbP!$D$2&amp;":"&amp;dbP!$D$2),"&gt;="&amp;AN$6,INDIRECT($F$1&amp;dbP!$D$2&amp;":"&amp;dbP!$D$2),"&lt;="&amp;AN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O78" s="1">
        <f ca="1">SUMIFS(INDIRECT($F$1&amp;$F78&amp;":"&amp;$F78),INDIRECT($F$1&amp;dbP!$D$2&amp;":"&amp;dbP!$D$2),"&gt;="&amp;AO$6,INDIRECT($F$1&amp;dbP!$D$2&amp;":"&amp;dbP!$D$2),"&lt;="&amp;AO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P78" s="1">
        <f ca="1">SUMIFS(INDIRECT($F$1&amp;$F78&amp;":"&amp;$F78),INDIRECT($F$1&amp;dbP!$D$2&amp;":"&amp;dbP!$D$2),"&gt;="&amp;AP$6,INDIRECT($F$1&amp;dbP!$D$2&amp;":"&amp;dbP!$D$2),"&lt;="&amp;AP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Q78" s="1">
        <f ca="1">SUMIFS(INDIRECT($F$1&amp;$F78&amp;":"&amp;$F78),INDIRECT($F$1&amp;dbP!$D$2&amp;":"&amp;dbP!$D$2),"&gt;="&amp;AQ$6,INDIRECT($F$1&amp;dbP!$D$2&amp;":"&amp;dbP!$D$2),"&lt;="&amp;AQ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R78" s="1">
        <f ca="1">SUMIFS(INDIRECT($F$1&amp;$F78&amp;":"&amp;$F78),INDIRECT($F$1&amp;dbP!$D$2&amp;":"&amp;dbP!$D$2),"&gt;="&amp;AR$6,INDIRECT($F$1&amp;dbP!$D$2&amp;":"&amp;dbP!$D$2),"&lt;="&amp;AR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S78" s="1">
        <f ca="1">SUMIFS(INDIRECT($F$1&amp;$F78&amp;":"&amp;$F78),INDIRECT($F$1&amp;dbP!$D$2&amp;":"&amp;dbP!$D$2),"&gt;="&amp;AS$6,INDIRECT($F$1&amp;dbP!$D$2&amp;":"&amp;dbP!$D$2),"&lt;="&amp;AS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T78" s="1">
        <f ca="1">SUMIFS(INDIRECT($F$1&amp;$F78&amp;":"&amp;$F78),INDIRECT($F$1&amp;dbP!$D$2&amp;":"&amp;dbP!$D$2),"&gt;="&amp;AT$6,INDIRECT($F$1&amp;dbP!$D$2&amp;":"&amp;dbP!$D$2),"&lt;="&amp;AT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U78" s="1">
        <f ca="1">SUMIFS(INDIRECT($F$1&amp;$F78&amp;":"&amp;$F78),INDIRECT($F$1&amp;dbP!$D$2&amp;":"&amp;dbP!$D$2),"&gt;="&amp;AU$6,INDIRECT($F$1&amp;dbP!$D$2&amp;":"&amp;dbP!$D$2),"&lt;="&amp;AU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V78" s="1">
        <f ca="1">SUMIFS(INDIRECT($F$1&amp;$F78&amp;":"&amp;$F78),INDIRECT($F$1&amp;dbP!$D$2&amp;":"&amp;dbP!$D$2),"&gt;="&amp;AV$6,INDIRECT($F$1&amp;dbP!$D$2&amp;":"&amp;dbP!$D$2),"&lt;="&amp;AV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W78" s="1">
        <f ca="1">SUMIFS(INDIRECT($F$1&amp;$F78&amp;":"&amp;$F78),INDIRECT($F$1&amp;dbP!$D$2&amp;":"&amp;dbP!$D$2),"&gt;="&amp;AW$6,INDIRECT($F$1&amp;dbP!$D$2&amp;":"&amp;dbP!$D$2),"&lt;="&amp;AW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X78" s="1">
        <f ca="1">SUMIFS(INDIRECT($F$1&amp;$F78&amp;":"&amp;$F78),INDIRECT($F$1&amp;dbP!$D$2&amp;":"&amp;dbP!$D$2),"&gt;="&amp;AX$6,INDIRECT($F$1&amp;dbP!$D$2&amp;":"&amp;dbP!$D$2),"&lt;="&amp;AX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Y78" s="1">
        <f ca="1">SUMIFS(INDIRECT($F$1&amp;$F78&amp;":"&amp;$F78),INDIRECT($F$1&amp;dbP!$D$2&amp;":"&amp;dbP!$D$2),"&gt;="&amp;AY$6,INDIRECT($F$1&amp;dbP!$D$2&amp;":"&amp;dbP!$D$2),"&lt;="&amp;AY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Z78" s="1">
        <f ca="1">SUMIFS(INDIRECT($F$1&amp;$F78&amp;":"&amp;$F78),INDIRECT($F$1&amp;dbP!$D$2&amp;":"&amp;dbP!$D$2),"&gt;="&amp;AZ$6,INDIRECT($F$1&amp;dbP!$D$2&amp;":"&amp;dbP!$D$2),"&lt;="&amp;AZ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A78" s="1">
        <f ca="1">SUMIFS(INDIRECT($F$1&amp;$F78&amp;":"&amp;$F78),INDIRECT($F$1&amp;dbP!$D$2&amp;":"&amp;dbP!$D$2),"&gt;="&amp;BA$6,INDIRECT($F$1&amp;dbP!$D$2&amp;":"&amp;dbP!$D$2),"&lt;="&amp;BA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B78" s="1">
        <f ca="1">SUMIFS(INDIRECT($F$1&amp;$F78&amp;":"&amp;$F78),INDIRECT($F$1&amp;dbP!$D$2&amp;":"&amp;dbP!$D$2),"&gt;="&amp;BB$6,INDIRECT($F$1&amp;dbP!$D$2&amp;":"&amp;dbP!$D$2),"&lt;="&amp;BB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C78" s="1">
        <f ca="1">SUMIFS(INDIRECT($F$1&amp;$F78&amp;":"&amp;$F78),INDIRECT($F$1&amp;dbP!$D$2&amp;":"&amp;dbP!$D$2),"&gt;="&amp;BC$6,INDIRECT($F$1&amp;dbP!$D$2&amp;":"&amp;dbP!$D$2),"&lt;="&amp;BC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D78" s="1">
        <f ca="1">SUMIFS(INDIRECT($F$1&amp;$F78&amp;":"&amp;$F78),INDIRECT($F$1&amp;dbP!$D$2&amp;":"&amp;dbP!$D$2),"&gt;="&amp;BD$6,INDIRECT($F$1&amp;dbP!$D$2&amp;":"&amp;dbP!$D$2),"&lt;="&amp;BD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E78" s="1">
        <f ca="1">SUMIFS(INDIRECT($F$1&amp;$F78&amp;":"&amp;$F78),INDIRECT($F$1&amp;dbP!$D$2&amp;":"&amp;dbP!$D$2),"&gt;="&amp;BE$6,INDIRECT($F$1&amp;dbP!$D$2&amp;":"&amp;dbP!$D$2),"&lt;="&amp;BE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</row>
    <row r="79" spans="2:57" x14ac:dyDescent="0.3">
      <c r="B79" s="1">
        <f>MAX(B$64:B78)+1</f>
        <v>160</v>
      </c>
      <c r="F79" s="1" t="str">
        <f ca="1">INDIRECT($B$1&amp;Items!H$2&amp;$B79)</f>
        <v>Y</v>
      </c>
      <c r="H79" s="13" t="str">
        <f ca="1">INDIRECT($B$1&amp;Items!E$2&amp;$B79)</f>
        <v>Капитальные затраты</v>
      </c>
      <c r="I79" s="13" t="str">
        <f ca="1">IF(INDIRECT($B$1&amp;Items!F$2&amp;$B79)="",H79,INDIRECT($B$1&amp;Items!F$2&amp;$B79))</f>
        <v>Основные средства - тип - 2</v>
      </c>
      <c r="J79" s="1" t="str">
        <f ca="1">IF(INDIRECT($B$1&amp;Items!G$2&amp;$B79)="",IF(H79&lt;&gt;I79,"  "&amp;I79,I79),"    "&amp;INDIRECT($B$1&amp;Items!G$2&amp;$B79))</f>
        <v xml:space="preserve">  Основные средства - тип - 2</v>
      </c>
      <c r="S79" s="1">
        <f ca="1">SUM($U79:INDIRECT(ADDRESS(ROW(),SUMIFS($1:$1,$5:$5,MAX($5:$5)))))</f>
        <v>12156986.775592251</v>
      </c>
      <c r="V79" s="1">
        <f ca="1">SUMIFS(INDIRECT($F$1&amp;$F79&amp;":"&amp;$F79),INDIRECT($F$1&amp;dbP!$D$2&amp;":"&amp;dbP!$D$2),"&gt;="&amp;V$6,INDIRECT($F$1&amp;dbP!$D$2&amp;":"&amp;dbP!$D$2),"&lt;="&amp;V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12156986.775592251</v>
      </c>
      <c r="W79" s="1">
        <f ca="1">SUMIFS(INDIRECT($F$1&amp;$F79&amp;":"&amp;$F79),INDIRECT($F$1&amp;dbP!$D$2&amp;":"&amp;dbP!$D$2),"&gt;="&amp;W$6,INDIRECT($F$1&amp;dbP!$D$2&amp;":"&amp;dbP!$D$2),"&lt;="&amp;W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X79" s="1">
        <f ca="1">SUMIFS(INDIRECT($F$1&amp;$F79&amp;":"&amp;$F79),INDIRECT($F$1&amp;dbP!$D$2&amp;":"&amp;dbP!$D$2),"&gt;="&amp;X$6,INDIRECT($F$1&amp;dbP!$D$2&amp;":"&amp;dbP!$D$2),"&lt;="&amp;X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Y79" s="1">
        <f ca="1">SUMIFS(INDIRECT($F$1&amp;$F79&amp;":"&amp;$F79),INDIRECT($F$1&amp;dbP!$D$2&amp;":"&amp;dbP!$D$2),"&gt;="&amp;Y$6,INDIRECT($F$1&amp;dbP!$D$2&amp;":"&amp;dbP!$D$2),"&lt;="&amp;Y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Z79" s="1">
        <f ca="1">SUMIFS(INDIRECT($F$1&amp;$F79&amp;":"&amp;$F79),INDIRECT($F$1&amp;dbP!$D$2&amp;":"&amp;dbP!$D$2),"&gt;="&amp;Z$6,INDIRECT($F$1&amp;dbP!$D$2&amp;":"&amp;dbP!$D$2),"&lt;="&amp;Z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A79" s="1">
        <f ca="1">SUMIFS(INDIRECT($F$1&amp;$F79&amp;":"&amp;$F79),INDIRECT($F$1&amp;dbP!$D$2&amp;":"&amp;dbP!$D$2),"&gt;="&amp;AA$6,INDIRECT($F$1&amp;dbP!$D$2&amp;":"&amp;dbP!$D$2),"&lt;="&amp;AA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B79" s="1">
        <f ca="1">SUMIFS(INDIRECT($F$1&amp;$F79&amp;":"&amp;$F79),INDIRECT($F$1&amp;dbP!$D$2&amp;":"&amp;dbP!$D$2),"&gt;="&amp;AB$6,INDIRECT($F$1&amp;dbP!$D$2&amp;":"&amp;dbP!$D$2),"&lt;="&amp;AB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C79" s="1">
        <f ca="1">SUMIFS(INDIRECT($F$1&amp;$F79&amp;":"&amp;$F79),INDIRECT($F$1&amp;dbP!$D$2&amp;":"&amp;dbP!$D$2),"&gt;="&amp;AC$6,INDIRECT($F$1&amp;dbP!$D$2&amp;":"&amp;dbP!$D$2),"&lt;="&amp;AC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D79" s="1">
        <f ca="1">SUMIFS(INDIRECT($F$1&amp;$F79&amp;":"&amp;$F79),INDIRECT($F$1&amp;dbP!$D$2&amp;":"&amp;dbP!$D$2),"&gt;="&amp;AD$6,INDIRECT($F$1&amp;dbP!$D$2&amp;":"&amp;dbP!$D$2),"&lt;="&amp;AD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E79" s="1">
        <f ca="1">SUMIFS(INDIRECT($F$1&amp;$F79&amp;":"&amp;$F79),INDIRECT($F$1&amp;dbP!$D$2&amp;":"&amp;dbP!$D$2),"&gt;="&amp;AE$6,INDIRECT($F$1&amp;dbP!$D$2&amp;":"&amp;dbP!$D$2),"&lt;="&amp;AE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F79" s="1">
        <f ca="1">SUMIFS(INDIRECT($F$1&amp;$F79&amp;":"&amp;$F79),INDIRECT($F$1&amp;dbP!$D$2&amp;":"&amp;dbP!$D$2),"&gt;="&amp;AF$6,INDIRECT($F$1&amp;dbP!$D$2&amp;":"&amp;dbP!$D$2),"&lt;="&amp;AF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G79" s="1">
        <f ca="1">SUMIFS(INDIRECT($F$1&amp;$F79&amp;":"&amp;$F79),INDIRECT($F$1&amp;dbP!$D$2&amp;":"&amp;dbP!$D$2),"&gt;="&amp;AG$6,INDIRECT($F$1&amp;dbP!$D$2&amp;":"&amp;dbP!$D$2),"&lt;="&amp;AG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H79" s="1">
        <f ca="1">SUMIFS(INDIRECT($F$1&amp;$F79&amp;":"&amp;$F79),INDIRECT($F$1&amp;dbP!$D$2&amp;":"&amp;dbP!$D$2),"&gt;="&amp;AH$6,INDIRECT($F$1&amp;dbP!$D$2&amp;":"&amp;dbP!$D$2),"&lt;="&amp;AH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I79" s="1">
        <f ca="1">SUMIFS(INDIRECT($F$1&amp;$F79&amp;":"&amp;$F79),INDIRECT($F$1&amp;dbP!$D$2&amp;":"&amp;dbP!$D$2),"&gt;="&amp;AI$6,INDIRECT($F$1&amp;dbP!$D$2&amp;":"&amp;dbP!$D$2),"&lt;="&amp;AI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J79" s="1">
        <f ca="1">SUMIFS(INDIRECT($F$1&amp;$F79&amp;":"&amp;$F79),INDIRECT($F$1&amp;dbP!$D$2&amp;":"&amp;dbP!$D$2),"&gt;="&amp;AJ$6,INDIRECT($F$1&amp;dbP!$D$2&amp;":"&amp;dbP!$D$2),"&lt;="&amp;AJ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K79" s="1">
        <f ca="1">SUMIFS(INDIRECT($F$1&amp;$F79&amp;":"&amp;$F79),INDIRECT($F$1&amp;dbP!$D$2&amp;":"&amp;dbP!$D$2),"&gt;="&amp;AK$6,INDIRECT($F$1&amp;dbP!$D$2&amp;":"&amp;dbP!$D$2),"&lt;="&amp;AK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L79" s="1">
        <f ca="1">SUMIFS(INDIRECT($F$1&amp;$F79&amp;":"&amp;$F79),INDIRECT($F$1&amp;dbP!$D$2&amp;":"&amp;dbP!$D$2),"&gt;="&amp;AL$6,INDIRECT($F$1&amp;dbP!$D$2&amp;":"&amp;dbP!$D$2),"&lt;="&amp;AL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M79" s="1">
        <f ca="1">SUMIFS(INDIRECT($F$1&amp;$F79&amp;":"&amp;$F79),INDIRECT($F$1&amp;dbP!$D$2&amp;":"&amp;dbP!$D$2),"&gt;="&amp;AM$6,INDIRECT($F$1&amp;dbP!$D$2&amp;":"&amp;dbP!$D$2),"&lt;="&amp;AM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N79" s="1">
        <f ca="1">SUMIFS(INDIRECT($F$1&amp;$F79&amp;":"&amp;$F79),INDIRECT($F$1&amp;dbP!$D$2&amp;":"&amp;dbP!$D$2),"&gt;="&amp;AN$6,INDIRECT($F$1&amp;dbP!$D$2&amp;":"&amp;dbP!$D$2),"&lt;="&amp;AN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O79" s="1">
        <f ca="1">SUMIFS(INDIRECT($F$1&amp;$F79&amp;":"&amp;$F79),INDIRECT($F$1&amp;dbP!$D$2&amp;":"&amp;dbP!$D$2),"&gt;="&amp;AO$6,INDIRECT($F$1&amp;dbP!$D$2&amp;":"&amp;dbP!$D$2),"&lt;="&amp;AO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P79" s="1">
        <f ca="1">SUMIFS(INDIRECT($F$1&amp;$F79&amp;":"&amp;$F79),INDIRECT($F$1&amp;dbP!$D$2&amp;":"&amp;dbP!$D$2),"&gt;="&amp;AP$6,INDIRECT($F$1&amp;dbP!$D$2&amp;":"&amp;dbP!$D$2),"&lt;="&amp;AP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Q79" s="1">
        <f ca="1">SUMIFS(INDIRECT($F$1&amp;$F79&amp;":"&amp;$F79),INDIRECT($F$1&amp;dbP!$D$2&amp;":"&amp;dbP!$D$2),"&gt;="&amp;AQ$6,INDIRECT($F$1&amp;dbP!$D$2&amp;":"&amp;dbP!$D$2),"&lt;="&amp;AQ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R79" s="1">
        <f ca="1">SUMIFS(INDIRECT($F$1&amp;$F79&amp;":"&amp;$F79),INDIRECT($F$1&amp;dbP!$D$2&amp;":"&amp;dbP!$D$2),"&gt;="&amp;AR$6,INDIRECT($F$1&amp;dbP!$D$2&amp;":"&amp;dbP!$D$2),"&lt;="&amp;AR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S79" s="1">
        <f ca="1">SUMIFS(INDIRECT($F$1&amp;$F79&amp;":"&amp;$F79),INDIRECT($F$1&amp;dbP!$D$2&amp;":"&amp;dbP!$D$2),"&gt;="&amp;AS$6,INDIRECT($F$1&amp;dbP!$D$2&amp;":"&amp;dbP!$D$2),"&lt;="&amp;AS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T79" s="1">
        <f ca="1">SUMIFS(INDIRECT($F$1&amp;$F79&amp;":"&amp;$F79),INDIRECT($F$1&amp;dbP!$D$2&amp;":"&amp;dbP!$D$2),"&gt;="&amp;AT$6,INDIRECT($F$1&amp;dbP!$D$2&amp;":"&amp;dbP!$D$2),"&lt;="&amp;AT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U79" s="1">
        <f ca="1">SUMIFS(INDIRECT($F$1&amp;$F79&amp;":"&amp;$F79),INDIRECT($F$1&amp;dbP!$D$2&amp;":"&amp;dbP!$D$2),"&gt;="&amp;AU$6,INDIRECT($F$1&amp;dbP!$D$2&amp;":"&amp;dbP!$D$2),"&lt;="&amp;AU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V79" s="1">
        <f ca="1">SUMIFS(INDIRECT($F$1&amp;$F79&amp;":"&amp;$F79),INDIRECT($F$1&amp;dbP!$D$2&amp;":"&amp;dbP!$D$2),"&gt;="&amp;AV$6,INDIRECT($F$1&amp;dbP!$D$2&amp;":"&amp;dbP!$D$2),"&lt;="&amp;AV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W79" s="1">
        <f ca="1">SUMIFS(INDIRECT($F$1&amp;$F79&amp;":"&amp;$F79),INDIRECT($F$1&amp;dbP!$D$2&amp;":"&amp;dbP!$D$2),"&gt;="&amp;AW$6,INDIRECT($F$1&amp;dbP!$D$2&amp;":"&amp;dbP!$D$2),"&lt;="&amp;AW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X79" s="1">
        <f ca="1">SUMIFS(INDIRECT($F$1&amp;$F79&amp;":"&amp;$F79),INDIRECT($F$1&amp;dbP!$D$2&amp;":"&amp;dbP!$D$2),"&gt;="&amp;AX$6,INDIRECT($F$1&amp;dbP!$D$2&amp;":"&amp;dbP!$D$2),"&lt;="&amp;AX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Y79" s="1">
        <f ca="1">SUMIFS(INDIRECT($F$1&amp;$F79&amp;":"&amp;$F79),INDIRECT($F$1&amp;dbP!$D$2&amp;":"&amp;dbP!$D$2),"&gt;="&amp;AY$6,INDIRECT($F$1&amp;dbP!$D$2&amp;":"&amp;dbP!$D$2),"&lt;="&amp;AY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Z79" s="1">
        <f ca="1">SUMIFS(INDIRECT($F$1&amp;$F79&amp;":"&amp;$F79),INDIRECT($F$1&amp;dbP!$D$2&amp;":"&amp;dbP!$D$2),"&gt;="&amp;AZ$6,INDIRECT($F$1&amp;dbP!$D$2&amp;":"&amp;dbP!$D$2),"&lt;="&amp;AZ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A79" s="1">
        <f ca="1">SUMIFS(INDIRECT($F$1&amp;$F79&amp;":"&amp;$F79),INDIRECT($F$1&amp;dbP!$D$2&amp;":"&amp;dbP!$D$2),"&gt;="&amp;BA$6,INDIRECT($F$1&amp;dbP!$D$2&amp;":"&amp;dbP!$D$2),"&lt;="&amp;BA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B79" s="1">
        <f ca="1">SUMIFS(INDIRECT($F$1&amp;$F79&amp;":"&amp;$F79),INDIRECT($F$1&amp;dbP!$D$2&amp;":"&amp;dbP!$D$2),"&gt;="&amp;BB$6,INDIRECT($F$1&amp;dbP!$D$2&amp;":"&amp;dbP!$D$2),"&lt;="&amp;BB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C79" s="1">
        <f ca="1">SUMIFS(INDIRECT($F$1&amp;$F79&amp;":"&amp;$F79),INDIRECT($F$1&amp;dbP!$D$2&amp;":"&amp;dbP!$D$2),"&gt;="&amp;BC$6,INDIRECT($F$1&amp;dbP!$D$2&amp;":"&amp;dbP!$D$2),"&lt;="&amp;BC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D79" s="1">
        <f ca="1">SUMIFS(INDIRECT($F$1&amp;$F79&amp;":"&amp;$F79),INDIRECT($F$1&amp;dbP!$D$2&amp;":"&amp;dbP!$D$2),"&gt;="&amp;BD$6,INDIRECT($F$1&amp;dbP!$D$2&amp;":"&amp;dbP!$D$2),"&lt;="&amp;BD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E79" s="1">
        <f ca="1">SUMIFS(INDIRECT($F$1&amp;$F79&amp;":"&amp;$F79),INDIRECT($F$1&amp;dbP!$D$2&amp;":"&amp;dbP!$D$2),"&gt;="&amp;BE$6,INDIRECT($F$1&amp;dbP!$D$2&amp;":"&amp;dbP!$D$2),"&lt;="&amp;BE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</row>
    <row r="80" spans="2:57" x14ac:dyDescent="0.3">
      <c r="B80" s="1">
        <f>MAX(B$64:B79)+1</f>
        <v>161</v>
      </c>
      <c r="F80" s="1" t="str">
        <f ca="1">INDIRECT($B$1&amp;Items!H$2&amp;$B80)</f>
        <v>Y</v>
      </c>
      <c r="H80" s="13" t="str">
        <f ca="1">INDIRECT($B$1&amp;Items!E$2&amp;$B80)</f>
        <v>Капитальные затраты</v>
      </c>
      <c r="I80" s="13" t="str">
        <f ca="1">IF(INDIRECT($B$1&amp;Items!F$2&amp;$B80)="",H80,INDIRECT($B$1&amp;Items!F$2&amp;$B80))</f>
        <v>Основные средства - тип - 2</v>
      </c>
      <c r="J80" s="1" t="str">
        <f ca="1">IF(INDIRECT($B$1&amp;Items!G$2&amp;$B80)="",IF(H80&lt;&gt;I80,"  "&amp;I80,I80),"    "&amp;INDIRECT($B$1&amp;Items!G$2&amp;$B80))</f>
        <v xml:space="preserve">    Капзатраты - тип - 2 - 1</v>
      </c>
      <c r="S80" s="1">
        <f ca="1">SUM($U80:INDIRECT(ADDRESS(ROW(),SUMIFS($1:$1,$5:$5,MAX($5:$5)))))</f>
        <v>1093962.2400000002</v>
      </c>
      <c r="V80" s="1">
        <f ca="1">SUMIFS(INDIRECT($F$1&amp;$F80&amp;":"&amp;$F80),INDIRECT($F$1&amp;dbP!$D$2&amp;":"&amp;dbP!$D$2),"&gt;="&amp;V$6,INDIRECT($F$1&amp;dbP!$D$2&amp;":"&amp;dbP!$D$2),"&lt;="&amp;V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1093962.2400000002</v>
      </c>
      <c r="W80" s="1">
        <f ca="1">SUMIFS(INDIRECT($F$1&amp;$F80&amp;":"&amp;$F80),INDIRECT($F$1&amp;dbP!$D$2&amp;":"&amp;dbP!$D$2),"&gt;="&amp;W$6,INDIRECT($F$1&amp;dbP!$D$2&amp;":"&amp;dbP!$D$2),"&lt;="&amp;W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X80" s="1">
        <f ca="1">SUMIFS(INDIRECT($F$1&amp;$F80&amp;":"&amp;$F80),INDIRECT($F$1&amp;dbP!$D$2&amp;":"&amp;dbP!$D$2),"&gt;="&amp;X$6,INDIRECT($F$1&amp;dbP!$D$2&amp;":"&amp;dbP!$D$2),"&lt;="&amp;X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Y80" s="1">
        <f ca="1">SUMIFS(INDIRECT($F$1&amp;$F80&amp;":"&amp;$F80),INDIRECT($F$1&amp;dbP!$D$2&amp;":"&amp;dbP!$D$2),"&gt;="&amp;Y$6,INDIRECT($F$1&amp;dbP!$D$2&amp;":"&amp;dbP!$D$2),"&lt;="&amp;Y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Z80" s="1">
        <f ca="1">SUMIFS(INDIRECT($F$1&amp;$F80&amp;":"&amp;$F80),INDIRECT($F$1&amp;dbP!$D$2&amp;":"&amp;dbP!$D$2),"&gt;="&amp;Z$6,INDIRECT($F$1&amp;dbP!$D$2&amp;":"&amp;dbP!$D$2),"&lt;="&amp;Z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A80" s="1">
        <f ca="1">SUMIFS(INDIRECT($F$1&amp;$F80&amp;":"&amp;$F80),INDIRECT($F$1&amp;dbP!$D$2&amp;":"&amp;dbP!$D$2),"&gt;="&amp;AA$6,INDIRECT($F$1&amp;dbP!$D$2&amp;":"&amp;dbP!$D$2),"&lt;="&amp;AA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B80" s="1">
        <f ca="1">SUMIFS(INDIRECT($F$1&amp;$F80&amp;":"&amp;$F80),INDIRECT($F$1&amp;dbP!$D$2&amp;":"&amp;dbP!$D$2),"&gt;="&amp;AB$6,INDIRECT($F$1&amp;dbP!$D$2&amp;":"&amp;dbP!$D$2),"&lt;="&amp;AB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C80" s="1">
        <f ca="1">SUMIFS(INDIRECT($F$1&amp;$F80&amp;":"&amp;$F80),INDIRECT($F$1&amp;dbP!$D$2&amp;":"&amp;dbP!$D$2),"&gt;="&amp;AC$6,INDIRECT($F$1&amp;dbP!$D$2&amp;":"&amp;dbP!$D$2),"&lt;="&amp;AC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D80" s="1">
        <f ca="1">SUMIFS(INDIRECT($F$1&amp;$F80&amp;":"&amp;$F80),INDIRECT($F$1&amp;dbP!$D$2&amp;":"&amp;dbP!$D$2),"&gt;="&amp;AD$6,INDIRECT($F$1&amp;dbP!$D$2&amp;":"&amp;dbP!$D$2),"&lt;="&amp;AD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E80" s="1">
        <f ca="1">SUMIFS(INDIRECT($F$1&amp;$F80&amp;":"&amp;$F80),INDIRECT($F$1&amp;dbP!$D$2&amp;":"&amp;dbP!$D$2),"&gt;="&amp;AE$6,INDIRECT($F$1&amp;dbP!$D$2&amp;":"&amp;dbP!$D$2),"&lt;="&amp;AE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F80" s="1">
        <f ca="1">SUMIFS(INDIRECT($F$1&amp;$F80&amp;":"&amp;$F80),INDIRECT($F$1&amp;dbP!$D$2&amp;":"&amp;dbP!$D$2),"&gt;="&amp;AF$6,INDIRECT($F$1&amp;dbP!$D$2&amp;":"&amp;dbP!$D$2),"&lt;="&amp;AF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G80" s="1">
        <f ca="1">SUMIFS(INDIRECT($F$1&amp;$F80&amp;":"&amp;$F80),INDIRECT($F$1&amp;dbP!$D$2&amp;":"&amp;dbP!$D$2),"&gt;="&amp;AG$6,INDIRECT($F$1&amp;dbP!$D$2&amp;":"&amp;dbP!$D$2),"&lt;="&amp;AG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H80" s="1">
        <f ca="1">SUMIFS(INDIRECT($F$1&amp;$F80&amp;":"&amp;$F80),INDIRECT($F$1&amp;dbP!$D$2&amp;":"&amp;dbP!$D$2),"&gt;="&amp;AH$6,INDIRECT($F$1&amp;dbP!$D$2&amp;":"&amp;dbP!$D$2),"&lt;="&amp;AH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I80" s="1">
        <f ca="1">SUMIFS(INDIRECT($F$1&amp;$F80&amp;":"&amp;$F80),INDIRECT($F$1&amp;dbP!$D$2&amp;":"&amp;dbP!$D$2),"&gt;="&amp;AI$6,INDIRECT($F$1&amp;dbP!$D$2&amp;":"&amp;dbP!$D$2),"&lt;="&amp;AI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J80" s="1">
        <f ca="1">SUMIFS(INDIRECT($F$1&amp;$F80&amp;":"&amp;$F80),INDIRECT($F$1&amp;dbP!$D$2&amp;":"&amp;dbP!$D$2),"&gt;="&amp;AJ$6,INDIRECT($F$1&amp;dbP!$D$2&amp;":"&amp;dbP!$D$2),"&lt;="&amp;AJ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K80" s="1">
        <f ca="1">SUMIFS(INDIRECT($F$1&amp;$F80&amp;":"&amp;$F80),INDIRECT($F$1&amp;dbP!$D$2&amp;":"&amp;dbP!$D$2),"&gt;="&amp;AK$6,INDIRECT($F$1&amp;dbP!$D$2&amp;":"&amp;dbP!$D$2),"&lt;="&amp;AK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L80" s="1">
        <f ca="1">SUMIFS(INDIRECT($F$1&amp;$F80&amp;":"&amp;$F80),INDIRECT($F$1&amp;dbP!$D$2&amp;":"&amp;dbP!$D$2),"&gt;="&amp;AL$6,INDIRECT($F$1&amp;dbP!$D$2&amp;":"&amp;dbP!$D$2),"&lt;="&amp;AL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M80" s="1">
        <f ca="1">SUMIFS(INDIRECT($F$1&amp;$F80&amp;":"&amp;$F80),INDIRECT($F$1&amp;dbP!$D$2&amp;":"&amp;dbP!$D$2),"&gt;="&amp;AM$6,INDIRECT($F$1&amp;dbP!$D$2&amp;":"&amp;dbP!$D$2),"&lt;="&amp;AM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N80" s="1">
        <f ca="1">SUMIFS(INDIRECT($F$1&amp;$F80&amp;":"&amp;$F80),INDIRECT($F$1&amp;dbP!$D$2&amp;":"&amp;dbP!$D$2),"&gt;="&amp;AN$6,INDIRECT($F$1&amp;dbP!$D$2&amp;":"&amp;dbP!$D$2),"&lt;="&amp;AN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O80" s="1">
        <f ca="1">SUMIFS(INDIRECT($F$1&amp;$F80&amp;":"&amp;$F80),INDIRECT($F$1&amp;dbP!$D$2&amp;":"&amp;dbP!$D$2),"&gt;="&amp;AO$6,INDIRECT($F$1&amp;dbP!$D$2&amp;":"&amp;dbP!$D$2),"&lt;="&amp;AO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P80" s="1">
        <f ca="1">SUMIFS(INDIRECT($F$1&amp;$F80&amp;":"&amp;$F80),INDIRECT($F$1&amp;dbP!$D$2&amp;":"&amp;dbP!$D$2),"&gt;="&amp;AP$6,INDIRECT($F$1&amp;dbP!$D$2&amp;":"&amp;dbP!$D$2),"&lt;="&amp;AP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Q80" s="1">
        <f ca="1">SUMIFS(INDIRECT($F$1&amp;$F80&amp;":"&amp;$F80),INDIRECT($F$1&amp;dbP!$D$2&amp;":"&amp;dbP!$D$2),"&gt;="&amp;AQ$6,INDIRECT($F$1&amp;dbP!$D$2&amp;":"&amp;dbP!$D$2),"&lt;="&amp;AQ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R80" s="1">
        <f ca="1">SUMIFS(INDIRECT($F$1&amp;$F80&amp;":"&amp;$F80),INDIRECT($F$1&amp;dbP!$D$2&amp;":"&amp;dbP!$D$2),"&gt;="&amp;AR$6,INDIRECT($F$1&amp;dbP!$D$2&amp;":"&amp;dbP!$D$2),"&lt;="&amp;AR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S80" s="1">
        <f ca="1">SUMIFS(INDIRECT($F$1&amp;$F80&amp;":"&amp;$F80),INDIRECT($F$1&amp;dbP!$D$2&amp;":"&amp;dbP!$D$2),"&gt;="&amp;AS$6,INDIRECT($F$1&amp;dbP!$D$2&amp;":"&amp;dbP!$D$2),"&lt;="&amp;AS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T80" s="1">
        <f ca="1">SUMIFS(INDIRECT($F$1&amp;$F80&amp;":"&amp;$F80),INDIRECT($F$1&amp;dbP!$D$2&amp;":"&amp;dbP!$D$2),"&gt;="&amp;AT$6,INDIRECT($F$1&amp;dbP!$D$2&amp;":"&amp;dbP!$D$2),"&lt;="&amp;AT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U80" s="1">
        <f ca="1">SUMIFS(INDIRECT($F$1&amp;$F80&amp;":"&amp;$F80),INDIRECT($F$1&amp;dbP!$D$2&amp;":"&amp;dbP!$D$2),"&gt;="&amp;AU$6,INDIRECT($F$1&amp;dbP!$D$2&amp;":"&amp;dbP!$D$2),"&lt;="&amp;AU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V80" s="1">
        <f ca="1">SUMIFS(INDIRECT($F$1&amp;$F80&amp;":"&amp;$F80),INDIRECT($F$1&amp;dbP!$D$2&amp;":"&amp;dbP!$D$2),"&gt;="&amp;AV$6,INDIRECT($F$1&amp;dbP!$D$2&amp;":"&amp;dbP!$D$2),"&lt;="&amp;AV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W80" s="1">
        <f ca="1">SUMIFS(INDIRECT($F$1&amp;$F80&amp;":"&amp;$F80),INDIRECT($F$1&amp;dbP!$D$2&amp;":"&amp;dbP!$D$2),"&gt;="&amp;AW$6,INDIRECT($F$1&amp;dbP!$D$2&amp;":"&amp;dbP!$D$2),"&lt;="&amp;AW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X80" s="1">
        <f ca="1">SUMIFS(INDIRECT($F$1&amp;$F80&amp;":"&amp;$F80),INDIRECT($F$1&amp;dbP!$D$2&amp;":"&amp;dbP!$D$2),"&gt;="&amp;AX$6,INDIRECT($F$1&amp;dbP!$D$2&amp;":"&amp;dbP!$D$2),"&lt;="&amp;AX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Y80" s="1">
        <f ca="1">SUMIFS(INDIRECT($F$1&amp;$F80&amp;":"&amp;$F80),INDIRECT($F$1&amp;dbP!$D$2&amp;":"&amp;dbP!$D$2),"&gt;="&amp;AY$6,INDIRECT($F$1&amp;dbP!$D$2&amp;":"&amp;dbP!$D$2),"&lt;="&amp;AY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Z80" s="1">
        <f ca="1">SUMIFS(INDIRECT($F$1&amp;$F80&amp;":"&amp;$F80),INDIRECT($F$1&amp;dbP!$D$2&amp;":"&amp;dbP!$D$2),"&gt;="&amp;AZ$6,INDIRECT($F$1&amp;dbP!$D$2&amp;":"&amp;dbP!$D$2),"&lt;="&amp;AZ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A80" s="1">
        <f ca="1">SUMIFS(INDIRECT($F$1&amp;$F80&amp;":"&amp;$F80),INDIRECT($F$1&amp;dbP!$D$2&amp;":"&amp;dbP!$D$2),"&gt;="&amp;BA$6,INDIRECT($F$1&amp;dbP!$D$2&amp;":"&amp;dbP!$D$2),"&lt;="&amp;BA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B80" s="1">
        <f ca="1">SUMIFS(INDIRECT($F$1&amp;$F80&amp;":"&amp;$F80),INDIRECT($F$1&amp;dbP!$D$2&amp;":"&amp;dbP!$D$2),"&gt;="&amp;BB$6,INDIRECT($F$1&amp;dbP!$D$2&amp;":"&amp;dbP!$D$2),"&lt;="&amp;BB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C80" s="1">
        <f ca="1">SUMIFS(INDIRECT($F$1&amp;$F80&amp;":"&amp;$F80),INDIRECT($F$1&amp;dbP!$D$2&amp;":"&amp;dbP!$D$2),"&gt;="&amp;BC$6,INDIRECT($F$1&amp;dbP!$D$2&amp;":"&amp;dbP!$D$2),"&lt;="&amp;BC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D80" s="1">
        <f ca="1">SUMIFS(INDIRECT($F$1&amp;$F80&amp;":"&amp;$F80),INDIRECT($F$1&amp;dbP!$D$2&amp;":"&amp;dbP!$D$2),"&gt;="&amp;BD$6,INDIRECT($F$1&amp;dbP!$D$2&amp;":"&amp;dbP!$D$2),"&lt;="&amp;BD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E80" s="1">
        <f ca="1">SUMIFS(INDIRECT($F$1&amp;$F80&amp;":"&amp;$F80),INDIRECT($F$1&amp;dbP!$D$2&amp;":"&amp;dbP!$D$2),"&gt;="&amp;BE$6,INDIRECT($F$1&amp;dbP!$D$2&amp;":"&amp;dbP!$D$2),"&lt;="&amp;BE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</row>
    <row r="81" spans="2:57" x14ac:dyDescent="0.3">
      <c r="B81" s="1">
        <f>MAX(B$64:B80)+1</f>
        <v>162</v>
      </c>
      <c r="F81" s="1" t="str">
        <f ca="1">INDIRECT($B$1&amp;Items!H$2&amp;$B81)</f>
        <v>Y</v>
      </c>
      <c r="H81" s="13" t="str">
        <f ca="1">INDIRECT($B$1&amp;Items!E$2&amp;$B81)</f>
        <v>Капитальные затраты</v>
      </c>
      <c r="I81" s="13" t="str">
        <f ca="1">IF(INDIRECT($B$1&amp;Items!F$2&amp;$B81)="",H81,INDIRECT($B$1&amp;Items!F$2&amp;$B81))</f>
        <v>Основные средства - тип - 2</v>
      </c>
      <c r="J81" s="1" t="str">
        <f ca="1">IF(INDIRECT($B$1&amp;Items!G$2&amp;$B81)="",IF(H81&lt;&gt;I81,"  "&amp;I81,I81),"    "&amp;INDIRECT($B$1&amp;Items!G$2&amp;$B81))</f>
        <v xml:space="preserve">    Капзатраты - тип - 2 - 2</v>
      </c>
      <c r="S81" s="1">
        <f ca="1">SUM($U81:INDIRECT(ADDRESS(ROW(),SUMIFS($1:$1,$5:$5,MAX($5:$5)))))</f>
        <v>1218888</v>
      </c>
      <c r="V81" s="1">
        <f ca="1">SUMIFS(INDIRECT($F$1&amp;$F81&amp;":"&amp;$F81),INDIRECT($F$1&amp;dbP!$D$2&amp;":"&amp;dbP!$D$2),"&gt;="&amp;V$6,INDIRECT($F$1&amp;dbP!$D$2&amp;":"&amp;dbP!$D$2),"&lt;="&amp;V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1218888</v>
      </c>
      <c r="W81" s="1">
        <f ca="1">SUMIFS(INDIRECT($F$1&amp;$F81&amp;":"&amp;$F81),INDIRECT($F$1&amp;dbP!$D$2&amp;":"&amp;dbP!$D$2),"&gt;="&amp;W$6,INDIRECT($F$1&amp;dbP!$D$2&amp;":"&amp;dbP!$D$2),"&lt;="&amp;W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X81" s="1">
        <f ca="1">SUMIFS(INDIRECT($F$1&amp;$F81&amp;":"&amp;$F81),INDIRECT($F$1&amp;dbP!$D$2&amp;":"&amp;dbP!$D$2),"&gt;="&amp;X$6,INDIRECT($F$1&amp;dbP!$D$2&amp;":"&amp;dbP!$D$2),"&lt;="&amp;X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Y81" s="1">
        <f ca="1">SUMIFS(INDIRECT($F$1&amp;$F81&amp;":"&amp;$F81),INDIRECT($F$1&amp;dbP!$D$2&amp;":"&amp;dbP!$D$2),"&gt;="&amp;Y$6,INDIRECT($F$1&amp;dbP!$D$2&amp;":"&amp;dbP!$D$2),"&lt;="&amp;Y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Z81" s="1">
        <f ca="1">SUMIFS(INDIRECT($F$1&amp;$F81&amp;":"&amp;$F81),INDIRECT($F$1&amp;dbP!$D$2&amp;":"&amp;dbP!$D$2),"&gt;="&amp;Z$6,INDIRECT($F$1&amp;dbP!$D$2&amp;":"&amp;dbP!$D$2),"&lt;="&amp;Z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A81" s="1">
        <f ca="1">SUMIFS(INDIRECT($F$1&amp;$F81&amp;":"&amp;$F81),INDIRECT($F$1&amp;dbP!$D$2&amp;":"&amp;dbP!$D$2),"&gt;="&amp;AA$6,INDIRECT($F$1&amp;dbP!$D$2&amp;":"&amp;dbP!$D$2),"&lt;="&amp;AA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B81" s="1">
        <f ca="1">SUMIFS(INDIRECT($F$1&amp;$F81&amp;":"&amp;$F81),INDIRECT($F$1&amp;dbP!$D$2&amp;":"&amp;dbP!$D$2),"&gt;="&amp;AB$6,INDIRECT($F$1&amp;dbP!$D$2&amp;":"&amp;dbP!$D$2),"&lt;="&amp;AB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C81" s="1">
        <f ca="1">SUMIFS(INDIRECT($F$1&amp;$F81&amp;":"&amp;$F81),INDIRECT($F$1&amp;dbP!$D$2&amp;":"&amp;dbP!$D$2),"&gt;="&amp;AC$6,INDIRECT($F$1&amp;dbP!$D$2&amp;":"&amp;dbP!$D$2),"&lt;="&amp;AC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D81" s="1">
        <f ca="1">SUMIFS(INDIRECT($F$1&amp;$F81&amp;":"&amp;$F81),INDIRECT($F$1&amp;dbP!$D$2&amp;":"&amp;dbP!$D$2),"&gt;="&amp;AD$6,INDIRECT($F$1&amp;dbP!$D$2&amp;":"&amp;dbP!$D$2),"&lt;="&amp;AD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E81" s="1">
        <f ca="1">SUMIFS(INDIRECT($F$1&amp;$F81&amp;":"&amp;$F81),INDIRECT($F$1&amp;dbP!$D$2&amp;":"&amp;dbP!$D$2),"&gt;="&amp;AE$6,INDIRECT($F$1&amp;dbP!$D$2&amp;":"&amp;dbP!$D$2),"&lt;="&amp;AE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F81" s="1">
        <f ca="1">SUMIFS(INDIRECT($F$1&amp;$F81&amp;":"&amp;$F81),INDIRECT($F$1&amp;dbP!$D$2&amp;":"&amp;dbP!$D$2),"&gt;="&amp;AF$6,INDIRECT($F$1&amp;dbP!$D$2&amp;":"&amp;dbP!$D$2),"&lt;="&amp;AF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G81" s="1">
        <f ca="1">SUMIFS(INDIRECT($F$1&amp;$F81&amp;":"&amp;$F81),INDIRECT($F$1&amp;dbP!$D$2&amp;":"&amp;dbP!$D$2),"&gt;="&amp;AG$6,INDIRECT($F$1&amp;dbP!$D$2&amp;":"&amp;dbP!$D$2),"&lt;="&amp;AG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H81" s="1">
        <f ca="1">SUMIFS(INDIRECT($F$1&amp;$F81&amp;":"&amp;$F81),INDIRECT($F$1&amp;dbP!$D$2&amp;":"&amp;dbP!$D$2),"&gt;="&amp;AH$6,INDIRECT($F$1&amp;dbP!$D$2&amp;":"&amp;dbP!$D$2),"&lt;="&amp;AH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I81" s="1">
        <f ca="1">SUMIFS(INDIRECT($F$1&amp;$F81&amp;":"&amp;$F81),INDIRECT($F$1&amp;dbP!$D$2&amp;":"&amp;dbP!$D$2),"&gt;="&amp;AI$6,INDIRECT($F$1&amp;dbP!$D$2&amp;":"&amp;dbP!$D$2),"&lt;="&amp;AI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J81" s="1">
        <f ca="1">SUMIFS(INDIRECT($F$1&amp;$F81&amp;":"&amp;$F81),INDIRECT($F$1&amp;dbP!$D$2&amp;":"&amp;dbP!$D$2),"&gt;="&amp;AJ$6,INDIRECT($F$1&amp;dbP!$D$2&amp;":"&amp;dbP!$D$2),"&lt;="&amp;AJ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K81" s="1">
        <f ca="1">SUMIFS(INDIRECT($F$1&amp;$F81&amp;":"&amp;$F81),INDIRECT($F$1&amp;dbP!$D$2&amp;":"&amp;dbP!$D$2),"&gt;="&amp;AK$6,INDIRECT($F$1&amp;dbP!$D$2&amp;":"&amp;dbP!$D$2),"&lt;="&amp;AK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L81" s="1">
        <f ca="1">SUMIFS(INDIRECT($F$1&amp;$F81&amp;":"&amp;$F81),INDIRECT($F$1&amp;dbP!$D$2&amp;":"&amp;dbP!$D$2),"&gt;="&amp;AL$6,INDIRECT($F$1&amp;dbP!$D$2&amp;":"&amp;dbP!$D$2),"&lt;="&amp;AL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M81" s="1">
        <f ca="1">SUMIFS(INDIRECT($F$1&amp;$F81&amp;":"&amp;$F81),INDIRECT($F$1&amp;dbP!$D$2&amp;":"&amp;dbP!$D$2),"&gt;="&amp;AM$6,INDIRECT($F$1&amp;dbP!$D$2&amp;":"&amp;dbP!$D$2),"&lt;="&amp;AM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N81" s="1">
        <f ca="1">SUMIFS(INDIRECT($F$1&amp;$F81&amp;":"&amp;$F81),INDIRECT($F$1&amp;dbP!$D$2&amp;":"&amp;dbP!$D$2),"&gt;="&amp;AN$6,INDIRECT($F$1&amp;dbP!$D$2&amp;":"&amp;dbP!$D$2),"&lt;="&amp;AN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O81" s="1">
        <f ca="1">SUMIFS(INDIRECT($F$1&amp;$F81&amp;":"&amp;$F81),INDIRECT($F$1&amp;dbP!$D$2&amp;":"&amp;dbP!$D$2),"&gt;="&amp;AO$6,INDIRECT($F$1&amp;dbP!$D$2&amp;":"&amp;dbP!$D$2),"&lt;="&amp;AO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P81" s="1">
        <f ca="1">SUMIFS(INDIRECT($F$1&amp;$F81&amp;":"&amp;$F81),INDIRECT($F$1&amp;dbP!$D$2&amp;":"&amp;dbP!$D$2),"&gt;="&amp;AP$6,INDIRECT($F$1&amp;dbP!$D$2&amp;":"&amp;dbP!$D$2),"&lt;="&amp;AP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Q81" s="1">
        <f ca="1">SUMIFS(INDIRECT($F$1&amp;$F81&amp;":"&amp;$F81),INDIRECT($F$1&amp;dbP!$D$2&amp;":"&amp;dbP!$D$2),"&gt;="&amp;AQ$6,INDIRECT($F$1&amp;dbP!$D$2&amp;":"&amp;dbP!$D$2),"&lt;="&amp;AQ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R81" s="1">
        <f ca="1">SUMIFS(INDIRECT($F$1&amp;$F81&amp;":"&amp;$F81),INDIRECT($F$1&amp;dbP!$D$2&amp;":"&amp;dbP!$D$2),"&gt;="&amp;AR$6,INDIRECT($F$1&amp;dbP!$D$2&amp;":"&amp;dbP!$D$2),"&lt;="&amp;AR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S81" s="1">
        <f ca="1">SUMIFS(INDIRECT($F$1&amp;$F81&amp;":"&amp;$F81),INDIRECT($F$1&amp;dbP!$D$2&amp;":"&amp;dbP!$D$2),"&gt;="&amp;AS$6,INDIRECT($F$1&amp;dbP!$D$2&amp;":"&amp;dbP!$D$2),"&lt;="&amp;AS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T81" s="1">
        <f ca="1">SUMIFS(INDIRECT($F$1&amp;$F81&amp;":"&amp;$F81),INDIRECT($F$1&amp;dbP!$D$2&amp;":"&amp;dbP!$D$2),"&gt;="&amp;AT$6,INDIRECT($F$1&amp;dbP!$D$2&amp;":"&amp;dbP!$D$2),"&lt;="&amp;AT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U81" s="1">
        <f ca="1">SUMIFS(INDIRECT($F$1&amp;$F81&amp;":"&amp;$F81),INDIRECT($F$1&amp;dbP!$D$2&amp;":"&amp;dbP!$D$2),"&gt;="&amp;AU$6,INDIRECT($F$1&amp;dbP!$D$2&amp;":"&amp;dbP!$D$2),"&lt;="&amp;AU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V81" s="1">
        <f ca="1">SUMIFS(INDIRECT($F$1&amp;$F81&amp;":"&amp;$F81),INDIRECT($F$1&amp;dbP!$D$2&amp;":"&amp;dbP!$D$2),"&gt;="&amp;AV$6,INDIRECT($F$1&amp;dbP!$D$2&amp;":"&amp;dbP!$D$2),"&lt;="&amp;AV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W81" s="1">
        <f ca="1">SUMIFS(INDIRECT($F$1&amp;$F81&amp;":"&amp;$F81),INDIRECT($F$1&amp;dbP!$D$2&amp;":"&amp;dbP!$D$2),"&gt;="&amp;AW$6,INDIRECT($F$1&amp;dbP!$D$2&amp;":"&amp;dbP!$D$2),"&lt;="&amp;AW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X81" s="1">
        <f ca="1">SUMIFS(INDIRECT($F$1&amp;$F81&amp;":"&amp;$F81),INDIRECT($F$1&amp;dbP!$D$2&amp;":"&amp;dbP!$D$2),"&gt;="&amp;AX$6,INDIRECT($F$1&amp;dbP!$D$2&amp;":"&amp;dbP!$D$2),"&lt;="&amp;AX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Y81" s="1">
        <f ca="1">SUMIFS(INDIRECT($F$1&amp;$F81&amp;":"&amp;$F81),INDIRECT($F$1&amp;dbP!$D$2&amp;":"&amp;dbP!$D$2),"&gt;="&amp;AY$6,INDIRECT($F$1&amp;dbP!$D$2&amp;":"&amp;dbP!$D$2),"&lt;="&amp;AY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Z81" s="1">
        <f ca="1">SUMIFS(INDIRECT($F$1&amp;$F81&amp;":"&amp;$F81),INDIRECT($F$1&amp;dbP!$D$2&amp;":"&amp;dbP!$D$2),"&gt;="&amp;AZ$6,INDIRECT($F$1&amp;dbP!$D$2&amp;":"&amp;dbP!$D$2),"&lt;="&amp;AZ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A81" s="1">
        <f ca="1">SUMIFS(INDIRECT($F$1&amp;$F81&amp;":"&amp;$F81),INDIRECT($F$1&amp;dbP!$D$2&amp;":"&amp;dbP!$D$2),"&gt;="&amp;BA$6,INDIRECT($F$1&amp;dbP!$D$2&amp;":"&amp;dbP!$D$2),"&lt;="&amp;BA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B81" s="1">
        <f ca="1">SUMIFS(INDIRECT($F$1&amp;$F81&amp;":"&amp;$F81),INDIRECT($F$1&amp;dbP!$D$2&amp;":"&amp;dbP!$D$2),"&gt;="&amp;BB$6,INDIRECT($F$1&amp;dbP!$D$2&amp;":"&amp;dbP!$D$2),"&lt;="&amp;BB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C81" s="1">
        <f ca="1">SUMIFS(INDIRECT($F$1&amp;$F81&amp;":"&amp;$F81),INDIRECT($F$1&amp;dbP!$D$2&amp;":"&amp;dbP!$D$2),"&gt;="&amp;BC$6,INDIRECT($F$1&amp;dbP!$D$2&amp;":"&amp;dbP!$D$2),"&lt;="&amp;BC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D81" s="1">
        <f ca="1">SUMIFS(INDIRECT($F$1&amp;$F81&amp;":"&amp;$F81),INDIRECT($F$1&amp;dbP!$D$2&amp;":"&amp;dbP!$D$2),"&gt;="&amp;BD$6,INDIRECT($F$1&amp;dbP!$D$2&amp;":"&amp;dbP!$D$2),"&lt;="&amp;BD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E81" s="1">
        <f ca="1">SUMIFS(INDIRECT($F$1&amp;$F81&amp;":"&amp;$F81),INDIRECT($F$1&amp;dbP!$D$2&amp;":"&amp;dbP!$D$2),"&gt;="&amp;BE$6,INDIRECT($F$1&amp;dbP!$D$2&amp;":"&amp;dbP!$D$2),"&lt;="&amp;BE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</row>
    <row r="82" spans="2:57" x14ac:dyDescent="0.3">
      <c r="B82" s="1">
        <f>MAX(B$64:B81)+1</f>
        <v>163</v>
      </c>
      <c r="F82" s="1" t="str">
        <f ca="1">INDIRECT($B$1&amp;Items!H$2&amp;$B82)</f>
        <v>Y</v>
      </c>
      <c r="H82" s="13" t="str">
        <f ca="1">INDIRECT($B$1&amp;Items!E$2&amp;$B82)</f>
        <v>Капитальные затраты</v>
      </c>
      <c r="I82" s="13" t="str">
        <f ca="1">IF(INDIRECT($B$1&amp;Items!F$2&amp;$B82)="",H82,INDIRECT($B$1&amp;Items!F$2&amp;$B82))</f>
        <v>Основные средства - тип - 2</v>
      </c>
      <c r="J82" s="1" t="str">
        <f ca="1">IF(INDIRECT($B$1&amp;Items!G$2&amp;$B82)="",IF(H82&lt;&gt;I82,"  "&amp;I82,I82),"    "&amp;INDIRECT($B$1&amp;Items!G$2&amp;$B82))</f>
        <v xml:space="preserve">    Капзатраты - тип - 2 - 3</v>
      </c>
      <c r="S82" s="1">
        <f ca="1">SUM($U82:INDIRECT(ADDRESS(ROW(),SUMIFS($1:$1,$5:$5,MAX($5:$5)))))</f>
        <v>1569381.3340000003</v>
      </c>
      <c r="V82" s="1">
        <f ca="1">SUMIFS(INDIRECT($F$1&amp;$F82&amp;":"&amp;$F82),INDIRECT($F$1&amp;dbP!$D$2&amp;":"&amp;dbP!$D$2),"&gt;="&amp;V$6,INDIRECT($F$1&amp;dbP!$D$2&amp;":"&amp;dbP!$D$2),"&lt;="&amp;V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1569381.3340000003</v>
      </c>
      <c r="W82" s="1">
        <f ca="1">SUMIFS(INDIRECT($F$1&amp;$F82&amp;":"&amp;$F82),INDIRECT($F$1&amp;dbP!$D$2&amp;":"&amp;dbP!$D$2),"&gt;="&amp;W$6,INDIRECT($F$1&amp;dbP!$D$2&amp;":"&amp;dbP!$D$2),"&lt;="&amp;W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X82" s="1">
        <f ca="1">SUMIFS(INDIRECT($F$1&amp;$F82&amp;":"&amp;$F82),INDIRECT($F$1&amp;dbP!$D$2&amp;":"&amp;dbP!$D$2),"&gt;="&amp;X$6,INDIRECT($F$1&amp;dbP!$D$2&amp;":"&amp;dbP!$D$2),"&lt;="&amp;X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Y82" s="1">
        <f ca="1">SUMIFS(INDIRECT($F$1&amp;$F82&amp;":"&amp;$F82),INDIRECT($F$1&amp;dbP!$D$2&amp;":"&amp;dbP!$D$2),"&gt;="&amp;Y$6,INDIRECT($F$1&amp;dbP!$D$2&amp;":"&amp;dbP!$D$2),"&lt;="&amp;Y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Z82" s="1">
        <f ca="1">SUMIFS(INDIRECT($F$1&amp;$F82&amp;":"&amp;$F82),INDIRECT($F$1&amp;dbP!$D$2&amp;":"&amp;dbP!$D$2),"&gt;="&amp;Z$6,INDIRECT($F$1&amp;dbP!$D$2&amp;":"&amp;dbP!$D$2),"&lt;="&amp;Z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A82" s="1">
        <f ca="1">SUMIFS(INDIRECT($F$1&amp;$F82&amp;":"&amp;$F82),INDIRECT($F$1&amp;dbP!$D$2&amp;":"&amp;dbP!$D$2),"&gt;="&amp;AA$6,INDIRECT($F$1&amp;dbP!$D$2&amp;":"&amp;dbP!$D$2),"&lt;="&amp;AA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B82" s="1">
        <f ca="1">SUMIFS(INDIRECT($F$1&amp;$F82&amp;":"&amp;$F82),INDIRECT($F$1&amp;dbP!$D$2&amp;":"&amp;dbP!$D$2),"&gt;="&amp;AB$6,INDIRECT($F$1&amp;dbP!$D$2&amp;":"&amp;dbP!$D$2),"&lt;="&amp;AB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C82" s="1">
        <f ca="1">SUMIFS(INDIRECT($F$1&amp;$F82&amp;":"&amp;$F82),INDIRECT($F$1&amp;dbP!$D$2&amp;":"&amp;dbP!$D$2),"&gt;="&amp;AC$6,INDIRECT($F$1&amp;dbP!$D$2&amp;":"&amp;dbP!$D$2),"&lt;="&amp;AC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D82" s="1">
        <f ca="1">SUMIFS(INDIRECT($F$1&amp;$F82&amp;":"&amp;$F82),INDIRECT($F$1&amp;dbP!$D$2&amp;":"&amp;dbP!$D$2),"&gt;="&amp;AD$6,INDIRECT($F$1&amp;dbP!$D$2&amp;":"&amp;dbP!$D$2),"&lt;="&amp;AD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E82" s="1">
        <f ca="1">SUMIFS(INDIRECT($F$1&amp;$F82&amp;":"&amp;$F82),INDIRECT($F$1&amp;dbP!$D$2&amp;":"&amp;dbP!$D$2),"&gt;="&amp;AE$6,INDIRECT($F$1&amp;dbP!$D$2&amp;":"&amp;dbP!$D$2),"&lt;="&amp;AE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F82" s="1">
        <f ca="1">SUMIFS(INDIRECT($F$1&amp;$F82&amp;":"&amp;$F82),INDIRECT($F$1&amp;dbP!$D$2&amp;":"&amp;dbP!$D$2),"&gt;="&amp;AF$6,INDIRECT($F$1&amp;dbP!$D$2&amp;":"&amp;dbP!$D$2),"&lt;="&amp;AF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G82" s="1">
        <f ca="1">SUMIFS(INDIRECT($F$1&amp;$F82&amp;":"&amp;$F82),INDIRECT($F$1&amp;dbP!$D$2&amp;":"&amp;dbP!$D$2),"&gt;="&amp;AG$6,INDIRECT($F$1&amp;dbP!$D$2&amp;":"&amp;dbP!$D$2),"&lt;="&amp;AG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H82" s="1">
        <f ca="1">SUMIFS(INDIRECT($F$1&amp;$F82&amp;":"&amp;$F82),INDIRECT($F$1&amp;dbP!$D$2&amp;":"&amp;dbP!$D$2),"&gt;="&amp;AH$6,INDIRECT($F$1&amp;dbP!$D$2&amp;":"&amp;dbP!$D$2),"&lt;="&amp;AH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I82" s="1">
        <f ca="1">SUMIFS(INDIRECT($F$1&amp;$F82&amp;":"&amp;$F82),INDIRECT($F$1&amp;dbP!$D$2&amp;":"&amp;dbP!$D$2),"&gt;="&amp;AI$6,INDIRECT($F$1&amp;dbP!$D$2&amp;":"&amp;dbP!$D$2),"&lt;="&amp;AI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J82" s="1">
        <f ca="1">SUMIFS(INDIRECT($F$1&amp;$F82&amp;":"&amp;$F82),INDIRECT($F$1&amp;dbP!$D$2&amp;":"&amp;dbP!$D$2),"&gt;="&amp;AJ$6,INDIRECT($F$1&amp;dbP!$D$2&amp;":"&amp;dbP!$D$2),"&lt;="&amp;AJ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K82" s="1">
        <f ca="1">SUMIFS(INDIRECT($F$1&amp;$F82&amp;":"&amp;$F82),INDIRECT($F$1&amp;dbP!$D$2&amp;":"&amp;dbP!$D$2),"&gt;="&amp;AK$6,INDIRECT($F$1&amp;dbP!$D$2&amp;":"&amp;dbP!$D$2),"&lt;="&amp;AK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L82" s="1">
        <f ca="1">SUMIFS(INDIRECT($F$1&amp;$F82&amp;":"&amp;$F82),INDIRECT($F$1&amp;dbP!$D$2&amp;":"&amp;dbP!$D$2),"&gt;="&amp;AL$6,INDIRECT($F$1&amp;dbP!$D$2&amp;":"&amp;dbP!$D$2),"&lt;="&amp;AL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M82" s="1">
        <f ca="1">SUMIFS(INDIRECT($F$1&amp;$F82&amp;":"&amp;$F82),INDIRECT($F$1&amp;dbP!$D$2&amp;":"&amp;dbP!$D$2),"&gt;="&amp;AM$6,INDIRECT($F$1&amp;dbP!$D$2&amp;":"&amp;dbP!$D$2),"&lt;="&amp;AM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N82" s="1">
        <f ca="1">SUMIFS(INDIRECT($F$1&amp;$F82&amp;":"&amp;$F82),INDIRECT($F$1&amp;dbP!$D$2&amp;":"&amp;dbP!$D$2),"&gt;="&amp;AN$6,INDIRECT($F$1&amp;dbP!$D$2&amp;":"&amp;dbP!$D$2),"&lt;="&amp;AN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O82" s="1">
        <f ca="1">SUMIFS(INDIRECT($F$1&amp;$F82&amp;":"&amp;$F82),INDIRECT($F$1&amp;dbP!$D$2&amp;":"&amp;dbP!$D$2),"&gt;="&amp;AO$6,INDIRECT($F$1&amp;dbP!$D$2&amp;":"&amp;dbP!$D$2),"&lt;="&amp;AO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P82" s="1">
        <f ca="1">SUMIFS(INDIRECT($F$1&amp;$F82&amp;":"&amp;$F82),INDIRECT($F$1&amp;dbP!$D$2&amp;":"&amp;dbP!$D$2),"&gt;="&amp;AP$6,INDIRECT($F$1&amp;dbP!$D$2&amp;":"&amp;dbP!$D$2),"&lt;="&amp;AP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Q82" s="1">
        <f ca="1">SUMIFS(INDIRECT($F$1&amp;$F82&amp;":"&amp;$F82),INDIRECT($F$1&amp;dbP!$D$2&amp;":"&amp;dbP!$D$2),"&gt;="&amp;AQ$6,INDIRECT($F$1&amp;dbP!$D$2&amp;":"&amp;dbP!$D$2),"&lt;="&amp;AQ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R82" s="1">
        <f ca="1">SUMIFS(INDIRECT($F$1&amp;$F82&amp;":"&amp;$F82),INDIRECT($F$1&amp;dbP!$D$2&amp;":"&amp;dbP!$D$2),"&gt;="&amp;AR$6,INDIRECT($F$1&amp;dbP!$D$2&amp;":"&amp;dbP!$D$2),"&lt;="&amp;AR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S82" s="1">
        <f ca="1">SUMIFS(INDIRECT($F$1&amp;$F82&amp;":"&amp;$F82),INDIRECT($F$1&amp;dbP!$D$2&amp;":"&amp;dbP!$D$2),"&gt;="&amp;AS$6,INDIRECT($F$1&amp;dbP!$D$2&amp;":"&amp;dbP!$D$2),"&lt;="&amp;AS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T82" s="1">
        <f ca="1">SUMIFS(INDIRECT($F$1&amp;$F82&amp;":"&amp;$F82),INDIRECT($F$1&amp;dbP!$D$2&amp;":"&amp;dbP!$D$2),"&gt;="&amp;AT$6,INDIRECT($F$1&amp;dbP!$D$2&amp;":"&amp;dbP!$D$2),"&lt;="&amp;AT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U82" s="1">
        <f ca="1">SUMIFS(INDIRECT($F$1&amp;$F82&amp;":"&amp;$F82),INDIRECT($F$1&amp;dbP!$D$2&amp;":"&amp;dbP!$D$2),"&gt;="&amp;AU$6,INDIRECT($F$1&amp;dbP!$D$2&amp;":"&amp;dbP!$D$2),"&lt;="&amp;AU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V82" s="1">
        <f ca="1">SUMIFS(INDIRECT($F$1&amp;$F82&amp;":"&amp;$F82),INDIRECT($F$1&amp;dbP!$D$2&amp;":"&amp;dbP!$D$2),"&gt;="&amp;AV$6,INDIRECT($F$1&amp;dbP!$D$2&amp;":"&amp;dbP!$D$2),"&lt;="&amp;AV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W82" s="1">
        <f ca="1">SUMIFS(INDIRECT($F$1&amp;$F82&amp;":"&amp;$F82),INDIRECT($F$1&amp;dbP!$D$2&amp;":"&amp;dbP!$D$2),"&gt;="&amp;AW$6,INDIRECT($F$1&amp;dbP!$D$2&amp;":"&amp;dbP!$D$2),"&lt;="&amp;AW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X82" s="1">
        <f ca="1">SUMIFS(INDIRECT($F$1&amp;$F82&amp;":"&amp;$F82),INDIRECT($F$1&amp;dbP!$D$2&amp;":"&amp;dbP!$D$2),"&gt;="&amp;AX$6,INDIRECT($F$1&amp;dbP!$D$2&amp;":"&amp;dbP!$D$2),"&lt;="&amp;AX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Y82" s="1">
        <f ca="1">SUMIFS(INDIRECT($F$1&amp;$F82&amp;":"&amp;$F82),INDIRECT($F$1&amp;dbP!$D$2&amp;":"&amp;dbP!$D$2),"&gt;="&amp;AY$6,INDIRECT($F$1&amp;dbP!$D$2&amp;":"&amp;dbP!$D$2),"&lt;="&amp;AY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Z82" s="1">
        <f ca="1">SUMIFS(INDIRECT($F$1&amp;$F82&amp;":"&amp;$F82),INDIRECT($F$1&amp;dbP!$D$2&amp;":"&amp;dbP!$D$2),"&gt;="&amp;AZ$6,INDIRECT($F$1&amp;dbP!$D$2&amp;":"&amp;dbP!$D$2),"&lt;="&amp;AZ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A82" s="1">
        <f ca="1">SUMIFS(INDIRECT($F$1&amp;$F82&amp;":"&amp;$F82),INDIRECT($F$1&amp;dbP!$D$2&amp;":"&amp;dbP!$D$2),"&gt;="&amp;BA$6,INDIRECT($F$1&amp;dbP!$D$2&amp;":"&amp;dbP!$D$2),"&lt;="&amp;BA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B82" s="1">
        <f ca="1">SUMIFS(INDIRECT($F$1&amp;$F82&amp;":"&amp;$F82),INDIRECT($F$1&amp;dbP!$D$2&amp;":"&amp;dbP!$D$2),"&gt;="&amp;BB$6,INDIRECT($F$1&amp;dbP!$D$2&amp;":"&amp;dbP!$D$2),"&lt;="&amp;BB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C82" s="1">
        <f ca="1">SUMIFS(INDIRECT($F$1&amp;$F82&amp;":"&amp;$F82),INDIRECT($F$1&amp;dbP!$D$2&amp;":"&amp;dbP!$D$2),"&gt;="&amp;BC$6,INDIRECT($F$1&amp;dbP!$D$2&amp;":"&amp;dbP!$D$2),"&lt;="&amp;BC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D82" s="1">
        <f ca="1">SUMIFS(INDIRECT($F$1&amp;$F82&amp;":"&amp;$F82),INDIRECT($F$1&amp;dbP!$D$2&amp;":"&amp;dbP!$D$2),"&gt;="&amp;BD$6,INDIRECT($F$1&amp;dbP!$D$2&amp;":"&amp;dbP!$D$2),"&lt;="&amp;BD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E82" s="1">
        <f ca="1">SUMIFS(INDIRECT($F$1&amp;$F82&amp;":"&amp;$F82),INDIRECT($F$1&amp;dbP!$D$2&amp;":"&amp;dbP!$D$2),"&gt;="&amp;BE$6,INDIRECT($F$1&amp;dbP!$D$2&amp;":"&amp;dbP!$D$2),"&lt;="&amp;BE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</row>
    <row r="83" spans="2:57" x14ac:dyDescent="0.3">
      <c r="B83" s="1">
        <f>MAX(B$64:B82)+1</f>
        <v>164</v>
      </c>
      <c r="F83" s="1" t="str">
        <f ca="1">INDIRECT($B$1&amp;Items!H$2&amp;$B83)</f>
        <v>Y</v>
      </c>
      <c r="H83" s="13" t="str">
        <f ca="1">INDIRECT($B$1&amp;Items!E$2&amp;$B83)</f>
        <v>Капитальные затраты</v>
      </c>
      <c r="I83" s="13" t="str">
        <f ca="1">IF(INDIRECT($B$1&amp;Items!F$2&amp;$B83)="",H83,INDIRECT($B$1&amp;Items!F$2&amp;$B83))</f>
        <v>Основные средства - тип - 2</v>
      </c>
      <c r="J83" s="1" t="str">
        <f ca="1">IF(INDIRECT($B$1&amp;Items!G$2&amp;$B83)="",IF(H83&lt;&gt;I83,"  "&amp;I83,I83),"    "&amp;INDIRECT($B$1&amp;Items!G$2&amp;$B83))</f>
        <v xml:space="preserve">    Капзатраты - тип - 2 - 4</v>
      </c>
      <c r="S83" s="1">
        <f ca="1">SUM($U83:INDIRECT(ADDRESS(ROW(),SUMIFS($1:$1,$5:$5,MAX($5:$5)))))</f>
        <v>1129541.015625</v>
      </c>
      <c r="V83" s="1">
        <f ca="1">SUMIFS(INDIRECT($F$1&amp;$F83&amp;":"&amp;$F83),INDIRECT($F$1&amp;dbP!$D$2&amp;":"&amp;dbP!$D$2),"&gt;="&amp;V$6,INDIRECT($F$1&amp;dbP!$D$2&amp;":"&amp;dbP!$D$2),"&lt;="&amp;V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1129541.015625</v>
      </c>
      <c r="W83" s="1">
        <f ca="1">SUMIFS(INDIRECT($F$1&amp;$F83&amp;":"&amp;$F83),INDIRECT($F$1&amp;dbP!$D$2&amp;":"&amp;dbP!$D$2),"&gt;="&amp;W$6,INDIRECT($F$1&amp;dbP!$D$2&amp;":"&amp;dbP!$D$2),"&lt;="&amp;W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X83" s="1">
        <f ca="1">SUMIFS(INDIRECT($F$1&amp;$F83&amp;":"&amp;$F83),INDIRECT($F$1&amp;dbP!$D$2&amp;":"&amp;dbP!$D$2),"&gt;="&amp;X$6,INDIRECT($F$1&amp;dbP!$D$2&amp;":"&amp;dbP!$D$2),"&lt;="&amp;X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Y83" s="1">
        <f ca="1">SUMIFS(INDIRECT($F$1&amp;$F83&amp;":"&amp;$F83),INDIRECT($F$1&amp;dbP!$D$2&amp;":"&amp;dbP!$D$2),"&gt;="&amp;Y$6,INDIRECT($F$1&amp;dbP!$D$2&amp;":"&amp;dbP!$D$2),"&lt;="&amp;Y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Z83" s="1">
        <f ca="1">SUMIFS(INDIRECT($F$1&amp;$F83&amp;":"&amp;$F83),INDIRECT($F$1&amp;dbP!$D$2&amp;":"&amp;dbP!$D$2),"&gt;="&amp;Z$6,INDIRECT($F$1&amp;dbP!$D$2&amp;":"&amp;dbP!$D$2),"&lt;="&amp;Z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A83" s="1">
        <f ca="1">SUMIFS(INDIRECT($F$1&amp;$F83&amp;":"&amp;$F83),INDIRECT($F$1&amp;dbP!$D$2&amp;":"&amp;dbP!$D$2),"&gt;="&amp;AA$6,INDIRECT($F$1&amp;dbP!$D$2&amp;":"&amp;dbP!$D$2),"&lt;="&amp;AA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B83" s="1">
        <f ca="1">SUMIFS(INDIRECT($F$1&amp;$F83&amp;":"&amp;$F83),INDIRECT($F$1&amp;dbP!$D$2&amp;":"&amp;dbP!$D$2),"&gt;="&amp;AB$6,INDIRECT($F$1&amp;dbP!$D$2&amp;":"&amp;dbP!$D$2),"&lt;="&amp;AB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C83" s="1">
        <f ca="1">SUMIFS(INDIRECT($F$1&amp;$F83&amp;":"&amp;$F83),INDIRECT($F$1&amp;dbP!$D$2&amp;":"&amp;dbP!$D$2),"&gt;="&amp;AC$6,INDIRECT($F$1&amp;dbP!$D$2&amp;":"&amp;dbP!$D$2),"&lt;="&amp;AC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D83" s="1">
        <f ca="1">SUMIFS(INDIRECT($F$1&amp;$F83&amp;":"&amp;$F83),INDIRECT($F$1&amp;dbP!$D$2&amp;":"&amp;dbP!$D$2),"&gt;="&amp;AD$6,INDIRECT($F$1&amp;dbP!$D$2&amp;":"&amp;dbP!$D$2),"&lt;="&amp;AD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E83" s="1">
        <f ca="1">SUMIFS(INDIRECT($F$1&amp;$F83&amp;":"&amp;$F83),INDIRECT($F$1&amp;dbP!$D$2&amp;":"&amp;dbP!$D$2),"&gt;="&amp;AE$6,INDIRECT($F$1&amp;dbP!$D$2&amp;":"&amp;dbP!$D$2),"&lt;="&amp;AE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F83" s="1">
        <f ca="1">SUMIFS(INDIRECT($F$1&amp;$F83&amp;":"&amp;$F83),INDIRECT($F$1&amp;dbP!$D$2&amp;":"&amp;dbP!$D$2),"&gt;="&amp;AF$6,INDIRECT($F$1&amp;dbP!$D$2&amp;":"&amp;dbP!$D$2),"&lt;="&amp;AF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G83" s="1">
        <f ca="1">SUMIFS(INDIRECT($F$1&amp;$F83&amp;":"&amp;$F83),INDIRECT($F$1&amp;dbP!$D$2&amp;":"&amp;dbP!$D$2),"&gt;="&amp;AG$6,INDIRECT($F$1&amp;dbP!$D$2&amp;":"&amp;dbP!$D$2),"&lt;="&amp;AG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H83" s="1">
        <f ca="1">SUMIFS(INDIRECT($F$1&amp;$F83&amp;":"&amp;$F83),INDIRECT($F$1&amp;dbP!$D$2&amp;":"&amp;dbP!$D$2),"&gt;="&amp;AH$6,INDIRECT($F$1&amp;dbP!$D$2&amp;":"&amp;dbP!$D$2),"&lt;="&amp;AH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I83" s="1">
        <f ca="1">SUMIFS(INDIRECT($F$1&amp;$F83&amp;":"&amp;$F83),INDIRECT($F$1&amp;dbP!$D$2&amp;":"&amp;dbP!$D$2),"&gt;="&amp;AI$6,INDIRECT($F$1&amp;dbP!$D$2&amp;":"&amp;dbP!$D$2),"&lt;="&amp;AI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J83" s="1">
        <f ca="1">SUMIFS(INDIRECT($F$1&amp;$F83&amp;":"&amp;$F83),INDIRECT($F$1&amp;dbP!$D$2&amp;":"&amp;dbP!$D$2),"&gt;="&amp;AJ$6,INDIRECT($F$1&amp;dbP!$D$2&amp;":"&amp;dbP!$D$2),"&lt;="&amp;AJ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K83" s="1">
        <f ca="1">SUMIFS(INDIRECT($F$1&amp;$F83&amp;":"&amp;$F83),INDIRECT($F$1&amp;dbP!$D$2&amp;":"&amp;dbP!$D$2),"&gt;="&amp;AK$6,INDIRECT($F$1&amp;dbP!$D$2&amp;":"&amp;dbP!$D$2),"&lt;="&amp;AK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L83" s="1">
        <f ca="1">SUMIFS(INDIRECT($F$1&amp;$F83&amp;":"&amp;$F83),INDIRECT($F$1&amp;dbP!$D$2&amp;":"&amp;dbP!$D$2),"&gt;="&amp;AL$6,INDIRECT($F$1&amp;dbP!$D$2&amp;":"&amp;dbP!$D$2),"&lt;="&amp;AL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M83" s="1">
        <f ca="1">SUMIFS(INDIRECT($F$1&amp;$F83&amp;":"&amp;$F83),INDIRECT($F$1&amp;dbP!$D$2&amp;":"&amp;dbP!$D$2),"&gt;="&amp;AM$6,INDIRECT($F$1&amp;dbP!$D$2&amp;":"&amp;dbP!$D$2),"&lt;="&amp;AM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N83" s="1">
        <f ca="1">SUMIFS(INDIRECT($F$1&amp;$F83&amp;":"&amp;$F83),INDIRECT($F$1&amp;dbP!$D$2&amp;":"&amp;dbP!$D$2),"&gt;="&amp;AN$6,INDIRECT($F$1&amp;dbP!$D$2&amp;":"&amp;dbP!$D$2),"&lt;="&amp;AN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O83" s="1">
        <f ca="1">SUMIFS(INDIRECT($F$1&amp;$F83&amp;":"&amp;$F83),INDIRECT($F$1&amp;dbP!$D$2&amp;":"&amp;dbP!$D$2),"&gt;="&amp;AO$6,INDIRECT($F$1&amp;dbP!$D$2&amp;":"&amp;dbP!$D$2),"&lt;="&amp;AO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P83" s="1">
        <f ca="1">SUMIFS(INDIRECT($F$1&amp;$F83&amp;":"&amp;$F83),INDIRECT($F$1&amp;dbP!$D$2&amp;":"&amp;dbP!$D$2),"&gt;="&amp;AP$6,INDIRECT($F$1&amp;dbP!$D$2&amp;":"&amp;dbP!$D$2),"&lt;="&amp;AP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Q83" s="1">
        <f ca="1">SUMIFS(INDIRECT($F$1&amp;$F83&amp;":"&amp;$F83),INDIRECT($F$1&amp;dbP!$D$2&amp;":"&amp;dbP!$D$2),"&gt;="&amp;AQ$6,INDIRECT($F$1&amp;dbP!$D$2&amp;":"&amp;dbP!$D$2),"&lt;="&amp;AQ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R83" s="1">
        <f ca="1">SUMIFS(INDIRECT($F$1&amp;$F83&amp;":"&amp;$F83),INDIRECT($F$1&amp;dbP!$D$2&amp;":"&amp;dbP!$D$2),"&gt;="&amp;AR$6,INDIRECT($F$1&amp;dbP!$D$2&amp;":"&amp;dbP!$D$2),"&lt;="&amp;AR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S83" s="1">
        <f ca="1">SUMIFS(INDIRECT($F$1&amp;$F83&amp;":"&amp;$F83),INDIRECT($F$1&amp;dbP!$D$2&amp;":"&amp;dbP!$D$2),"&gt;="&amp;AS$6,INDIRECT($F$1&amp;dbP!$D$2&amp;":"&amp;dbP!$D$2),"&lt;="&amp;AS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T83" s="1">
        <f ca="1">SUMIFS(INDIRECT($F$1&amp;$F83&amp;":"&amp;$F83),INDIRECT($F$1&amp;dbP!$D$2&amp;":"&amp;dbP!$D$2),"&gt;="&amp;AT$6,INDIRECT($F$1&amp;dbP!$D$2&amp;":"&amp;dbP!$D$2),"&lt;="&amp;AT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U83" s="1">
        <f ca="1">SUMIFS(INDIRECT($F$1&amp;$F83&amp;":"&amp;$F83),INDIRECT($F$1&amp;dbP!$D$2&amp;":"&amp;dbP!$D$2),"&gt;="&amp;AU$6,INDIRECT($F$1&amp;dbP!$D$2&amp;":"&amp;dbP!$D$2),"&lt;="&amp;AU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V83" s="1">
        <f ca="1">SUMIFS(INDIRECT($F$1&amp;$F83&amp;":"&amp;$F83),INDIRECT($F$1&amp;dbP!$D$2&amp;":"&amp;dbP!$D$2),"&gt;="&amp;AV$6,INDIRECT($F$1&amp;dbP!$D$2&amp;":"&amp;dbP!$D$2),"&lt;="&amp;AV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W83" s="1">
        <f ca="1">SUMIFS(INDIRECT($F$1&amp;$F83&amp;":"&amp;$F83),INDIRECT($F$1&amp;dbP!$D$2&amp;":"&amp;dbP!$D$2),"&gt;="&amp;AW$6,INDIRECT($F$1&amp;dbP!$D$2&amp;":"&amp;dbP!$D$2),"&lt;="&amp;AW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X83" s="1">
        <f ca="1">SUMIFS(INDIRECT($F$1&amp;$F83&amp;":"&amp;$F83),INDIRECT($F$1&amp;dbP!$D$2&amp;":"&amp;dbP!$D$2),"&gt;="&amp;AX$6,INDIRECT($F$1&amp;dbP!$D$2&amp;":"&amp;dbP!$D$2),"&lt;="&amp;AX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Y83" s="1">
        <f ca="1">SUMIFS(INDIRECT($F$1&amp;$F83&amp;":"&amp;$F83),INDIRECT($F$1&amp;dbP!$D$2&amp;":"&amp;dbP!$D$2),"&gt;="&amp;AY$6,INDIRECT($F$1&amp;dbP!$D$2&amp;":"&amp;dbP!$D$2),"&lt;="&amp;AY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Z83" s="1">
        <f ca="1">SUMIFS(INDIRECT($F$1&amp;$F83&amp;":"&amp;$F83),INDIRECT($F$1&amp;dbP!$D$2&amp;":"&amp;dbP!$D$2),"&gt;="&amp;AZ$6,INDIRECT($F$1&amp;dbP!$D$2&amp;":"&amp;dbP!$D$2),"&lt;="&amp;AZ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A83" s="1">
        <f ca="1">SUMIFS(INDIRECT($F$1&amp;$F83&amp;":"&amp;$F83),INDIRECT($F$1&amp;dbP!$D$2&amp;":"&amp;dbP!$D$2),"&gt;="&amp;BA$6,INDIRECT($F$1&amp;dbP!$D$2&amp;":"&amp;dbP!$D$2),"&lt;="&amp;BA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B83" s="1">
        <f ca="1">SUMIFS(INDIRECT($F$1&amp;$F83&amp;":"&amp;$F83),INDIRECT($F$1&amp;dbP!$D$2&amp;":"&amp;dbP!$D$2),"&gt;="&amp;BB$6,INDIRECT($F$1&amp;dbP!$D$2&amp;":"&amp;dbP!$D$2),"&lt;="&amp;BB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C83" s="1">
        <f ca="1">SUMIFS(INDIRECT($F$1&amp;$F83&amp;":"&amp;$F83),INDIRECT($F$1&amp;dbP!$D$2&amp;":"&amp;dbP!$D$2),"&gt;="&amp;BC$6,INDIRECT($F$1&amp;dbP!$D$2&amp;":"&amp;dbP!$D$2),"&lt;="&amp;BC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D83" s="1">
        <f ca="1">SUMIFS(INDIRECT($F$1&amp;$F83&amp;":"&amp;$F83),INDIRECT($F$1&amp;dbP!$D$2&amp;":"&amp;dbP!$D$2),"&gt;="&amp;BD$6,INDIRECT($F$1&amp;dbP!$D$2&amp;":"&amp;dbP!$D$2),"&lt;="&amp;BD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E83" s="1">
        <f ca="1">SUMIFS(INDIRECT($F$1&amp;$F83&amp;":"&amp;$F83),INDIRECT($F$1&amp;dbP!$D$2&amp;":"&amp;dbP!$D$2),"&gt;="&amp;BE$6,INDIRECT($F$1&amp;dbP!$D$2&amp;":"&amp;dbP!$D$2),"&lt;="&amp;BE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</row>
    <row r="84" spans="2:57" x14ac:dyDescent="0.3">
      <c r="B84" s="1">
        <f>MAX(B$64:B83)+1</f>
        <v>165</v>
      </c>
      <c r="F84" s="1" t="str">
        <f ca="1">INDIRECT($B$1&amp;Items!H$2&amp;$B84)</f>
        <v>Y</v>
      </c>
      <c r="H84" s="13" t="str">
        <f ca="1">INDIRECT($B$1&amp;Items!E$2&amp;$B84)</f>
        <v>Капитальные затраты</v>
      </c>
      <c r="I84" s="13" t="str">
        <f ca="1">IF(INDIRECT($B$1&amp;Items!F$2&amp;$B84)="",H84,INDIRECT($B$1&amp;Items!F$2&amp;$B84))</f>
        <v>Основные средства - тип - 2</v>
      </c>
      <c r="J84" s="1" t="str">
        <f ca="1">IF(INDIRECT($B$1&amp;Items!G$2&amp;$B84)="",IF(H84&lt;&gt;I84,"  "&amp;I84,I84),"    "&amp;INDIRECT($B$1&amp;Items!G$2&amp;$B84))</f>
        <v xml:space="preserve">    Капзатраты - тип - 2 - 5</v>
      </c>
      <c r="S84" s="1">
        <f ca="1">SUM($U84:INDIRECT(ADDRESS(ROW(),SUMIFS($1:$1,$5:$5,MAX($5:$5)))))</f>
        <v>1225237.7088000004</v>
      </c>
      <c r="V84" s="1">
        <f ca="1">SUMIFS(INDIRECT($F$1&amp;$F84&amp;":"&amp;$F84),INDIRECT($F$1&amp;dbP!$D$2&amp;":"&amp;dbP!$D$2),"&gt;="&amp;V$6,INDIRECT($F$1&amp;dbP!$D$2&amp;":"&amp;dbP!$D$2),"&lt;="&amp;V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1225237.7088000004</v>
      </c>
      <c r="W84" s="1">
        <f ca="1">SUMIFS(INDIRECT($F$1&amp;$F84&amp;":"&amp;$F84),INDIRECT($F$1&amp;dbP!$D$2&amp;":"&amp;dbP!$D$2),"&gt;="&amp;W$6,INDIRECT($F$1&amp;dbP!$D$2&amp;":"&amp;dbP!$D$2),"&lt;="&amp;W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X84" s="1">
        <f ca="1">SUMIFS(INDIRECT($F$1&amp;$F84&amp;":"&amp;$F84),INDIRECT($F$1&amp;dbP!$D$2&amp;":"&amp;dbP!$D$2),"&gt;="&amp;X$6,INDIRECT($F$1&amp;dbP!$D$2&amp;":"&amp;dbP!$D$2),"&lt;="&amp;X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Y84" s="1">
        <f ca="1">SUMIFS(INDIRECT($F$1&amp;$F84&amp;":"&amp;$F84),INDIRECT($F$1&amp;dbP!$D$2&amp;":"&amp;dbP!$D$2),"&gt;="&amp;Y$6,INDIRECT($F$1&amp;dbP!$D$2&amp;":"&amp;dbP!$D$2),"&lt;="&amp;Y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Z84" s="1">
        <f ca="1">SUMIFS(INDIRECT($F$1&amp;$F84&amp;":"&amp;$F84),INDIRECT($F$1&amp;dbP!$D$2&amp;":"&amp;dbP!$D$2),"&gt;="&amp;Z$6,INDIRECT($F$1&amp;dbP!$D$2&amp;":"&amp;dbP!$D$2),"&lt;="&amp;Z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A84" s="1">
        <f ca="1">SUMIFS(INDIRECT($F$1&amp;$F84&amp;":"&amp;$F84),INDIRECT($F$1&amp;dbP!$D$2&amp;":"&amp;dbP!$D$2),"&gt;="&amp;AA$6,INDIRECT($F$1&amp;dbP!$D$2&amp;":"&amp;dbP!$D$2),"&lt;="&amp;AA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B84" s="1">
        <f ca="1">SUMIFS(INDIRECT($F$1&amp;$F84&amp;":"&amp;$F84),INDIRECT($F$1&amp;dbP!$D$2&amp;":"&amp;dbP!$D$2),"&gt;="&amp;AB$6,INDIRECT($F$1&amp;dbP!$D$2&amp;":"&amp;dbP!$D$2),"&lt;="&amp;AB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C84" s="1">
        <f ca="1">SUMIFS(INDIRECT($F$1&amp;$F84&amp;":"&amp;$F84),INDIRECT($F$1&amp;dbP!$D$2&amp;":"&amp;dbP!$D$2),"&gt;="&amp;AC$6,INDIRECT($F$1&amp;dbP!$D$2&amp;":"&amp;dbP!$D$2),"&lt;="&amp;AC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D84" s="1">
        <f ca="1">SUMIFS(INDIRECT($F$1&amp;$F84&amp;":"&amp;$F84),INDIRECT($F$1&amp;dbP!$D$2&amp;":"&amp;dbP!$D$2),"&gt;="&amp;AD$6,INDIRECT($F$1&amp;dbP!$D$2&amp;":"&amp;dbP!$D$2),"&lt;="&amp;AD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E84" s="1">
        <f ca="1">SUMIFS(INDIRECT($F$1&amp;$F84&amp;":"&amp;$F84),INDIRECT($F$1&amp;dbP!$D$2&amp;":"&amp;dbP!$D$2),"&gt;="&amp;AE$6,INDIRECT($F$1&amp;dbP!$D$2&amp;":"&amp;dbP!$D$2),"&lt;="&amp;AE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F84" s="1">
        <f ca="1">SUMIFS(INDIRECT($F$1&amp;$F84&amp;":"&amp;$F84),INDIRECT($F$1&amp;dbP!$D$2&amp;":"&amp;dbP!$D$2),"&gt;="&amp;AF$6,INDIRECT($F$1&amp;dbP!$D$2&amp;":"&amp;dbP!$D$2),"&lt;="&amp;AF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G84" s="1">
        <f ca="1">SUMIFS(INDIRECT($F$1&amp;$F84&amp;":"&amp;$F84),INDIRECT($F$1&amp;dbP!$D$2&amp;":"&amp;dbP!$D$2),"&gt;="&amp;AG$6,INDIRECT($F$1&amp;dbP!$D$2&amp;":"&amp;dbP!$D$2),"&lt;="&amp;AG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H84" s="1">
        <f ca="1">SUMIFS(INDIRECT($F$1&amp;$F84&amp;":"&amp;$F84),INDIRECT($F$1&amp;dbP!$D$2&amp;":"&amp;dbP!$D$2),"&gt;="&amp;AH$6,INDIRECT($F$1&amp;dbP!$D$2&amp;":"&amp;dbP!$D$2),"&lt;="&amp;AH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I84" s="1">
        <f ca="1">SUMIFS(INDIRECT($F$1&amp;$F84&amp;":"&amp;$F84),INDIRECT($F$1&amp;dbP!$D$2&amp;":"&amp;dbP!$D$2),"&gt;="&amp;AI$6,INDIRECT($F$1&amp;dbP!$D$2&amp;":"&amp;dbP!$D$2),"&lt;="&amp;AI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J84" s="1">
        <f ca="1">SUMIFS(INDIRECT($F$1&amp;$F84&amp;":"&amp;$F84),INDIRECT($F$1&amp;dbP!$D$2&amp;":"&amp;dbP!$D$2),"&gt;="&amp;AJ$6,INDIRECT($F$1&amp;dbP!$D$2&amp;":"&amp;dbP!$D$2),"&lt;="&amp;AJ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K84" s="1">
        <f ca="1">SUMIFS(INDIRECT($F$1&amp;$F84&amp;":"&amp;$F84),INDIRECT($F$1&amp;dbP!$D$2&amp;":"&amp;dbP!$D$2),"&gt;="&amp;AK$6,INDIRECT($F$1&amp;dbP!$D$2&amp;":"&amp;dbP!$D$2),"&lt;="&amp;AK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L84" s="1">
        <f ca="1">SUMIFS(INDIRECT($F$1&amp;$F84&amp;":"&amp;$F84),INDIRECT($F$1&amp;dbP!$D$2&amp;":"&amp;dbP!$D$2),"&gt;="&amp;AL$6,INDIRECT($F$1&amp;dbP!$D$2&amp;":"&amp;dbP!$D$2),"&lt;="&amp;AL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M84" s="1">
        <f ca="1">SUMIFS(INDIRECT($F$1&amp;$F84&amp;":"&amp;$F84),INDIRECT($F$1&amp;dbP!$D$2&amp;":"&amp;dbP!$D$2),"&gt;="&amp;AM$6,INDIRECT($F$1&amp;dbP!$D$2&amp;":"&amp;dbP!$D$2),"&lt;="&amp;AM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N84" s="1">
        <f ca="1">SUMIFS(INDIRECT($F$1&amp;$F84&amp;":"&amp;$F84),INDIRECT($F$1&amp;dbP!$D$2&amp;":"&amp;dbP!$D$2),"&gt;="&amp;AN$6,INDIRECT($F$1&amp;dbP!$D$2&amp;":"&amp;dbP!$D$2),"&lt;="&amp;AN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O84" s="1">
        <f ca="1">SUMIFS(INDIRECT($F$1&amp;$F84&amp;":"&amp;$F84),INDIRECT($F$1&amp;dbP!$D$2&amp;":"&amp;dbP!$D$2),"&gt;="&amp;AO$6,INDIRECT($F$1&amp;dbP!$D$2&amp;":"&amp;dbP!$D$2),"&lt;="&amp;AO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P84" s="1">
        <f ca="1">SUMIFS(INDIRECT($F$1&amp;$F84&amp;":"&amp;$F84),INDIRECT($F$1&amp;dbP!$D$2&amp;":"&amp;dbP!$D$2),"&gt;="&amp;AP$6,INDIRECT($F$1&amp;dbP!$D$2&amp;":"&amp;dbP!$D$2),"&lt;="&amp;AP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Q84" s="1">
        <f ca="1">SUMIFS(INDIRECT($F$1&amp;$F84&amp;":"&amp;$F84),INDIRECT($F$1&amp;dbP!$D$2&amp;":"&amp;dbP!$D$2),"&gt;="&amp;AQ$6,INDIRECT($F$1&amp;dbP!$D$2&amp;":"&amp;dbP!$D$2),"&lt;="&amp;AQ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R84" s="1">
        <f ca="1">SUMIFS(INDIRECT($F$1&amp;$F84&amp;":"&amp;$F84),INDIRECT($F$1&amp;dbP!$D$2&amp;":"&amp;dbP!$D$2),"&gt;="&amp;AR$6,INDIRECT($F$1&amp;dbP!$D$2&amp;":"&amp;dbP!$D$2),"&lt;="&amp;AR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S84" s="1">
        <f ca="1">SUMIFS(INDIRECT($F$1&amp;$F84&amp;":"&amp;$F84),INDIRECT($F$1&amp;dbP!$D$2&amp;":"&amp;dbP!$D$2),"&gt;="&amp;AS$6,INDIRECT($F$1&amp;dbP!$D$2&amp;":"&amp;dbP!$D$2),"&lt;="&amp;AS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T84" s="1">
        <f ca="1">SUMIFS(INDIRECT($F$1&amp;$F84&amp;":"&amp;$F84),INDIRECT($F$1&amp;dbP!$D$2&amp;":"&amp;dbP!$D$2),"&gt;="&amp;AT$6,INDIRECT($F$1&amp;dbP!$D$2&amp;":"&amp;dbP!$D$2),"&lt;="&amp;AT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U84" s="1">
        <f ca="1">SUMIFS(INDIRECT($F$1&amp;$F84&amp;":"&amp;$F84),INDIRECT($F$1&amp;dbP!$D$2&amp;":"&amp;dbP!$D$2),"&gt;="&amp;AU$6,INDIRECT($F$1&amp;dbP!$D$2&amp;":"&amp;dbP!$D$2),"&lt;="&amp;AU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V84" s="1">
        <f ca="1">SUMIFS(INDIRECT($F$1&amp;$F84&amp;":"&amp;$F84),INDIRECT($F$1&amp;dbP!$D$2&amp;":"&amp;dbP!$D$2),"&gt;="&amp;AV$6,INDIRECT($F$1&amp;dbP!$D$2&amp;":"&amp;dbP!$D$2),"&lt;="&amp;AV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W84" s="1">
        <f ca="1">SUMIFS(INDIRECT($F$1&amp;$F84&amp;":"&amp;$F84),INDIRECT($F$1&amp;dbP!$D$2&amp;":"&amp;dbP!$D$2),"&gt;="&amp;AW$6,INDIRECT($F$1&amp;dbP!$D$2&amp;":"&amp;dbP!$D$2),"&lt;="&amp;AW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X84" s="1">
        <f ca="1">SUMIFS(INDIRECT($F$1&amp;$F84&amp;":"&amp;$F84),INDIRECT($F$1&amp;dbP!$D$2&amp;":"&amp;dbP!$D$2),"&gt;="&amp;AX$6,INDIRECT($F$1&amp;dbP!$D$2&amp;":"&amp;dbP!$D$2),"&lt;="&amp;AX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Y84" s="1">
        <f ca="1">SUMIFS(INDIRECT($F$1&amp;$F84&amp;":"&amp;$F84),INDIRECT($F$1&amp;dbP!$D$2&amp;":"&amp;dbP!$D$2),"&gt;="&amp;AY$6,INDIRECT($F$1&amp;dbP!$D$2&amp;":"&amp;dbP!$D$2),"&lt;="&amp;AY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Z84" s="1">
        <f ca="1">SUMIFS(INDIRECT($F$1&amp;$F84&amp;":"&amp;$F84),INDIRECT($F$1&amp;dbP!$D$2&amp;":"&amp;dbP!$D$2),"&gt;="&amp;AZ$6,INDIRECT($F$1&amp;dbP!$D$2&amp;":"&amp;dbP!$D$2),"&lt;="&amp;AZ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A84" s="1">
        <f ca="1">SUMIFS(INDIRECT($F$1&amp;$F84&amp;":"&amp;$F84),INDIRECT($F$1&amp;dbP!$D$2&amp;":"&amp;dbP!$D$2),"&gt;="&amp;BA$6,INDIRECT($F$1&amp;dbP!$D$2&amp;":"&amp;dbP!$D$2),"&lt;="&amp;BA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B84" s="1">
        <f ca="1">SUMIFS(INDIRECT($F$1&amp;$F84&amp;":"&amp;$F84),INDIRECT($F$1&amp;dbP!$D$2&amp;":"&amp;dbP!$D$2),"&gt;="&amp;BB$6,INDIRECT($F$1&amp;dbP!$D$2&amp;":"&amp;dbP!$D$2),"&lt;="&amp;BB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C84" s="1">
        <f ca="1">SUMIFS(INDIRECT($F$1&amp;$F84&amp;":"&amp;$F84),INDIRECT($F$1&amp;dbP!$D$2&amp;":"&amp;dbP!$D$2),"&gt;="&amp;BC$6,INDIRECT($F$1&amp;dbP!$D$2&amp;":"&amp;dbP!$D$2),"&lt;="&amp;BC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D84" s="1">
        <f ca="1">SUMIFS(INDIRECT($F$1&amp;$F84&amp;":"&amp;$F84),INDIRECT($F$1&amp;dbP!$D$2&amp;":"&amp;dbP!$D$2),"&gt;="&amp;BD$6,INDIRECT($F$1&amp;dbP!$D$2&amp;":"&amp;dbP!$D$2),"&lt;="&amp;BD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E84" s="1">
        <f ca="1">SUMIFS(INDIRECT($F$1&amp;$F84&amp;":"&amp;$F84),INDIRECT($F$1&amp;dbP!$D$2&amp;":"&amp;dbP!$D$2),"&gt;="&amp;BE$6,INDIRECT($F$1&amp;dbP!$D$2&amp;":"&amp;dbP!$D$2),"&lt;="&amp;BE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</row>
    <row r="85" spans="2:57" x14ac:dyDescent="0.3">
      <c r="B85" s="1">
        <f>MAX(B$64:B84)+1</f>
        <v>166</v>
      </c>
      <c r="F85" s="1" t="str">
        <f ca="1">INDIRECT($B$1&amp;Items!H$2&amp;$B85)</f>
        <v>Y</v>
      </c>
      <c r="H85" s="13" t="str">
        <f ca="1">INDIRECT($B$1&amp;Items!E$2&amp;$B85)</f>
        <v>Капитальные затраты</v>
      </c>
      <c r="I85" s="13" t="str">
        <f ca="1">IF(INDIRECT($B$1&amp;Items!F$2&amp;$B85)="",H85,INDIRECT($B$1&amp;Items!F$2&amp;$B85))</f>
        <v>Основные средства - тип - 2</v>
      </c>
      <c r="J85" s="1" t="str">
        <f ca="1">IF(INDIRECT($B$1&amp;Items!G$2&amp;$B85)="",IF(H85&lt;&gt;I85,"  "&amp;I85,I85),"    "&amp;INDIRECT($B$1&amp;Items!G$2&amp;$B85))</f>
        <v xml:space="preserve">    Капзатраты - тип - 2 - 6</v>
      </c>
      <c r="S85" s="1">
        <f ca="1">SUM($U85:INDIRECT(ADDRESS(ROW(),SUMIFS($1:$1,$5:$5,MAX($5:$5)))))</f>
        <v>1096999.2</v>
      </c>
      <c r="V85" s="1">
        <f ca="1">SUMIFS(INDIRECT($F$1&amp;$F85&amp;":"&amp;$F85),INDIRECT($F$1&amp;dbP!$D$2&amp;":"&amp;dbP!$D$2),"&gt;="&amp;V$6,INDIRECT($F$1&amp;dbP!$D$2&amp;":"&amp;dbP!$D$2),"&lt;="&amp;V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1096999.2</v>
      </c>
      <c r="W85" s="1">
        <f ca="1">SUMIFS(INDIRECT($F$1&amp;$F85&amp;":"&amp;$F85),INDIRECT($F$1&amp;dbP!$D$2&amp;":"&amp;dbP!$D$2),"&gt;="&amp;W$6,INDIRECT($F$1&amp;dbP!$D$2&amp;":"&amp;dbP!$D$2),"&lt;="&amp;W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X85" s="1">
        <f ca="1">SUMIFS(INDIRECT($F$1&amp;$F85&amp;":"&amp;$F85),INDIRECT($F$1&amp;dbP!$D$2&amp;":"&amp;dbP!$D$2),"&gt;="&amp;X$6,INDIRECT($F$1&amp;dbP!$D$2&amp;":"&amp;dbP!$D$2),"&lt;="&amp;X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Y85" s="1">
        <f ca="1">SUMIFS(INDIRECT($F$1&amp;$F85&amp;":"&amp;$F85),INDIRECT($F$1&amp;dbP!$D$2&amp;":"&amp;dbP!$D$2),"&gt;="&amp;Y$6,INDIRECT($F$1&amp;dbP!$D$2&amp;":"&amp;dbP!$D$2),"&lt;="&amp;Y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Z85" s="1">
        <f ca="1">SUMIFS(INDIRECT($F$1&amp;$F85&amp;":"&amp;$F85),INDIRECT($F$1&amp;dbP!$D$2&amp;":"&amp;dbP!$D$2),"&gt;="&amp;Z$6,INDIRECT($F$1&amp;dbP!$D$2&amp;":"&amp;dbP!$D$2),"&lt;="&amp;Z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A85" s="1">
        <f ca="1">SUMIFS(INDIRECT($F$1&amp;$F85&amp;":"&amp;$F85),INDIRECT($F$1&amp;dbP!$D$2&amp;":"&amp;dbP!$D$2),"&gt;="&amp;AA$6,INDIRECT($F$1&amp;dbP!$D$2&amp;":"&amp;dbP!$D$2),"&lt;="&amp;AA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B85" s="1">
        <f ca="1">SUMIFS(INDIRECT($F$1&amp;$F85&amp;":"&amp;$F85),INDIRECT($F$1&amp;dbP!$D$2&amp;":"&amp;dbP!$D$2),"&gt;="&amp;AB$6,INDIRECT($F$1&amp;dbP!$D$2&amp;":"&amp;dbP!$D$2),"&lt;="&amp;AB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C85" s="1">
        <f ca="1">SUMIFS(INDIRECT($F$1&amp;$F85&amp;":"&amp;$F85),INDIRECT($F$1&amp;dbP!$D$2&amp;":"&amp;dbP!$D$2),"&gt;="&amp;AC$6,INDIRECT($F$1&amp;dbP!$D$2&amp;":"&amp;dbP!$D$2),"&lt;="&amp;AC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D85" s="1">
        <f ca="1">SUMIFS(INDIRECT($F$1&amp;$F85&amp;":"&amp;$F85),INDIRECT($F$1&amp;dbP!$D$2&amp;":"&amp;dbP!$D$2),"&gt;="&amp;AD$6,INDIRECT($F$1&amp;dbP!$D$2&amp;":"&amp;dbP!$D$2),"&lt;="&amp;AD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E85" s="1">
        <f ca="1">SUMIFS(INDIRECT($F$1&amp;$F85&amp;":"&amp;$F85),INDIRECT($F$1&amp;dbP!$D$2&amp;":"&amp;dbP!$D$2),"&gt;="&amp;AE$6,INDIRECT($F$1&amp;dbP!$D$2&amp;":"&amp;dbP!$D$2),"&lt;="&amp;AE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F85" s="1">
        <f ca="1">SUMIFS(INDIRECT($F$1&amp;$F85&amp;":"&amp;$F85),INDIRECT($F$1&amp;dbP!$D$2&amp;":"&amp;dbP!$D$2),"&gt;="&amp;AF$6,INDIRECT($F$1&amp;dbP!$D$2&amp;":"&amp;dbP!$D$2),"&lt;="&amp;AF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G85" s="1">
        <f ca="1">SUMIFS(INDIRECT($F$1&amp;$F85&amp;":"&amp;$F85),INDIRECT($F$1&amp;dbP!$D$2&amp;":"&amp;dbP!$D$2),"&gt;="&amp;AG$6,INDIRECT($F$1&amp;dbP!$D$2&amp;":"&amp;dbP!$D$2),"&lt;="&amp;AG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H85" s="1">
        <f ca="1">SUMIFS(INDIRECT($F$1&amp;$F85&amp;":"&amp;$F85),INDIRECT($F$1&amp;dbP!$D$2&amp;":"&amp;dbP!$D$2),"&gt;="&amp;AH$6,INDIRECT($F$1&amp;dbP!$D$2&amp;":"&amp;dbP!$D$2),"&lt;="&amp;AH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I85" s="1">
        <f ca="1">SUMIFS(INDIRECT($F$1&amp;$F85&amp;":"&amp;$F85),INDIRECT($F$1&amp;dbP!$D$2&amp;":"&amp;dbP!$D$2),"&gt;="&amp;AI$6,INDIRECT($F$1&amp;dbP!$D$2&amp;":"&amp;dbP!$D$2),"&lt;="&amp;AI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J85" s="1">
        <f ca="1">SUMIFS(INDIRECT($F$1&amp;$F85&amp;":"&amp;$F85),INDIRECT($F$1&amp;dbP!$D$2&amp;":"&amp;dbP!$D$2),"&gt;="&amp;AJ$6,INDIRECT($F$1&amp;dbP!$D$2&amp;":"&amp;dbP!$D$2),"&lt;="&amp;AJ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K85" s="1">
        <f ca="1">SUMIFS(INDIRECT($F$1&amp;$F85&amp;":"&amp;$F85),INDIRECT($F$1&amp;dbP!$D$2&amp;":"&amp;dbP!$D$2),"&gt;="&amp;AK$6,INDIRECT($F$1&amp;dbP!$D$2&amp;":"&amp;dbP!$D$2),"&lt;="&amp;AK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L85" s="1">
        <f ca="1">SUMIFS(INDIRECT($F$1&amp;$F85&amp;":"&amp;$F85),INDIRECT($F$1&amp;dbP!$D$2&amp;":"&amp;dbP!$D$2),"&gt;="&amp;AL$6,INDIRECT($F$1&amp;dbP!$D$2&amp;":"&amp;dbP!$D$2),"&lt;="&amp;AL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M85" s="1">
        <f ca="1">SUMIFS(INDIRECT($F$1&amp;$F85&amp;":"&amp;$F85),INDIRECT($F$1&amp;dbP!$D$2&amp;":"&amp;dbP!$D$2),"&gt;="&amp;AM$6,INDIRECT($F$1&amp;dbP!$D$2&amp;":"&amp;dbP!$D$2),"&lt;="&amp;AM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N85" s="1">
        <f ca="1">SUMIFS(INDIRECT($F$1&amp;$F85&amp;":"&amp;$F85),INDIRECT($F$1&amp;dbP!$D$2&amp;":"&amp;dbP!$D$2),"&gt;="&amp;AN$6,INDIRECT($F$1&amp;dbP!$D$2&amp;":"&amp;dbP!$D$2),"&lt;="&amp;AN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O85" s="1">
        <f ca="1">SUMIFS(INDIRECT($F$1&amp;$F85&amp;":"&amp;$F85),INDIRECT($F$1&amp;dbP!$D$2&amp;":"&amp;dbP!$D$2),"&gt;="&amp;AO$6,INDIRECT($F$1&amp;dbP!$D$2&amp;":"&amp;dbP!$D$2),"&lt;="&amp;AO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P85" s="1">
        <f ca="1">SUMIFS(INDIRECT($F$1&amp;$F85&amp;":"&amp;$F85),INDIRECT($F$1&amp;dbP!$D$2&amp;":"&amp;dbP!$D$2),"&gt;="&amp;AP$6,INDIRECT($F$1&amp;dbP!$D$2&amp;":"&amp;dbP!$D$2),"&lt;="&amp;AP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Q85" s="1">
        <f ca="1">SUMIFS(INDIRECT($F$1&amp;$F85&amp;":"&amp;$F85),INDIRECT($F$1&amp;dbP!$D$2&amp;":"&amp;dbP!$D$2),"&gt;="&amp;AQ$6,INDIRECT($F$1&amp;dbP!$D$2&amp;":"&amp;dbP!$D$2),"&lt;="&amp;AQ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R85" s="1">
        <f ca="1">SUMIFS(INDIRECT($F$1&amp;$F85&amp;":"&amp;$F85),INDIRECT($F$1&amp;dbP!$D$2&amp;":"&amp;dbP!$D$2),"&gt;="&amp;AR$6,INDIRECT($F$1&amp;dbP!$D$2&amp;":"&amp;dbP!$D$2),"&lt;="&amp;AR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S85" s="1">
        <f ca="1">SUMIFS(INDIRECT($F$1&amp;$F85&amp;":"&amp;$F85),INDIRECT($F$1&amp;dbP!$D$2&amp;":"&amp;dbP!$D$2),"&gt;="&amp;AS$6,INDIRECT($F$1&amp;dbP!$D$2&amp;":"&amp;dbP!$D$2),"&lt;="&amp;AS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T85" s="1">
        <f ca="1">SUMIFS(INDIRECT($F$1&amp;$F85&amp;":"&amp;$F85),INDIRECT($F$1&amp;dbP!$D$2&amp;":"&amp;dbP!$D$2),"&gt;="&amp;AT$6,INDIRECT($F$1&amp;dbP!$D$2&amp;":"&amp;dbP!$D$2),"&lt;="&amp;AT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U85" s="1">
        <f ca="1">SUMIFS(INDIRECT($F$1&amp;$F85&amp;":"&amp;$F85),INDIRECT($F$1&amp;dbP!$D$2&amp;":"&amp;dbP!$D$2),"&gt;="&amp;AU$6,INDIRECT($F$1&amp;dbP!$D$2&amp;":"&amp;dbP!$D$2),"&lt;="&amp;AU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V85" s="1">
        <f ca="1">SUMIFS(INDIRECT($F$1&amp;$F85&amp;":"&amp;$F85),INDIRECT($F$1&amp;dbP!$D$2&amp;":"&amp;dbP!$D$2),"&gt;="&amp;AV$6,INDIRECT($F$1&amp;dbP!$D$2&amp;":"&amp;dbP!$D$2),"&lt;="&amp;AV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W85" s="1">
        <f ca="1">SUMIFS(INDIRECT($F$1&amp;$F85&amp;":"&amp;$F85),INDIRECT($F$1&amp;dbP!$D$2&amp;":"&amp;dbP!$D$2),"&gt;="&amp;AW$6,INDIRECT($F$1&amp;dbP!$D$2&amp;":"&amp;dbP!$D$2),"&lt;="&amp;AW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X85" s="1">
        <f ca="1">SUMIFS(INDIRECT($F$1&amp;$F85&amp;":"&amp;$F85),INDIRECT($F$1&amp;dbP!$D$2&amp;":"&amp;dbP!$D$2),"&gt;="&amp;AX$6,INDIRECT($F$1&amp;dbP!$D$2&amp;":"&amp;dbP!$D$2),"&lt;="&amp;AX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Y85" s="1">
        <f ca="1">SUMIFS(INDIRECT($F$1&amp;$F85&amp;":"&amp;$F85),INDIRECT($F$1&amp;dbP!$D$2&amp;":"&amp;dbP!$D$2),"&gt;="&amp;AY$6,INDIRECT($F$1&amp;dbP!$D$2&amp;":"&amp;dbP!$D$2),"&lt;="&amp;AY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Z85" s="1">
        <f ca="1">SUMIFS(INDIRECT($F$1&amp;$F85&amp;":"&amp;$F85),INDIRECT($F$1&amp;dbP!$D$2&amp;":"&amp;dbP!$D$2),"&gt;="&amp;AZ$6,INDIRECT($F$1&amp;dbP!$D$2&amp;":"&amp;dbP!$D$2),"&lt;="&amp;AZ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A85" s="1">
        <f ca="1">SUMIFS(INDIRECT($F$1&amp;$F85&amp;":"&amp;$F85),INDIRECT($F$1&amp;dbP!$D$2&amp;":"&amp;dbP!$D$2),"&gt;="&amp;BA$6,INDIRECT($F$1&amp;dbP!$D$2&amp;":"&amp;dbP!$D$2),"&lt;="&amp;BA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B85" s="1">
        <f ca="1">SUMIFS(INDIRECT($F$1&amp;$F85&amp;":"&amp;$F85),INDIRECT($F$1&amp;dbP!$D$2&amp;":"&amp;dbP!$D$2),"&gt;="&amp;BB$6,INDIRECT($F$1&amp;dbP!$D$2&amp;":"&amp;dbP!$D$2),"&lt;="&amp;BB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C85" s="1">
        <f ca="1">SUMIFS(INDIRECT($F$1&amp;$F85&amp;":"&amp;$F85),INDIRECT($F$1&amp;dbP!$D$2&amp;":"&amp;dbP!$D$2),"&gt;="&amp;BC$6,INDIRECT($F$1&amp;dbP!$D$2&amp;":"&amp;dbP!$D$2),"&lt;="&amp;BC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D85" s="1">
        <f ca="1">SUMIFS(INDIRECT($F$1&amp;$F85&amp;":"&amp;$F85),INDIRECT($F$1&amp;dbP!$D$2&amp;":"&amp;dbP!$D$2),"&gt;="&amp;BD$6,INDIRECT($F$1&amp;dbP!$D$2&amp;":"&amp;dbP!$D$2),"&lt;="&amp;BD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E85" s="1">
        <f ca="1">SUMIFS(INDIRECT($F$1&amp;$F85&amp;":"&amp;$F85),INDIRECT($F$1&amp;dbP!$D$2&amp;":"&amp;dbP!$D$2),"&gt;="&amp;BE$6,INDIRECT($F$1&amp;dbP!$D$2&amp;":"&amp;dbP!$D$2),"&lt;="&amp;BE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</row>
    <row r="86" spans="2:57" x14ac:dyDescent="0.3">
      <c r="B86" s="1">
        <f>MAX(B$64:B85)+1</f>
        <v>167</v>
      </c>
      <c r="F86" s="1" t="str">
        <f ca="1">INDIRECT($B$1&amp;Items!H$2&amp;$B86)</f>
        <v>Y</v>
      </c>
      <c r="H86" s="13" t="str">
        <f ca="1">INDIRECT($B$1&amp;Items!E$2&amp;$B86)</f>
        <v>Капитальные затраты</v>
      </c>
      <c r="I86" s="13" t="str">
        <f ca="1">IF(INDIRECT($B$1&amp;Items!F$2&amp;$B86)="",H86,INDIRECT($B$1&amp;Items!F$2&amp;$B86))</f>
        <v>Основные средства - тип - 2</v>
      </c>
      <c r="J86" s="1" t="str">
        <f ca="1">IF(INDIRECT($B$1&amp;Items!G$2&amp;$B86)="",IF(H86&lt;&gt;I86,"  "&amp;I86,I86),"    "&amp;INDIRECT($B$1&amp;Items!G$2&amp;$B86))</f>
        <v xml:space="preserve">    Капзатраты - тип - 2 - 7</v>
      </c>
      <c r="S86" s="1">
        <f ca="1">SUM($U86:INDIRECT(ADDRESS(ROW(),SUMIFS($1:$1,$5:$5,MAX($5:$5)))))</f>
        <v>1051485.4937800001</v>
      </c>
      <c r="V86" s="1">
        <f ca="1">SUMIFS(INDIRECT($F$1&amp;$F86&amp;":"&amp;$F86),INDIRECT($F$1&amp;dbP!$D$2&amp;":"&amp;dbP!$D$2),"&gt;="&amp;V$6,INDIRECT($F$1&amp;dbP!$D$2&amp;":"&amp;dbP!$D$2),"&lt;="&amp;V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1051485.4937800001</v>
      </c>
      <c r="W86" s="1">
        <f ca="1">SUMIFS(INDIRECT($F$1&amp;$F86&amp;":"&amp;$F86),INDIRECT($F$1&amp;dbP!$D$2&amp;":"&amp;dbP!$D$2),"&gt;="&amp;W$6,INDIRECT($F$1&amp;dbP!$D$2&amp;":"&amp;dbP!$D$2),"&lt;="&amp;W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X86" s="1">
        <f ca="1">SUMIFS(INDIRECT($F$1&amp;$F86&amp;":"&amp;$F86),INDIRECT($F$1&amp;dbP!$D$2&amp;":"&amp;dbP!$D$2),"&gt;="&amp;X$6,INDIRECT($F$1&amp;dbP!$D$2&amp;":"&amp;dbP!$D$2),"&lt;="&amp;X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Y86" s="1">
        <f ca="1">SUMIFS(INDIRECT($F$1&amp;$F86&amp;":"&amp;$F86),INDIRECT($F$1&amp;dbP!$D$2&amp;":"&amp;dbP!$D$2),"&gt;="&amp;Y$6,INDIRECT($F$1&amp;dbP!$D$2&amp;":"&amp;dbP!$D$2),"&lt;="&amp;Y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Z86" s="1">
        <f ca="1">SUMIFS(INDIRECT($F$1&amp;$F86&amp;":"&amp;$F86),INDIRECT($F$1&amp;dbP!$D$2&amp;":"&amp;dbP!$D$2),"&gt;="&amp;Z$6,INDIRECT($F$1&amp;dbP!$D$2&amp;":"&amp;dbP!$D$2),"&lt;="&amp;Z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A86" s="1">
        <f ca="1">SUMIFS(INDIRECT($F$1&amp;$F86&amp;":"&amp;$F86),INDIRECT($F$1&amp;dbP!$D$2&amp;":"&amp;dbP!$D$2),"&gt;="&amp;AA$6,INDIRECT($F$1&amp;dbP!$D$2&amp;":"&amp;dbP!$D$2),"&lt;="&amp;AA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B86" s="1">
        <f ca="1">SUMIFS(INDIRECT($F$1&amp;$F86&amp;":"&amp;$F86),INDIRECT($F$1&amp;dbP!$D$2&amp;":"&amp;dbP!$D$2),"&gt;="&amp;AB$6,INDIRECT($F$1&amp;dbP!$D$2&amp;":"&amp;dbP!$D$2),"&lt;="&amp;AB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C86" s="1">
        <f ca="1">SUMIFS(INDIRECT($F$1&amp;$F86&amp;":"&amp;$F86),INDIRECT($F$1&amp;dbP!$D$2&amp;":"&amp;dbP!$D$2),"&gt;="&amp;AC$6,INDIRECT($F$1&amp;dbP!$D$2&amp;":"&amp;dbP!$D$2),"&lt;="&amp;AC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D86" s="1">
        <f ca="1">SUMIFS(INDIRECT($F$1&amp;$F86&amp;":"&amp;$F86),INDIRECT($F$1&amp;dbP!$D$2&amp;":"&amp;dbP!$D$2),"&gt;="&amp;AD$6,INDIRECT($F$1&amp;dbP!$D$2&amp;":"&amp;dbP!$D$2),"&lt;="&amp;AD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E86" s="1">
        <f ca="1">SUMIFS(INDIRECT($F$1&amp;$F86&amp;":"&amp;$F86),INDIRECT($F$1&amp;dbP!$D$2&amp;":"&amp;dbP!$D$2),"&gt;="&amp;AE$6,INDIRECT($F$1&amp;dbP!$D$2&amp;":"&amp;dbP!$D$2),"&lt;="&amp;AE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F86" s="1">
        <f ca="1">SUMIFS(INDIRECT($F$1&amp;$F86&amp;":"&amp;$F86),INDIRECT($F$1&amp;dbP!$D$2&amp;":"&amp;dbP!$D$2),"&gt;="&amp;AF$6,INDIRECT($F$1&amp;dbP!$D$2&amp;":"&amp;dbP!$D$2),"&lt;="&amp;AF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G86" s="1">
        <f ca="1">SUMIFS(INDIRECT($F$1&amp;$F86&amp;":"&amp;$F86),INDIRECT($F$1&amp;dbP!$D$2&amp;":"&amp;dbP!$D$2),"&gt;="&amp;AG$6,INDIRECT($F$1&amp;dbP!$D$2&amp;":"&amp;dbP!$D$2),"&lt;="&amp;AG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H86" s="1">
        <f ca="1">SUMIFS(INDIRECT($F$1&amp;$F86&amp;":"&amp;$F86),INDIRECT($F$1&amp;dbP!$D$2&amp;":"&amp;dbP!$D$2),"&gt;="&amp;AH$6,INDIRECT($F$1&amp;dbP!$D$2&amp;":"&amp;dbP!$D$2),"&lt;="&amp;AH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I86" s="1">
        <f ca="1">SUMIFS(INDIRECT($F$1&amp;$F86&amp;":"&amp;$F86),INDIRECT($F$1&amp;dbP!$D$2&amp;":"&amp;dbP!$D$2),"&gt;="&amp;AI$6,INDIRECT($F$1&amp;dbP!$D$2&amp;":"&amp;dbP!$D$2),"&lt;="&amp;AI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J86" s="1">
        <f ca="1">SUMIFS(INDIRECT($F$1&amp;$F86&amp;":"&amp;$F86),INDIRECT($F$1&amp;dbP!$D$2&amp;":"&amp;dbP!$D$2),"&gt;="&amp;AJ$6,INDIRECT($F$1&amp;dbP!$D$2&amp;":"&amp;dbP!$D$2),"&lt;="&amp;AJ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K86" s="1">
        <f ca="1">SUMIFS(INDIRECT($F$1&amp;$F86&amp;":"&amp;$F86),INDIRECT($F$1&amp;dbP!$D$2&amp;":"&amp;dbP!$D$2),"&gt;="&amp;AK$6,INDIRECT($F$1&amp;dbP!$D$2&amp;":"&amp;dbP!$D$2),"&lt;="&amp;AK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L86" s="1">
        <f ca="1">SUMIFS(INDIRECT($F$1&amp;$F86&amp;":"&amp;$F86),INDIRECT($F$1&amp;dbP!$D$2&amp;":"&amp;dbP!$D$2),"&gt;="&amp;AL$6,INDIRECT($F$1&amp;dbP!$D$2&amp;":"&amp;dbP!$D$2),"&lt;="&amp;AL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M86" s="1">
        <f ca="1">SUMIFS(INDIRECT($F$1&amp;$F86&amp;":"&amp;$F86),INDIRECT($F$1&amp;dbP!$D$2&amp;":"&amp;dbP!$D$2),"&gt;="&amp;AM$6,INDIRECT($F$1&amp;dbP!$D$2&amp;":"&amp;dbP!$D$2),"&lt;="&amp;AM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N86" s="1">
        <f ca="1">SUMIFS(INDIRECT($F$1&amp;$F86&amp;":"&amp;$F86),INDIRECT($F$1&amp;dbP!$D$2&amp;":"&amp;dbP!$D$2),"&gt;="&amp;AN$6,INDIRECT($F$1&amp;dbP!$D$2&amp;":"&amp;dbP!$D$2),"&lt;="&amp;AN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O86" s="1">
        <f ca="1">SUMIFS(INDIRECT($F$1&amp;$F86&amp;":"&amp;$F86),INDIRECT($F$1&amp;dbP!$D$2&amp;":"&amp;dbP!$D$2),"&gt;="&amp;AO$6,INDIRECT($F$1&amp;dbP!$D$2&amp;":"&amp;dbP!$D$2),"&lt;="&amp;AO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P86" s="1">
        <f ca="1">SUMIFS(INDIRECT($F$1&amp;$F86&amp;":"&amp;$F86),INDIRECT($F$1&amp;dbP!$D$2&amp;":"&amp;dbP!$D$2),"&gt;="&amp;AP$6,INDIRECT($F$1&amp;dbP!$D$2&amp;":"&amp;dbP!$D$2),"&lt;="&amp;AP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Q86" s="1">
        <f ca="1">SUMIFS(INDIRECT($F$1&amp;$F86&amp;":"&amp;$F86),INDIRECT($F$1&amp;dbP!$D$2&amp;":"&amp;dbP!$D$2),"&gt;="&amp;AQ$6,INDIRECT($F$1&amp;dbP!$D$2&amp;":"&amp;dbP!$D$2),"&lt;="&amp;AQ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R86" s="1">
        <f ca="1">SUMIFS(INDIRECT($F$1&amp;$F86&amp;":"&amp;$F86),INDIRECT($F$1&amp;dbP!$D$2&amp;":"&amp;dbP!$D$2),"&gt;="&amp;AR$6,INDIRECT($F$1&amp;dbP!$D$2&amp;":"&amp;dbP!$D$2),"&lt;="&amp;AR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S86" s="1">
        <f ca="1">SUMIFS(INDIRECT($F$1&amp;$F86&amp;":"&amp;$F86),INDIRECT($F$1&amp;dbP!$D$2&amp;":"&amp;dbP!$D$2),"&gt;="&amp;AS$6,INDIRECT($F$1&amp;dbP!$D$2&amp;":"&amp;dbP!$D$2),"&lt;="&amp;AS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T86" s="1">
        <f ca="1">SUMIFS(INDIRECT($F$1&amp;$F86&amp;":"&amp;$F86),INDIRECT($F$1&amp;dbP!$D$2&amp;":"&amp;dbP!$D$2),"&gt;="&amp;AT$6,INDIRECT($F$1&amp;dbP!$D$2&amp;":"&amp;dbP!$D$2),"&lt;="&amp;AT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U86" s="1">
        <f ca="1">SUMIFS(INDIRECT($F$1&amp;$F86&amp;":"&amp;$F86),INDIRECT($F$1&amp;dbP!$D$2&amp;":"&amp;dbP!$D$2),"&gt;="&amp;AU$6,INDIRECT($F$1&amp;dbP!$D$2&amp;":"&amp;dbP!$D$2),"&lt;="&amp;AU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V86" s="1">
        <f ca="1">SUMIFS(INDIRECT($F$1&amp;$F86&amp;":"&amp;$F86),INDIRECT($F$1&amp;dbP!$D$2&amp;":"&amp;dbP!$D$2),"&gt;="&amp;AV$6,INDIRECT($F$1&amp;dbP!$D$2&amp;":"&amp;dbP!$D$2),"&lt;="&amp;AV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W86" s="1">
        <f ca="1">SUMIFS(INDIRECT($F$1&amp;$F86&amp;":"&amp;$F86),INDIRECT($F$1&amp;dbP!$D$2&amp;":"&amp;dbP!$D$2),"&gt;="&amp;AW$6,INDIRECT($F$1&amp;dbP!$D$2&amp;":"&amp;dbP!$D$2),"&lt;="&amp;AW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X86" s="1">
        <f ca="1">SUMIFS(INDIRECT($F$1&amp;$F86&amp;":"&amp;$F86),INDIRECT($F$1&amp;dbP!$D$2&amp;":"&amp;dbP!$D$2),"&gt;="&amp;AX$6,INDIRECT($F$1&amp;dbP!$D$2&amp;":"&amp;dbP!$D$2),"&lt;="&amp;AX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Y86" s="1">
        <f ca="1">SUMIFS(INDIRECT($F$1&amp;$F86&amp;":"&amp;$F86),INDIRECT($F$1&amp;dbP!$D$2&amp;":"&amp;dbP!$D$2),"&gt;="&amp;AY$6,INDIRECT($F$1&amp;dbP!$D$2&amp;":"&amp;dbP!$D$2),"&lt;="&amp;AY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Z86" s="1">
        <f ca="1">SUMIFS(INDIRECT($F$1&amp;$F86&amp;":"&amp;$F86),INDIRECT($F$1&amp;dbP!$D$2&amp;":"&amp;dbP!$D$2),"&gt;="&amp;AZ$6,INDIRECT($F$1&amp;dbP!$D$2&amp;":"&amp;dbP!$D$2),"&lt;="&amp;AZ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A86" s="1">
        <f ca="1">SUMIFS(INDIRECT($F$1&amp;$F86&amp;":"&amp;$F86),INDIRECT($F$1&amp;dbP!$D$2&amp;":"&amp;dbP!$D$2),"&gt;="&amp;BA$6,INDIRECT($F$1&amp;dbP!$D$2&amp;":"&amp;dbP!$D$2),"&lt;="&amp;BA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B86" s="1">
        <f ca="1">SUMIFS(INDIRECT($F$1&amp;$F86&amp;":"&amp;$F86),INDIRECT($F$1&amp;dbP!$D$2&amp;":"&amp;dbP!$D$2),"&gt;="&amp;BB$6,INDIRECT($F$1&amp;dbP!$D$2&amp;":"&amp;dbP!$D$2),"&lt;="&amp;BB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C86" s="1">
        <f ca="1">SUMIFS(INDIRECT($F$1&amp;$F86&amp;":"&amp;$F86),INDIRECT($F$1&amp;dbP!$D$2&amp;":"&amp;dbP!$D$2),"&gt;="&amp;BC$6,INDIRECT($F$1&amp;dbP!$D$2&amp;":"&amp;dbP!$D$2),"&lt;="&amp;BC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D86" s="1">
        <f ca="1">SUMIFS(INDIRECT($F$1&amp;$F86&amp;":"&amp;$F86),INDIRECT($F$1&amp;dbP!$D$2&amp;":"&amp;dbP!$D$2),"&gt;="&amp;BD$6,INDIRECT($F$1&amp;dbP!$D$2&amp;":"&amp;dbP!$D$2),"&lt;="&amp;BD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E86" s="1">
        <f ca="1">SUMIFS(INDIRECT($F$1&amp;$F86&amp;":"&amp;$F86),INDIRECT($F$1&amp;dbP!$D$2&amp;":"&amp;dbP!$D$2),"&gt;="&amp;BE$6,INDIRECT($F$1&amp;dbP!$D$2&amp;":"&amp;dbP!$D$2),"&lt;="&amp;BE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</row>
    <row r="87" spans="2:57" x14ac:dyDescent="0.3">
      <c r="B87" s="1">
        <f>MAX(B$64:B86)+1</f>
        <v>168</v>
      </c>
      <c r="F87" s="1" t="str">
        <f ca="1">INDIRECT($B$1&amp;Items!H$2&amp;$B87)</f>
        <v>Y</v>
      </c>
      <c r="H87" s="13" t="str">
        <f ca="1">INDIRECT($B$1&amp;Items!E$2&amp;$B87)</f>
        <v>Капитальные затраты</v>
      </c>
      <c r="I87" s="13" t="str">
        <f ca="1">IF(INDIRECT($B$1&amp;Items!F$2&amp;$B87)="",H87,INDIRECT($B$1&amp;Items!F$2&amp;$B87))</f>
        <v>Основные средства - тип - 2</v>
      </c>
      <c r="J87" s="1" t="str">
        <f ca="1">IF(INDIRECT($B$1&amp;Items!G$2&amp;$B87)="",IF(H87&lt;&gt;I87,"  "&amp;I87,I87),"    "&amp;INDIRECT($B$1&amp;Items!G$2&amp;$B87))</f>
        <v xml:space="preserve">    Капзатраты - тип - 2 - 8</v>
      </c>
      <c r="S87" s="1">
        <f ca="1">SUM($U87:INDIRECT(ADDRESS(ROW(),SUMIFS($1:$1,$5:$5,MAX($5:$5)))))</f>
        <v>1411926.26953125</v>
      </c>
      <c r="V87" s="1">
        <f ca="1">SUMIFS(INDIRECT($F$1&amp;$F87&amp;":"&amp;$F87),INDIRECT($F$1&amp;dbP!$D$2&amp;":"&amp;dbP!$D$2),"&gt;="&amp;V$6,INDIRECT($F$1&amp;dbP!$D$2&amp;":"&amp;dbP!$D$2),"&lt;="&amp;V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1411926.26953125</v>
      </c>
      <c r="W87" s="1">
        <f ca="1">SUMIFS(INDIRECT($F$1&amp;$F87&amp;":"&amp;$F87),INDIRECT($F$1&amp;dbP!$D$2&amp;":"&amp;dbP!$D$2),"&gt;="&amp;W$6,INDIRECT($F$1&amp;dbP!$D$2&amp;":"&amp;dbP!$D$2),"&lt;="&amp;W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X87" s="1">
        <f ca="1">SUMIFS(INDIRECT($F$1&amp;$F87&amp;":"&amp;$F87),INDIRECT($F$1&amp;dbP!$D$2&amp;":"&amp;dbP!$D$2),"&gt;="&amp;X$6,INDIRECT($F$1&amp;dbP!$D$2&amp;":"&amp;dbP!$D$2),"&lt;="&amp;X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Y87" s="1">
        <f ca="1">SUMIFS(INDIRECT($F$1&amp;$F87&amp;":"&amp;$F87),INDIRECT($F$1&amp;dbP!$D$2&amp;":"&amp;dbP!$D$2),"&gt;="&amp;Y$6,INDIRECT($F$1&amp;dbP!$D$2&amp;":"&amp;dbP!$D$2),"&lt;="&amp;Y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Z87" s="1">
        <f ca="1">SUMIFS(INDIRECT($F$1&amp;$F87&amp;":"&amp;$F87),INDIRECT($F$1&amp;dbP!$D$2&amp;":"&amp;dbP!$D$2),"&gt;="&amp;Z$6,INDIRECT($F$1&amp;dbP!$D$2&amp;":"&amp;dbP!$D$2),"&lt;="&amp;Z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A87" s="1">
        <f ca="1">SUMIFS(INDIRECT($F$1&amp;$F87&amp;":"&amp;$F87),INDIRECT($F$1&amp;dbP!$D$2&amp;":"&amp;dbP!$D$2),"&gt;="&amp;AA$6,INDIRECT($F$1&amp;dbP!$D$2&amp;":"&amp;dbP!$D$2),"&lt;="&amp;AA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B87" s="1">
        <f ca="1">SUMIFS(INDIRECT($F$1&amp;$F87&amp;":"&amp;$F87),INDIRECT($F$1&amp;dbP!$D$2&amp;":"&amp;dbP!$D$2),"&gt;="&amp;AB$6,INDIRECT($F$1&amp;dbP!$D$2&amp;":"&amp;dbP!$D$2),"&lt;="&amp;AB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C87" s="1">
        <f ca="1">SUMIFS(INDIRECT($F$1&amp;$F87&amp;":"&amp;$F87),INDIRECT($F$1&amp;dbP!$D$2&amp;":"&amp;dbP!$D$2),"&gt;="&amp;AC$6,INDIRECT($F$1&amp;dbP!$D$2&amp;":"&amp;dbP!$D$2),"&lt;="&amp;AC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D87" s="1">
        <f ca="1">SUMIFS(INDIRECT($F$1&amp;$F87&amp;":"&amp;$F87),INDIRECT($F$1&amp;dbP!$D$2&amp;":"&amp;dbP!$D$2),"&gt;="&amp;AD$6,INDIRECT($F$1&amp;dbP!$D$2&amp;":"&amp;dbP!$D$2),"&lt;="&amp;AD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E87" s="1">
        <f ca="1">SUMIFS(INDIRECT($F$1&amp;$F87&amp;":"&amp;$F87),INDIRECT($F$1&amp;dbP!$D$2&amp;":"&amp;dbP!$D$2),"&gt;="&amp;AE$6,INDIRECT($F$1&amp;dbP!$D$2&amp;":"&amp;dbP!$D$2),"&lt;="&amp;AE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F87" s="1">
        <f ca="1">SUMIFS(INDIRECT($F$1&amp;$F87&amp;":"&amp;$F87),INDIRECT($F$1&amp;dbP!$D$2&amp;":"&amp;dbP!$D$2),"&gt;="&amp;AF$6,INDIRECT($F$1&amp;dbP!$D$2&amp;":"&amp;dbP!$D$2),"&lt;="&amp;AF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G87" s="1">
        <f ca="1">SUMIFS(INDIRECT($F$1&amp;$F87&amp;":"&amp;$F87),INDIRECT($F$1&amp;dbP!$D$2&amp;":"&amp;dbP!$D$2),"&gt;="&amp;AG$6,INDIRECT($F$1&amp;dbP!$D$2&amp;":"&amp;dbP!$D$2),"&lt;="&amp;AG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H87" s="1">
        <f ca="1">SUMIFS(INDIRECT($F$1&amp;$F87&amp;":"&amp;$F87),INDIRECT($F$1&amp;dbP!$D$2&amp;":"&amp;dbP!$D$2),"&gt;="&amp;AH$6,INDIRECT($F$1&amp;dbP!$D$2&amp;":"&amp;dbP!$D$2),"&lt;="&amp;AH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I87" s="1">
        <f ca="1">SUMIFS(INDIRECT($F$1&amp;$F87&amp;":"&amp;$F87),INDIRECT($F$1&amp;dbP!$D$2&amp;":"&amp;dbP!$D$2),"&gt;="&amp;AI$6,INDIRECT($F$1&amp;dbP!$D$2&amp;":"&amp;dbP!$D$2),"&lt;="&amp;AI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J87" s="1">
        <f ca="1">SUMIFS(INDIRECT($F$1&amp;$F87&amp;":"&amp;$F87),INDIRECT($F$1&amp;dbP!$D$2&amp;":"&amp;dbP!$D$2),"&gt;="&amp;AJ$6,INDIRECT($F$1&amp;dbP!$D$2&amp;":"&amp;dbP!$D$2),"&lt;="&amp;AJ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K87" s="1">
        <f ca="1">SUMIFS(INDIRECT($F$1&amp;$F87&amp;":"&amp;$F87),INDIRECT($F$1&amp;dbP!$D$2&amp;":"&amp;dbP!$D$2),"&gt;="&amp;AK$6,INDIRECT($F$1&amp;dbP!$D$2&amp;":"&amp;dbP!$D$2),"&lt;="&amp;AK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L87" s="1">
        <f ca="1">SUMIFS(INDIRECT($F$1&amp;$F87&amp;":"&amp;$F87),INDIRECT($F$1&amp;dbP!$D$2&amp;":"&amp;dbP!$D$2),"&gt;="&amp;AL$6,INDIRECT($F$1&amp;dbP!$D$2&amp;":"&amp;dbP!$D$2),"&lt;="&amp;AL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M87" s="1">
        <f ca="1">SUMIFS(INDIRECT($F$1&amp;$F87&amp;":"&amp;$F87),INDIRECT($F$1&amp;dbP!$D$2&amp;":"&amp;dbP!$D$2),"&gt;="&amp;AM$6,INDIRECT($F$1&amp;dbP!$D$2&amp;":"&amp;dbP!$D$2),"&lt;="&amp;AM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N87" s="1">
        <f ca="1">SUMIFS(INDIRECT($F$1&amp;$F87&amp;":"&amp;$F87),INDIRECT($F$1&amp;dbP!$D$2&amp;":"&amp;dbP!$D$2),"&gt;="&amp;AN$6,INDIRECT($F$1&amp;dbP!$D$2&amp;":"&amp;dbP!$D$2),"&lt;="&amp;AN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O87" s="1">
        <f ca="1">SUMIFS(INDIRECT($F$1&amp;$F87&amp;":"&amp;$F87),INDIRECT($F$1&amp;dbP!$D$2&amp;":"&amp;dbP!$D$2),"&gt;="&amp;AO$6,INDIRECT($F$1&amp;dbP!$D$2&amp;":"&amp;dbP!$D$2),"&lt;="&amp;AO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P87" s="1">
        <f ca="1">SUMIFS(INDIRECT($F$1&amp;$F87&amp;":"&amp;$F87),INDIRECT($F$1&amp;dbP!$D$2&amp;":"&amp;dbP!$D$2),"&gt;="&amp;AP$6,INDIRECT($F$1&amp;dbP!$D$2&amp;":"&amp;dbP!$D$2),"&lt;="&amp;AP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Q87" s="1">
        <f ca="1">SUMIFS(INDIRECT($F$1&amp;$F87&amp;":"&amp;$F87),INDIRECT($F$1&amp;dbP!$D$2&amp;":"&amp;dbP!$D$2),"&gt;="&amp;AQ$6,INDIRECT($F$1&amp;dbP!$D$2&amp;":"&amp;dbP!$D$2),"&lt;="&amp;AQ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R87" s="1">
        <f ca="1">SUMIFS(INDIRECT($F$1&amp;$F87&amp;":"&amp;$F87),INDIRECT($F$1&amp;dbP!$D$2&amp;":"&amp;dbP!$D$2),"&gt;="&amp;AR$6,INDIRECT($F$1&amp;dbP!$D$2&amp;":"&amp;dbP!$D$2),"&lt;="&amp;AR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S87" s="1">
        <f ca="1">SUMIFS(INDIRECT($F$1&amp;$F87&amp;":"&amp;$F87),INDIRECT($F$1&amp;dbP!$D$2&amp;":"&amp;dbP!$D$2),"&gt;="&amp;AS$6,INDIRECT($F$1&amp;dbP!$D$2&amp;":"&amp;dbP!$D$2),"&lt;="&amp;AS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T87" s="1">
        <f ca="1">SUMIFS(INDIRECT($F$1&amp;$F87&amp;":"&amp;$F87),INDIRECT($F$1&amp;dbP!$D$2&amp;":"&amp;dbP!$D$2),"&gt;="&amp;AT$6,INDIRECT($F$1&amp;dbP!$D$2&amp;":"&amp;dbP!$D$2),"&lt;="&amp;AT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U87" s="1">
        <f ca="1">SUMIFS(INDIRECT($F$1&amp;$F87&amp;":"&amp;$F87),INDIRECT($F$1&amp;dbP!$D$2&amp;":"&amp;dbP!$D$2),"&gt;="&amp;AU$6,INDIRECT($F$1&amp;dbP!$D$2&amp;":"&amp;dbP!$D$2),"&lt;="&amp;AU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V87" s="1">
        <f ca="1">SUMIFS(INDIRECT($F$1&amp;$F87&amp;":"&amp;$F87),INDIRECT($F$1&amp;dbP!$D$2&amp;":"&amp;dbP!$D$2),"&gt;="&amp;AV$6,INDIRECT($F$1&amp;dbP!$D$2&amp;":"&amp;dbP!$D$2),"&lt;="&amp;AV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W87" s="1">
        <f ca="1">SUMIFS(INDIRECT($F$1&amp;$F87&amp;":"&amp;$F87),INDIRECT($F$1&amp;dbP!$D$2&amp;":"&amp;dbP!$D$2),"&gt;="&amp;AW$6,INDIRECT($F$1&amp;dbP!$D$2&amp;":"&amp;dbP!$D$2),"&lt;="&amp;AW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X87" s="1">
        <f ca="1">SUMIFS(INDIRECT($F$1&amp;$F87&amp;":"&amp;$F87),INDIRECT($F$1&amp;dbP!$D$2&amp;":"&amp;dbP!$D$2),"&gt;="&amp;AX$6,INDIRECT($F$1&amp;dbP!$D$2&amp;":"&amp;dbP!$D$2),"&lt;="&amp;AX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Y87" s="1">
        <f ca="1">SUMIFS(INDIRECT($F$1&amp;$F87&amp;":"&amp;$F87),INDIRECT($F$1&amp;dbP!$D$2&amp;":"&amp;dbP!$D$2),"&gt;="&amp;AY$6,INDIRECT($F$1&amp;dbP!$D$2&amp;":"&amp;dbP!$D$2),"&lt;="&amp;AY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Z87" s="1">
        <f ca="1">SUMIFS(INDIRECT($F$1&amp;$F87&amp;":"&amp;$F87),INDIRECT($F$1&amp;dbP!$D$2&amp;":"&amp;dbP!$D$2),"&gt;="&amp;AZ$6,INDIRECT($F$1&amp;dbP!$D$2&amp;":"&amp;dbP!$D$2),"&lt;="&amp;AZ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A87" s="1">
        <f ca="1">SUMIFS(INDIRECT($F$1&amp;$F87&amp;":"&amp;$F87),INDIRECT($F$1&amp;dbP!$D$2&amp;":"&amp;dbP!$D$2),"&gt;="&amp;BA$6,INDIRECT($F$1&amp;dbP!$D$2&amp;":"&amp;dbP!$D$2),"&lt;="&amp;BA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B87" s="1">
        <f ca="1">SUMIFS(INDIRECT($F$1&amp;$F87&amp;":"&amp;$F87),INDIRECT($F$1&amp;dbP!$D$2&amp;":"&amp;dbP!$D$2),"&gt;="&amp;BB$6,INDIRECT($F$1&amp;dbP!$D$2&amp;":"&amp;dbP!$D$2),"&lt;="&amp;BB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C87" s="1">
        <f ca="1">SUMIFS(INDIRECT($F$1&amp;$F87&amp;":"&amp;$F87),INDIRECT($F$1&amp;dbP!$D$2&amp;":"&amp;dbP!$D$2),"&gt;="&amp;BC$6,INDIRECT($F$1&amp;dbP!$D$2&amp;":"&amp;dbP!$D$2),"&lt;="&amp;BC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D87" s="1">
        <f ca="1">SUMIFS(INDIRECT($F$1&amp;$F87&amp;":"&amp;$F87),INDIRECT($F$1&amp;dbP!$D$2&amp;":"&amp;dbP!$D$2),"&gt;="&amp;BD$6,INDIRECT($F$1&amp;dbP!$D$2&amp;":"&amp;dbP!$D$2),"&lt;="&amp;BD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E87" s="1">
        <f ca="1">SUMIFS(INDIRECT($F$1&amp;$F87&amp;":"&amp;$F87),INDIRECT($F$1&amp;dbP!$D$2&amp;":"&amp;dbP!$D$2),"&gt;="&amp;BE$6,INDIRECT($F$1&amp;dbP!$D$2&amp;":"&amp;dbP!$D$2),"&lt;="&amp;BE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</row>
    <row r="88" spans="2:57" x14ac:dyDescent="0.3">
      <c r="B88" s="1">
        <f>MAX(B$64:B87)+1</f>
        <v>169</v>
      </c>
      <c r="F88" s="1" t="str">
        <f ca="1">INDIRECT($B$1&amp;Items!H$2&amp;$B88)</f>
        <v>Y</v>
      </c>
      <c r="H88" s="13" t="str">
        <f ca="1">INDIRECT($B$1&amp;Items!E$2&amp;$B88)</f>
        <v>Капитальные затраты</v>
      </c>
      <c r="I88" s="13" t="str">
        <f ca="1">IF(INDIRECT($B$1&amp;Items!F$2&amp;$B88)="",H88,INDIRECT($B$1&amp;Items!F$2&amp;$B88))</f>
        <v>Основные средства - тип - 2</v>
      </c>
      <c r="J88" s="1" t="str">
        <f ca="1">IF(INDIRECT($B$1&amp;Items!G$2&amp;$B88)="",IF(H88&lt;&gt;I88,"  "&amp;I88,I88),"    "&amp;INDIRECT($B$1&amp;Items!G$2&amp;$B88))</f>
        <v xml:space="preserve">    Капзатраты - тип - 2 - 9</v>
      </c>
      <c r="S88" s="1">
        <f ca="1">SUM($U88:INDIRECT(ADDRESS(ROW(),SUMIFS($1:$1,$5:$5,MAX($5:$5)))))</f>
        <v>1372266.2338560005</v>
      </c>
      <c r="V88" s="1">
        <f ca="1">SUMIFS(INDIRECT($F$1&amp;$F88&amp;":"&amp;$F88),INDIRECT($F$1&amp;dbP!$D$2&amp;":"&amp;dbP!$D$2),"&gt;="&amp;V$6,INDIRECT($F$1&amp;dbP!$D$2&amp;":"&amp;dbP!$D$2),"&lt;="&amp;V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1372266.2338560005</v>
      </c>
      <c r="W88" s="1">
        <f ca="1">SUMIFS(INDIRECT($F$1&amp;$F88&amp;":"&amp;$F88),INDIRECT($F$1&amp;dbP!$D$2&amp;":"&amp;dbP!$D$2),"&gt;="&amp;W$6,INDIRECT($F$1&amp;dbP!$D$2&amp;":"&amp;dbP!$D$2),"&lt;="&amp;W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X88" s="1">
        <f ca="1">SUMIFS(INDIRECT($F$1&amp;$F88&amp;":"&amp;$F88),INDIRECT($F$1&amp;dbP!$D$2&amp;":"&amp;dbP!$D$2),"&gt;="&amp;X$6,INDIRECT($F$1&amp;dbP!$D$2&amp;":"&amp;dbP!$D$2),"&lt;="&amp;X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Y88" s="1">
        <f ca="1">SUMIFS(INDIRECT($F$1&amp;$F88&amp;":"&amp;$F88),INDIRECT($F$1&amp;dbP!$D$2&amp;":"&amp;dbP!$D$2),"&gt;="&amp;Y$6,INDIRECT($F$1&amp;dbP!$D$2&amp;":"&amp;dbP!$D$2),"&lt;="&amp;Y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Z88" s="1">
        <f ca="1">SUMIFS(INDIRECT($F$1&amp;$F88&amp;":"&amp;$F88),INDIRECT($F$1&amp;dbP!$D$2&amp;":"&amp;dbP!$D$2),"&gt;="&amp;Z$6,INDIRECT($F$1&amp;dbP!$D$2&amp;":"&amp;dbP!$D$2),"&lt;="&amp;Z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A88" s="1">
        <f ca="1">SUMIFS(INDIRECT($F$1&amp;$F88&amp;":"&amp;$F88),INDIRECT($F$1&amp;dbP!$D$2&amp;":"&amp;dbP!$D$2),"&gt;="&amp;AA$6,INDIRECT($F$1&amp;dbP!$D$2&amp;":"&amp;dbP!$D$2),"&lt;="&amp;AA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B88" s="1">
        <f ca="1">SUMIFS(INDIRECT($F$1&amp;$F88&amp;":"&amp;$F88),INDIRECT($F$1&amp;dbP!$D$2&amp;":"&amp;dbP!$D$2),"&gt;="&amp;AB$6,INDIRECT($F$1&amp;dbP!$D$2&amp;":"&amp;dbP!$D$2),"&lt;="&amp;AB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C88" s="1">
        <f ca="1">SUMIFS(INDIRECT($F$1&amp;$F88&amp;":"&amp;$F88),INDIRECT($F$1&amp;dbP!$D$2&amp;":"&amp;dbP!$D$2),"&gt;="&amp;AC$6,INDIRECT($F$1&amp;dbP!$D$2&amp;":"&amp;dbP!$D$2),"&lt;="&amp;AC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D88" s="1">
        <f ca="1">SUMIFS(INDIRECT($F$1&amp;$F88&amp;":"&amp;$F88),INDIRECT($F$1&amp;dbP!$D$2&amp;":"&amp;dbP!$D$2),"&gt;="&amp;AD$6,INDIRECT($F$1&amp;dbP!$D$2&amp;":"&amp;dbP!$D$2),"&lt;="&amp;AD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E88" s="1">
        <f ca="1">SUMIFS(INDIRECT($F$1&amp;$F88&amp;":"&amp;$F88),INDIRECT($F$1&amp;dbP!$D$2&amp;":"&amp;dbP!$D$2),"&gt;="&amp;AE$6,INDIRECT($F$1&amp;dbP!$D$2&amp;":"&amp;dbP!$D$2),"&lt;="&amp;AE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F88" s="1">
        <f ca="1">SUMIFS(INDIRECT($F$1&amp;$F88&amp;":"&amp;$F88),INDIRECT($F$1&amp;dbP!$D$2&amp;":"&amp;dbP!$D$2),"&gt;="&amp;AF$6,INDIRECT($F$1&amp;dbP!$D$2&amp;":"&amp;dbP!$D$2),"&lt;="&amp;AF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G88" s="1">
        <f ca="1">SUMIFS(INDIRECT($F$1&amp;$F88&amp;":"&amp;$F88),INDIRECT($F$1&amp;dbP!$D$2&amp;":"&amp;dbP!$D$2),"&gt;="&amp;AG$6,INDIRECT($F$1&amp;dbP!$D$2&amp;":"&amp;dbP!$D$2),"&lt;="&amp;AG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H88" s="1">
        <f ca="1">SUMIFS(INDIRECT($F$1&amp;$F88&amp;":"&amp;$F88),INDIRECT($F$1&amp;dbP!$D$2&amp;":"&amp;dbP!$D$2),"&gt;="&amp;AH$6,INDIRECT($F$1&amp;dbP!$D$2&amp;":"&amp;dbP!$D$2),"&lt;="&amp;AH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I88" s="1">
        <f ca="1">SUMIFS(INDIRECT($F$1&amp;$F88&amp;":"&amp;$F88),INDIRECT($F$1&amp;dbP!$D$2&amp;":"&amp;dbP!$D$2),"&gt;="&amp;AI$6,INDIRECT($F$1&amp;dbP!$D$2&amp;":"&amp;dbP!$D$2),"&lt;="&amp;AI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J88" s="1">
        <f ca="1">SUMIFS(INDIRECT($F$1&amp;$F88&amp;":"&amp;$F88),INDIRECT($F$1&amp;dbP!$D$2&amp;":"&amp;dbP!$D$2),"&gt;="&amp;AJ$6,INDIRECT($F$1&amp;dbP!$D$2&amp;":"&amp;dbP!$D$2),"&lt;="&amp;AJ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K88" s="1">
        <f ca="1">SUMIFS(INDIRECT($F$1&amp;$F88&amp;":"&amp;$F88),INDIRECT($F$1&amp;dbP!$D$2&amp;":"&amp;dbP!$D$2),"&gt;="&amp;AK$6,INDIRECT($F$1&amp;dbP!$D$2&amp;":"&amp;dbP!$D$2),"&lt;="&amp;AK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L88" s="1">
        <f ca="1">SUMIFS(INDIRECT($F$1&amp;$F88&amp;":"&amp;$F88),INDIRECT($F$1&amp;dbP!$D$2&amp;":"&amp;dbP!$D$2),"&gt;="&amp;AL$6,INDIRECT($F$1&amp;dbP!$D$2&amp;":"&amp;dbP!$D$2),"&lt;="&amp;AL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M88" s="1">
        <f ca="1">SUMIFS(INDIRECT($F$1&amp;$F88&amp;":"&amp;$F88),INDIRECT($F$1&amp;dbP!$D$2&amp;":"&amp;dbP!$D$2),"&gt;="&amp;AM$6,INDIRECT($F$1&amp;dbP!$D$2&amp;":"&amp;dbP!$D$2),"&lt;="&amp;AM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N88" s="1">
        <f ca="1">SUMIFS(INDIRECT($F$1&amp;$F88&amp;":"&amp;$F88),INDIRECT($F$1&amp;dbP!$D$2&amp;":"&amp;dbP!$D$2),"&gt;="&amp;AN$6,INDIRECT($F$1&amp;dbP!$D$2&amp;":"&amp;dbP!$D$2),"&lt;="&amp;AN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O88" s="1">
        <f ca="1">SUMIFS(INDIRECT($F$1&amp;$F88&amp;":"&amp;$F88),INDIRECT($F$1&amp;dbP!$D$2&amp;":"&amp;dbP!$D$2),"&gt;="&amp;AO$6,INDIRECT($F$1&amp;dbP!$D$2&amp;":"&amp;dbP!$D$2),"&lt;="&amp;AO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P88" s="1">
        <f ca="1">SUMIFS(INDIRECT($F$1&amp;$F88&amp;":"&amp;$F88),INDIRECT($F$1&amp;dbP!$D$2&amp;":"&amp;dbP!$D$2),"&gt;="&amp;AP$6,INDIRECT($F$1&amp;dbP!$D$2&amp;":"&amp;dbP!$D$2),"&lt;="&amp;AP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Q88" s="1">
        <f ca="1">SUMIFS(INDIRECT($F$1&amp;$F88&amp;":"&amp;$F88),INDIRECT($F$1&amp;dbP!$D$2&amp;":"&amp;dbP!$D$2),"&gt;="&amp;AQ$6,INDIRECT($F$1&amp;dbP!$D$2&amp;":"&amp;dbP!$D$2),"&lt;="&amp;AQ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R88" s="1">
        <f ca="1">SUMIFS(INDIRECT($F$1&amp;$F88&amp;":"&amp;$F88),INDIRECT($F$1&amp;dbP!$D$2&amp;":"&amp;dbP!$D$2),"&gt;="&amp;AR$6,INDIRECT($F$1&amp;dbP!$D$2&amp;":"&amp;dbP!$D$2),"&lt;="&amp;AR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S88" s="1">
        <f ca="1">SUMIFS(INDIRECT($F$1&amp;$F88&amp;":"&amp;$F88),INDIRECT($F$1&amp;dbP!$D$2&amp;":"&amp;dbP!$D$2),"&gt;="&amp;AS$6,INDIRECT($F$1&amp;dbP!$D$2&amp;":"&amp;dbP!$D$2),"&lt;="&amp;AS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T88" s="1">
        <f ca="1">SUMIFS(INDIRECT($F$1&amp;$F88&amp;":"&amp;$F88),INDIRECT($F$1&amp;dbP!$D$2&amp;":"&amp;dbP!$D$2),"&gt;="&amp;AT$6,INDIRECT($F$1&amp;dbP!$D$2&amp;":"&amp;dbP!$D$2),"&lt;="&amp;AT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U88" s="1">
        <f ca="1">SUMIFS(INDIRECT($F$1&amp;$F88&amp;":"&amp;$F88),INDIRECT($F$1&amp;dbP!$D$2&amp;":"&amp;dbP!$D$2),"&gt;="&amp;AU$6,INDIRECT($F$1&amp;dbP!$D$2&amp;":"&amp;dbP!$D$2),"&lt;="&amp;AU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V88" s="1">
        <f ca="1">SUMIFS(INDIRECT($F$1&amp;$F88&amp;":"&amp;$F88),INDIRECT($F$1&amp;dbP!$D$2&amp;":"&amp;dbP!$D$2),"&gt;="&amp;AV$6,INDIRECT($F$1&amp;dbP!$D$2&amp;":"&amp;dbP!$D$2),"&lt;="&amp;AV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W88" s="1">
        <f ca="1">SUMIFS(INDIRECT($F$1&amp;$F88&amp;":"&amp;$F88),INDIRECT($F$1&amp;dbP!$D$2&amp;":"&amp;dbP!$D$2),"&gt;="&amp;AW$6,INDIRECT($F$1&amp;dbP!$D$2&amp;":"&amp;dbP!$D$2),"&lt;="&amp;AW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X88" s="1">
        <f ca="1">SUMIFS(INDIRECT($F$1&amp;$F88&amp;":"&amp;$F88),INDIRECT($F$1&amp;dbP!$D$2&amp;":"&amp;dbP!$D$2),"&gt;="&amp;AX$6,INDIRECT($F$1&amp;dbP!$D$2&amp;":"&amp;dbP!$D$2),"&lt;="&amp;AX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Y88" s="1">
        <f ca="1">SUMIFS(INDIRECT($F$1&amp;$F88&amp;":"&amp;$F88),INDIRECT($F$1&amp;dbP!$D$2&amp;":"&amp;dbP!$D$2),"&gt;="&amp;AY$6,INDIRECT($F$1&amp;dbP!$D$2&amp;":"&amp;dbP!$D$2),"&lt;="&amp;AY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Z88" s="1">
        <f ca="1">SUMIFS(INDIRECT($F$1&amp;$F88&amp;":"&amp;$F88),INDIRECT($F$1&amp;dbP!$D$2&amp;":"&amp;dbP!$D$2),"&gt;="&amp;AZ$6,INDIRECT($F$1&amp;dbP!$D$2&amp;":"&amp;dbP!$D$2),"&lt;="&amp;AZ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A88" s="1">
        <f ca="1">SUMIFS(INDIRECT($F$1&amp;$F88&amp;":"&amp;$F88),INDIRECT($F$1&amp;dbP!$D$2&amp;":"&amp;dbP!$D$2),"&gt;="&amp;BA$6,INDIRECT($F$1&amp;dbP!$D$2&amp;":"&amp;dbP!$D$2),"&lt;="&amp;BA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B88" s="1">
        <f ca="1">SUMIFS(INDIRECT($F$1&amp;$F88&amp;":"&amp;$F88),INDIRECT($F$1&amp;dbP!$D$2&amp;":"&amp;dbP!$D$2),"&gt;="&amp;BB$6,INDIRECT($F$1&amp;dbP!$D$2&amp;":"&amp;dbP!$D$2),"&lt;="&amp;BB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C88" s="1">
        <f ca="1">SUMIFS(INDIRECT($F$1&amp;$F88&amp;":"&amp;$F88),INDIRECT($F$1&amp;dbP!$D$2&amp;":"&amp;dbP!$D$2),"&gt;="&amp;BC$6,INDIRECT($F$1&amp;dbP!$D$2&amp;":"&amp;dbP!$D$2),"&lt;="&amp;BC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D88" s="1">
        <f ca="1">SUMIFS(INDIRECT($F$1&amp;$F88&amp;":"&amp;$F88),INDIRECT($F$1&amp;dbP!$D$2&amp;":"&amp;dbP!$D$2),"&gt;="&amp;BD$6,INDIRECT($F$1&amp;dbP!$D$2&amp;":"&amp;dbP!$D$2),"&lt;="&amp;BD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E88" s="1">
        <f ca="1">SUMIFS(INDIRECT($F$1&amp;$F88&amp;":"&amp;$F88),INDIRECT($F$1&amp;dbP!$D$2&amp;":"&amp;dbP!$D$2),"&gt;="&amp;BE$6,INDIRECT($F$1&amp;dbP!$D$2&amp;":"&amp;dbP!$D$2),"&lt;="&amp;BE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</row>
    <row r="89" spans="2:57" x14ac:dyDescent="0.3">
      <c r="B89" s="1">
        <f>MAX(B$64:B88)+1</f>
        <v>170</v>
      </c>
      <c r="F89" s="1" t="str">
        <f ca="1">INDIRECT($B$1&amp;Items!H$2&amp;$B89)</f>
        <v>Y</v>
      </c>
      <c r="H89" s="13" t="str">
        <f ca="1">INDIRECT($B$1&amp;Items!E$2&amp;$B89)</f>
        <v>Капитальные затраты</v>
      </c>
      <c r="I89" s="13" t="str">
        <f ca="1">IF(INDIRECT($B$1&amp;Items!F$2&amp;$B89)="",H89,INDIRECT($B$1&amp;Items!F$2&amp;$B89))</f>
        <v>Основные средства - тип - 2</v>
      </c>
      <c r="J89" s="1" t="str">
        <f ca="1">IF(INDIRECT($B$1&amp;Items!G$2&amp;$B89)="",IF(H89&lt;&gt;I89,"  "&amp;I89,I89),"    "&amp;INDIRECT($B$1&amp;Items!G$2&amp;$B89))</f>
        <v xml:space="preserve">    Капзатраты - тип - 2 - 10</v>
      </c>
      <c r="S89" s="1">
        <f ca="1">SUM($U89:INDIRECT(ADDRESS(ROW(),SUMIFS($1:$1,$5:$5,MAX($5:$5)))))</f>
        <v>987299.28</v>
      </c>
      <c r="V89" s="1">
        <f ca="1">SUMIFS(INDIRECT($F$1&amp;$F89&amp;":"&amp;$F89),INDIRECT($F$1&amp;dbP!$D$2&amp;":"&amp;dbP!$D$2),"&gt;="&amp;V$6,INDIRECT($F$1&amp;dbP!$D$2&amp;":"&amp;dbP!$D$2),"&lt;="&amp;V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987299.28</v>
      </c>
      <c r="W89" s="1">
        <f ca="1">SUMIFS(INDIRECT($F$1&amp;$F89&amp;":"&amp;$F89),INDIRECT($F$1&amp;dbP!$D$2&amp;":"&amp;dbP!$D$2),"&gt;="&amp;W$6,INDIRECT($F$1&amp;dbP!$D$2&amp;":"&amp;dbP!$D$2),"&lt;="&amp;W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X89" s="1">
        <f ca="1">SUMIFS(INDIRECT($F$1&amp;$F89&amp;":"&amp;$F89),INDIRECT($F$1&amp;dbP!$D$2&amp;":"&amp;dbP!$D$2),"&gt;="&amp;X$6,INDIRECT($F$1&amp;dbP!$D$2&amp;":"&amp;dbP!$D$2),"&lt;="&amp;X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Y89" s="1">
        <f ca="1">SUMIFS(INDIRECT($F$1&amp;$F89&amp;":"&amp;$F89),INDIRECT($F$1&amp;dbP!$D$2&amp;":"&amp;dbP!$D$2),"&gt;="&amp;Y$6,INDIRECT($F$1&amp;dbP!$D$2&amp;":"&amp;dbP!$D$2),"&lt;="&amp;Y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Z89" s="1">
        <f ca="1">SUMIFS(INDIRECT($F$1&amp;$F89&amp;":"&amp;$F89),INDIRECT($F$1&amp;dbP!$D$2&amp;":"&amp;dbP!$D$2),"&gt;="&amp;Z$6,INDIRECT($F$1&amp;dbP!$D$2&amp;":"&amp;dbP!$D$2),"&lt;="&amp;Z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A89" s="1">
        <f ca="1">SUMIFS(INDIRECT($F$1&amp;$F89&amp;":"&amp;$F89),INDIRECT($F$1&amp;dbP!$D$2&amp;":"&amp;dbP!$D$2),"&gt;="&amp;AA$6,INDIRECT($F$1&amp;dbP!$D$2&amp;":"&amp;dbP!$D$2),"&lt;="&amp;AA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B89" s="1">
        <f ca="1">SUMIFS(INDIRECT($F$1&amp;$F89&amp;":"&amp;$F89),INDIRECT($F$1&amp;dbP!$D$2&amp;":"&amp;dbP!$D$2),"&gt;="&amp;AB$6,INDIRECT($F$1&amp;dbP!$D$2&amp;":"&amp;dbP!$D$2),"&lt;="&amp;AB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C89" s="1">
        <f ca="1">SUMIFS(INDIRECT($F$1&amp;$F89&amp;":"&amp;$F89),INDIRECT($F$1&amp;dbP!$D$2&amp;":"&amp;dbP!$D$2),"&gt;="&amp;AC$6,INDIRECT($F$1&amp;dbP!$D$2&amp;":"&amp;dbP!$D$2),"&lt;="&amp;AC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D89" s="1">
        <f ca="1">SUMIFS(INDIRECT($F$1&amp;$F89&amp;":"&amp;$F89),INDIRECT($F$1&amp;dbP!$D$2&amp;":"&amp;dbP!$D$2),"&gt;="&amp;AD$6,INDIRECT($F$1&amp;dbP!$D$2&amp;":"&amp;dbP!$D$2),"&lt;="&amp;AD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E89" s="1">
        <f ca="1">SUMIFS(INDIRECT($F$1&amp;$F89&amp;":"&amp;$F89),INDIRECT($F$1&amp;dbP!$D$2&amp;":"&amp;dbP!$D$2),"&gt;="&amp;AE$6,INDIRECT($F$1&amp;dbP!$D$2&amp;":"&amp;dbP!$D$2),"&lt;="&amp;AE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F89" s="1">
        <f ca="1">SUMIFS(INDIRECT($F$1&amp;$F89&amp;":"&amp;$F89),INDIRECT($F$1&amp;dbP!$D$2&amp;":"&amp;dbP!$D$2),"&gt;="&amp;AF$6,INDIRECT($F$1&amp;dbP!$D$2&amp;":"&amp;dbP!$D$2),"&lt;="&amp;AF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G89" s="1">
        <f ca="1">SUMIFS(INDIRECT($F$1&amp;$F89&amp;":"&amp;$F89),INDIRECT($F$1&amp;dbP!$D$2&amp;":"&amp;dbP!$D$2),"&gt;="&amp;AG$6,INDIRECT($F$1&amp;dbP!$D$2&amp;":"&amp;dbP!$D$2),"&lt;="&amp;AG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H89" s="1">
        <f ca="1">SUMIFS(INDIRECT($F$1&amp;$F89&amp;":"&amp;$F89),INDIRECT($F$1&amp;dbP!$D$2&amp;":"&amp;dbP!$D$2),"&gt;="&amp;AH$6,INDIRECT($F$1&amp;dbP!$D$2&amp;":"&amp;dbP!$D$2),"&lt;="&amp;AH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I89" s="1">
        <f ca="1">SUMIFS(INDIRECT($F$1&amp;$F89&amp;":"&amp;$F89),INDIRECT($F$1&amp;dbP!$D$2&amp;":"&amp;dbP!$D$2),"&gt;="&amp;AI$6,INDIRECT($F$1&amp;dbP!$D$2&amp;":"&amp;dbP!$D$2),"&lt;="&amp;AI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J89" s="1">
        <f ca="1">SUMIFS(INDIRECT($F$1&amp;$F89&amp;":"&amp;$F89),INDIRECT($F$1&amp;dbP!$D$2&amp;":"&amp;dbP!$D$2),"&gt;="&amp;AJ$6,INDIRECT($F$1&amp;dbP!$D$2&amp;":"&amp;dbP!$D$2),"&lt;="&amp;AJ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K89" s="1">
        <f ca="1">SUMIFS(INDIRECT($F$1&amp;$F89&amp;":"&amp;$F89),INDIRECT($F$1&amp;dbP!$D$2&amp;":"&amp;dbP!$D$2),"&gt;="&amp;AK$6,INDIRECT($F$1&amp;dbP!$D$2&amp;":"&amp;dbP!$D$2),"&lt;="&amp;AK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L89" s="1">
        <f ca="1">SUMIFS(INDIRECT($F$1&amp;$F89&amp;":"&amp;$F89),INDIRECT($F$1&amp;dbP!$D$2&amp;":"&amp;dbP!$D$2),"&gt;="&amp;AL$6,INDIRECT($F$1&amp;dbP!$D$2&amp;":"&amp;dbP!$D$2),"&lt;="&amp;AL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M89" s="1">
        <f ca="1">SUMIFS(INDIRECT($F$1&amp;$F89&amp;":"&amp;$F89),INDIRECT($F$1&amp;dbP!$D$2&amp;":"&amp;dbP!$D$2),"&gt;="&amp;AM$6,INDIRECT($F$1&amp;dbP!$D$2&amp;":"&amp;dbP!$D$2),"&lt;="&amp;AM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N89" s="1">
        <f ca="1">SUMIFS(INDIRECT($F$1&amp;$F89&amp;":"&amp;$F89),INDIRECT($F$1&amp;dbP!$D$2&amp;":"&amp;dbP!$D$2),"&gt;="&amp;AN$6,INDIRECT($F$1&amp;dbP!$D$2&amp;":"&amp;dbP!$D$2),"&lt;="&amp;AN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O89" s="1">
        <f ca="1">SUMIFS(INDIRECT($F$1&amp;$F89&amp;":"&amp;$F89),INDIRECT($F$1&amp;dbP!$D$2&amp;":"&amp;dbP!$D$2),"&gt;="&amp;AO$6,INDIRECT($F$1&amp;dbP!$D$2&amp;":"&amp;dbP!$D$2),"&lt;="&amp;AO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P89" s="1">
        <f ca="1">SUMIFS(INDIRECT($F$1&amp;$F89&amp;":"&amp;$F89),INDIRECT($F$1&amp;dbP!$D$2&amp;":"&amp;dbP!$D$2),"&gt;="&amp;AP$6,INDIRECT($F$1&amp;dbP!$D$2&amp;":"&amp;dbP!$D$2),"&lt;="&amp;AP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Q89" s="1">
        <f ca="1">SUMIFS(INDIRECT($F$1&amp;$F89&amp;":"&amp;$F89),INDIRECT($F$1&amp;dbP!$D$2&amp;":"&amp;dbP!$D$2),"&gt;="&amp;AQ$6,INDIRECT($F$1&amp;dbP!$D$2&amp;":"&amp;dbP!$D$2),"&lt;="&amp;AQ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R89" s="1">
        <f ca="1">SUMIFS(INDIRECT($F$1&amp;$F89&amp;":"&amp;$F89),INDIRECT($F$1&amp;dbP!$D$2&amp;":"&amp;dbP!$D$2),"&gt;="&amp;AR$6,INDIRECT($F$1&amp;dbP!$D$2&amp;":"&amp;dbP!$D$2),"&lt;="&amp;AR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S89" s="1">
        <f ca="1">SUMIFS(INDIRECT($F$1&amp;$F89&amp;":"&amp;$F89),INDIRECT($F$1&amp;dbP!$D$2&amp;":"&amp;dbP!$D$2),"&gt;="&amp;AS$6,INDIRECT($F$1&amp;dbP!$D$2&amp;":"&amp;dbP!$D$2),"&lt;="&amp;AS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T89" s="1">
        <f ca="1">SUMIFS(INDIRECT($F$1&amp;$F89&amp;":"&amp;$F89),INDIRECT($F$1&amp;dbP!$D$2&amp;":"&amp;dbP!$D$2),"&gt;="&amp;AT$6,INDIRECT($F$1&amp;dbP!$D$2&amp;":"&amp;dbP!$D$2),"&lt;="&amp;AT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U89" s="1">
        <f ca="1">SUMIFS(INDIRECT($F$1&amp;$F89&amp;":"&amp;$F89),INDIRECT($F$1&amp;dbP!$D$2&amp;":"&amp;dbP!$D$2),"&gt;="&amp;AU$6,INDIRECT($F$1&amp;dbP!$D$2&amp;":"&amp;dbP!$D$2),"&lt;="&amp;AU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V89" s="1">
        <f ca="1">SUMIFS(INDIRECT($F$1&amp;$F89&amp;":"&amp;$F89),INDIRECT($F$1&amp;dbP!$D$2&amp;":"&amp;dbP!$D$2),"&gt;="&amp;AV$6,INDIRECT($F$1&amp;dbP!$D$2&amp;":"&amp;dbP!$D$2),"&lt;="&amp;AV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W89" s="1">
        <f ca="1">SUMIFS(INDIRECT($F$1&amp;$F89&amp;":"&amp;$F89),INDIRECT($F$1&amp;dbP!$D$2&amp;":"&amp;dbP!$D$2),"&gt;="&amp;AW$6,INDIRECT($F$1&amp;dbP!$D$2&amp;":"&amp;dbP!$D$2),"&lt;="&amp;AW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X89" s="1">
        <f ca="1">SUMIFS(INDIRECT($F$1&amp;$F89&amp;":"&amp;$F89),INDIRECT($F$1&amp;dbP!$D$2&amp;":"&amp;dbP!$D$2),"&gt;="&amp;AX$6,INDIRECT($F$1&amp;dbP!$D$2&amp;":"&amp;dbP!$D$2),"&lt;="&amp;AX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Y89" s="1">
        <f ca="1">SUMIFS(INDIRECT($F$1&amp;$F89&amp;":"&amp;$F89),INDIRECT($F$1&amp;dbP!$D$2&amp;":"&amp;dbP!$D$2),"&gt;="&amp;AY$6,INDIRECT($F$1&amp;dbP!$D$2&amp;":"&amp;dbP!$D$2),"&lt;="&amp;AY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Z89" s="1">
        <f ca="1">SUMIFS(INDIRECT($F$1&amp;$F89&amp;":"&amp;$F89),INDIRECT($F$1&amp;dbP!$D$2&amp;":"&amp;dbP!$D$2),"&gt;="&amp;AZ$6,INDIRECT($F$1&amp;dbP!$D$2&amp;":"&amp;dbP!$D$2),"&lt;="&amp;AZ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A89" s="1">
        <f ca="1">SUMIFS(INDIRECT($F$1&amp;$F89&amp;":"&amp;$F89),INDIRECT($F$1&amp;dbP!$D$2&amp;":"&amp;dbP!$D$2),"&gt;="&amp;BA$6,INDIRECT($F$1&amp;dbP!$D$2&amp;":"&amp;dbP!$D$2),"&lt;="&amp;BA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B89" s="1">
        <f ca="1">SUMIFS(INDIRECT($F$1&amp;$F89&amp;":"&amp;$F89),INDIRECT($F$1&amp;dbP!$D$2&amp;":"&amp;dbP!$D$2),"&gt;="&amp;BB$6,INDIRECT($F$1&amp;dbP!$D$2&amp;":"&amp;dbP!$D$2),"&lt;="&amp;BB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C89" s="1">
        <f ca="1">SUMIFS(INDIRECT($F$1&amp;$F89&amp;":"&amp;$F89),INDIRECT($F$1&amp;dbP!$D$2&amp;":"&amp;dbP!$D$2),"&gt;="&amp;BC$6,INDIRECT($F$1&amp;dbP!$D$2&amp;":"&amp;dbP!$D$2),"&lt;="&amp;BC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D89" s="1">
        <f ca="1">SUMIFS(INDIRECT($F$1&amp;$F89&amp;":"&amp;$F89),INDIRECT($F$1&amp;dbP!$D$2&amp;":"&amp;dbP!$D$2),"&gt;="&amp;BD$6,INDIRECT($F$1&amp;dbP!$D$2&amp;":"&amp;dbP!$D$2),"&lt;="&amp;BD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E89" s="1">
        <f ca="1">SUMIFS(INDIRECT($F$1&amp;$F89&amp;":"&amp;$F89),INDIRECT($F$1&amp;dbP!$D$2&amp;":"&amp;dbP!$D$2),"&gt;="&amp;BE$6,INDIRECT($F$1&amp;dbP!$D$2&amp;":"&amp;dbP!$D$2),"&lt;="&amp;BE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</row>
    <row r="90" spans="2:57" x14ac:dyDescent="0.3">
      <c r="B90" s="1">
        <f>MAX(B$64:B89)+1</f>
        <v>171</v>
      </c>
      <c r="F90" s="1" t="str">
        <f ca="1">INDIRECT($B$1&amp;Items!H$2&amp;$B90)</f>
        <v>Y</v>
      </c>
      <c r="H90" s="13" t="str">
        <f ca="1">INDIRECT($B$1&amp;Items!E$2&amp;$B90)</f>
        <v>Капитальные затраты</v>
      </c>
      <c r="I90" s="13" t="str">
        <f ca="1">IF(INDIRECT($B$1&amp;Items!F$2&amp;$B90)="",H90,INDIRECT($B$1&amp;Items!F$2&amp;$B90))</f>
        <v>Основные средства - тип - 3</v>
      </c>
      <c r="J90" s="1" t="str">
        <f ca="1">IF(INDIRECT($B$1&amp;Items!G$2&amp;$B90)="",IF(H90&lt;&gt;I90,"  "&amp;I90,I90),"    "&amp;INDIRECT($B$1&amp;Items!G$2&amp;$B90))</f>
        <v xml:space="preserve">  Основные средства - тип - 3</v>
      </c>
      <c r="S90" s="1">
        <f ca="1">SUM($U90:INDIRECT(ADDRESS(ROW(),SUMIFS($1:$1,$5:$5,MAX($5:$5)))))</f>
        <v>22423723.297033995</v>
      </c>
      <c r="V90" s="1">
        <f ca="1">SUMIFS(INDIRECT($F$1&amp;$F90&amp;":"&amp;$F90),INDIRECT($F$1&amp;dbP!$D$2&amp;":"&amp;dbP!$D$2),"&gt;="&amp;V$6,INDIRECT($F$1&amp;dbP!$D$2&amp;":"&amp;dbP!$D$2),"&lt;="&amp;V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13168056.893258747</v>
      </c>
      <c r="W90" s="1">
        <f ca="1">SUMIFS(INDIRECT($F$1&amp;$F90&amp;":"&amp;$F90),INDIRECT($F$1&amp;dbP!$D$2&amp;":"&amp;dbP!$D$2),"&gt;="&amp;W$6,INDIRECT($F$1&amp;dbP!$D$2&amp;":"&amp;dbP!$D$2),"&lt;="&amp;W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9255666.4037752505</v>
      </c>
      <c r="X90" s="1">
        <f ca="1">SUMIFS(INDIRECT($F$1&amp;$F90&amp;":"&amp;$F90),INDIRECT($F$1&amp;dbP!$D$2&amp;":"&amp;dbP!$D$2),"&gt;="&amp;X$6,INDIRECT($F$1&amp;dbP!$D$2&amp;":"&amp;dbP!$D$2),"&lt;="&amp;X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Y90" s="1">
        <f ca="1">SUMIFS(INDIRECT($F$1&amp;$F90&amp;":"&amp;$F90),INDIRECT($F$1&amp;dbP!$D$2&amp;":"&amp;dbP!$D$2),"&gt;="&amp;Y$6,INDIRECT($F$1&amp;dbP!$D$2&amp;":"&amp;dbP!$D$2),"&lt;="&amp;Y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Z90" s="1">
        <f ca="1">SUMIFS(INDIRECT($F$1&amp;$F90&amp;":"&amp;$F90),INDIRECT($F$1&amp;dbP!$D$2&amp;":"&amp;dbP!$D$2),"&gt;="&amp;Z$6,INDIRECT($F$1&amp;dbP!$D$2&amp;":"&amp;dbP!$D$2),"&lt;="&amp;Z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A90" s="1">
        <f ca="1">SUMIFS(INDIRECT($F$1&amp;$F90&amp;":"&amp;$F90),INDIRECT($F$1&amp;dbP!$D$2&amp;":"&amp;dbP!$D$2),"&gt;="&amp;AA$6,INDIRECT($F$1&amp;dbP!$D$2&amp;":"&amp;dbP!$D$2),"&lt;="&amp;AA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B90" s="1">
        <f ca="1">SUMIFS(INDIRECT($F$1&amp;$F90&amp;":"&amp;$F90),INDIRECT($F$1&amp;dbP!$D$2&amp;":"&amp;dbP!$D$2),"&gt;="&amp;AB$6,INDIRECT($F$1&amp;dbP!$D$2&amp;":"&amp;dbP!$D$2),"&lt;="&amp;AB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C90" s="1">
        <f ca="1">SUMIFS(INDIRECT($F$1&amp;$F90&amp;":"&amp;$F90),INDIRECT($F$1&amp;dbP!$D$2&amp;":"&amp;dbP!$D$2),"&gt;="&amp;AC$6,INDIRECT($F$1&amp;dbP!$D$2&amp;":"&amp;dbP!$D$2),"&lt;="&amp;AC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D90" s="1">
        <f ca="1">SUMIFS(INDIRECT($F$1&amp;$F90&amp;":"&amp;$F90),INDIRECT($F$1&amp;dbP!$D$2&amp;":"&amp;dbP!$D$2),"&gt;="&amp;AD$6,INDIRECT($F$1&amp;dbP!$D$2&amp;":"&amp;dbP!$D$2),"&lt;="&amp;AD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E90" s="1">
        <f ca="1">SUMIFS(INDIRECT($F$1&amp;$F90&amp;":"&amp;$F90),INDIRECT($F$1&amp;dbP!$D$2&amp;":"&amp;dbP!$D$2),"&gt;="&amp;AE$6,INDIRECT($F$1&amp;dbP!$D$2&amp;":"&amp;dbP!$D$2),"&lt;="&amp;AE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F90" s="1">
        <f ca="1">SUMIFS(INDIRECT($F$1&amp;$F90&amp;":"&amp;$F90),INDIRECT($F$1&amp;dbP!$D$2&amp;":"&amp;dbP!$D$2),"&gt;="&amp;AF$6,INDIRECT($F$1&amp;dbP!$D$2&amp;":"&amp;dbP!$D$2),"&lt;="&amp;AF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G90" s="1">
        <f ca="1">SUMIFS(INDIRECT($F$1&amp;$F90&amp;":"&amp;$F90),INDIRECT($F$1&amp;dbP!$D$2&amp;":"&amp;dbP!$D$2),"&gt;="&amp;AG$6,INDIRECT($F$1&amp;dbP!$D$2&amp;":"&amp;dbP!$D$2),"&lt;="&amp;AG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H90" s="1">
        <f ca="1">SUMIFS(INDIRECT($F$1&amp;$F90&amp;":"&amp;$F90),INDIRECT($F$1&amp;dbP!$D$2&amp;":"&amp;dbP!$D$2),"&gt;="&amp;AH$6,INDIRECT($F$1&amp;dbP!$D$2&amp;":"&amp;dbP!$D$2),"&lt;="&amp;AH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I90" s="1">
        <f ca="1">SUMIFS(INDIRECT($F$1&amp;$F90&amp;":"&amp;$F90),INDIRECT($F$1&amp;dbP!$D$2&amp;":"&amp;dbP!$D$2),"&gt;="&amp;AI$6,INDIRECT($F$1&amp;dbP!$D$2&amp;":"&amp;dbP!$D$2),"&lt;="&amp;AI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J90" s="1">
        <f ca="1">SUMIFS(INDIRECT($F$1&amp;$F90&amp;":"&amp;$F90),INDIRECT($F$1&amp;dbP!$D$2&amp;":"&amp;dbP!$D$2),"&gt;="&amp;AJ$6,INDIRECT($F$1&amp;dbP!$D$2&amp;":"&amp;dbP!$D$2),"&lt;="&amp;AJ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K90" s="1">
        <f ca="1">SUMIFS(INDIRECT($F$1&amp;$F90&amp;":"&amp;$F90),INDIRECT($F$1&amp;dbP!$D$2&amp;":"&amp;dbP!$D$2),"&gt;="&amp;AK$6,INDIRECT($F$1&amp;dbP!$D$2&amp;":"&amp;dbP!$D$2),"&lt;="&amp;AK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L90" s="1">
        <f ca="1">SUMIFS(INDIRECT($F$1&amp;$F90&amp;":"&amp;$F90),INDIRECT($F$1&amp;dbP!$D$2&amp;":"&amp;dbP!$D$2),"&gt;="&amp;AL$6,INDIRECT($F$1&amp;dbP!$D$2&amp;":"&amp;dbP!$D$2),"&lt;="&amp;AL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M90" s="1">
        <f ca="1">SUMIFS(INDIRECT($F$1&amp;$F90&amp;":"&amp;$F90),INDIRECT($F$1&amp;dbP!$D$2&amp;":"&amp;dbP!$D$2),"&gt;="&amp;AM$6,INDIRECT($F$1&amp;dbP!$D$2&amp;":"&amp;dbP!$D$2),"&lt;="&amp;AM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N90" s="1">
        <f ca="1">SUMIFS(INDIRECT($F$1&amp;$F90&amp;":"&amp;$F90),INDIRECT($F$1&amp;dbP!$D$2&amp;":"&amp;dbP!$D$2),"&gt;="&amp;AN$6,INDIRECT($F$1&amp;dbP!$D$2&amp;":"&amp;dbP!$D$2),"&lt;="&amp;AN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O90" s="1">
        <f ca="1">SUMIFS(INDIRECT($F$1&amp;$F90&amp;":"&amp;$F90),INDIRECT($F$1&amp;dbP!$D$2&amp;":"&amp;dbP!$D$2),"&gt;="&amp;AO$6,INDIRECT($F$1&amp;dbP!$D$2&amp;":"&amp;dbP!$D$2),"&lt;="&amp;AO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P90" s="1">
        <f ca="1">SUMIFS(INDIRECT($F$1&amp;$F90&amp;":"&amp;$F90),INDIRECT($F$1&amp;dbP!$D$2&amp;":"&amp;dbP!$D$2),"&gt;="&amp;AP$6,INDIRECT($F$1&amp;dbP!$D$2&amp;":"&amp;dbP!$D$2),"&lt;="&amp;AP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Q90" s="1">
        <f ca="1">SUMIFS(INDIRECT($F$1&amp;$F90&amp;":"&amp;$F90),INDIRECT($F$1&amp;dbP!$D$2&amp;":"&amp;dbP!$D$2),"&gt;="&amp;AQ$6,INDIRECT($F$1&amp;dbP!$D$2&amp;":"&amp;dbP!$D$2),"&lt;="&amp;AQ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R90" s="1">
        <f ca="1">SUMIFS(INDIRECT($F$1&amp;$F90&amp;":"&amp;$F90),INDIRECT($F$1&amp;dbP!$D$2&amp;":"&amp;dbP!$D$2),"&gt;="&amp;AR$6,INDIRECT($F$1&amp;dbP!$D$2&amp;":"&amp;dbP!$D$2),"&lt;="&amp;AR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S90" s="1">
        <f ca="1">SUMIFS(INDIRECT($F$1&amp;$F90&amp;":"&amp;$F90),INDIRECT($F$1&amp;dbP!$D$2&amp;":"&amp;dbP!$D$2),"&gt;="&amp;AS$6,INDIRECT($F$1&amp;dbP!$D$2&amp;":"&amp;dbP!$D$2),"&lt;="&amp;AS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T90" s="1">
        <f ca="1">SUMIFS(INDIRECT($F$1&amp;$F90&amp;":"&amp;$F90),INDIRECT($F$1&amp;dbP!$D$2&amp;":"&amp;dbP!$D$2),"&gt;="&amp;AT$6,INDIRECT($F$1&amp;dbP!$D$2&amp;":"&amp;dbP!$D$2),"&lt;="&amp;AT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U90" s="1">
        <f ca="1">SUMIFS(INDIRECT($F$1&amp;$F90&amp;":"&amp;$F90),INDIRECT($F$1&amp;dbP!$D$2&amp;":"&amp;dbP!$D$2),"&gt;="&amp;AU$6,INDIRECT($F$1&amp;dbP!$D$2&amp;":"&amp;dbP!$D$2),"&lt;="&amp;AU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V90" s="1">
        <f ca="1">SUMIFS(INDIRECT($F$1&amp;$F90&amp;":"&amp;$F90),INDIRECT($F$1&amp;dbP!$D$2&amp;":"&amp;dbP!$D$2),"&gt;="&amp;AV$6,INDIRECT($F$1&amp;dbP!$D$2&amp;":"&amp;dbP!$D$2),"&lt;="&amp;AV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W90" s="1">
        <f ca="1">SUMIFS(INDIRECT($F$1&amp;$F90&amp;":"&amp;$F90),INDIRECT($F$1&amp;dbP!$D$2&amp;":"&amp;dbP!$D$2),"&gt;="&amp;AW$6,INDIRECT($F$1&amp;dbP!$D$2&amp;":"&amp;dbP!$D$2),"&lt;="&amp;AW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X90" s="1">
        <f ca="1">SUMIFS(INDIRECT($F$1&amp;$F90&amp;":"&amp;$F90),INDIRECT($F$1&amp;dbP!$D$2&amp;":"&amp;dbP!$D$2),"&gt;="&amp;AX$6,INDIRECT($F$1&amp;dbP!$D$2&amp;":"&amp;dbP!$D$2),"&lt;="&amp;AX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Y90" s="1">
        <f ca="1">SUMIFS(INDIRECT($F$1&amp;$F90&amp;":"&amp;$F90),INDIRECT($F$1&amp;dbP!$D$2&amp;":"&amp;dbP!$D$2),"&gt;="&amp;AY$6,INDIRECT($F$1&amp;dbP!$D$2&amp;":"&amp;dbP!$D$2),"&lt;="&amp;AY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Z90" s="1">
        <f ca="1">SUMIFS(INDIRECT($F$1&amp;$F90&amp;":"&amp;$F90),INDIRECT($F$1&amp;dbP!$D$2&amp;":"&amp;dbP!$D$2),"&gt;="&amp;AZ$6,INDIRECT($F$1&amp;dbP!$D$2&amp;":"&amp;dbP!$D$2),"&lt;="&amp;AZ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A90" s="1">
        <f ca="1">SUMIFS(INDIRECT($F$1&amp;$F90&amp;":"&amp;$F90),INDIRECT($F$1&amp;dbP!$D$2&amp;":"&amp;dbP!$D$2),"&gt;="&amp;BA$6,INDIRECT($F$1&amp;dbP!$D$2&amp;":"&amp;dbP!$D$2),"&lt;="&amp;BA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B90" s="1">
        <f ca="1">SUMIFS(INDIRECT($F$1&amp;$F90&amp;":"&amp;$F90),INDIRECT($F$1&amp;dbP!$D$2&amp;":"&amp;dbP!$D$2),"&gt;="&amp;BB$6,INDIRECT($F$1&amp;dbP!$D$2&amp;":"&amp;dbP!$D$2),"&lt;="&amp;BB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C90" s="1">
        <f ca="1">SUMIFS(INDIRECT($F$1&amp;$F90&amp;":"&amp;$F90),INDIRECT($F$1&amp;dbP!$D$2&amp;":"&amp;dbP!$D$2),"&gt;="&amp;BC$6,INDIRECT($F$1&amp;dbP!$D$2&amp;":"&amp;dbP!$D$2),"&lt;="&amp;BC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D90" s="1">
        <f ca="1">SUMIFS(INDIRECT($F$1&amp;$F90&amp;":"&amp;$F90),INDIRECT($F$1&amp;dbP!$D$2&amp;":"&amp;dbP!$D$2),"&gt;="&amp;BD$6,INDIRECT($F$1&amp;dbP!$D$2&amp;":"&amp;dbP!$D$2),"&lt;="&amp;BD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E90" s="1">
        <f ca="1">SUMIFS(INDIRECT($F$1&amp;$F90&amp;":"&amp;$F90),INDIRECT($F$1&amp;dbP!$D$2&amp;":"&amp;dbP!$D$2),"&gt;="&amp;BE$6,INDIRECT($F$1&amp;dbP!$D$2&amp;":"&amp;dbP!$D$2),"&lt;="&amp;BE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</row>
    <row r="91" spans="2:57" x14ac:dyDescent="0.3">
      <c r="B91" s="1">
        <f>MAX(B$64:B90)+1</f>
        <v>172</v>
      </c>
      <c r="F91" s="1" t="str">
        <f ca="1">INDIRECT($B$1&amp;Items!H$2&amp;$B91)</f>
        <v>Y</v>
      </c>
      <c r="H91" s="13" t="str">
        <f ca="1">INDIRECT($B$1&amp;Items!E$2&amp;$B91)</f>
        <v>Капитальные затраты</v>
      </c>
      <c r="I91" s="13" t="str">
        <f ca="1">IF(INDIRECT($B$1&amp;Items!F$2&amp;$B91)="",H91,INDIRECT($B$1&amp;Items!F$2&amp;$B91))</f>
        <v>Основные средства - тип - 3</v>
      </c>
      <c r="J91" s="1" t="str">
        <f ca="1">IF(INDIRECT($B$1&amp;Items!G$2&amp;$B91)="",IF(H91&lt;&gt;I91,"  "&amp;I91,I91),"    "&amp;INDIRECT($B$1&amp;Items!G$2&amp;$B91))</f>
        <v xml:space="preserve">    Капзатраты - тип - 3 - 1</v>
      </c>
      <c r="S91" s="1">
        <f ca="1">SUM($U91:INDIRECT(ADDRESS(ROW(),SUMIFS($1:$1,$5:$5,MAX($5:$5)))))</f>
        <v>704495.28083260008</v>
      </c>
      <c r="V91" s="1">
        <f ca="1">SUMIFS(INDIRECT($F$1&amp;$F91&amp;":"&amp;$F91),INDIRECT($F$1&amp;dbP!$D$2&amp;":"&amp;dbP!$D$2),"&gt;="&amp;V$6,INDIRECT($F$1&amp;dbP!$D$2&amp;":"&amp;dbP!$D$2),"&lt;="&amp;V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704495.28083260008</v>
      </c>
      <c r="W91" s="1">
        <f ca="1">SUMIFS(INDIRECT($F$1&amp;$F91&amp;":"&amp;$F91),INDIRECT($F$1&amp;dbP!$D$2&amp;":"&amp;dbP!$D$2),"&gt;="&amp;W$6,INDIRECT($F$1&amp;dbP!$D$2&amp;":"&amp;dbP!$D$2),"&lt;="&amp;W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X91" s="1">
        <f ca="1">SUMIFS(INDIRECT($F$1&amp;$F91&amp;":"&amp;$F91),INDIRECT($F$1&amp;dbP!$D$2&amp;":"&amp;dbP!$D$2),"&gt;="&amp;X$6,INDIRECT($F$1&amp;dbP!$D$2&amp;":"&amp;dbP!$D$2),"&lt;="&amp;X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Y91" s="1">
        <f ca="1">SUMIFS(INDIRECT($F$1&amp;$F91&amp;":"&amp;$F91),INDIRECT($F$1&amp;dbP!$D$2&amp;":"&amp;dbP!$D$2),"&gt;="&amp;Y$6,INDIRECT($F$1&amp;dbP!$D$2&amp;":"&amp;dbP!$D$2),"&lt;="&amp;Y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Z91" s="1">
        <f ca="1">SUMIFS(INDIRECT($F$1&amp;$F91&amp;":"&amp;$F91),INDIRECT($F$1&amp;dbP!$D$2&amp;":"&amp;dbP!$D$2),"&gt;="&amp;Z$6,INDIRECT($F$1&amp;dbP!$D$2&amp;":"&amp;dbP!$D$2),"&lt;="&amp;Z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A91" s="1">
        <f ca="1">SUMIFS(INDIRECT($F$1&amp;$F91&amp;":"&amp;$F91),INDIRECT($F$1&amp;dbP!$D$2&amp;":"&amp;dbP!$D$2),"&gt;="&amp;AA$6,INDIRECT($F$1&amp;dbP!$D$2&amp;":"&amp;dbP!$D$2),"&lt;="&amp;AA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B91" s="1">
        <f ca="1">SUMIFS(INDIRECT($F$1&amp;$F91&amp;":"&amp;$F91),INDIRECT($F$1&amp;dbP!$D$2&amp;":"&amp;dbP!$D$2),"&gt;="&amp;AB$6,INDIRECT($F$1&amp;dbP!$D$2&amp;":"&amp;dbP!$D$2),"&lt;="&amp;AB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C91" s="1">
        <f ca="1">SUMIFS(INDIRECT($F$1&amp;$F91&amp;":"&amp;$F91),INDIRECT($F$1&amp;dbP!$D$2&amp;":"&amp;dbP!$D$2),"&gt;="&amp;AC$6,INDIRECT($F$1&amp;dbP!$D$2&amp;":"&amp;dbP!$D$2),"&lt;="&amp;AC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D91" s="1">
        <f ca="1">SUMIFS(INDIRECT($F$1&amp;$F91&amp;":"&amp;$F91),INDIRECT($F$1&amp;dbP!$D$2&amp;":"&amp;dbP!$D$2),"&gt;="&amp;AD$6,INDIRECT($F$1&amp;dbP!$D$2&amp;":"&amp;dbP!$D$2),"&lt;="&amp;AD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E91" s="1">
        <f ca="1">SUMIFS(INDIRECT($F$1&amp;$F91&amp;":"&amp;$F91),INDIRECT($F$1&amp;dbP!$D$2&amp;":"&amp;dbP!$D$2),"&gt;="&amp;AE$6,INDIRECT($F$1&amp;dbP!$D$2&amp;":"&amp;dbP!$D$2),"&lt;="&amp;AE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F91" s="1">
        <f ca="1">SUMIFS(INDIRECT($F$1&amp;$F91&amp;":"&amp;$F91),INDIRECT($F$1&amp;dbP!$D$2&amp;":"&amp;dbP!$D$2),"&gt;="&amp;AF$6,INDIRECT($F$1&amp;dbP!$D$2&amp;":"&amp;dbP!$D$2),"&lt;="&amp;AF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G91" s="1">
        <f ca="1">SUMIFS(INDIRECT($F$1&amp;$F91&amp;":"&amp;$F91),INDIRECT($F$1&amp;dbP!$D$2&amp;":"&amp;dbP!$D$2),"&gt;="&amp;AG$6,INDIRECT($F$1&amp;dbP!$D$2&amp;":"&amp;dbP!$D$2),"&lt;="&amp;AG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H91" s="1">
        <f ca="1">SUMIFS(INDIRECT($F$1&amp;$F91&amp;":"&amp;$F91),INDIRECT($F$1&amp;dbP!$D$2&amp;":"&amp;dbP!$D$2),"&gt;="&amp;AH$6,INDIRECT($F$1&amp;dbP!$D$2&amp;":"&amp;dbP!$D$2),"&lt;="&amp;AH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I91" s="1">
        <f ca="1">SUMIFS(INDIRECT($F$1&amp;$F91&amp;":"&amp;$F91),INDIRECT($F$1&amp;dbP!$D$2&amp;":"&amp;dbP!$D$2),"&gt;="&amp;AI$6,INDIRECT($F$1&amp;dbP!$D$2&amp;":"&amp;dbP!$D$2),"&lt;="&amp;AI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J91" s="1">
        <f ca="1">SUMIFS(INDIRECT($F$1&amp;$F91&amp;":"&amp;$F91),INDIRECT($F$1&amp;dbP!$D$2&amp;":"&amp;dbP!$D$2),"&gt;="&amp;AJ$6,INDIRECT($F$1&amp;dbP!$D$2&amp;":"&amp;dbP!$D$2),"&lt;="&amp;AJ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K91" s="1">
        <f ca="1">SUMIFS(INDIRECT($F$1&amp;$F91&amp;":"&amp;$F91),INDIRECT($F$1&amp;dbP!$D$2&amp;":"&amp;dbP!$D$2),"&gt;="&amp;AK$6,INDIRECT($F$1&amp;dbP!$D$2&amp;":"&amp;dbP!$D$2),"&lt;="&amp;AK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L91" s="1">
        <f ca="1">SUMIFS(INDIRECT($F$1&amp;$F91&amp;":"&amp;$F91),INDIRECT($F$1&amp;dbP!$D$2&amp;":"&amp;dbP!$D$2),"&gt;="&amp;AL$6,INDIRECT($F$1&amp;dbP!$D$2&amp;":"&amp;dbP!$D$2),"&lt;="&amp;AL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M91" s="1">
        <f ca="1">SUMIFS(INDIRECT($F$1&amp;$F91&amp;":"&amp;$F91),INDIRECT($F$1&amp;dbP!$D$2&amp;":"&amp;dbP!$D$2),"&gt;="&amp;AM$6,INDIRECT($F$1&amp;dbP!$D$2&amp;":"&amp;dbP!$D$2),"&lt;="&amp;AM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N91" s="1">
        <f ca="1">SUMIFS(INDIRECT($F$1&amp;$F91&amp;":"&amp;$F91),INDIRECT($F$1&amp;dbP!$D$2&amp;":"&amp;dbP!$D$2),"&gt;="&amp;AN$6,INDIRECT($F$1&amp;dbP!$D$2&amp;":"&amp;dbP!$D$2),"&lt;="&amp;AN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O91" s="1">
        <f ca="1">SUMIFS(INDIRECT($F$1&amp;$F91&amp;":"&amp;$F91),INDIRECT($F$1&amp;dbP!$D$2&amp;":"&amp;dbP!$D$2),"&gt;="&amp;AO$6,INDIRECT($F$1&amp;dbP!$D$2&amp;":"&amp;dbP!$D$2),"&lt;="&amp;AO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P91" s="1">
        <f ca="1">SUMIFS(INDIRECT($F$1&amp;$F91&amp;":"&amp;$F91),INDIRECT($F$1&amp;dbP!$D$2&amp;":"&amp;dbP!$D$2),"&gt;="&amp;AP$6,INDIRECT($F$1&amp;dbP!$D$2&amp;":"&amp;dbP!$D$2),"&lt;="&amp;AP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Q91" s="1">
        <f ca="1">SUMIFS(INDIRECT($F$1&amp;$F91&amp;":"&amp;$F91),INDIRECT($F$1&amp;dbP!$D$2&amp;":"&amp;dbP!$D$2),"&gt;="&amp;AQ$6,INDIRECT($F$1&amp;dbP!$D$2&amp;":"&amp;dbP!$D$2),"&lt;="&amp;AQ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R91" s="1">
        <f ca="1">SUMIFS(INDIRECT($F$1&amp;$F91&amp;":"&amp;$F91),INDIRECT($F$1&amp;dbP!$D$2&amp;":"&amp;dbP!$D$2),"&gt;="&amp;AR$6,INDIRECT($F$1&amp;dbP!$D$2&amp;":"&amp;dbP!$D$2),"&lt;="&amp;AR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S91" s="1">
        <f ca="1">SUMIFS(INDIRECT($F$1&amp;$F91&amp;":"&amp;$F91),INDIRECT($F$1&amp;dbP!$D$2&amp;":"&amp;dbP!$D$2),"&gt;="&amp;AS$6,INDIRECT($F$1&amp;dbP!$D$2&amp;":"&amp;dbP!$D$2),"&lt;="&amp;AS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T91" s="1">
        <f ca="1">SUMIFS(INDIRECT($F$1&amp;$F91&amp;":"&amp;$F91),INDIRECT($F$1&amp;dbP!$D$2&amp;":"&amp;dbP!$D$2),"&gt;="&amp;AT$6,INDIRECT($F$1&amp;dbP!$D$2&amp;":"&amp;dbP!$D$2),"&lt;="&amp;AT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U91" s="1">
        <f ca="1">SUMIFS(INDIRECT($F$1&amp;$F91&amp;":"&amp;$F91),INDIRECT($F$1&amp;dbP!$D$2&amp;":"&amp;dbP!$D$2),"&gt;="&amp;AU$6,INDIRECT($F$1&amp;dbP!$D$2&amp;":"&amp;dbP!$D$2),"&lt;="&amp;AU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V91" s="1">
        <f ca="1">SUMIFS(INDIRECT($F$1&amp;$F91&amp;":"&amp;$F91),INDIRECT($F$1&amp;dbP!$D$2&amp;":"&amp;dbP!$D$2),"&gt;="&amp;AV$6,INDIRECT($F$1&amp;dbP!$D$2&amp;":"&amp;dbP!$D$2),"&lt;="&amp;AV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W91" s="1">
        <f ca="1">SUMIFS(INDIRECT($F$1&amp;$F91&amp;":"&amp;$F91),INDIRECT($F$1&amp;dbP!$D$2&amp;":"&amp;dbP!$D$2),"&gt;="&amp;AW$6,INDIRECT($F$1&amp;dbP!$D$2&amp;":"&amp;dbP!$D$2),"&lt;="&amp;AW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X91" s="1">
        <f ca="1">SUMIFS(INDIRECT($F$1&amp;$F91&amp;":"&amp;$F91),INDIRECT($F$1&amp;dbP!$D$2&amp;":"&amp;dbP!$D$2),"&gt;="&amp;AX$6,INDIRECT($F$1&amp;dbP!$D$2&amp;":"&amp;dbP!$D$2),"&lt;="&amp;AX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Y91" s="1">
        <f ca="1">SUMIFS(INDIRECT($F$1&amp;$F91&amp;":"&amp;$F91),INDIRECT($F$1&amp;dbP!$D$2&amp;":"&amp;dbP!$D$2),"&gt;="&amp;AY$6,INDIRECT($F$1&amp;dbP!$D$2&amp;":"&amp;dbP!$D$2),"&lt;="&amp;AY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Z91" s="1">
        <f ca="1">SUMIFS(INDIRECT($F$1&amp;$F91&amp;":"&amp;$F91),INDIRECT($F$1&amp;dbP!$D$2&amp;":"&amp;dbP!$D$2),"&gt;="&amp;AZ$6,INDIRECT($F$1&amp;dbP!$D$2&amp;":"&amp;dbP!$D$2),"&lt;="&amp;AZ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A91" s="1">
        <f ca="1">SUMIFS(INDIRECT($F$1&amp;$F91&amp;":"&amp;$F91),INDIRECT($F$1&amp;dbP!$D$2&amp;":"&amp;dbP!$D$2),"&gt;="&amp;BA$6,INDIRECT($F$1&amp;dbP!$D$2&amp;":"&amp;dbP!$D$2),"&lt;="&amp;BA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B91" s="1">
        <f ca="1">SUMIFS(INDIRECT($F$1&amp;$F91&amp;":"&amp;$F91),INDIRECT($F$1&amp;dbP!$D$2&amp;":"&amp;dbP!$D$2),"&gt;="&amp;BB$6,INDIRECT($F$1&amp;dbP!$D$2&amp;":"&amp;dbP!$D$2),"&lt;="&amp;BB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C91" s="1">
        <f ca="1">SUMIFS(INDIRECT($F$1&amp;$F91&amp;":"&amp;$F91),INDIRECT($F$1&amp;dbP!$D$2&amp;":"&amp;dbP!$D$2),"&gt;="&amp;BC$6,INDIRECT($F$1&amp;dbP!$D$2&amp;":"&amp;dbP!$D$2),"&lt;="&amp;BC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D91" s="1">
        <f ca="1">SUMIFS(INDIRECT($F$1&amp;$F91&amp;":"&amp;$F91),INDIRECT($F$1&amp;dbP!$D$2&amp;":"&amp;dbP!$D$2),"&gt;="&amp;BD$6,INDIRECT($F$1&amp;dbP!$D$2&amp;":"&amp;dbP!$D$2),"&lt;="&amp;BD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E91" s="1">
        <f ca="1">SUMIFS(INDIRECT($F$1&amp;$F91&amp;":"&amp;$F91),INDIRECT($F$1&amp;dbP!$D$2&amp;":"&amp;dbP!$D$2),"&gt;="&amp;BE$6,INDIRECT($F$1&amp;dbP!$D$2&amp;":"&amp;dbP!$D$2),"&lt;="&amp;BE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</row>
    <row r="92" spans="2:57" x14ac:dyDescent="0.3">
      <c r="B92" s="1">
        <f>MAX(B$64:B91)+1</f>
        <v>173</v>
      </c>
      <c r="F92" s="1" t="str">
        <f ca="1">INDIRECT($B$1&amp;Items!H$2&amp;$B92)</f>
        <v>Y</v>
      </c>
      <c r="H92" s="13" t="str">
        <f ca="1">INDIRECT($B$1&amp;Items!E$2&amp;$B92)</f>
        <v>Капитальные затраты</v>
      </c>
      <c r="I92" s="13" t="str">
        <f ca="1">IF(INDIRECT($B$1&amp;Items!F$2&amp;$B92)="",H92,INDIRECT($B$1&amp;Items!F$2&amp;$B92))</f>
        <v>Основные средства - тип - 3</v>
      </c>
      <c r="J92" s="1" t="str">
        <f ca="1">IF(INDIRECT($B$1&amp;Items!G$2&amp;$B92)="",IF(H92&lt;&gt;I92,"  "&amp;I92,I92),"    "&amp;INDIRECT($B$1&amp;Items!G$2&amp;$B92))</f>
        <v xml:space="preserve">    Капзатраты - тип - 3 - 2</v>
      </c>
      <c r="S92" s="1">
        <f ca="1">SUM($U92:INDIRECT(ADDRESS(ROW(),SUMIFS($1:$1,$5:$5,MAX($5:$5)))))</f>
        <v>1764907.8369140625</v>
      </c>
      <c r="V92" s="1">
        <f ca="1">SUMIFS(INDIRECT($F$1&amp;$F92&amp;":"&amp;$F92),INDIRECT($F$1&amp;dbP!$D$2&amp;":"&amp;dbP!$D$2),"&gt;="&amp;V$6,INDIRECT($F$1&amp;dbP!$D$2&amp;":"&amp;dbP!$D$2),"&lt;="&amp;V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1764907.8369140625</v>
      </c>
      <c r="W92" s="1">
        <f ca="1">SUMIFS(INDIRECT($F$1&amp;$F92&amp;":"&amp;$F92),INDIRECT($F$1&amp;dbP!$D$2&amp;":"&amp;dbP!$D$2),"&gt;="&amp;W$6,INDIRECT($F$1&amp;dbP!$D$2&amp;":"&amp;dbP!$D$2),"&lt;="&amp;W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X92" s="1">
        <f ca="1">SUMIFS(INDIRECT($F$1&amp;$F92&amp;":"&amp;$F92),INDIRECT($F$1&amp;dbP!$D$2&amp;":"&amp;dbP!$D$2),"&gt;="&amp;X$6,INDIRECT($F$1&amp;dbP!$D$2&amp;":"&amp;dbP!$D$2),"&lt;="&amp;X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Y92" s="1">
        <f ca="1">SUMIFS(INDIRECT($F$1&amp;$F92&amp;":"&amp;$F92),INDIRECT($F$1&amp;dbP!$D$2&amp;":"&amp;dbP!$D$2),"&gt;="&amp;Y$6,INDIRECT($F$1&amp;dbP!$D$2&amp;":"&amp;dbP!$D$2),"&lt;="&amp;Y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Z92" s="1">
        <f ca="1">SUMIFS(INDIRECT($F$1&amp;$F92&amp;":"&amp;$F92),INDIRECT($F$1&amp;dbP!$D$2&amp;":"&amp;dbP!$D$2),"&gt;="&amp;Z$6,INDIRECT($F$1&amp;dbP!$D$2&amp;":"&amp;dbP!$D$2),"&lt;="&amp;Z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A92" s="1">
        <f ca="1">SUMIFS(INDIRECT($F$1&amp;$F92&amp;":"&amp;$F92),INDIRECT($F$1&amp;dbP!$D$2&amp;":"&amp;dbP!$D$2),"&gt;="&amp;AA$6,INDIRECT($F$1&amp;dbP!$D$2&amp;":"&amp;dbP!$D$2),"&lt;="&amp;AA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B92" s="1">
        <f ca="1">SUMIFS(INDIRECT($F$1&amp;$F92&amp;":"&amp;$F92),INDIRECT($F$1&amp;dbP!$D$2&amp;":"&amp;dbP!$D$2),"&gt;="&amp;AB$6,INDIRECT($F$1&amp;dbP!$D$2&amp;":"&amp;dbP!$D$2),"&lt;="&amp;AB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C92" s="1">
        <f ca="1">SUMIFS(INDIRECT($F$1&amp;$F92&amp;":"&amp;$F92),INDIRECT($F$1&amp;dbP!$D$2&amp;":"&amp;dbP!$D$2),"&gt;="&amp;AC$6,INDIRECT($F$1&amp;dbP!$D$2&amp;":"&amp;dbP!$D$2),"&lt;="&amp;AC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D92" s="1">
        <f ca="1">SUMIFS(INDIRECT($F$1&amp;$F92&amp;":"&amp;$F92),INDIRECT($F$1&amp;dbP!$D$2&amp;":"&amp;dbP!$D$2),"&gt;="&amp;AD$6,INDIRECT($F$1&amp;dbP!$D$2&amp;":"&amp;dbP!$D$2),"&lt;="&amp;AD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E92" s="1">
        <f ca="1">SUMIFS(INDIRECT($F$1&amp;$F92&amp;":"&amp;$F92),INDIRECT($F$1&amp;dbP!$D$2&amp;":"&amp;dbP!$D$2),"&gt;="&amp;AE$6,INDIRECT($F$1&amp;dbP!$D$2&amp;":"&amp;dbP!$D$2),"&lt;="&amp;AE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F92" s="1">
        <f ca="1">SUMIFS(INDIRECT($F$1&amp;$F92&amp;":"&amp;$F92),INDIRECT($F$1&amp;dbP!$D$2&amp;":"&amp;dbP!$D$2),"&gt;="&amp;AF$6,INDIRECT($F$1&amp;dbP!$D$2&amp;":"&amp;dbP!$D$2),"&lt;="&amp;AF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G92" s="1">
        <f ca="1">SUMIFS(INDIRECT($F$1&amp;$F92&amp;":"&amp;$F92),INDIRECT($F$1&amp;dbP!$D$2&amp;":"&amp;dbP!$D$2),"&gt;="&amp;AG$6,INDIRECT($F$1&amp;dbP!$D$2&amp;":"&amp;dbP!$D$2),"&lt;="&amp;AG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H92" s="1">
        <f ca="1">SUMIFS(INDIRECT($F$1&amp;$F92&amp;":"&amp;$F92),INDIRECT($F$1&amp;dbP!$D$2&amp;":"&amp;dbP!$D$2),"&gt;="&amp;AH$6,INDIRECT($F$1&amp;dbP!$D$2&amp;":"&amp;dbP!$D$2),"&lt;="&amp;AH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I92" s="1">
        <f ca="1">SUMIFS(INDIRECT($F$1&amp;$F92&amp;":"&amp;$F92),INDIRECT($F$1&amp;dbP!$D$2&amp;":"&amp;dbP!$D$2),"&gt;="&amp;AI$6,INDIRECT($F$1&amp;dbP!$D$2&amp;":"&amp;dbP!$D$2),"&lt;="&amp;AI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J92" s="1">
        <f ca="1">SUMIFS(INDIRECT($F$1&amp;$F92&amp;":"&amp;$F92),INDIRECT($F$1&amp;dbP!$D$2&amp;":"&amp;dbP!$D$2),"&gt;="&amp;AJ$6,INDIRECT($F$1&amp;dbP!$D$2&amp;":"&amp;dbP!$D$2),"&lt;="&amp;AJ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K92" s="1">
        <f ca="1">SUMIFS(INDIRECT($F$1&amp;$F92&amp;":"&amp;$F92),INDIRECT($F$1&amp;dbP!$D$2&amp;":"&amp;dbP!$D$2),"&gt;="&amp;AK$6,INDIRECT($F$1&amp;dbP!$D$2&amp;":"&amp;dbP!$D$2),"&lt;="&amp;AK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L92" s="1">
        <f ca="1">SUMIFS(INDIRECT($F$1&amp;$F92&amp;":"&amp;$F92),INDIRECT($F$1&amp;dbP!$D$2&amp;":"&amp;dbP!$D$2),"&gt;="&amp;AL$6,INDIRECT($F$1&amp;dbP!$D$2&amp;":"&amp;dbP!$D$2),"&lt;="&amp;AL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M92" s="1">
        <f ca="1">SUMIFS(INDIRECT($F$1&amp;$F92&amp;":"&amp;$F92),INDIRECT($F$1&amp;dbP!$D$2&amp;":"&amp;dbP!$D$2),"&gt;="&amp;AM$6,INDIRECT($F$1&amp;dbP!$D$2&amp;":"&amp;dbP!$D$2),"&lt;="&amp;AM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N92" s="1">
        <f ca="1">SUMIFS(INDIRECT($F$1&amp;$F92&amp;":"&amp;$F92),INDIRECT($F$1&amp;dbP!$D$2&amp;":"&amp;dbP!$D$2),"&gt;="&amp;AN$6,INDIRECT($F$1&amp;dbP!$D$2&amp;":"&amp;dbP!$D$2),"&lt;="&amp;AN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O92" s="1">
        <f ca="1">SUMIFS(INDIRECT($F$1&amp;$F92&amp;":"&amp;$F92),INDIRECT($F$1&amp;dbP!$D$2&amp;":"&amp;dbP!$D$2),"&gt;="&amp;AO$6,INDIRECT($F$1&amp;dbP!$D$2&amp;":"&amp;dbP!$D$2),"&lt;="&amp;AO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P92" s="1">
        <f ca="1">SUMIFS(INDIRECT($F$1&amp;$F92&amp;":"&amp;$F92),INDIRECT($F$1&amp;dbP!$D$2&amp;":"&amp;dbP!$D$2),"&gt;="&amp;AP$6,INDIRECT($F$1&amp;dbP!$D$2&amp;":"&amp;dbP!$D$2),"&lt;="&amp;AP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Q92" s="1">
        <f ca="1">SUMIFS(INDIRECT($F$1&amp;$F92&amp;":"&amp;$F92),INDIRECT($F$1&amp;dbP!$D$2&amp;":"&amp;dbP!$D$2),"&gt;="&amp;AQ$6,INDIRECT($F$1&amp;dbP!$D$2&amp;":"&amp;dbP!$D$2),"&lt;="&amp;AQ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R92" s="1">
        <f ca="1">SUMIFS(INDIRECT($F$1&amp;$F92&amp;":"&amp;$F92),INDIRECT($F$1&amp;dbP!$D$2&amp;":"&amp;dbP!$D$2),"&gt;="&amp;AR$6,INDIRECT($F$1&amp;dbP!$D$2&amp;":"&amp;dbP!$D$2),"&lt;="&amp;AR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S92" s="1">
        <f ca="1">SUMIFS(INDIRECT($F$1&amp;$F92&amp;":"&amp;$F92),INDIRECT($F$1&amp;dbP!$D$2&amp;":"&amp;dbP!$D$2),"&gt;="&amp;AS$6,INDIRECT($F$1&amp;dbP!$D$2&amp;":"&amp;dbP!$D$2),"&lt;="&amp;AS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T92" s="1">
        <f ca="1">SUMIFS(INDIRECT($F$1&amp;$F92&amp;":"&amp;$F92),INDIRECT($F$1&amp;dbP!$D$2&amp;":"&amp;dbP!$D$2),"&gt;="&amp;AT$6,INDIRECT($F$1&amp;dbP!$D$2&amp;":"&amp;dbP!$D$2),"&lt;="&amp;AT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U92" s="1">
        <f ca="1">SUMIFS(INDIRECT($F$1&amp;$F92&amp;":"&amp;$F92),INDIRECT($F$1&amp;dbP!$D$2&amp;":"&amp;dbP!$D$2),"&gt;="&amp;AU$6,INDIRECT($F$1&amp;dbP!$D$2&amp;":"&amp;dbP!$D$2),"&lt;="&amp;AU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V92" s="1">
        <f ca="1">SUMIFS(INDIRECT($F$1&amp;$F92&amp;":"&amp;$F92),INDIRECT($F$1&amp;dbP!$D$2&amp;":"&amp;dbP!$D$2),"&gt;="&amp;AV$6,INDIRECT($F$1&amp;dbP!$D$2&amp;":"&amp;dbP!$D$2),"&lt;="&amp;AV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W92" s="1">
        <f ca="1">SUMIFS(INDIRECT($F$1&amp;$F92&amp;":"&amp;$F92),INDIRECT($F$1&amp;dbP!$D$2&amp;":"&amp;dbP!$D$2),"&gt;="&amp;AW$6,INDIRECT($F$1&amp;dbP!$D$2&amp;":"&amp;dbP!$D$2),"&lt;="&amp;AW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X92" s="1">
        <f ca="1">SUMIFS(INDIRECT($F$1&amp;$F92&amp;":"&amp;$F92),INDIRECT($F$1&amp;dbP!$D$2&amp;":"&amp;dbP!$D$2),"&gt;="&amp;AX$6,INDIRECT($F$1&amp;dbP!$D$2&amp;":"&amp;dbP!$D$2),"&lt;="&amp;AX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Y92" s="1">
        <f ca="1">SUMIFS(INDIRECT($F$1&amp;$F92&amp;":"&amp;$F92),INDIRECT($F$1&amp;dbP!$D$2&amp;":"&amp;dbP!$D$2),"&gt;="&amp;AY$6,INDIRECT($F$1&amp;dbP!$D$2&amp;":"&amp;dbP!$D$2),"&lt;="&amp;AY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Z92" s="1">
        <f ca="1">SUMIFS(INDIRECT($F$1&amp;$F92&amp;":"&amp;$F92),INDIRECT($F$1&amp;dbP!$D$2&amp;":"&amp;dbP!$D$2),"&gt;="&amp;AZ$6,INDIRECT($F$1&amp;dbP!$D$2&amp;":"&amp;dbP!$D$2),"&lt;="&amp;AZ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A92" s="1">
        <f ca="1">SUMIFS(INDIRECT($F$1&amp;$F92&amp;":"&amp;$F92),INDIRECT($F$1&amp;dbP!$D$2&amp;":"&amp;dbP!$D$2),"&gt;="&amp;BA$6,INDIRECT($F$1&amp;dbP!$D$2&amp;":"&amp;dbP!$D$2),"&lt;="&amp;BA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B92" s="1">
        <f ca="1">SUMIFS(INDIRECT($F$1&amp;$F92&amp;":"&amp;$F92),INDIRECT($F$1&amp;dbP!$D$2&amp;":"&amp;dbP!$D$2),"&gt;="&amp;BB$6,INDIRECT($F$1&amp;dbP!$D$2&amp;":"&amp;dbP!$D$2),"&lt;="&amp;BB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C92" s="1">
        <f ca="1">SUMIFS(INDIRECT($F$1&amp;$F92&amp;":"&amp;$F92),INDIRECT($F$1&amp;dbP!$D$2&amp;":"&amp;dbP!$D$2),"&gt;="&amp;BC$6,INDIRECT($F$1&amp;dbP!$D$2&amp;":"&amp;dbP!$D$2),"&lt;="&amp;BC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D92" s="1">
        <f ca="1">SUMIFS(INDIRECT($F$1&amp;$F92&amp;":"&amp;$F92),INDIRECT($F$1&amp;dbP!$D$2&amp;":"&amp;dbP!$D$2),"&gt;="&amp;BD$6,INDIRECT($F$1&amp;dbP!$D$2&amp;":"&amp;dbP!$D$2),"&lt;="&amp;BD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E92" s="1">
        <f ca="1">SUMIFS(INDIRECT($F$1&amp;$F92&amp;":"&amp;$F92),INDIRECT($F$1&amp;dbP!$D$2&amp;":"&amp;dbP!$D$2),"&gt;="&amp;BE$6,INDIRECT($F$1&amp;dbP!$D$2&amp;":"&amp;dbP!$D$2),"&lt;="&amp;BE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</row>
    <row r="93" spans="2:57" x14ac:dyDescent="0.3">
      <c r="B93" s="1">
        <f>MAX(B$64:B92)+1</f>
        <v>174</v>
      </c>
      <c r="F93" s="1" t="str">
        <f ca="1">INDIRECT($B$1&amp;Items!H$2&amp;$B93)</f>
        <v>Y</v>
      </c>
      <c r="H93" s="13" t="str">
        <f ca="1">INDIRECT($B$1&amp;Items!E$2&amp;$B93)</f>
        <v>Капитальные затраты</v>
      </c>
      <c r="I93" s="13" t="str">
        <f ca="1">IF(INDIRECT($B$1&amp;Items!F$2&amp;$B93)="",H93,INDIRECT($B$1&amp;Items!F$2&amp;$B93))</f>
        <v>Основные средства - тип - 3</v>
      </c>
      <c r="J93" s="1" t="str">
        <f ca="1">IF(INDIRECT($B$1&amp;Items!G$2&amp;$B93)="",IF(H93&lt;&gt;I93,"  "&amp;I93,I93),"    "&amp;INDIRECT($B$1&amp;Items!G$2&amp;$B93))</f>
        <v xml:space="preserve">    Капзатраты - тип - 3 - 3</v>
      </c>
      <c r="S93" s="1">
        <f ca="1">SUM($U93:INDIRECT(ADDRESS(ROW(),SUMIFS($1:$1,$5:$5,MAX($5:$5)))))</f>
        <v>1536938.1819187207</v>
      </c>
      <c r="V93" s="1">
        <f ca="1">SUMIFS(INDIRECT($F$1&amp;$F93&amp;":"&amp;$F93),INDIRECT($F$1&amp;dbP!$D$2&amp;":"&amp;dbP!$D$2),"&gt;="&amp;V$6,INDIRECT($F$1&amp;dbP!$D$2&amp;":"&amp;dbP!$D$2),"&lt;="&amp;V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1536938.1819187207</v>
      </c>
      <c r="W93" s="1">
        <f ca="1">SUMIFS(INDIRECT($F$1&amp;$F93&amp;":"&amp;$F93),INDIRECT($F$1&amp;dbP!$D$2&amp;":"&amp;dbP!$D$2),"&gt;="&amp;W$6,INDIRECT($F$1&amp;dbP!$D$2&amp;":"&amp;dbP!$D$2),"&lt;="&amp;W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X93" s="1">
        <f ca="1">SUMIFS(INDIRECT($F$1&amp;$F93&amp;":"&amp;$F93),INDIRECT($F$1&amp;dbP!$D$2&amp;":"&amp;dbP!$D$2),"&gt;="&amp;X$6,INDIRECT($F$1&amp;dbP!$D$2&amp;":"&amp;dbP!$D$2),"&lt;="&amp;X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Y93" s="1">
        <f ca="1">SUMIFS(INDIRECT($F$1&amp;$F93&amp;":"&amp;$F93),INDIRECT($F$1&amp;dbP!$D$2&amp;":"&amp;dbP!$D$2),"&gt;="&amp;Y$6,INDIRECT($F$1&amp;dbP!$D$2&amp;":"&amp;dbP!$D$2),"&lt;="&amp;Y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Z93" s="1">
        <f ca="1">SUMIFS(INDIRECT($F$1&amp;$F93&amp;":"&amp;$F93),INDIRECT($F$1&amp;dbP!$D$2&amp;":"&amp;dbP!$D$2),"&gt;="&amp;Z$6,INDIRECT($F$1&amp;dbP!$D$2&amp;":"&amp;dbP!$D$2),"&lt;="&amp;Z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A93" s="1">
        <f ca="1">SUMIFS(INDIRECT($F$1&amp;$F93&amp;":"&amp;$F93),INDIRECT($F$1&amp;dbP!$D$2&amp;":"&amp;dbP!$D$2),"&gt;="&amp;AA$6,INDIRECT($F$1&amp;dbP!$D$2&amp;":"&amp;dbP!$D$2),"&lt;="&amp;AA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B93" s="1">
        <f ca="1">SUMIFS(INDIRECT($F$1&amp;$F93&amp;":"&amp;$F93),INDIRECT($F$1&amp;dbP!$D$2&amp;":"&amp;dbP!$D$2),"&gt;="&amp;AB$6,INDIRECT($F$1&amp;dbP!$D$2&amp;":"&amp;dbP!$D$2),"&lt;="&amp;AB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C93" s="1">
        <f ca="1">SUMIFS(INDIRECT($F$1&amp;$F93&amp;":"&amp;$F93),INDIRECT($F$1&amp;dbP!$D$2&amp;":"&amp;dbP!$D$2),"&gt;="&amp;AC$6,INDIRECT($F$1&amp;dbP!$D$2&amp;":"&amp;dbP!$D$2),"&lt;="&amp;AC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D93" s="1">
        <f ca="1">SUMIFS(INDIRECT($F$1&amp;$F93&amp;":"&amp;$F93),INDIRECT($F$1&amp;dbP!$D$2&amp;":"&amp;dbP!$D$2),"&gt;="&amp;AD$6,INDIRECT($F$1&amp;dbP!$D$2&amp;":"&amp;dbP!$D$2),"&lt;="&amp;AD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E93" s="1">
        <f ca="1">SUMIFS(INDIRECT($F$1&amp;$F93&amp;":"&amp;$F93),INDIRECT($F$1&amp;dbP!$D$2&amp;":"&amp;dbP!$D$2),"&gt;="&amp;AE$6,INDIRECT($F$1&amp;dbP!$D$2&amp;":"&amp;dbP!$D$2),"&lt;="&amp;AE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F93" s="1">
        <f ca="1">SUMIFS(INDIRECT($F$1&amp;$F93&amp;":"&amp;$F93),INDIRECT($F$1&amp;dbP!$D$2&amp;":"&amp;dbP!$D$2),"&gt;="&amp;AF$6,INDIRECT($F$1&amp;dbP!$D$2&amp;":"&amp;dbP!$D$2),"&lt;="&amp;AF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G93" s="1">
        <f ca="1">SUMIFS(INDIRECT($F$1&amp;$F93&amp;":"&amp;$F93),INDIRECT($F$1&amp;dbP!$D$2&amp;":"&amp;dbP!$D$2),"&gt;="&amp;AG$6,INDIRECT($F$1&amp;dbP!$D$2&amp;":"&amp;dbP!$D$2),"&lt;="&amp;AG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H93" s="1">
        <f ca="1">SUMIFS(INDIRECT($F$1&amp;$F93&amp;":"&amp;$F93),INDIRECT($F$1&amp;dbP!$D$2&amp;":"&amp;dbP!$D$2),"&gt;="&amp;AH$6,INDIRECT($F$1&amp;dbP!$D$2&amp;":"&amp;dbP!$D$2),"&lt;="&amp;AH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I93" s="1">
        <f ca="1">SUMIFS(INDIRECT($F$1&amp;$F93&amp;":"&amp;$F93),INDIRECT($F$1&amp;dbP!$D$2&amp;":"&amp;dbP!$D$2),"&gt;="&amp;AI$6,INDIRECT($F$1&amp;dbP!$D$2&amp;":"&amp;dbP!$D$2),"&lt;="&amp;AI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J93" s="1">
        <f ca="1">SUMIFS(INDIRECT($F$1&amp;$F93&amp;":"&amp;$F93),INDIRECT($F$1&amp;dbP!$D$2&amp;":"&amp;dbP!$D$2),"&gt;="&amp;AJ$6,INDIRECT($F$1&amp;dbP!$D$2&amp;":"&amp;dbP!$D$2),"&lt;="&amp;AJ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K93" s="1">
        <f ca="1">SUMIFS(INDIRECT($F$1&amp;$F93&amp;":"&amp;$F93),INDIRECT($F$1&amp;dbP!$D$2&amp;":"&amp;dbP!$D$2),"&gt;="&amp;AK$6,INDIRECT($F$1&amp;dbP!$D$2&amp;":"&amp;dbP!$D$2),"&lt;="&amp;AK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L93" s="1">
        <f ca="1">SUMIFS(INDIRECT($F$1&amp;$F93&amp;":"&amp;$F93),INDIRECT($F$1&amp;dbP!$D$2&amp;":"&amp;dbP!$D$2),"&gt;="&amp;AL$6,INDIRECT($F$1&amp;dbP!$D$2&amp;":"&amp;dbP!$D$2),"&lt;="&amp;AL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M93" s="1">
        <f ca="1">SUMIFS(INDIRECT($F$1&amp;$F93&amp;":"&amp;$F93),INDIRECT($F$1&amp;dbP!$D$2&amp;":"&amp;dbP!$D$2),"&gt;="&amp;AM$6,INDIRECT($F$1&amp;dbP!$D$2&amp;":"&amp;dbP!$D$2),"&lt;="&amp;AM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N93" s="1">
        <f ca="1">SUMIFS(INDIRECT($F$1&amp;$F93&amp;":"&amp;$F93),INDIRECT($F$1&amp;dbP!$D$2&amp;":"&amp;dbP!$D$2),"&gt;="&amp;AN$6,INDIRECT($F$1&amp;dbP!$D$2&amp;":"&amp;dbP!$D$2),"&lt;="&amp;AN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O93" s="1">
        <f ca="1">SUMIFS(INDIRECT($F$1&amp;$F93&amp;":"&amp;$F93),INDIRECT($F$1&amp;dbP!$D$2&amp;":"&amp;dbP!$D$2),"&gt;="&amp;AO$6,INDIRECT($F$1&amp;dbP!$D$2&amp;":"&amp;dbP!$D$2),"&lt;="&amp;AO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P93" s="1">
        <f ca="1">SUMIFS(INDIRECT($F$1&amp;$F93&amp;":"&amp;$F93),INDIRECT($F$1&amp;dbP!$D$2&amp;":"&amp;dbP!$D$2),"&gt;="&amp;AP$6,INDIRECT($F$1&amp;dbP!$D$2&amp;":"&amp;dbP!$D$2),"&lt;="&amp;AP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Q93" s="1">
        <f ca="1">SUMIFS(INDIRECT($F$1&amp;$F93&amp;":"&amp;$F93),INDIRECT($F$1&amp;dbP!$D$2&amp;":"&amp;dbP!$D$2),"&gt;="&amp;AQ$6,INDIRECT($F$1&amp;dbP!$D$2&amp;":"&amp;dbP!$D$2),"&lt;="&amp;AQ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R93" s="1">
        <f ca="1">SUMIFS(INDIRECT($F$1&amp;$F93&amp;":"&amp;$F93),INDIRECT($F$1&amp;dbP!$D$2&amp;":"&amp;dbP!$D$2),"&gt;="&amp;AR$6,INDIRECT($F$1&amp;dbP!$D$2&amp;":"&amp;dbP!$D$2),"&lt;="&amp;AR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S93" s="1">
        <f ca="1">SUMIFS(INDIRECT($F$1&amp;$F93&amp;":"&amp;$F93),INDIRECT($F$1&amp;dbP!$D$2&amp;":"&amp;dbP!$D$2),"&gt;="&amp;AS$6,INDIRECT($F$1&amp;dbP!$D$2&amp;":"&amp;dbP!$D$2),"&lt;="&amp;AS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T93" s="1">
        <f ca="1">SUMIFS(INDIRECT($F$1&amp;$F93&amp;":"&amp;$F93),INDIRECT($F$1&amp;dbP!$D$2&amp;":"&amp;dbP!$D$2),"&gt;="&amp;AT$6,INDIRECT($F$1&amp;dbP!$D$2&amp;":"&amp;dbP!$D$2),"&lt;="&amp;AT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U93" s="1">
        <f ca="1">SUMIFS(INDIRECT($F$1&amp;$F93&amp;":"&amp;$F93),INDIRECT($F$1&amp;dbP!$D$2&amp;":"&amp;dbP!$D$2),"&gt;="&amp;AU$6,INDIRECT($F$1&amp;dbP!$D$2&amp;":"&amp;dbP!$D$2),"&lt;="&amp;AU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V93" s="1">
        <f ca="1">SUMIFS(INDIRECT($F$1&amp;$F93&amp;":"&amp;$F93),INDIRECT($F$1&amp;dbP!$D$2&amp;":"&amp;dbP!$D$2),"&gt;="&amp;AV$6,INDIRECT($F$1&amp;dbP!$D$2&amp;":"&amp;dbP!$D$2),"&lt;="&amp;AV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W93" s="1">
        <f ca="1">SUMIFS(INDIRECT($F$1&amp;$F93&amp;":"&amp;$F93),INDIRECT($F$1&amp;dbP!$D$2&amp;":"&amp;dbP!$D$2),"&gt;="&amp;AW$6,INDIRECT($F$1&amp;dbP!$D$2&amp;":"&amp;dbP!$D$2),"&lt;="&amp;AW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X93" s="1">
        <f ca="1">SUMIFS(INDIRECT($F$1&amp;$F93&amp;":"&amp;$F93),INDIRECT($F$1&amp;dbP!$D$2&amp;":"&amp;dbP!$D$2),"&gt;="&amp;AX$6,INDIRECT($F$1&amp;dbP!$D$2&amp;":"&amp;dbP!$D$2),"&lt;="&amp;AX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Y93" s="1">
        <f ca="1">SUMIFS(INDIRECT($F$1&amp;$F93&amp;":"&amp;$F93),INDIRECT($F$1&amp;dbP!$D$2&amp;":"&amp;dbP!$D$2),"&gt;="&amp;AY$6,INDIRECT($F$1&amp;dbP!$D$2&amp;":"&amp;dbP!$D$2),"&lt;="&amp;AY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Z93" s="1">
        <f ca="1">SUMIFS(INDIRECT($F$1&amp;$F93&amp;":"&amp;$F93),INDIRECT($F$1&amp;dbP!$D$2&amp;":"&amp;dbP!$D$2),"&gt;="&amp;AZ$6,INDIRECT($F$1&amp;dbP!$D$2&amp;":"&amp;dbP!$D$2),"&lt;="&amp;AZ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A93" s="1">
        <f ca="1">SUMIFS(INDIRECT($F$1&amp;$F93&amp;":"&amp;$F93),INDIRECT($F$1&amp;dbP!$D$2&amp;":"&amp;dbP!$D$2),"&gt;="&amp;BA$6,INDIRECT($F$1&amp;dbP!$D$2&amp;":"&amp;dbP!$D$2),"&lt;="&amp;BA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B93" s="1">
        <f ca="1">SUMIFS(INDIRECT($F$1&amp;$F93&amp;":"&amp;$F93),INDIRECT($F$1&amp;dbP!$D$2&amp;":"&amp;dbP!$D$2),"&gt;="&amp;BB$6,INDIRECT($F$1&amp;dbP!$D$2&amp;":"&amp;dbP!$D$2),"&lt;="&amp;BB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C93" s="1">
        <f ca="1">SUMIFS(INDIRECT($F$1&amp;$F93&amp;":"&amp;$F93),INDIRECT($F$1&amp;dbP!$D$2&amp;":"&amp;dbP!$D$2),"&gt;="&amp;BC$6,INDIRECT($F$1&amp;dbP!$D$2&amp;":"&amp;dbP!$D$2),"&lt;="&amp;BC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D93" s="1">
        <f ca="1">SUMIFS(INDIRECT($F$1&amp;$F93&amp;":"&amp;$F93),INDIRECT($F$1&amp;dbP!$D$2&amp;":"&amp;dbP!$D$2),"&gt;="&amp;BD$6,INDIRECT($F$1&amp;dbP!$D$2&amp;":"&amp;dbP!$D$2),"&lt;="&amp;BD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E93" s="1">
        <f ca="1">SUMIFS(INDIRECT($F$1&amp;$F93&amp;":"&amp;$F93),INDIRECT($F$1&amp;dbP!$D$2&amp;":"&amp;dbP!$D$2),"&gt;="&amp;BE$6,INDIRECT($F$1&amp;dbP!$D$2&amp;":"&amp;dbP!$D$2),"&lt;="&amp;BE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</row>
    <row r="94" spans="2:57" x14ac:dyDescent="0.3">
      <c r="B94" s="1">
        <f>MAX(B$64:B93)+1</f>
        <v>175</v>
      </c>
      <c r="F94" s="1" t="str">
        <f ca="1">INDIRECT($B$1&amp;Items!H$2&amp;$B94)</f>
        <v>Y</v>
      </c>
      <c r="H94" s="13" t="str">
        <f ca="1">INDIRECT($B$1&amp;Items!E$2&amp;$B94)</f>
        <v>Капитальные затраты</v>
      </c>
      <c r="I94" s="13" t="str">
        <f ca="1">IF(INDIRECT($B$1&amp;Items!F$2&amp;$B94)="",H94,INDIRECT($B$1&amp;Items!F$2&amp;$B94))</f>
        <v>Основные средства - тип - 3</v>
      </c>
      <c r="J94" s="1" t="str">
        <f ca="1">IF(INDIRECT($B$1&amp;Items!G$2&amp;$B94)="",IF(H94&lt;&gt;I94,"  "&amp;I94,I94),"    "&amp;INDIRECT($B$1&amp;Items!G$2&amp;$B94))</f>
        <v xml:space="preserve">    Капзатраты - тип - 3 - 4</v>
      </c>
      <c r="S94" s="1">
        <f ca="1">SUM($U94:INDIRECT(ADDRESS(ROW(),SUMIFS($1:$1,$5:$5,MAX($5:$5)))))</f>
        <v>888569.35200000007</v>
      </c>
      <c r="V94" s="1">
        <f ca="1">SUMIFS(INDIRECT($F$1&amp;$F94&amp;":"&amp;$F94),INDIRECT($F$1&amp;dbP!$D$2&amp;":"&amp;dbP!$D$2),"&gt;="&amp;V$6,INDIRECT($F$1&amp;dbP!$D$2&amp;":"&amp;dbP!$D$2),"&lt;="&amp;V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888569.35200000007</v>
      </c>
      <c r="W94" s="1">
        <f ca="1">SUMIFS(INDIRECT($F$1&amp;$F94&amp;":"&amp;$F94),INDIRECT($F$1&amp;dbP!$D$2&amp;":"&amp;dbP!$D$2),"&gt;="&amp;W$6,INDIRECT($F$1&amp;dbP!$D$2&amp;":"&amp;dbP!$D$2),"&lt;="&amp;W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X94" s="1">
        <f ca="1">SUMIFS(INDIRECT($F$1&amp;$F94&amp;":"&amp;$F94),INDIRECT($F$1&amp;dbP!$D$2&amp;":"&amp;dbP!$D$2),"&gt;="&amp;X$6,INDIRECT($F$1&amp;dbP!$D$2&amp;":"&amp;dbP!$D$2),"&lt;="&amp;X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Y94" s="1">
        <f ca="1">SUMIFS(INDIRECT($F$1&amp;$F94&amp;":"&amp;$F94),INDIRECT($F$1&amp;dbP!$D$2&amp;":"&amp;dbP!$D$2),"&gt;="&amp;Y$6,INDIRECT($F$1&amp;dbP!$D$2&amp;":"&amp;dbP!$D$2),"&lt;="&amp;Y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Z94" s="1">
        <f ca="1">SUMIFS(INDIRECT($F$1&amp;$F94&amp;":"&amp;$F94),INDIRECT($F$1&amp;dbP!$D$2&amp;":"&amp;dbP!$D$2),"&gt;="&amp;Z$6,INDIRECT($F$1&amp;dbP!$D$2&amp;":"&amp;dbP!$D$2),"&lt;="&amp;Z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A94" s="1">
        <f ca="1">SUMIFS(INDIRECT($F$1&amp;$F94&amp;":"&amp;$F94),INDIRECT($F$1&amp;dbP!$D$2&amp;":"&amp;dbP!$D$2),"&gt;="&amp;AA$6,INDIRECT($F$1&amp;dbP!$D$2&amp;":"&amp;dbP!$D$2),"&lt;="&amp;AA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B94" s="1">
        <f ca="1">SUMIFS(INDIRECT($F$1&amp;$F94&amp;":"&amp;$F94),INDIRECT($F$1&amp;dbP!$D$2&amp;":"&amp;dbP!$D$2),"&gt;="&amp;AB$6,INDIRECT($F$1&amp;dbP!$D$2&amp;":"&amp;dbP!$D$2),"&lt;="&amp;AB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C94" s="1">
        <f ca="1">SUMIFS(INDIRECT($F$1&amp;$F94&amp;":"&amp;$F94),INDIRECT($F$1&amp;dbP!$D$2&amp;":"&amp;dbP!$D$2),"&gt;="&amp;AC$6,INDIRECT($F$1&amp;dbP!$D$2&amp;":"&amp;dbP!$D$2),"&lt;="&amp;AC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D94" s="1">
        <f ca="1">SUMIFS(INDIRECT($F$1&amp;$F94&amp;":"&amp;$F94),INDIRECT($F$1&amp;dbP!$D$2&amp;":"&amp;dbP!$D$2),"&gt;="&amp;AD$6,INDIRECT($F$1&amp;dbP!$D$2&amp;":"&amp;dbP!$D$2),"&lt;="&amp;AD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E94" s="1">
        <f ca="1">SUMIFS(INDIRECT($F$1&amp;$F94&amp;":"&amp;$F94),INDIRECT($F$1&amp;dbP!$D$2&amp;":"&amp;dbP!$D$2),"&gt;="&amp;AE$6,INDIRECT($F$1&amp;dbP!$D$2&amp;":"&amp;dbP!$D$2),"&lt;="&amp;AE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F94" s="1">
        <f ca="1">SUMIFS(INDIRECT($F$1&amp;$F94&amp;":"&amp;$F94),INDIRECT($F$1&amp;dbP!$D$2&amp;":"&amp;dbP!$D$2),"&gt;="&amp;AF$6,INDIRECT($F$1&amp;dbP!$D$2&amp;":"&amp;dbP!$D$2),"&lt;="&amp;AF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G94" s="1">
        <f ca="1">SUMIFS(INDIRECT($F$1&amp;$F94&amp;":"&amp;$F94),INDIRECT($F$1&amp;dbP!$D$2&amp;":"&amp;dbP!$D$2),"&gt;="&amp;AG$6,INDIRECT($F$1&amp;dbP!$D$2&amp;":"&amp;dbP!$D$2),"&lt;="&amp;AG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H94" s="1">
        <f ca="1">SUMIFS(INDIRECT($F$1&amp;$F94&amp;":"&amp;$F94),INDIRECT($F$1&amp;dbP!$D$2&amp;":"&amp;dbP!$D$2),"&gt;="&amp;AH$6,INDIRECT($F$1&amp;dbP!$D$2&amp;":"&amp;dbP!$D$2),"&lt;="&amp;AH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I94" s="1">
        <f ca="1">SUMIFS(INDIRECT($F$1&amp;$F94&amp;":"&amp;$F94),INDIRECT($F$1&amp;dbP!$D$2&amp;":"&amp;dbP!$D$2),"&gt;="&amp;AI$6,INDIRECT($F$1&amp;dbP!$D$2&amp;":"&amp;dbP!$D$2),"&lt;="&amp;AI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J94" s="1">
        <f ca="1">SUMIFS(INDIRECT($F$1&amp;$F94&amp;":"&amp;$F94),INDIRECT($F$1&amp;dbP!$D$2&amp;":"&amp;dbP!$D$2),"&gt;="&amp;AJ$6,INDIRECT($F$1&amp;dbP!$D$2&amp;":"&amp;dbP!$D$2),"&lt;="&amp;AJ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K94" s="1">
        <f ca="1">SUMIFS(INDIRECT($F$1&amp;$F94&amp;":"&amp;$F94),INDIRECT($F$1&amp;dbP!$D$2&amp;":"&amp;dbP!$D$2),"&gt;="&amp;AK$6,INDIRECT($F$1&amp;dbP!$D$2&amp;":"&amp;dbP!$D$2),"&lt;="&amp;AK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L94" s="1">
        <f ca="1">SUMIFS(INDIRECT($F$1&amp;$F94&amp;":"&amp;$F94),INDIRECT($F$1&amp;dbP!$D$2&amp;":"&amp;dbP!$D$2),"&gt;="&amp;AL$6,INDIRECT($F$1&amp;dbP!$D$2&amp;":"&amp;dbP!$D$2),"&lt;="&amp;AL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M94" s="1">
        <f ca="1">SUMIFS(INDIRECT($F$1&amp;$F94&amp;":"&amp;$F94),INDIRECT($F$1&amp;dbP!$D$2&amp;":"&amp;dbP!$D$2),"&gt;="&amp;AM$6,INDIRECT($F$1&amp;dbP!$D$2&amp;":"&amp;dbP!$D$2),"&lt;="&amp;AM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N94" s="1">
        <f ca="1">SUMIFS(INDIRECT($F$1&amp;$F94&amp;":"&amp;$F94),INDIRECT($F$1&amp;dbP!$D$2&amp;":"&amp;dbP!$D$2),"&gt;="&amp;AN$6,INDIRECT($F$1&amp;dbP!$D$2&amp;":"&amp;dbP!$D$2),"&lt;="&amp;AN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O94" s="1">
        <f ca="1">SUMIFS(INDIRECT($F$1&amp;$F94&amp;":"&amp;$F94),INDIRECT($F$1&amp;dbP!$D$2&amp;":"&amp;dbP!$D$2),"&gt;="&amp;AO$6,INDIRECT($F$1&amp;dbP!$D$2&amp;":"&amp;dbP!$D$2),"&lt;="&amp;AO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P94" s="1">
        <f ca="1">SUMIFS(INDIRECT($F$1&amp;$F94&amp;":"&amp;$F94),INDIRECT($F$1&amp;dbP!$D$2&amp;":"&amp;dbP!$D$2),"&gt;="&amp;AP$6,INDIRECT($F$1&amp;dbP!$D$2&amp;":"&amp;dbP!$D$2),"&lt;="&amp;AP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Q94" s="1">
        <f ca="1">SUMIFS(INDIRECT($F$1&amp;$F94&amp;":"&amp;$F94),INDIRECT($F$1&amp;dbP!$D$2&amp;":"&amp;dbP!$D$2),"&gt;="&amp;AQ$6,INDIRECT($F$1&amp;dbP!$D$2&amp;":"&amp;dbP!$D$2),"&lt;="&amp;AQ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R94" s="1">
        <f ca="1">SUMIFS(INDIRECT($F$1&amp;$F94&amp;":"&amp;$F94),INDIRECT($F$1&amp;dbP!$D$2&amp;":"&amp;dbP!$D$2),"&gt;="&amp;AR$6,INDIRECT($F$1&amp;dbP!$D$2&amp;":"&amp;dbP!$D$2),"&lt;="&amp;AR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S94" s="1">
        <f ca="1">SUMIFS(INDIRECT($F$1&amp;$F94&amp;":"&amp;$F94),INDIRECT($F$1&amp;dbP!$D$2&amp;":"&amp;dbP!$D$2),"&gt;="&amp;AS$6,INDIRECT($F$1&amp;dbP!$D$2&amp;":"&amp;dbP!$D$2),"&lt;="&amp;AS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T94" s="1">
        <f ca="1">SUMIFS(INDIRECT($F$1&amp;$F94&amp;":"&amp;$F94),INDIRECT($F$1&amp;dbP!$D$2&amp;":"&amp;dbP!$D$2),"&gt;="&amp;AT$6,INDIRECT($F$1&amp;dbP!$D$2&amp;":"&amp;dbP!$D$2),"&lt;="&amp;AT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U94" s="1">
        <f ca="1">SUMIFS(INDIRECT($F$1&amp;$F94&amp;":"&amp;$F94),INDIRECT($F$1&amp;dbP!$D$2&amp;":"&amp;dbP!$D$2),"&gt;="&amp;AU$6,INDIRECT($F$1&amp;dbP!$D$2&amp;":"&amp;dbP!$D$2),"&lt;="&amp;AU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V94" s="1">
        <f ca="1">SUMIFS(INDIRECT($F$1&amp;$F94&amp;":"&amp;$F94),INDIRECT($F$1&amp;dbP!$D$2&amp;":"&amp;dbP!$D$2),"&gt;="&amp;AV$6,INDIRECT($F$1&amp;dbP!$D$2&amp;":"&amp;dbP!$D$2),"&lt;="&amp;AV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W94" s="1">
        <f ca="1">SUMIFS(INDIRECT($F$1&amp;$F94&amp;":"&amp;$F94),INDIRECT($F$1&amp;dbP!$D$2&amp;":"&amp;dbP!$D$2),"&gt;="&amp;AW$6,INDIRECT($F$1&amp;dbP!$D$2&amp;":"&amp;dbP!$D$2),"&lt;="&amp;AW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X94" s="1">
        <f ca="1">SUMIFS(INDIRECT($F$1&amp;$F94&amp;":"&amp;$F94),INDIRECT($F$1&amp;dbP!$D$2&amp;":"&amp;dbP!$D$2),"&gt;="&amp;AX$6,INDIRECT($F$1&amp;dbP!$D$2&amp;":"&amp;dbP!$D$2),"&lt;="&amp;AX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Y94" s="1">
        <f ca="1">SUMIFS(INDIRECT($F$1&amp;$F94&amp;":"&amp;$F94),INDIRECT($F$1&amp;dbP!$D$2&amp;":"&amp;dbP!$D$2),"&gt;="&amp;AY$6,INDIRECT($F$1&amp;dbP!$D$2&amp;":"&amp;dbP!$D$2),"&lt;="&amp;AY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Z94" s="1">
        <f ca="1">SUMIFS(INDIRECT($F$1&amp;$F94&amp;":"&amp;$F94),INDIRECT($F$1&amp;dbP!$D$2&amp;":"&amp;dbP!$D$2),"&gt;="&amp;AZ$6,INDIRECT($F$1&amp;dbP!$D$2&amp;":"&amp;dbP!$D$2),"&lt;="&amp;AZ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A94" s="1">
        <f ca="1">SUMIFS(INDIRECT($F$1&amp;$F94&amp;":"&amp;$F94),INDIRECT($F$1&amp;dbP!$D$2&amp;":"&amp;dbP!$D$2),"&gt;="&amp;BA$6,INDIRECT($F$1&amp;dbP!$D$2&amp;":"&amp;dbP!$D$2),"&lt;="&amp;BA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B94" s="1">
        <f ca="1">SUMIFS(INDIRECT($F$1&amp;$F94&amp;":"&amp;$F94),INDIRECT($F$1&amp;dbP!$D$2&amp;":"&amp;dbP!$D$2),"&gt;="&amp;BB$6,INDIRECT($F$1&amp;dbP!$D$2&amp;":"&amp;dbP!$D$2),"&lt;="&amp;BB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C94" s="1">
        <f ca="1">SUMIFS(INDIRECT($F$1&amp;$F94&amp;":"&amp;$F94),INDIRECT($F$1&amp;dbP!$D$2&amp;":"&amp;dbP!$D$2),"&gt;="&amp;BC$6,INDIRECT($F$1&amp;dbP!$D$2&amp;":"&amp;dbP!$D$2),"&lt;="&amp;BC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D94" s="1">
        <f ca="1">SUMIFS(INDIRECT($F$1&amp;$F94&amp;":"&amp;$F94),INDIRECT($F$1&amp;dbP!$D$2&amp;":"&amp;dbP!$D$2),"&gt;="&amp;BD$6,INDIRECT($F$1&amp;dbP!$D$2&amp;":"&amp;dbP!$D$2),"&lt;="&amp;BD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E94" s="1">
        <f ca="1">SUMIFS(INDIRECT($F$1&amp;$F94&amp;":"&amp;$F94),INDIRECT($F$1&amp;dbP!$D$2&amp;":"&amp;dbP!$D$2),"&gt;="&amp;BE$6,INDIRECT($F$1&amp;dbP!$D$2&amp;":"&amp;dbP!$D$2),"&lt;="&amp;BE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</row>
    <row r="95" spans="2:57" x14ac:dyDescent="0.3">
      <c r="B95" s="1">
        <f>MAX(B$64:B94)+1</f>
        <v>176</v>
      </c>
      <c r="F95" s="1" t="str">
        <f ca="1">INDIRECT($B$1&amp;Items!H$2&amp;$B95)</f>
        <v>Y</v>
      </c>
      <c r="H95" s="13" t="str">
        <f ca="1">INDIRECT($B$1&amp;Items!E$2&amp;$B95)</f>
        <v>Капитальные затраты</v>
      </c>
      <c r="I95" s="13" t="str">
        <f ca="1">IF(INDIRECT($B$1&amp;Items!F$2&amp;$B95)="",H95,INDIRECT($B$1&amp;Items!F$2&amp;$B95))</f>
        <v>Основные средства - тип - 3</v>
      </c>
      <c r="J95" s="1" t="str">
        <f ca="1">IF(INDIRECT($B$1&amp;Items!G$2&amp;$B95)="",IF(H95&lt;&gt;I95,"  "&amp;I95,I95),"    "&amp;INDIRECT($B$1&amp;Items!G$2&amp;$B95))</f>
        <v xml:space="preserve">    Капзатраты - тип - 3 - 5</v>
      </c>
      <c r="S95" s="1">
        <f ca="1">SUM($U95:INDIRECT(ADDRESS(ROW(),SUMIFS($1:$1,$5:$5,MAX($5:$5)))))</f>
        <v>472011.83815784211</v>
      </c>
      <c r="V95" s="1">
        <f ca="1">SUMIFS(INDIRECT($F$1&amp;$F95&amp;":"&amp;$F95),INDIRECT($F$1&amp;dbP!$D$2&amp;":"&amp;dbP!$D$2),"&gt;="&amp;V$6,INDIRECT($F$1&amp;dbP!$D$2&amp;":"&amp;dbP!$D$2),"&lt;="&amp;V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472011.83815784211</v>
      </c>
      <c r="W95" s="1">
        <f ca="1">SUMIFS(INDIRECT($F$1&amp;$F95&amp;":"&amp;$F95),INDIRECT($F$1&amp;dbP!$D$2&amp;":"&amp;dbP!$D$2),"&gt;="&amp;W$6,INDIRECT($F$1&amp;dbP!$D$2&amp;":"&amp;dbP!$D$2),"&lt;="&amp;W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X95" s="1">
        <f ca="1">SUMIFS(INDIRECT($F$1&amp;$F95&amp;":"&amp;$F95),INDIRECT($F$1&amp;dbP!$D$2&amp;":"&amp;dbP!$D$2),"&gt;="&amp;X$6,INDIRECT($F$1&amp;dbP!$D$2&amp;":"&amp;dbP!$D$2),"&lt;="&amp;X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Y95" s="1">
        <f ca="1">SUMIFS(INDIRECT($F$1&amp;$F95&amp;":"&amp;$F95),INDIRECT($F$1&amp;dbP!$D$2&amp;":"&amp;dbP!$D$2),"&gt;="&amp;Y$6,INDIRECT($F$1&amp;dbP!$D$2&amp;":"&amp;dbP!$D$2),"&lt;="&amp;Y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Z95" s="1">
        <f ca="1">SUMIFS(INDIRECT($F$1&amp;$F95&amp;":"&amp;$F95),INDIRECT($F$1&amp;dbP!$D$2&amp;":"&amp;dbP!$D$2),"&gt;="&amp;Z$6,INDIRECT($F$1&amp;dbP!$D$2&amp;":"&amp;dbP!$D$2),"&lt;="&amp;Z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A95" s="1">
        <f ca="1">SUMIFS(INDIRECT($F$1&amp;$F95&amp;":"&amp;$F95),INDIRECT($F$1&amp;dbP!$D$2&amp;":"&amp;dbP!$D$2),"&gt;="&amp;AA$6,INDIRECT($F$1&amp;dbP!$D$2&amp;":"&amp;dbP!$D$2),"&lt;="&amp;AA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B95" s="1">
        <f ca="1">SUMIFS(INDIRECT($F$1&amp;$F95&amp;":"&amp;$F95),INDIRECT($F$1&amp;dbP!$D$2&amp;":"&amp;dbP!$D$2),"&gt;="&amp;AB$6,INDIRECT($F$1&amp;dbP!$D$2&amp;":"&amp;dbP!$D$2),"&lt;="&amp;AB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C95" s="1">
        <f ca="1">SUMIFS(INDIRECT($F$1&amp;$F95&amp;":"&amp;$F95),INDIRECT($F$1&amp;dbP!$D$2&amp;":"&amp;dbP!$D$2),"&gt;="&amp;AC$6,INDIRECT($F$1&amp;dbP!$D$2&amp;":"&amp;dbP!$D$2),"&lt;="&amp;AC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D95" s="1">
        <f ca="1">SUMIFS(INDIRECT($F$1&amp;$F95&amp;":"&amp;$F95),INDIRECT($F$1&amp;dbP!$D$2&amp;":"&amp;dbP!$D$2),"&gt;="&amp;AD$6,INDIRECT($F$1&amp;dbP!$D$2&amp;":"&amp;dbP!$D$2),"&lt;="&amp;AD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E95" s="1">
        <f ca="1">SUMIFS(INDIRECT($F$1&amp;$F95&amp;":"&amp;$F95),INDIRECT($F$1&amp;dbP!$D$2&amp;":"&amp;dbP!$D$2),"&gt;="&amp;AE$6,INDIRECT($F$1&amp;dbP!$D$2&amp;":"&amp;dbP!$D$2),"&lt;="&amp;AE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F95" s="1">
        <f ca="1">SUMIFS(INDIRECT($F$1&amp;$F95&amp;":"&amp;$F95),INDIRECT($F$1&amp;dbP!$D$2&amp;":"&amp;dbP!$D$2),"&gt;="&amp;AF$6,INDIRECT($F$1&amp;dbP!$D$2&amp;":"&amp;dbP!$D$2),"&lt;="&amp;AF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G95" s="1">
        <f ca="1">SUMIFS(INDIRECT($F$1&amp;$F95&amp;":"&amp;$F95),INDIRECT($F$1&amp;dbP!$D$2&amp;":"&amp;dbP!$D$2),"&gt;="&amp;AG$6,INDIRECT($F$1&amp;dbP!$D$2&amp;":"&amp;dbP!$D$2),"&lt;="&amp;AG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H95" s="1">
        <f ca="1">SUMIFS(INDIRECT($F$1&amp;$F95&amp;":"&amp;$F95),INDIRECT($F$1&amp;dbP!$D$2&amp;":"&amp;dbP!$D$2),"&gt;="&amp;AH$6,INDIRECT($F$1&amp;dbP!$D$2&amp;":"&amp;dbP!$D$2),"&lt;="&amp;AH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I95" s="1">
        <f ca="1">SUMIFS(INDIRECT($F$1&amp;$F95&amp;":"&amp;$F95),INDIRECT($F$1&amp;dbP!$D$2&amp;":"&amp;dbP!$D$2),"&gt;="&amp;AI$6,INDIRECT($F$1&amp;dbP!$D$2&amp;":"&amp;dbP!$D$2),"&lt;="&amp;AI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J95" s="1">
        <f ca="1">SUMIFS(INDIRECT($F$1&amp;$F95&amp;":"&amp;$F95),INDIRECT($F$1&amp;dbP!$D$2&amp;":"&amp;dbP!$D$2),"&gt;="&amp;AJ$6,INDIRECT($F$1&amp;dbP!$D$2&amp;":"&amp;dbP!$D$2),"&lt;="&amp;AJ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K95" s="1">
        <f ca="1">SUMIFS(INDIRECT($F$1&amp;$F95&amp;":"&amp;$F95),INDIRECT($F$1&amp;dbP!$D$2&amp;":"&amp;dbP!$D$2),"&gt;="&amp;AK$6,INDIRECT($F$1&amp;dbP!$D$2&amp;":"&amp;dbP!$D$2),"&lt;="&amp;AK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L95" s="1">
        <f ca="1">SUMIFS(INDIRECT($F$1&amp;$F95&amp;":"&amp;$F95),INDIRECT($F$1&amp;dbP!$D$2&amp;":"&amp;dbP!$D$2),"&gt;="&amp;AL$6,INDIRECT($F$1&amp;dbP!$D$2&amp;":"&amp;dbP!$D$2),"&lt;="&amp;AL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M95" s="1">
        <f ca="1">SUMIFS(INDIRECT($F$1&amp;$F95&amp;":"&amp;$F95),INDIRECT($F$1&amp;dbP!$D$2&amp;":"&amp;dbP!$D$2),"&gt;="&amp;AM$6,INDIRECT($F$1&amp;dbP!$D$2&amp;":"&amp;dbP!$D$2),"&lt;="&amp;AM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N95" s="1">
        <f ca="1">SUMIFS(INDIRECT($F$1&amp;$F95&amp;":"&amp;$F95),INDIRECT($F$1&amp;dbP!$D$2&amp;":"&amp;dbP!$D$2),"&gt;="&amp;AN$6,INDIRECT($F$1&amp;dbP!$D$2&amp;":"&amp;dbP!$D$2),"&lt;="&amp;AN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O95" s="1">
        <f ca="1">SUMIFS(INDIRECT($F$1&amp;$F95&amp;":"&amp;$F95),INDIRECT($F$1&amp;dbP!$D$2&amp;":"&amp;dbP!$D$2),"&gt;="&amp;AO$6,INDIRECT($F$1&amp;dbP!$D$2&amp;":"&amp;dbP!$D$2),"&lt;="&amp;AO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P95" s="1">
        <f ca="1">SUMIFS(INDIRECT($F$1&amp;$F95&amp;":"&amp;$F95),INDIRECT($F$1&amp;dbP!$D$2&amp;":"&amp;dbP!$D$2),"&gt;="&amp;AP$6,INDIRECT($F$1&amp;dbP!$D$2&amp;":"&amp;dbP!$D$2),"&lt;="&amp;AP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Q95" s="1">
        <f ca="1">SUMIFS(INDIRECT($F$1&amp;$F95&amp;":"&amp;$F95),INDIRECT($F$1&amp;dbP!$D$2&amp;":"&amp;dbP!$D$2),"&gt;="&amp;AQ$6,INDIRECT($F$1&amp;dbP!$D$2&amp;":"&amp;dbP!$D$2),"&lt;="&amp;AQ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R95" s="1">
        <f ca="1">SUMIFS(INDIRECT($F$1&amp;$F95&amp;":"&amp;$F95),INDIRECT($F$1&amp;dbP!$D$2&amp;":"&amp;dbP!$D$2),"&gt;="&amp;AR$6,INDIRECT($F$1&amp;dbP!$D$2&amp;":"&amp;dbP!$D$2),"&lt;="&amp;AR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S95" s="1">
        <f ca="1">SUMIFS(INDIRECT($F$1&amp;$F95&amp;":"&amp;$F95),INDIRECT($F$1&amp;dbP!$D$2&amp;":"&amp;dbP!$D$2),"&gt;="&amp;AS$6,INDIRECT($F$1&amp;dbP!$D$2&amp;":"&amp;dbP!$D$2),"&lt;="&amp;AS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T95" s="1">
        <f ca="1">SUMIFS(INDIRECT($F$1&amp;$F95&amp;":"&amp;$F95),INDIRECT($F$1&amp;dbP!$D$2&amp;":"&amp;dbP!$D$2),"&gt;="&amp;AT$6,INDIRECT($F$1&amp;dbP!$D$2&amp;":"&amp;dbP!$D$2),"&lt;="&amp;AT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U95" s="1">
        <f ca="1">SUMIFS(INDIRECT($F$1&amp;$F95&amp;":"&amp;$F95),INDIRECT($F$1&amp;dbP!$D$2&amp;":"&amp;dbP!$D$2),"&gt;="&amp;AU$6,INDIRECT($F$1&amp;dbP!$D$2&amp;":"&amp;dbP!$D$2),"&lt;="&amp;AU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V95" s="1">
        <f ca="1">SUMIFS(INDIRECT($F$1&amp;$F95&amp;":"&amp;$F95),INDIRECT($F$1&amp;dbP!$D$2&amp;":"&amp;dbP!$D$2),"&gt;="&amp;AV$6,INDIRECT($F$1&amp;dbP!$D$2&amp;":"&amp;dbP!$D$2),"&lt;="&amp;AV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W95" s="1">
        <f ca="1">SUMIFS(INDIRECT($F$1&amp;$F95&amp;":"&amp;$F95),INDIRECT($F$1&amp;dbP!$D$2&amp;":"&amp;dbP!$D$2),"&gt;="&amp;AW$6,INDIRECT($F$1&amp;dbP!$D$2&amp;":"&amp;dbP!$D$2),"&lt;="&amp;AW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X95" s="1">
        <f ca="1">SUMIFS(INDIRECT($F$1&amp;$F95&amp;":"&amp;$F95),INDIRECT($F$1&amp;dbP!$D$2&amp;":"&amp;dbP!$D$2),"&gt;="&amp;AX$6,INDIRECT($F$1&amp;dbP!$D$2&amp;":"&amp;dbP!$D$2),"&lt;="&amp;AX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Y95" s="1">
        <f ca="1">SUMIFS(INDIRECT($F$1&amp;$F95&amp;":"&amp;$F95),INDIRECT($F$1&amp;dbP!$D$2&amp;":"&amp;dbP!$D$2),"&gt;="&amp;AY$6,INDIRECT($F$1&amp;dbP!$D$2&amp;":"&amp;dbP!$D$2),"&lt;="&amp;AY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Z95" s="1">
        <f ca="1">SUMIFS(INDIRECT($F$1&amp;$F95&amp;":"&amp;$F95),INDIRECT($F$1&amp;dbP!$D$2&amp;":"&amp;dbP!$D$2),"&gt;="&amp;AZ$6,INDIRECT($F$1&amp;dbP!$D$2&amp;":"&amp;dbP!$D$2),"&lt;="&amp;AZ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A95" s="1">
        <f ca="1">SUMIFS(INDIRECT($F$1&amp;$F95&amp;":"&amp;$F95),INDIRECT($F$1&amp;dbP!$D$2&amp;":"&amp;dbP!$D$2),"&gt;="&amp;BA$6,INDIRECT($F$1&amp;dbP!$D$2&amp;":"&amp;dbP!$D$2),"&lt;="&amp;BA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B95" s="1">
        <f ca="1">SUMIFS(INDIRECT($F$1&amp;$F95&amp;":"&amp;$F95),INDIRECT($F$1&amp;dbP!$D$2&amp;":"&amp;dbP!$D$2),"&gt;="&amp;BB$6,INDIRECT($F$1&amp;dbP!$D$2&amp;":"&amp;dbP!$D$2),"&lt;="&amp;BB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C95" s="1">
        <f ca="1">SUMIFS(INDIRECT($F$1&amp;$F95&amp;":"&amp;$F95),INDIRECT($F$1&amp;dbP!$D$2&amp;":"&amp;dbP!$D$2),"&gt;="&amp;BC$6,INDIRECT($F$1&amp;dbP!$D$2&amp;":"&amp;dbP!$D$2),"&lt;="&amp;BC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D95" s="1">
        <f ca="1">SUMIFS(INDIRECT($F$1&amp;$F95&amp;":"&amp;$F95),INDIRECT($F$1&amp;dbP!$D$2&amp;":"&amp;dbP!$D$2),"&gt;="&amp;BD$6,INDIRECT($F$1&amp;dbP!$D$2&amp;":"&amp;dbP!$D$2),"&lt;="&amp;BD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E95" s="1">
        <f ca="1">SUMIFS(INDIRECT($F$1&amp;$F95&amp;":"&amp;$F95),INDIRECT($F$1&amp;dbP!$D$2&amp;":"&amp;dbP!$D$2),"&gt;="&amp;BE$6,INDIRECT($F$1&amp;dbP!$D$2&amp;":"&amp;dbP!$D$2),"&lt;="&amp;BE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</row>
    <row r="96" spans="2:57" x14ac:dyDescent="0.3">
      <c r="B96" s="1">
        <f>MAX(B$64:B95)+1</f>
        <v>177</v>
      </c>
      <c r="F96" s="1" t="str">
        <f ca="1">INDIRECT($B$1&amp;Items!H$2&amp;$B96)</f>
        <v>Y</v>
      </c>
      <c r="H96" s="13" t="str">
        <f ca="1">INDIRECT($B$1&amp;Items!E$2&amp;$B96)</f>
        <v>Капитальные затраты</v>
      </c>
      <c r="I96" s="13" t="str">
        <f ca="1">IF(INDIRECT($B$1&amp;Items!F$2&amp;$B96)="",H96,INDIRECT($B$1&amp;Items!F$2&amp;$B96))</f>
        <v>Основные средства - тип - 3</v>
      </c>
      <c r="J96" s="1" t="str">
        <f ca="1">IF(INDIRECT($B$1&amp;Items!G$2&amp;$B96)="",IF(H96&lt;&gt;I96,"  "&amp;I96,I96),"    "&amp;INDIRECT($B$1&amp;Items!G$2&amp;$B96))</f>
        <v xml:space="preserve">    Капзатраты - тип - 3 - 6</v>
      </c>
      <c r="S96" s="1">
        <f ca="1">SUM($U96:INDIRECT(ADDRESS(ROW(),SUMIFS($1:$1,$5:$5,MAX($5:$5)))))</f>
        <v>2206134.7961425781</v>
      </c>
      <c r="V96" s="1">
        <f ca="1">SUMIFS(INDIRECT($F$1&amp;$F96&amp;":"&amp;$F96),INDIRECT($F$1&amp;dbP!$D$2&amp;":"&amp;dbP!$D$2),"&gt;="&amp;V$6,INDIRECT($F$1&amp;dbP!$D$2&amp;":"&amp;dbP!$D$2),"&lt;="&amp;V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2206134.7961425781</v>
      </c>
      <c r="W96" s="1">
        <f ca="1">SUMIFS(INDIRECT($F$1&amp;$F96&amp;":"&amp;$F96),INDIRECT($F$1&amp;dbP!$D$2&amp;":"&amp;dbP!$D$2),"&gt;="&amp;W$6,INDIRECT($F$1&amp;dbP!$D$2&amp;":"&amp;dbP!$D$2),"&lt;="&amp;W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X96" s="1">
        <f ca="1">SUMIFS(INDIRECT($F$1&amp;$F96&amp;":"&amp;$F96),INDIRECT($F$1&amp;dbP!$D$2&amp;":"&amp;dbP!$D$2),"&gt;="&amp;X$6,INDIRECT($F$1&amp;dbP!$D$2&amp;":"&amp;dbP!$D$2),"&lt;="&amp;X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Y96" s="1">
        <f ca="1">SUMIFS(INDIRECT($F$1&amp;$F96&amp;":"&amp;$F96),INDIRECT($F$1&amp;dbP!$D$2&amp;":"&amp;dbP!$D$2),"&gt;="&amp;Y$6,INDIRECT($F$1&amp;dbP!$D$2&amp;":"&amp;dbP!$D$2),"&lt;="&amp;Y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Z96" s="1">
        <f ca="1">SUMIFS(INDIRECT($F$1&amp;$F96&amp;":"&amp;$F96),INDIRECT($F$1&amp;dbP!$D$2&amp;":"&amp;dbP!$D$2),"&gt;="&amp;Z$6,INDIRECT($F$1&amp;dbP!$D$2&amp;":"&amp;dbP!$D$2),"&lt;="&amp;Z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A96" s="1">
        <f ca="1">SUMIFS(INDIRECT($F$1&amp;$F96&amp;":"&amp;$F96),INDIRECT($F$1&amp;dbP!$D$2&amp;":"&amp;dbP!$D$2),"&gt;="&amp;AA$6,INDIRECT($F$1&amp;dbP!$D$2&amp;":"&amp;dbP!$D$2),"&lt;="&amp;AA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B96" s="1">
        <f ca="1">SUMIFS(INDIRECT($F$1&amp;$F96&amp;":"&amp;$F96),INDIRECT($F$1&amp;dbP!$D$2&amp;":"&amp;dbP!$D$2),"&gt;="&amp;AB$6,INDIRECT($F$1&amp;dbP!$D$2&amp;":"&amp;dbP!$D$2),"&lt;="&amp;AB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C96" s="1">
        <f ca="1">SUMIFS(INDIRECT($F$1&amp;$F96&amp;":"&amp;$F96),INDIRECT($F$1&amp;dbP!$D$2&amp;":"&amp;dbP!$D$2),"&gt;="&amp;AC$6,INDIRECT($F$1&amp;dbP!$D$2&amp;":"&amp;dbP!$D$2),"&lt;="&amp;AC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D96" s="1">
        <f ca="1">SUMIFS(INDIRECT($F$1&amp;$F96&amp;":"&amp;$F96),INDIRECT($F$1&amp;dbP!$D$2&amp;":"&amp;dbP!$D$2),"&gt;="&amp;AD$6,INDIRECT($F$1&amp;dbP!$D$2&amp;":"&amp;dbP!$D$2),"&lt;="&amp;AD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E96" s="1">
        <f ca="1">SUMIFS(INDIRECT($F$1&amp;$F96&amp;":"&amp;$F96),INDIRECT($F$1&amp;dbP!$D$2&amp;":"&amp;dbP!$D$2),"&gt;="&amp;AE$6,INDIRECT($F$1&amp;dbP!$D$2&amp;":"&amp;dbP!$D$2),"&lt;="&amp;AE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F96" s="1">
        <f ca="1">SUMIFS(INDIRECT($F$1&amp;$F96&amp;":"&amp;$F96),INDIRECT($F$1&amp;dbP!$D$2&amp;":"&amp;dbP!$D$2),"&gt;="&amp;AF$6,INDIRECT($F$1&amp;dbP!$D$2&amp;":"&amp;dbP!$D$2),"&lt;="&amp;AF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G96" s="1">
        <f ca="1">SUMIFS(INDIRECT($F$1&amp;$F96&amp;":"&amp;$F96),INDIRECT($F$1&amp;dbP!$D$2&amp;":"&amp;dbP!$D$2),"&gt;="&amp;AG$6,INDIRECT($F$1&amp;dbP!$D$2&amp;":"&amp;dbP!$D$2),"&lt;="&amp;AG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H96" s="1">
        <f ca="1">SUMIFS(INDIRECT($F$1&amp;$F96&amp;":"&amp;$F96),INDIRECT($F$1&amp;dbP!$D$2&amp;":"&amp;dbP!$D$2),"&gt;="&amp;AH$6,INDIRECT($F$1&amp;dbP!$D$2&amp;":"&amp;dbP!$D$2),"&lt;="&amp;AH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I96" s="1">
        <f ca="1">SUMIFS(INDIRECT($F$1&amp;$F96&amp;":"&amp;$F96),INDIRECT($F$1&amp;dbP!$D$2&amp;":"&amp;dbP!$D$2),"&gt;="&amp;AI$6,INDIRECT($F$1&amp;dbP!$D$2&amp;":"&amp;dbP!$D$2),"&lt;="&amp;AI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J96" s="1">
        <f ca="1">SUMIFS(INDIRECT($F$1&amp;$F96&amp;":"&amp;$F96),INDIRECT($F$1&amp;dbP!$D$2&amp;":"&amp;dbP!$D$2),"&gt;="&amp;AJ$6,INDIRECT($F$1&amp;dbP!$D$2&amp;":"&amp;dbP!$D$2),"&lt;="&amp;AJ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K96" s="1">
        <f ca="1">SUMIFS(INDIRECT($F$1&amp;$F96&amp;":"&amp;$F96),INDIRECT($F$1&amp;dbP!$D$2&amp;":"&amp;dbP!$D$2),"&gt;="&amp;AK$6,INDIRECT($F$1&amp;dbP!$D$2&amp;":"&amp;dbP!$D$2),"&lt;="&amp;AK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L96" s="1">
        <f ca="1">SUMIFS(INDIRECT($F$1&amp;$F96&amp;":"&amp;$F96),INDIRECT($F$1&amp;dbP!$D$2&amp;":"&amp;dbP!$D$2),"&gt;="&amp;AL$6,INDIRECT($F$1&amp;dbP!$D$2&amp;":"&amp;dbP!$D$2),"&lt;="&amp;AL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M96" s="1">
        <f ca="1">SUMIFS(INDIRECT($F$1&amp;$F96&amp;":"&amp;$F96),INDIRECT($F$1&amp;dbP!$D$2&amp;":"&amp;dbP!$D$2),"&gt;="&amp;AM$6,INDIRECT($F$1&amp;dbP!$D$2&amp;":"&amp;dbP!$D$2),"&lt;="&amp;AM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N96" s="1">
        <f ca="1">SUMIFS(INDIRECT($F$1&amp;$F96&amp;":"&amp;$F96),INDIRECT($F$1&amp;dbP!$D$2&amp;":"&amp;dbP!$D$2),"&gt;="&amp;AN$6,INDIRECT($F$1&amp;dbP!$D$2&amp;":"&amp;dbP!$D$2),"&lt;="&amp;AN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O96" s="1">
        <f ca="1">SUMIFS(INDIRECT($F$1&amp;$F96&amp;":"&amp;$F96),INDIRECT($F$1&amp;dbP!$D$2&amp;":"&amp;dbP!$D$2),"&gt;="&amp;AO$6,INDIRECT($F$1&amp;dbP!$D$2&amp;":"&amp;dbP!$D$2),"&lt;="&amp;AO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P96" s="1">
        <f ca="1">SUMIFS(INDIRECT($F$1&amp;$F96&amp;":"&amp;$F96),INDIRECT($F$1&amp;dbP!$D$2&amp;":"&amp;dbP!$D$2),"&gt;="&amp;AP$6,INDIRECT($F$1&amp;dbP!$D$2&amp;":"&amp;dbP!$D$2),"&lt;="&amp;AP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Q96" s="1">
        <f ca="1">SUMIFS(INDIRECT($F$1&amp;$F96&amp;":"&amp;$F96),INDIRECT($F$1&amp;dbP!$D$2&amp;":"&amp;dbP!$D$2),"&gt;="&amp;AQ$6,INDIRECT($F$1&amp;dbP!$D$2&amp;":"&amp;dbP!$D$2),"&lt;="&amp;AQ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R96" s="1">
        <f ca="1">SUMIFS(INDIRECT($F$1&amp;$F96&amp;":"&amp;$F96),INDIRECT($F$1&amp;dbP!$D$2&amp;":"&amp;dbP!$D$2),"&gt;="&amp;AR$6,INDIRECT($F$1&amp;dbP!$D$2&amp;":"&amp;dbP!$D$2),"&lt;="&amp;AR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S96" s="1">
        <f ca="1">SUMIFS(INDIRECT($F$1&amp;$F96&amp;":"&amp;$F96),INDIRECT($F$1&amp;dbP!$D$2&amp;":"&amp;dbP!$D$2),"&gt;="&amp;AS$6,INDIRECT($F$1&amp;dbP!$D$2&amp;":"&amp;dbP!$D$2),"&lt;="&amp;AS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T96" s="1">
        <f ca="1">SUMIFS(INDIRECT($F$1&amp;$F96&amp;":"&amp;$F96),INDIRECT($F$1&amp;dbP!$D$2&amp;":"&amp;dbP!$D$2),"&gt;="&amp;AT$6,INDIRECT($F$1&amp;dbP!$D$2&amp;":"&amp;dbP!$D$2),"&lt;="&amp;AT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U96" s="1">
        <f ca="1">SUMIFS(INDIRECT($F$1&amp;$F96&amp;":"&amp;$F96),INDIRECT($F$1&amp;dbP!$D$2&amp;":"&amp;dbP!$D$2),"&gt;="&amp;AU$6,INDIRECT($F$1&amp;dbP!$D$2&amp;":"&amp;dbP!$D$2),"&lt;="&amp;AU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V96" s="1">
        <f ca="1">SUMIFS(INDIRECT($F$1&amp;$F96&amp;":"&amp;$F96),INDIRECT($F$1&amp;dbP!$D$2&amp;":"&amp;dbP!$D$2),"&gt;="&amp;AV$6,INDIRECT($F$1&amp;dbP!$D$2&amp;":"&amp;dbP!$D$2),"&lt;="&amp;AV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W96" s="1">
        <f ca="1">SUMIFS(INDIRECT($F$1&amp;$F96&amp;":"&amp;$F96),INDIRECT($F$1&amp;dbP!$D$2&amp;":"&amp;dbP!$D$2),"&gt;="&amp;AW$6,INDIRECT($F$1&amp;dbP!$D$2&amp;":"&amp;dbP!$D$2),"&lt;="&amp;AW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X96" s="1">
        <f ca="1">SUMIFS(INDIRECT($F$1&amp;$F96&amp;":"&amp;$F96),INDIRECT($F$1&amp;dbP!$D$2&amp;":"&amp;dbP!$D$2),"&gt;="&amp;AX$6,INDIRECT($F$1&amp;dbP!$D$2&amp;":"&amp;dbP!$D$2),"&lt;="&amp;AX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Y96" s="1">
        <f ca="1">SUMIFS(INDIRECT($F$1&amp;$F96&amp;":"&amp;$F96),INDIRECT($F$1&amp;dbP!$D$2&amp;":"&amp;dbP!$D$2),"&gt;="&amp;AY$6,INDIRECT($F$1&amp;dbP!$D$2&amp;":"&amp;dbP!$D$2),"&lt;="&amp;AY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Z96" s="1">
        <f ca="1">SUMIFS(INDIRECT($F$1&amp;$F96&amp;":"&amp;$F96),INDIRECT($F$1&amp;dbP!$D$2&amp;":"&amp;dbP!$D$2),"&gt;="&amp;AZ$6,INDIRECT($F$1&amp;dbP!$D$2&amp;":"&amp;dbP!$D$2),"&lt;="&amp;AZ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A96" s="1">
        <f ca="1">SUMIFS(INDIRECT($F$1&amp;$F96&amp;":"&amp;$F96),INDIRECT($F$1&amp;dbP!$D$2&amp;":"&amp;dbP!$D$2),"&gt;="&amp;BA$6,INDIRECT($F$1&amp;dbP!$D$2&amp;":"&amp;dbP!$D$2),"&lt;="&amp;BA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B96" s="1">
        <f ca="1">SUMIFS(INDIRECT($F$1&amp;$F96&amp;":"&amp;$F96),INDIRECT($F$1&amp;dbP!$D$2&amp;":"&amp;dbP!$D$2),"&gt;="&amp;BB$6,INDIRECT($F$1&amp;dbP!$D$2&amp;":"&amp;dbP!$D$2),"&lt;="&amp;BB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C96" s="1">
        <f ca="1">SUMIFS(INDIRECT($F$1&amp;$F96&amp;":"&amp;$F96),INDIRECT($F$1&amp;dbP!$D$2&amp;":"&amp;dbP!$D$2),"&gt;="&amp;BC$6,INDIRECT($F$1&amp;dbP!$D$2&amp;":"&amp;dbP!$D$2),"&lt;="&amp;BC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D96" s="1">
        <f ca="1">SUMIFS(INDIRECT($F$1&amp;$F96&amp;":"&amp;$F96),INDIRECT($F$1&amp;dbP!$D$2&amp;":"&amp;dbP!$D$2),"&gt;="&amp;BD$6,INDIRECT($F$1&amp;dbP!$D$2&amp;":"&amp;dbP!$D$2),"&lt;="&amp;BD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E96" s="1">
        <f ca="1">SUMIFS(INDIRECT($F$1&amp;$F96&amp;":"&amp;$F96),INDIRECT($F$1&amp;dbP!$D$2&amp;":"&amp;dbP!$D$2),"&gt;="&amp;BE$6,INDIRECT($F$1&amp;dbP!$D$2&amp;":"&amp;dbP!$D$2),"&lt;="&amp;BE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</row>
    <row r="97" spans="1:57" x14ac:dyDescent="0.3">
      <c r="B97" s="1">
        <f>MAX(B$64:B96)+1</f>
        <v>178</v>
      </c>
      <c r="F97" s="1" t="str">
        <f ca="1">INDIRECT($B$1&amp;Items!H$2&amp;$B97)</f>
        <v>Y</v>
      </c>
      <c r="H97" s="13" t="str">
        <f ca="1">INDIRECT($B$1&amp;Items!E$2&amp;$B97)</f>
        <v>Капитальные затраты</v>
      </c>
      <c r="I97" s="13" t="str">
        <f ca="1">IF(INDIRECT($B$1&amp;Items!F$2&amp;$B97)="",H97,INDIRECT($B$1&amp;Items!F$2&amp;$B97))</f>
        <v>Основные средства - тип - 3</v>
      </c>
      <c r="J97" s="1" t="str">
        <f ca="1">IF(INDIRECT($B$1&amp;Items!G$2&amp;$B97)="",IF(H97&lt;&gt;I97,"  "&amp;I97,I97),"    "&amp;INDIRECT($B$1&amp;Items!G$2&amp;$B97))</f>
        <v xml:space="preserve">    Капзатраты - тип - 3 - 7</v>
      </c>
      <c r="S97" s="1">
        <f ca="1">SUM($U97:INDIRECT(ADDRESS(ROW(),SUMIFS($1:$1,$5:$5,MAX($5:$5)))))</f>
        <v>1721370.7637489673</v>
      </c>
      <c r="V97" s="1">
        <f ca="1">SUMIFS(INDIRECT($F$1&amp;$F97&amp;":"&amp;$F97),INDIRECT($F$1&amp;dbP!$D$2&amp;":"&amp;dbP!$D$2),"&gt;="&amp;V$6,INDIRECT($F$1&amp;dbP!$D$2&amp;":"&amp;dbP!$D$2),"&lt;="&amp;V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1721370.7637489673</v>
      </c>
      <c r="W97" s="1">
        <f ca="1">SUMIFS(INDIRECT($F$1&amp;$F97&amp;":"&amp;$F97),INDIRECT($F$1&amp;dbP!$D$2&amp;":"&amp;dbP!$D$2),"&gt;="&amp;W$6,INDIRECT($F$1&amp;dbP!$D$2&amp;":"&amp;dbP!$D$2),"&lt;="&amp;W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X97" s="1">
        <f ca="1">SUMIFS(INDIRECT($F$1&amp;$F97&amp;":"&amp;$F97),INDIRECT($F$1&amp;dbP!$D$2&amp;":"&amp;dbP!$D$2),"&gt;="&amp;X$6,INDIRECT($F$1&amp;dbP!$D$2&amp;":"&amp;dbP!$D$2),"&lt;="&amp;X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Y97" s="1">
        <f ca="1">SUMIFS(INDIRECT($F$1&amp;$F97&amp;":"&amp;$F97),INDIRECT($F$1&amp;dbP!$D$2&amp;":"&amp;dbP!$D$2),"&gt;="&amp;Y$6,INDIRECT($F$1&amp;dbP!$D$2&amp;":"&amp;dbP!$D$2),"&lt;="&amp;Y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Z97" s="1">
        <f ca="1">SUMIFS(INDIRECT($F$1&amp;$F97&amp;":"&amp;$F97),INDIRECT($F$1&amp;dbP!$D$2&amp;":"&amp;dbP!$D$2),"&gt;="&amp;Z$6,INDIRECT($F$1&amp;dbP!$D$2&amp;":"&amp;dbP!$D$2),"&lt;="&amp;Z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A97" s="1">
        <f ca="1">SUMIFS(INDIRECT($F$1&amp;$F97&amp;":"&amp;$F97),INDIRECT($F$1&amp;dbP!$D$2&amp;":"&amp;dbP!$D$2),"&gt;="&amp;AA$6,INDIRECT($F$1&amp;dbP!$D$2&amp;":"&amp;dbP!$D$2),"&lt;="&amp;AA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B97" s="1">
        <f ca="1">SUMIFS(INDIRECT($F$1&amp;$F97&amp;":"&amp;$F97),INDIRECT($F$1&amp;dbP!$D$2&amp;":"&amp;dbP!$D$2),"&gt;="&amp;AB$6,INDIRECT($F$1&amp;dbP!$D$2&amp;":"&amp;dbP!$D$2),"&lt;="&amp;AB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C97" s="1">
        <f ca="1">SUMIFS(INDIRECT($F$1&amp;$F97&amp;":"&amp;$F97),INDIRECT($F$1&amp;dbP!$D$2&amp;":"&amp;dbP!$D$2),"&gt;="&amp;AC$6,INDIRECT($F$1&amp;dbP!$D$2&amp;":"&amp;dbP!$D$2),"&lt;="&amp;AC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D97" s="1">
        <f ca="1">SUMIFS(INDIRECT($F$1&amp;$F97&amp;":"&amp;$F97),INDIRECT($F$1&amp;dbP!$D$2&amp;":"&amp;dbP!$D$2),"&gt;="&amp;AD$6,INDIRECT($F$1&amp;dbP!$D$2&amp;":"&amp;dbP!$D$2),"&lt;="&amp;AD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E97" s="1">
        <f ca="1">SUMIFS(INDIRECT($F$1&amp;$F97&amp;":"&amp;$F97),INDIRECT($F$1&amp;dbP!$D$2&amp;":"&amp;dbP!$D$2),"&gt;="&amp;AE$6,INDIRECT($F$1&amp;dbP!$D$2&amp;":"&amp;dbP!$D$2),"&lt;="&amp;AE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F97" s="1">
        <f ca="1">SUMIFS(INDIRECT($F$1&amp;$F97&amp;":"&amp;$F97),INDIRECT($F$1&amp;dbP!$D$2&amp;":"&amp;dbP!$D$2),"&gt;="&amp;AF$6,INDIRECT($F$1&amp;dbP!$D$2&amp;":"&amp;dbP!$D$2),"&lt;="&amp;AF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G97" s="1">
        <f ca="1">SUMIFS(INDIRECT($F$1&amp;$F97&amp;":"&amp;$F97),INDIRECT($F$1&amp;dbP!$D$2&amp;":"&amp;dbP!$D$2),"&gt;="&amp;AG$6,INDIRECT($F$1&amp;dbP!$D$2&amp;":"&amp;dbP!$D$2),"&lt;="&amp;AG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H97" s="1">
        <f ca="1">SUMIFS(INDIRECT($F$1&amp;$F97&amp;":"&amp;$F97),INDIRECT($F$1&amp;dbP!$D$2&amp;":"&amp;dbP!$D$2),"&gt;="&amp;AH$6,INDIRECT($F$1&amp;dbP!$D$2&amp;":"&amp;dbP!$D$2),"&lt;="&amp;AH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I97" s="1">
        <f ca="1">SUMIFS(INDIRECT($F$1&amp;$F97&amp;":"&amp;$F97),INDIRECT($F$1&amp;dbP!$D$2&amp;":"&amp;dbP!$D$2),"&gt;="&amp;AI$6,INDIRECT($F$1&amp;dbP!$D$2&amp;":"&amp;dbP!$D$2),"&lt;="&amp;AI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J97" s="1">
        <f ca="1">SUMIFS(INDIRECT($F$1&amp;$F97&amp;":"&amp;$F97),INDIRECT($F$1&amp;dbP!$D$2&amp;":"&amp;dbP!$D$2),"&gt;="&amp;AJ$6,INDIRECT($F$1&amp;dbP!$D$2&amp;":"&amp;dbP!$D$2),"&lt;="&amp;AJ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K97" s="1">
        <f ca="1">SUMIFS(INDIRECT($F$1&amp;$F97&amp;":"&amp;$F97),INDIRECT($F$1&amp;dbP!$D$2&amp;":"&amp;dbP!$D$2),"&gt;="&amp;AK$6,INDIRECT($F$1&amp;dbP!$D$2&amp;":"&amp;dbP!$D$2),"&lt;="&amp;AK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L97" s="1">
        <f ca="1">SUMIFS(INDIRECT($F$1&amp;$F97&amp;":"&amp;$F97),INDIRECT($F$1&amp;dbP!$D$2&amp;":"&amp;dbP!$D$2),"&gt;="&amp;AL$6,INDIRECT($F$1&amp;dbP!$D$2&amp;":"&amp;dbP!$D$2),"&lt;="&amp;AL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M97" s="1">
        <f ca="1">SUMIFS(INDIRECT($F$1&amp;$F97&amp;":"&amp;$F97),INDIRECT($F$1&amp;dbP!$D$2&amp;":"&amp;dbP!$D$2),"&gt;="&amp;AM$6,INDIRECT($F$1&amp;dbP!$D$2&amp;":"&amp;dbP!$D$2),"&lt;="&amp;AM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N97" s="1">
        <f ca="1">SUMIFS(INDIRECT($F$1&amp;$F97&amp;":"&amp;$F97),INDIRECT($F$1&amp;dbP!$D$2&amp;":"&amp;dbP!$D$2),"&gt;="&amp;AN$6,INDIRECT($F$1&amp;dbP!$D$2&amp;":"&amp;dbP!$D$2),"&lt;="&amp;AN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O97" s="1">
        <f ca="1">SUMIFS(INDIRECT($F$1&amp;$F97&amp;":"&amp;$F97),INDIRECT($F$1&amp;dbP!$D$2&amp;":"&amp;dbP!$D$2),"&gt;="&amp;AO$6,INDIRECT($F$1&amp;dbP!$D$2&amp;":"&amp;dbP!$D$2),"&lt;="&amp;AO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P97" s="1">
        <f ca="1">SUMIFS(INDIRECT($F$1&amp;$F97&amp;":"&amp;$F97),INDIRECT($F$1&amp;dbP!$D$2&amp;":"&amp;dbP!$D$2),"&gt;="&amp;AP$6,INDIRECT($F$1&amp;dbP!$D$2&amp;":"&amp;dbP!$D$2),"&lt;="&amp;AP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Q97" s="1">
        <f ca="1">SUMIFS(INDIRECT($F$1&amp;$F97&amp;":"&amp;$F97),INDIRECT($F$1&amp;dbP!$D$2&amp;":"&amp;dbP!$D$2),"&gt;="&amp;AQ$6,INDIRECT($F$1&amp;dbP!$D$2&amp;":"&amp;dbP!$D$2),"&lt;="&amp;AQ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R97" s="1">
        <f ca="1">SUMIFS(INDIRECT($F$1&amp;$F97&amp;":"&amp;$F97),INDIRECT($F$1&amp;dbP!$D$2&amp;":"&amp;dbP!$D$2),"&gt;="&amp;AR$6,INDIRECT($F$1&amp;dbP!$D$2&amp;":"&amp;dbP!$D$2),"&lt;="&amp;AR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S97" s="1">
        <f ca="1">SUMIFS(INDIRECT($F$1&amp;$F97&amp;":"&amp;$F97),INDIRECT($F$1&amp;dbP!$D$2&amp;":"&amp;dbP!$D$2),"&gt;="&amp;AS$6,INDIRECT($F$1&amp;dbP!$D$2&amp;":"&amp;dbP!$D$2),"&lt;="&amp;AS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T97" s="1">
        <f ca="1">SUMIFS(INDIRECT($F$1&amp;$F97&amp;":"&amp;$F97),INDIRECT($F$1&amp;dbP!$D$2&amp;":"&amp;dbP!$D$2),"&gt;="&amp;AT$6,INDIRECT($F$1&amp;dbP!$D$2&amp;":"&amp;dbP!$D$2),"&lt;="&amp;AT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U97" s="1">
        <f ca="1">SUMIFS(INDIRECT($F$1&amp;$F97&amp;":"&amp;$F97),INDIRECT($F$1&amp;dbP!$D$2&amp;":"&amp;dbP!$D$2),"&gt;="&amp;AU$6,INDIRECT($F$1&amp;dbP!$D$2&amp;":"&amp;dbP!$D$2),"&lt;="&amp;AU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V97" s="1">
        <f ca="1">SUMIFS(INDIRECT($F$1&amp;$F97&amp;":"&amp;$F97),INDIRECT($F$1&amp;dbP!$D$2&amp;":"&amp;dbP!$D$2),"&gt;="&amp;AV$6,INDIRECT($F$1&amp;dbP!$D$2&amp;":"&amp;dbP!$D$2),"&lt;="&amp;AV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W97" s="1">
        <f ca="1">SUMIFS(INDIRECT($F$1&amp;$F97&amp;":"&amp;$F97),INDIRECT($F$1&amp;dbP!$D$2&amp;":"&amp;dbP!$D$2),"&gt;="&amp;AW$6,INDIRECT($F$1&amp;dbP!$D$2&amp;":"&amp;dbP!$D$2),"&lt;="&amp;AW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X97" s="1">
        <f ca="1">SUMIFS(INDIRECT($F$1&amp;$F97&amp;":"&amp;$F97),INDIRECT($F$1&amp;dbP!$D$2&amp;":"&amp;dbP!$D$2),"&gt;="&amp;AX$6,INDIRECT($F$1&amp;dbP!$D$2&amp;":"&amp;dbP!$D$2),"&lt;="&amp;AX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Y97" s="1">
        <f ca="1">SUMIFS(INDIRECT($F$1&amp;$F97&amp;":"&amp;$F97),INDIRECT($F$1&amp;dbP!$D$2&amp;":"&amp;dbP!$D$2),"&gt;="&amp;AY$6,INDIRECT($F$1&amp;dbP!$D$2&amp;":"&amp;dbP!$D$2),"&lt;="&amp;AY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Z97" s="1">
        <f ca="1">SUMIFS(INDIRECT($F$1&amp;$F97&amp;":"&amp;$F97),INDIRECT($F$1&amp;dbP!$D$2&amp;":"&amp;dbP!$D$2),"&gt;="&amp;AZ$6,INDIRECT($F$1&amp;dbP!$D$2&amp;":"&amp;dbP!$D$2),"&lt;="&amp;AZ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A97" s="1">
        <f ca="1">SUMIFS(INDIRECT($F$1&amp;$F97&amp;":"&amp;$F97),INDIRECT($F$1&amp;dbP!$D$2&amp;":"&amp;dbP!$D$2),"&gt;="&amp;BA$6,INDIRECT($F$1&amp;dbP!$D$2&amp;":"&amp;dbP!$D$2),"&lt;="&amp;BA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B97" s="1">
        <f ca="1">SUMIFS(INDIRECT($F$1&amp;$F97&amp;":"&amp;$F97),INDIRECT($F$1&amp;dbP!$D$2&amp;":"&amp;dbP!$D$2),"&gt;="&amp;BB$6,INDIRECT($F$1&amp;dbP!$D$2&amp;":"&amp;dbP!$D$2),"&lt;="&amp;BB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C97" s="1">
        <f ca="1">SUMIFS(INDIRECT($F$1&amp;$F97&amp;":"&amp;$F97),INDIRECT($F$1&amp;dbP!$D$2&amp;":"&amp;dbP!$D$2),"&gt;="&amp;BC$6,INDIRECT($F$1&amp;dbP!$D$2&amp;":"&amp;dbP!$D$2),"&lt;="&amp;BC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D97" s="1">
        <f ca="1">SUMIFS(INDIRECT($F$1&amp;$F97&amp;":"&amp;$F97),INDIRECT($F$1&amp;dbP!$D$2&amp;":"&amp;dbP!$D$2),"&gt;="&amp;BD$6,INDIRECT($F$1&amp;dbP!$D$2&amp;":"&amp;dbP!$D$2),"&lt;="&amp;BD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E97" s="1">
        <f ca="1">SUMIFS(INDIRECT($F$1&amp;$F97&amp;":"&amp;$F97),INDIRECT($F$1&amp;dbP!$D$2&amp;":"&amp;dbP!$D$2),"&gt;="&amp;BE$6,INDIRECT($F$1&amp;dbP!$D$2&amp;":"&amp;dbP!$D$2),"&lt;="&amp;BE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</row>
    <row r="98" spans="1:57" x14ac:dyDescent="0.3">
      <c r="B98" s="1">
        <f>MAX(B$64:B97)+1</f>
        <v>179</v>
      </c>
      <c r="F98" s="1" t="str">
        <f ca="1">INDIRECT($B$1&amp;Items!H$2&amp;$B98)</f>
        <v>Y</v>
      </c>
      <c r="H98" s="13" t="str">
        <f ca="1">INDIRECT($B$1&amp;Items!E$2&amp;$B98)</f>
        <v>Капитальные затраты</v>
      </c>
      <c r="I98" s="13" t="str">
        <f ca="1">IF(INDIRECT($B$1&amp;Items!F$2&amp;$B98)="",H98,INDIRECT($B$1&amp;Items!F$2&amp;$B98))</f>
        <v>Основные средства - тип - 3</v>
      </c>
      <c r="J98" s="1" t="str">
        <f ca="1">IF(INDIRECT($B$1&amp;Items!G$2&amp;$B98)="",IF(H98&lt;&gt;I98,"  "&amp;I98,I98),"    "&amp;INDIRECT($B$1&amp;Items!G$2&amp;$B98))</f>
        <v xml:space="preserve">    Капзатраты - тип - 3 - 8</v>
      </c>
      <c r="S98" s="1">
        <f ca="1">SUM($U98:INDIRECT(ADDRESS(ROW(),SUMIFS($1:$1,$5:$5,MAX($5:$5)))))</f>
        <v>799712.41680000012</v>
      </c>
      <c r="V98" s="1">
        <f ca="1">SUMIFS(INDIRECT($F$1&amp;$F98&amp;":"&amp;$F98),INDIRECT($F$1&amp;dbP!$D$2&amp;":"&amp;dbP!$D$2),"&gt;="&amp;V$6,INDIRECT($F$1&amp;dbP!$D$2&amp;":"&amp;dbP!$D$2),"&lt;="&amp;V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799712.41680000012</v>
      </c>
      <c r="W98" s="1">
        <f ca="1">SUMIFS(INDIRECT($F$1&amp;$F98&amp;":"&amp;$F98),INDIRECT($F$1&amp;dbP!$D$2&amp;":"&amp;dbP!$D$2),"&gt;="&amp;W$6,INDIRECT($F$1&amp;dbP!$D$2&amp;":"&amp;dbP!$D$2),"&lt;="&amp;W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X98" s="1">
        <f ca="1">SUMIFS(INDIRECT($F$1&amp;$F98&amp;":"&amp;$F98),INDIRECT($F$1&amp;dbP!$D$2&amp;":"&amp;dbP!$D$2),"&gt;="&amp;X$6,INDIRECT($F$1&amp;dbP!$D$2&amp;":"&amp;dbP!$D$2),"&lt;="&amp;X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Y98" s="1">
        <f ca="1">SUMIFS(INDIRECT($F$1&amp;$F98&amp;":"&amp;$F98),INDIRECT($F$1&amp;dbP!$D$2&amp;":"&amp;dbP!$D$2),"&gt;="&amp;Y$6,INDIRECT($F$1&amp;dbP!$D$2&amp;":"&amp;dbP!$D$2),"&lt;="&amp;Y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Z98" s="1">
        <f ca="1">SUMIFS(INDIRECT($F$1&amp;$F98&amp;":"&amp;$F98),INDIRECT($F$1&amp;dbP!$D$2&amp;":"&amp;dbP!$D$2),"&gt;="&amp;Z$6,INDIRECT($F$1&amp;dbP!$D$2&amp;":"&amp;dbP!$D$2),"&lt;="&amp;Z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A98" s="1">
        <f ca="1">SUMIFS(INDIRECT($F$1&amp;$F98&amp;":"&amp;$F98),INDIRECT($F$1&amp;dbP!$D$2&amp;":"&amp;dbP!$D$2),"&gt;="&amp;AA$6,INDIRECT($F$1&amp;dbP!$D$2&amp;":"&amp;dbP!$D$2),"&lt;="&amp;AA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B98" s="1">
        <f ca="1">SUMIFS(INDIRECT($F$1&amp;$F98&amp;":"&amp;$F98),INDIRECT($F$1&amp;dbP!$D$2&amp;":"&amp;dbP!$D$2),"&gt;="&amp;AB$6,INDIRECT($F$1&amp;dbP!$D$2&amp;":"&amp;dbP!$D$2),"&lt;="&amp;AB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C98" s="1">
        <f ca="1">SUMIFS(INDIRECT($F$1&amp;$F98&amp;":"&amp;$F98),INDIRECT($F$1&amp;dbP!$D$2&amp;":"&amp;dbP!$D$2),"&gt;="&amp;AC$6,INDIRECT($F$1&amp;dbP!$D$2&amp;":"&amp;dbP!$D$2),"&lt;="&amp;AC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D98" s="1">
        <f ca="1">SUMIFS(INDIRECT($F$1&amp;$F98&amp;":"&amp;$F98),INDIRECT($F$1&amp;dbP!$D$2&amp;":"&amp;dbP!$D$2),"&gt;="&amp;AD$6,INDIRECT($F$1&amp;dbP!$D$2&amp;":"&amp;dbP!$D$2),"&lt;="&amp;AD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E98" s="1">
        <f ca="1">SUMIFS(INDIRECT($F$1&amp;$F98&amp;":"&amp;$F98),INDIRECT($F$1&amp;dbP!$D$2&amp;":"&amp;dbP!$D$2),"&gt;="&amp;AE$6,INDIRECT($F$1&amp;dbP!$D$2&amp;":"&amp;dbP!$D$2),"&lt;="&amp;AE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F98" s="1">
        <f ca="1">SUMIFS(INDIRECT($F$1&amp;$F98&amp;":"&amp;$F98),INDIRECT($F$1&amp;dbP!$D$2&amp;":"&amp;dbP!$D$2),"&gt;="&amp;AF$6,INDIRECT($F$1&amp;dbP!$D$2&amp;":"&amp;dbP!$D$2),"&lt;="&amp;AF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G98" s="1">
        <f ca="1">SUMIFS(INDIRECT($F$1&amp;$F98&amp;":"&amp;$F98),INDIRECT($F$1&amp;dbP!$D$2&amp;":"&amp;dbP!$D$2),"&gt;="&amp;AG$6,INDIRECT($F$1&amp;dbP!$D$2&amp;":"&amp;dbP!$D$2),"&lt;="&amp;AG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H98" s="1">
        <f ca="1">SUMIFS(INDIRECT($F$1&amp;$F98&amp;":"&amp;$F98),INDIRECT($F$1&amp;dbP!$D$2&amp;":"&amp;dbP!$D$2),"&gt;="&amp;AH$6,INDIRECT($F$1&amp;dbP!$D$2&amp;":"&amp;dbP!$D$2),"&lt;="&amp;AH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I98" s="1">
        <f ca="1">SUMIFS(INDIRECT($F$1&amp;$F98&amp;":"&amp;$F98),INDIRECT($F$1&amp;dbP!$D$2&amp;":"&amp;dbP!$D$2),"&gt;="&amp;AI$6,INDIRECT($F$1&amp;dbP!$D$2&amp;":"&amp;dbP!$D$2),"&lt;="&amp;AI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J98" s="1">
        <f ca="1">SUMIFS(INDIRECT($F$1&amp;$F98&amp;":"&amp;$F98),INDIRECT($F$1&amp;dbP!$D$2&amp;":"&amp;dbP!$D$2),"&gt;="&amp;AJ$6,INDIRECT($F$1&amp;dbP!$D$2&amp;":"&amp;dbP!$D$2),"&lt;="&amp;AJ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K98" s="1">
        <f ca="1">SUMIFS(INDIRECT($F$1&amp;$F98&amp;":"&amp;$F98),INDIRECT($F$1&amp;dbP!$D$2&amp;":"&amp;dbP!$D$2),"&gt;="&amp;AK$6,INDIRECT($F$1&amp;dbP!$D$2&amp;":"&amp;dbP!$D$2),"&lt;="&amp;AK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L98" s="1">
        <f ca="1">SUMIFS(INDIRECT($F$1&amp;$F98&amp;":"&amp;$F98),INDIRECT($F$1&amp;dbP!$D$2&amp;":"&amp;dbP!$D$2),"&gt;="&amp;AL$6,INDIRECT($F$1&amp;dbP!$D$2&amp;":"&amp;dbP!$D$2),"&lt;="&amp;AL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M98" s="1">
        <f ca="1">SUMIFS(INDIRECT($F$1&amp;$F98&amp;":"&amp;$F98),INDIRECT($F$1&amp;dbP!$D$2&amp;":"&amp;dbP!$D$2),"&gt;="&amp;AM$6,INDIRECT($F$1&amp;dbP!$D$2&amp;":"&amp;dbP!$D$2),"&lt;="&amp;AM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N98" s="1">
        <f ca="1">SUMIFS(INDIRECT($F$1&amp;$F98&amp;":"&amp;$F98),INDIRECT($F$1&amp;dbP!$D$2&amp;":"&amp;dbP!$D$2),"&gt;="&amp;AN$6,INDIRECT($F$1&amp;dbP!$D$2&amp;":"&amp;dbP!$D$2),"&lt;="&amp;AN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O98" s="1">
        <f ca="1">SUMIFS(INDIRECT($F$1&amp;$F98&amp;":"&amp;$F98),INDIRECT($F$1&amp;dbP!$D$2&amp;":"&amp;dbP!$D$2),"&gt;="&amp;AO$6,INDIRECT($F$1&amp;dbP!$D$2&amp;":"&amp;dbP!$D$2),"&lt;="&amp;AO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P98" s="1">
        <f ca="1">SUMIFS(INDIRECT($F$1&amp;$F98&amp;":"&amp;$F98),INDIRECT($F$1&amp;dbP!$D$2&amp;":"&amp;dbP!$D$2),"&gt;="&amp;AP$6,INDIRECT($F$1&amp;dbP!$D$2&amp;":"&amp;dbP!$D$2),"&lt;="&amp;AP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Q98" s="1">
        <f ca="1">SUMIFS(INDIRECT($F$1&amp;$F98&amp;":"&amp;$F98),INDIRECT($F$1&amp;dbP!$D$2&amp;":"&amp;dbP!$D$2),"&gt;="&amp;AQ$6,INDIRECT($F$1&amp;dbP!$D$2&amp;":"&amp;dbP!$D$2),"&lt;="&amp;AQ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R98" s="1">
        <f ca="1">SUMIFS(INDIRECT($F$1&amp;$F98&amp;":"&amp;$F98),INDIRECT($F$1&amp;dbP!$D$2&amp;":"&amp;dbP!$D$2),"&gt;="&amp;AR$6,INDIRECT($F$1&amp;dbP!$D$2&amp;":"&amp;dbP!$D$2),"&lt;="&amp;AR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S98" s="1">
        <f ca="1">SUMIFS(INDIRECT($F$1&amp;$F98&amp;":"&amp;$F98),INDIRECT($F$1&amp;dbP!$D$2&amp;":"&amp;dbP!$D$2),"&gt;="&amp;AS$6,INDIRECT($F$1&amp;dbP!$D$2&amp;":"&amp;dbP!$D$2),"&lt;="&amp;AS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T98" s="1">
        <f ca="1">SUMIFS(INDIRECT($F$1&amp;$F98&amp;":"&amp;$F98),INDIRECT($F$1&amp;dbP!$D$2&amp;":"&amp;dbP!$D$2),"&gt;="&amp;AT$6,INDIRECT($F$1&amp;dbP!$D$2&amp;":"&amp;dbP!$D$2),"&lt;="&amp;AT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U98" s="1">
        <f ca="1">SUMIFS(INDIRECT($F$1&amp;$F98&amp;":"&amp;$F98),INDIRECT($F$1&amp;dbP!$D$2&amp;":"&amp;dbP!$D$2),"&gt;="&amp;AU$6,INDIRECT($F$1&amp;dbP!$D$2&amp;":"&amp;dbP!$D$2),"&lt;="&amp;AU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V98" s="1">
        <f ca="1">SUMIFS(INDIRECT($F$1&amp;$F98&amp;":"&amp;$F98),INDIRECT($F$1&amp;dbP!$D$2&amp;":"&amp;dbP!$D$2),"&gt;="&amp;AV$6,INDIRECT($F$1&amp;dbP!$D$2&amp;":"&amp;dbP!$D$2),"&lt;="&amp;AV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W98" s="1">
        <f ca="1">SUMIFS(INDIRECT($F$1&amp;$F98&amp;":"&amp;$F98),INDIRECT($F$1&amp;dbP!$D$2&amp;":"&amp;dbP!$D$2),"&gt;="&amp;AW$6,INDIRECT($F$1&amp;dbP!$D$2&amp;":"&amp;dbP!$D$2),"&lt;="&amp;AW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X98" s="1">
        <f ca="1">SUMIFS(INDIRECT($F$1&amp;$F98&amp;":"&amp;$F98),INDIRECT($F$1&amp;dbP!$D$2&amp;":"&amp;dbP!$D$2),"&gt;="&amp;AX$6,INDIRECT($F$1&amp;dbP!$D$2&amp;":"&amp;dbP!$D$2),"&lt;="&amp;AX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Y98" s="1">
        <f ca="1">SUMIFS(INDIRECT($F$1&amp;$F98&amp;":"&amp;$F98),INDIRECT($F$1&amp;dbP!$D$2&amp;":"&amp;dbP!$D$2),"&gt;="&amp;AY$6,INDIRECT($F$1&amp;dbP!$D$2&amp;":"&amp;dbP!$D$2),"&lt;="&amp;AY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Z98" s="1">
        <f ca="1">SUMIFS(INDIRECT($F$1&amp;$F98&amp;":"&amp;$F98),INDIRECT($F$1&amp;dbP!$D$2&amp;":"&amp;dbP!$D$2),"&gt;="&amp;AZ$6,INDIRECT($F$1&amp;dbP!$D$2&amp;":"&amp;dbP!$D$2),"&lt;="&amp;AZ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A98" s="1">
        <f ca="1">SUMIFS(INDIRECT($F$1&amp;$F98&amp;":"&amp;$F98),INDIRECT($F$1&amp;dbP!$D$2&amp;":"&amp;dbP!$D$2),"&gt;="&amp;BA$6,INDIRECT($F$1&amp;dbP!$D$2&amp;":"&amp;dbP!$D$2),"&lt;="&amp;BA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B98" s="1">
        <f ca="1">SUMIFS(INDIRECT($F$1&amp;$F98&amp;":"&amp;$F98),INDIRECT($F$1&amp;dbP!$D$2&amp;":"&amp;dbP!$D$2),"&gt;="&amp;BB$6,INDIRECT($F$1&amp;dbP!$D$2&amp;":"&amp;dbP!$D$2),"&lt;="&amp;BB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C98" s="1">
        <f ca="1">SUMIFS(INDIRECT($F$1&amp;$F98&amp;":"&amp;$F98),INDIRECT($F$1&amp;dbP!$D$2&amp;":"&amp;dbP!$D$2),"&gt;="&amp;BC$6,INDIRECT($F$1&amp;dbP!$D$2&amp;":"&amp;dbP!$D$2),"&lt;="&amp;BC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D98" s="1">
        <f ca="1">SUMIFS(INDIRECT($F$1&amp;$F98&amp;":"&amp;$F98),INDIRECT($F$1&amp;dbP!$D$2&amp;":"&amp;dbP!$D$2),"&gt;="&amp;BD$6,INDIRECT($F$1&amp;dbP!$D$2&amp;":"&amp;dbP!$D$2),"&lt;="&amp;BD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E98" s="1">
        <f ca="1">SUMIFS(INDIRECT($F$1&amp;$F98&amp;":"&amp;$F98),INDIRECT($F$1&amp;dbP!$D$2&amp;":"&amp;dbP!$D$2),"&gt;="&amp;BE$6,INDIRECT($F$1&amp;dbP!$D$2&amp;":"&amp;dbP!$D$2),"&lt;="&amp;BE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</row>
    <row r="99" spans="1:57" x14ac:dyDescent="0.3">
      <c r="B99" s="1">
        <f>MAX(B$64:B98)+1</f>
        <v>180</v>
      </c>
      <c r="F99" s="1" t="str">
        <f ca="1">INDIRECT($B$1&amp;Items!H$2&amp;$B99)</f>
        <v>Y</v>
      </c>
      <c r="H99" s="13" t="str">
        <f ca="1">INDIRECT($B$1&amp;Items!E$2&amp;$B99)</f>
        <v>Капитальные затраты</v>
      </c>
      <c r="I99" s="13" t="str">
        <f ca="1">IF(INDIRECT($B$1&amp;Items!F$2&amp;$B99)="",H99,INDIRECT($B$1&amp;Items!F$2&amp;$B99))</f>
        <v>Основные средства - тип - 3</v>
      </c>
      <c r="J99" s="1" t="str">
        <f ca="1">IF(INDIRECT($B$1&amp;Items!G$2&amp;$B99)="",IF(H99&lt;&gt;I99,"  "&amp;I99,I99),"    "&amp;INDIRECT($B$1&amp;Items!G$2&amp;$B99))</f>
        <v xml:space="preserve">    Капзатраты - тип - 3 - 9</v>
      </c>
      <c r="S99" s="1">
        <f ca="1">SUM($U99:INDIRECT(ADDRESS(ROW(),SUMIFS($1:$1,$5:$5,MAX($5:$5)))))</f>
        <v>316247.93156575423</v>
      </c>
      <c r="V99" s="1">
        <f ca="1">SUMIFS(INDIRECT($F$1&amp;$F99&amp;":"&amp;$F99),INDIRECT($F$1&amp;dbP!$D$2&amp;":"&amp;dbP!$D$2),"&gt;="&amp;V$6,INDIRECT($F$1&amp;dbP!$D$2&amp;":"&amp;dbP!$D$2),"&lt;="&amp;V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316247.93156575423</v>
      </c>
      <c r="W99" s="1">
        <f ca="1">SUMIFS(INDIRECT($F$1&amp;$F99&amp;":"&amp;$F99),INDIRECT($F$1&amp;dbP!$D$2&amp;":"&amp;dbP!$D$2),"&gt;="&amp;W$6,INDIRECT($F$1&amp;dbP!$D$2&amp;":"&amp;dbP!$D$2),"&lt;="&amp;W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X99" s="1">
        <f ca="1">SUMIFS(INDIRECT($F$1&amp;$F99&amp;":"&amp;$F99),INDIRECT($F$1&amp;dbP!$D$2&amp;":"&amp;dbP!$D$2),"&gt;="&amp;X$6,INDIRECT($F$1&amp;dbP!$D$2&amp;":"&amp;dbP!$D$2),"&lt;="&amp;X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Y99" s="1">
        <f ca="1">SUMIFS(INDIRECT($F$1&amp;$F99&amp;":"&amp;$F99),INDIRECT($F$1&amp;dbP!$D$2&amp;":"&amp;dbP!$D$2),"&gt;="&amp;Y$6,INDIRECT($F$1&amp;dbP!$D$2&amp;":"&amp;dbP!$D$2),"&lt;="&amp;Y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Z99" s="1">
        <f ca="1">SUMIFS(INDIRECT($F$1&amp;$F99&amp;":"&amp;$F99),INDIRECT($F$1&amp;dbP!$D$2&amp;":"&amp;dbP!$D$2),"&gt;="&amp;Z$6,INDIRECT($F$1&amp;dbP!$D$2&amp;":"&amp;dbP!$D$2),"&lt;="&amp;Z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A99" s="1">
        <f ca="1">SUMIFS(INDIRECT($F$1&amp;$F99&amp;":"&amp;$F99),INDIRECT($F$1&amp;dbP!$D$2&amp;":"&amp;dbP!$D$2),"&gt;="&amp;AA$6,INDIRECT($F$1&amp;dbP!$D$2&amp;":"&amp;dbP!$D$2),"&lt;="&amp;AA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B99" s="1">
        <f ca="1">SUMIFS(INDIRECT($F$1&amp;$F99&amp;":"&amp;$F99),INDIRECT($F$1&amp;dbP!$D$2&amp;":"&amp;dbP!$D$2),"&gt;="&amp;AB$6,INDIRECT($F$1&amp;dbP!$D$2&amp;":"&amp;dbP!$D$2),"&lt;="&amp;AB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C99" s="1">
        <f ca="1">SUMIFS(INDIRECT($F$1&amp;$F99&amp;":"&amp;$F99),INDIRECT($F$1&amp;dbP!$D$2&amp;":"&amp;dbP!$D$2),"&gt;="&amp;AC$6,INDIRECT($F$1&amp;dbP!$D$2&amp;":"&amp;dbP!$D$2),"&lt;="&amp;AC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D99" s="1">
        <f ca="1">SUMIFS(INDIRECT($F$1&amp;$F99&amp;":"&amp;$F99),INDIRECT($F$1&amp;dbP!$D$2&amp;":"&amp;dbP!$D$2),"&gt;="&amp;AD$6,INDIRECT($F$1&amp;dbP!$D$2&amp;":"&amp;dbP!$D$2),"&lt;="&amp;AD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E99" s="1">
        <f ca="1">SUMIFS(INDIRECT($F$1&amp;$F99&amp;":"&amp;$F99),INDIRECT($F$1&amp;dbP!$D$2&amp;":"&amp;dbP!$D$2),"&gt;="&amp;AE$6,INDIRECT($F$1&amp;dbP!$D$2&amp;":"&amp;dbP!$D$2),"&lt;="&amp;AE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F99" s="1">
        <f ca="1">SUMIFS(INDIRECT($F$1&amp;$F99&amp;":"&amp;$F99),INDIRECT($F$1&amp;dbP!$D$2&amp;":"&amp;dbP!$D$2),"&gt;="&amp;AF$6,INDIRECT($F$1&amp;dbP!$D$2&amp;":"&amp;dbP!$D$2),"&lt;="&amp;AF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G99" s="1">
        <f ca="1">SUMIFS(INDIRECT($F$1&amp;$F99&amp;":"&amp;$F99),INDIRECT($F$1&amp;dbP!$D$2&amp;":"&amp;dbP!$D$2),"&gt;="&amp;AG$6,INDIRECT($F$1&amp;dbP!$D$2&amp;":"&amp;dbP!$D$2),"&lt;="&amp;AG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H99" s="1">
        <f ca="1">SUMIFS(INDIRECT($F$1&amp;$F99&amp;":"&amp;$F99),INDIRECT($F$1&amp;dbP!$D$2&amp;":"&amp;dbP!$D$2),"&gt;="&amp;AH$6,INDIRECT($F$1&amp;dbP!$D$2&amp;":"&amp;dbP!$D$2),"&lt;="&amp;AH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I99" s="1">
        <f ca="1">SUMIFS(INDIRECT($F$1&amp;$F99&amp;":"&amp;$F99),INDIRECT($F$1&amp;dbP!$D$2&amp;":"&amp;dbP!$D$2),"&gt;="&amp;AI$6,INDIRECT($F$1&amp;dbP!$D$2&amp;":"&amp;dbP!$D$2),"&lt;="&amp;AI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J99" s="1">
        <f ca="1">SUMIFS(INDIRECT($F$1&amp;$F99&amp;":"&amp;$F99),INDIRECT($F$1&amp;dbP!$D$2&amp;":"&amp;dbP!$D$2),"&gt;="&amp;AJ$6,INDIRECT($F$1&amp;dbP!$D$2&amp;":"&amp;dbP!$D$2),"&lt;="&amp;AJ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K99" s="1">
        <f ca="1">SUMIFS(INDIRECT($F$1&amp;$F99&amp;":"&amp;$F99),INDIRECT($F$1&amp;dbP!$D$2&amp;":"&amp;dbP!$D$2),"&gt;="&amp;AK$6,INDIRECT($F$1&amp;dbP!$D$2&amp;":"&amp;dbP!$D$2),"&lt;="&amp;AK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L99" s="1">
        <f ca="1">SUMIFS(INDIRECT($F$1&amp;$F99&amp;":"&amp;$F99),INDIRECT($F$1&amp;dbP!$D$2&amp;":"&amp;dbP!$D$2),"&gt;="&amp;AL$6,INDIRECT($F$1&amp;dbP!$D$2&amp;":"&amp;dbP!$D$2),"&lt;="&amp;AL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M99" s="1">
        <f ca="1">SUMIFS(INDIRECT($F$1&amp;$F99&amp;":"&amp;$F99),INDIRECT($F$1&amp;dbP!$D$2&amp;":"&amp;dbP!$D$2),"&gt;="&amp;AM$6,INDIRECT($F$1&amp;dbP!$D$2&amp;":"&amp;dbP!$D$2),"&lt;="&amp;AM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N99" s="1">
        <f ca="1">SUMIFS(INDIRECT($F$1&amp;$F99&amp;":"&amp;$F99),INDIRECT($F$1&amp;dbP!$D$2&amp;":"&amp;dbP!$D$2),"&gt;="&amp;AN$6,INDIRECT($F$1&amp;dbP!$D$2&amp;":"&amp;dbP!$D$2),"&lt;="&amp;AN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O99" s="1">
        <f ca="1">SUMIFS(INDIRECT($F$1&amp;$F99&amp;":"&amp;$F99),INDIRECT($F$1&amp;dbP!$D$2&amp;":"&amp;dbP!$D$2),"&gt;="&amp;AO$6,INDIRECT($F$1&amp;dbP!$D$2&amp;":"&amp;dbP!$D$2),"&lt;="&amp;AO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P99" s="1">
        <f ca="1">SUMIFS(INDIRECT($F$1&amp;$F99&amp;":"&amp;$F99),INDIRECT($F$1&amp;dbP!$D$2&amp;":"&amp;dbP!$D$2),"&gt;="&amp;AP$6,INDIRECT($F$1&amp;dbP!$D$2&amp;":"&amp;dbP!$D$2),"&lt;="&amp;AP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Q99" s="1">
        <f ca="1">SUMIFS(INDIRECT($F$1&amp;$F99&amp;":"&amp;$F99),INDIRECT($F$1&amp;dbP!$D$2&amp;":"&amp;dbP!$D$2),"&gt;="&amp;AQ$6,INDIRECT($F$1&amp;dbP!$D$2&amp;":"&amp;dbP!$D$2),"&lt;="&amp;AQ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R99" s="1">
        <f ca="1">SUMIFS(INDIRECT($F$1&amp;$F99&amp;":"&amp;$F99),INDIRECT($F$1&amp;dbP!$D$2&amp;":"&amp;dbP!$D$2),"&gt;="&amp;AR$6,INDIRECT($F$1&amp;dbP!$D$2&amp;":"&amp;dbP!$D$2),"&lt;="&amp;AR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S99" s="1">
        <f ca="1">SUMIFS(INDIRECT($F$1&amp;$F99&amp;":"&amp;$F99),INDIRECT($F$1&amp;dbP!$D$2&amp;":"&amp;dbP!$D$2),"&gt;="&amp;AS$6,INDIRECT($F$1&amp;dbP!$D$2&amp;":"&amp;dbP!$D$2),"&lt;="&amp;AS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T99" s="1">
        <f ca="1">SUMIFS(INDIRECT($F$1&amp;$F99&amp;":"&amp;$F99),INDIRECT($F$1&amp;dbP!$D$2&amp;":"&amp;dbP!$D$2),"&gt;="&amp;AT$6,INDIRECT($F$1&amp;dbP!$D$2&amp;":"&amp;dbP!$D$2),"&lt;="&amp;AT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U99" s="1">
        <f ca="1">SUMIFS(INDIRECT($F$1&amp;$F99&amp;":"&amp;$F99),INDIRECT($F$1&amp;dbP!$D$2&amp;":"&amp;dbP!$D$2),"&gt;="&amp;AU$6,INDIRECT($F$1&amp;dbP!$D$2&amp;":"&amp;dbP!$D$2),"&lt;="&amp;AU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V99" s="1">
        <f ca="1">SUMIFS(INDIRECT($F$1&amp;$F99&amp;":"&amp;$F99),INDIRECT($F$1&amp;dbP!$D$2&amp;":"&amp;dbP!$D$2),"&gt;="&amp;AV$6,INDIRECT($F$1&amp;dbP!$D$2&amp;":"&amp;dbP!$D$2),"&lt;="&amp;AV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W99" s="1">
        <f ca="1">SUMIFS(INDIRECT($F$1&amp;$F99&amp;":"&amp;$F99),INDIRECT($F$1&amp;dbP!$D$2&amp;":"&amp;dbP!$D$2),"&gt;="&amp;AW$6,INDIRECT($F$1&amp;dbP!$D$2&amp;":"&amp;dbP!$D$2),"&lt;="&amp;AW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X99" s="1">
        <f ca="1">SUMIFS(INDIRECT($F$1&amp;$F99&amp;":"&amp;$F99),INDIRECT($F$1&amp;dbP!$D$2&amp;":"&amp;dbP!$D$2),"&gt;="&amp;AX$6,INDIRECT($F$1&amp;dbP!$D$2&amp;":"&amp;dbP!$D$2),"&lt;="&amp;AX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Y99" s="1">
        <f ca="1">SUMIFS(INDIRECT($F$1&amp;$F99&amp;":"&amp;$F99),INDIRECT($F$1&amp;dbP!$D$2&amp;":"&amp;dbP!$D$2),"&gt;="&amp;AY$6,INDIRECT($F$1&amp;dbP!$D$2&amp;":"&amp;dbP!$D$2),"&lt;="&amp;AY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Z99" s="1">
        <f ca="1">SUMIFS(INDIRECT($F$1&amp;$F99&amp;":"&amp;$F99),INDIRECT($F$1&amp;dbP!$D$2&amp;":"&amp;dbP!$D$2),"&gt;="&amp;AZ$6,INDIRECT($F$1&amp;dbP!$D$2&amp;":"&amp;dbP!$D$2),"&lt;="&amp;AZ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A99" s="1">
        <f ca="1">SUMIFS(INDIRECT($F$1&amp;$F99&amp;":"&amp;$F99),INDIRECT($F$1&amp;dbP!$D$2&amp;":"&amp;dbP!$D$2),"&gt;="&amp;BA$6,INDIRECT($F$1&amp;dbP!$D$2&amp;":"&amp;dbP!$D$2),"&lt;="&amp;BA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B99" s="1">
        <f ca="1">SUMIFS(INDIRECT($F$1&amp;$F99&amp;":"&amp;$F99),INDIRECT($F$1&amp;dbP!$D$2&amp;":"&amp;dbP!$D$2),"&gt;="&amp;BB$6,INDIRECT($F$1&amp;dbP!$D$2&amp;":"&amp;dbP!$D$2),"&lt;="&amp;BB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C99" s="1">
        <f ca="1">SUMIFS(INDIRECT($F$1&amp;$F99&amp;":"&amp;$F99),INDIRECT($F$1&amp;dbP!$D$2&amp;":"&amp;dbP!$D$2),"&gt;="&amp;BC$6,INDIRECT($F$1&amp;dbP!$D$2&amp;":"&amp;dbP!$D$2),"&lt;="&amp;BC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D99" s="1">
        <f ca="1">SUMIFS(INDIRECT($F$1&amp;$F99&amp;":"&amp;$F99),INDIRECT($F$1&amp;dbP!$D$2&amp;":"&amp;dbP!$D$2),"&gt;="&amp;BD$6,INDIRECT($F$1&amp;dbP!$D$2&amp;":"&amp;dbP!$D$2),"&lt;="&amp;BD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E99" s="1">
        <f ca="1">SUMIFS(INDIRECT($F$1&amp;$F99&amp;":"&amp;$F99),INDIRECT($F$1&amp;dbP!$D$2&amp;":"&amp;dbP!$D$2),"&gt;="&amp;BE$6,INDIRECT($F$1&amp;dbP!$D$2&amp;":"&amp;dbP!$D$2),"&lt;="&amp;BE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</row>
    <row r="100" spans="1:57" x14ac:dyDescent="0.3">
      <c r="B100" s="1">
        <f>MAX(B$64:B99)+1</f>
        <v>181</v>
      </c>
      <c r="F100" s="1" t="str">
        <f ca="1">INDIRECT($B$1&amp;Items!H$2&amp;$B100)</f>
        <v>Y</v>
      </c>
      <c r="H100" s="13" t="str">
        <f ca="1">INDIRECT($B$1&amp;Items!E$2&amp;$B100)</f>
        <v>Капитальные затраты</v>
      </c>
      <c r="I100" s="13" t="str">
        <f ca="1">IF(INDIRECT($B$1&amp;Items!F$2&amp;$B100)="",H100,INDIRECT($B$1&amp;Items!F$2&amp;$B100))</f>
        <v>Основные средства - тип - 3</v>
      </c>
      <c r="J100" s="1" t="str">
        <f ca="1">IF(INDIRECT($B$1&amp;Items!G$2&amp;$B100)="",IF(H100&lt;&gt;I100,"  "&amp;I100,I100),"    "&amp;INDIRECT($B$1&amp;Items!G$2&amp;$B100))</f>
        <v xml:space="preserve">    Капзатраты - тип - 3 - 10</v>
      </c>
      <c r="S100" s="1">
        <f ca="1">SUM($U100:INDIRECT(ADDRESS(ROW(),SUMIFS($1:$1,$5:$5,MAX($5:$5)))))</f>
        <v>2757668.4951782227</v>
      </c>
      <c r="V100" s="1">
        <f ca="1">SUMIFS(INDIRECT($F$1&amp;$F100&amp;":"&amp;$F100),INDIRECT($F$1&amp;dbP!$D$2&amp;":"&amp;dbP!$D$2),"&gt;="&amp;V$6,INDIRECT($F$1&amp;dbP!$D$2&amp;":"&amp;dbP!$D$2),"&lt;="&amp;V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2757668.4951782227</v>
      </c>
      <c r="W100" s="1">
        <f ca="1">SUMIFS(INDIRECT($F$1&amp;$F100&amp;":"&amp;$F100),INDIRECT($F$1&amp;dbP!$D$2&amp;":"&amp;dbP!$D$2),"&gt;="&amp;W$6,INDIRECT($F$1&amp;dbP!$D$2&amp;":"&amp;dbP!$D$2),"&lt;="&amp;W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X100" s="1">
        <f ca="1">SUMIFS(INDIRECT($F$1&amp;$F100&amp;":"&amp;$F100),INDIRECT($F$1&amp;dbP!$D$2&amp;":"&amp;dbP!$D$2),"&gt;="&amp;X$6,INDIRECT($F$1&amp;dbP!$D$2&amp;":"&amp;dbP!$D$2),"&lt;="&amp;X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Y100" s="1">
        <f ca="1">SUMIFS(INDIRECT($F$1&amp;$F100&amp;":"&amp;$F100),INDIRECT($F$1&amp;dbP!$D$2&amp;":"&amp;dbP!$D$2),"&gt;="&amp;Y$6,INDIRECT($F$1&amp;dbP!$D$2&amp;":"&amp;dbP!$D$2),"&lt;="&amp;Y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Z100" s="1">
        <f ca="1">SUMIFS(INDIRECT($F$1&amp;$F100&amp;":"&amp;$F100),INDIRECT($F$1&amp;dbP!$D$2&amp;":"&amp;dbP!$D$2),"&gt;="&amp;Z$6,INDIRECT($F$1&amp;dbP!$D$2&amp;":"&amp;dbP!$D$2),"&lt;="&amp;Z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A100" s="1">
        <f ca="1">SUMIFS(INDIRECT($F$1&amp;$F100&amp;":"&amp;$F100),INDIRECT($F$1&amp;dbP!$D$2&amp;":"&amp;dbP!$D$2),"&gt;="&amp;AA$6,INDIRECT($F$1&amp;dbP!$D$2&amp;":"&amp;dbP!$D$2),"&lt;="&amp;AA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B100" s="1">
        <f ca="1">SUMIFS(INDIRECT($F$1&amp;$F100&amp;":"&amp;$F100),INDIRECT($F$1&amp;dbP!$D$2&amp;":"&amp;dbP!$D$2),"&gt;="&amp;AB$6,INDIRECT($F$1&amp;dbP!$D$2&amp;":"&amp;dbP!$D$2),"&lt;="&amp;AB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C100" s="1">
        <f ca="1">SUMIFS(INDIRECT($F$1&amp;$F100&amp;":"&amp;$F100),INDIRECT($F$1&amp;dbP!$D$2&amp;":"&amp;dbP!$D$2),"&gt;="&amp;AC$6,INDIRECT($F$1&amp;dbP!$D$2&amp;":"&amp;dbP!$D$2),"&lt;="&amp;AC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D100" s="1">
        <f ca="1">SUMIFS(INDIRECT($F$1&amp;$F100&amp;":"&amp;$F100),INDIRECT($F$1&amp;dbP!$D$2&amp;":"&amp;dbP!$D$2),"&gt;="&amp;AD$6,INDIRECT($F$1&amp;dbP!$D$2&amp;":"&amp;dbP!$D$2),"&lt;="&amp;AD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E100" s="1">
        <f ca="1">SUMIFS(INDIRECT($F$1&amp;$F100&amp;":"&amp;$F100),INDIRECT($F$1&amp;dbP!$D$2&amp;":"&amp;dbP!$D$2),"&gt;="&amp;AE$6,INDIRECT($F$1&amp;dbP!$D$2&amp;":"&amp;dbP!$D$2),"&lt;="&amp;AE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F100" s="1">
        <f ca="1">SUMIFS(INDIRECT($F$1&amp;$F100&amp;":"&amp;$F100),INDIRECT($F$1&amp;dbP!$D$2&amp;":"&amp;dbP!$D$2),"&gt;="&amp;AF$6,INDIRECT($F$1&amp;dbP!$D$2&amp;":"&amp;dbP!$D$2),"&lt;="&amp;AF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G100" s="1">
        <f ca="1">SUMIFS(INDIRECT($F$1&amp;$F100&amp;":"&amp;$F100),INDIRECT($F$1&amp;dbP!$D$2&amp;":"&amp;dbP!$D$2),"&gt;="&amp;AG$6,INDIRECT($F$1&amp;dbP!$D$2&amp;":"&amp;dbP!$D$2),"&lt;="&amp;AG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H100" s="1">
        <f ca="1">SUMIFS(INDIRECT($F$1&amp;$F100&amp;":"&amp;$F100),INDIRECT($F$1&amp;dbP!$D$2&amp;":"&amp;dbP!$D$2),"&gt;="&amp;AH$6,INDIRECT($F$1&amp;dbP!$D$2&amp;":"&amp;dbP!$D$2),"&lt;="&amp;AH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I100" s="1">
        <f ca="1">SUMIFS(INDIRECT($F$1&amp;$F100&amp;":"&amp;$F100),INDIRECT($F$1&amp;dbP!$D$2&amp;":"&amp;dbP!$D$2),"&gt;="&amp;AI$6,INDIRECT($F$1&amp;dbP!$D$2&amp;":"&amp;dbP!$D$2),"&lt;="&amp;AI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J100" s="1">
        <f ca="1">SUMIFS(INDIRECT($F$1&amp;$F100&amp;":"&amp;$F100),INDIRECT($F$1&amp;dbP!$D$2&amp;":"&amp;dbP!$D$2),"&gt;="&amp;AJ$6,INDIRECT($F$1&amp;dbP!$D$2&amp;":"&amp;dbP!$D$2),"&lt;="&amp;AJ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K100" s="1">
        <f ca="1">SUMIFS(INDIRECT($F$1&amp;$F100&amp;":"&amp;$F100),INDIRECT($F$1&amp;dbP!$D$2&amp;":"&amp;dbP!$D$2),"&gt;="&amp;AK$6,INDIRECT($F$1&amp;dbP!$D$2&amp;":"&amp;dbP!$D$2),"&lt;="&amp;AK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L100" s="1">
        <f ca="1">SUMIFS(INDIRECT($F$1&amp;$F100&amp;":"&amp;$F100),INDIRECT($F$1&amp;dbP!$D$2&amp;":"&amp;dbP!$D$2),"&gt;="&amp;AL$6,INDIRECT($F$1&amp;dbP!$D$2&amp;":"&amp;dbP!$D$2),"&lt;="&amp;AL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M100" s="1">
        <f ca="1">SUMIFS(INDIRECT($F$1&amp;$F100&amp;":"&amp;$F100),INDIRECT($F$1&amp;dbP!$D$2&amp;":"&amp;dbP!$D$2),"&gt;="&amp;AM$6,INDIRECT($F$1&amp;dbP!$D$2&amp;":"&amp;dbP!$D$2),"&lt;="&amp;AM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N100" s="1">
        <f ca="1">SUMIFS(INDIRECT($F$1&amp;$F100&amp;":"&amp;$F100),INDIRECT($F$1&amp;dbP!$D$2&amp;":"&amp;dbP!$D$2),"&gt;="&amp;AN$6,INDIRECT($F$1&amp;dbP!$D$2&amp;":"&amp;dbP!$D$2),"&lt;="&amp;AN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O100" s="1">
        <f ca="1">SUMIFS(INDIRECT($F$1&amp;$F100&amp;":"&amp;$F100),INDIRECT($F$1&amp;dbP!$D$2&amp;":"&amp;dbP!$D$2),"&gt;="&amp;AO$6,INDIRECT($F$1&amp;dbP!$D$2&amp;":"&amp;dbP!$D$2),"&lt;="&amp;AO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P100" s="1">
        <f ca="1">SUMIFS(INDIRECT($F$1&amp;$F100&amp;":"&amp;$F100),INDIRECT($F$1&amp;dbP!$D$2&amp;":"&amp;dbP!$D$2),"&gt;="&amp;AP$6,INDIRECT($F$1&amp;dbP!$D$2&amp;":"&amp;dbP!$D$2),"&lt;="&amp;AP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Q100" s="1">
        <f ca="1">SUMIFS(INDIRECT($F$1&amp;$F100&amp;":"&amp;$F100),INDIRECT($F$1&amp;dbP!$D$2&amp;":"&amp;dbP!$D$2),"&gt;="&amp;AQ$6,INDIRECT($F$1&amp;dbP!$D$2&amp;":"&amp;dbP!$D$2),"&lt;="&amp;AQ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R100" s="1">
        <f ca="1">SUMIFS(INDIRECT($F$1&amp;$F100&amp;":"&amp;$F100),INDIRECT($F$1&amp;dbP!$D$2&amp;":"&amp;dbP!$D$2),"&gt;="&amp;AR$6,INDIRECT($F$1&amp;dbP!$D$2&amp;":"&amp;dbP!$D$2),"&lt;="&amp;AR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S100" s="1">
        <f ca="1">SUMIFS(INDIRECT($F$1&amp;$F100&amp;":"&amp;$F100),INDIRECT($F$1&amp;dbP!$D$2&amp;":"&amp;dbP!$D$2),"&gt;="&amp;AS$6,INDIRECT($F$1&amp;dbP!$D$2&amp;":"&amp;dbP!$D$2),"&lt;="&amp;AS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T100" s="1">
        <f ca="1">SUMIFS(INDIRECT($F$1&amp;$F100&amp;":"&amp;$F100),INDIRECT($F$1&amp;dbP!$D$2&amp;":"&amp;dbP!$D$2),"&gt;="&amp;AT$6,INDIRECT($F$1&amp;dbP!$D$2&amp;":"&amp;dbP!$D$2),"&lt;="&amp;AT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U100" s="1">
        <f ca="1">SUMIFS(INDIRECT($F$1&amp;$F100&amp;":"&amp;$F100),INDIRECT($F$1&amp;dbP!$D$2&amp;":"&amp;dbP!$D$2),"&gt;="&amp;AU$6,INDIRECT($F$1&amp;dbP!$D$2&amp;":"&amp;dbP!$D$2),"&lt;="&amp;AU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V100" s="1">
        <f ca="1">SUMIFS(INDIRECT($F$1&amp;$F100&amp;":"&amp;$F100),INDIRECT($F$1&amp;dbP!$D$2&amp;":"&amp;dbP!$D$2),"&gt;="&amp;AV$6,INDIRECT($F$1&amp;dbP!$D$2&amp;":"&amp;dbP!$D$2),"&lt;="&amp;AV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W100" s="1">
        <f ca="1">SUMIFS(INDIRECT($F$1&amp;$F100&amp;":"&amp;$F100),INDIRECT($F$1&amp;dbP!$D$2&amp;":"&amp;dbP!$D$2),"&gt;="&amp;AW$6,INDIRECT($F$1&amp;dbP!$D$2&amp;":"&amp;dbP!$D$2),"&lt;="&amp;AW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X100" s="1">
        <f ca="1">SUMIFS(INDIRECT($F$1&amp;$F100&amp;":"&amp;$F100),INDIRECT($F$1&amp;dbP!$D$2&amp;":"&amp;dbP!$D$2),"&gt;="&amp;AX$6,INDIRECT($F$1&amp;dbP!$D$2&amp;":"&amp;dbP!$D$2),"&lt;="&amp;AX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Y100" s="1">
        <f ca="1">SUMIFS(INDIRECT($F$1&amp;$F100&amp;":"&amp;$F100),INDIRECT($F$1&amp;dbP!$D$2&amp;":"&amp;dbP!$D$2),"&gt;="&amp;AY$6,INDIRECT($F$1&amp;dbP!$D$2&amp;":"&amp;dbP!$D$2),"&lt;="&amp;AY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Z100" s="1">
        <f ca="1">SUMIFS(INDIRECT($F$1&amp;$F100&amp;":"&amp;$F100),INDIRECT($F$1&amp;dbP!$D$2&amp;":"&amp;dbP!$D$2),"&gt;="&amp;AZ$6,INDIRECT($F$1&amp;dbP!$D$2&amp;":"&amp;dbP!$D$2),"&lt;="&amp;AZ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A100" s="1">
        <f ca="1">SUMIFS(INDIRECT($F$1&amp;$F100&amp;":"&amp;$F100),INDIRECT($F$1&amp;dbP!$D$2&amp;":"&amp;dbP!$D$2),"&gt;="&amp;BA$6,INDIRECT($F$1&amp;dbP!$D$2&amp;":"&amp;dbP!$D$2),"&lt;="&amp;BA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B100" s="1">
        <f ca="1">SUMIFS(INDIRECT($F$1&amp;$F100&amp;":"&amp;$F100),INDIRECT($F$1&amp;dbP!$D$2&amp;":"&amp;dbP!$D$2),"&gt;="&amp;BB$6,INDIRECT($F$1&amp;dbP!$D$2&amp;":"&amp;dbP!$D$2),"&lt;="&amp;BB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C100" s="1">
        <f ca="1">SUMIFS(INDIRECT($F$1&amp;$F100&amp;":"&amp;$F100),INDIRECT($F$1&amp;dbP!$D$2&amp;":"&amp;dbP!$D$2),"&gt;="&amp;BC$6,INDIRECT($F$1&amp;dbP!$D$2&amp;":"&amp;dbP!$D$2),"&lt;="&amp;BC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D100" s="1">
        <f ca="1">SUMIFS(INDIRECT($F$1&amp;$F100&amp;":"&amp;$F100),INDIRECT($F$1&amp;dbP!$D$2&amp;":"&amp;dbP!$D$2),"&gt;="&amp;BD$6,INDIRECT($F$1&amp;dbP!$D$2&amp;":"&amp;dbP!$D$2),"&lt;="&amp;BD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E100" s="1">
        <f ca="1">SUMIFS(INDIRECT($F$1&amp;$F100&amp;":"&amp;$F100),INDIRECT($F$1&amp;dbP!$D$2&amp;":"&amp;dbP!$D$2),"&gt;="&amp;BE$6,INDIRECT($F$1&amp;dbP!$D$2&amp;":"&amp;dbP!$D$2),"&lt;="&amp;BE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</row>
    <row r="101" spans="1:57" x14ac:dyDescent="0.3">
      <c r="B101" s="1">
        <f>MAX(B$64:B100)+1</f>
        <v>182</v>
      </c>
      <c r="F101" s="1" t="str">
        <f ca="1">INDIRECT($B$1&amp;Items!H$2&amp;$B101)</f>
        <v>Y</v>
      </c>
      <c r="H101" s="13" t="str">
        <f ca="1">INDIRECT($B$1&amp;Items!E$2&amp;$B101)</f>
        <v>Капитальные затраты</v>
      </c>
      <c r="I101" s="13" t="str">
        <f ca="1">IF(INDIRECT($B$1&amp;Items!F$2&amp;$B101)="",H101,INDIRECT($B$1&amp;Items!F$2&amp;$B101))</f>
        <v>Основные средства - тип - 3</v>
      </c>
      <c r="J101" s="1" t="str">
        <f ca="1">IF(INDIRECT($B$1&amp;Items!G$2&amp;$B101)="",IF(H101&lt;&gt;I101,"  "&amp;I101,I101),"    "&amp;INDIRECT($B$1&amp;Items!G$2&amp;$B101))</f>
        <v xml:space="preserve">    Капзатраты - тип - 3 - 11</v>
      </c>
      <c r="S101" s="1">
        <f ca="1">SUM($U101:INDIRECT(ADDRESS(ROW(),SUMIFS($1:$1,$5:$5,MAX($5:$5)))))</f>
        <v>1927935.2553988437</v>
      </c>
      <c r="V101" s="1">
        <f ca="1">SUMIFS(INDIRECT($F$1&amp;$F101&amp;":"&amp;$F101),INDIRECT($F$1&amp;dbP!$D$2&amp;":"&amp;dbP!$D$2),"&gt;="&amp;V$6,INDIRECT($F$1&amp;dbP!$D$2&amp;":"&amp;dbP!$D$2),"&lt;="&amp;V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W101" s="1">
        <f ca="1">SUMIFS(INDIRECT($F$1&amp;$F101&amp;":"&amp;$F101),INDIRECT($F$1&amp;dbP!$D$2&amp;":"&amp;dbP!$D$2),"&gt;="&amp;W$6,INDIRECT($F$1&amp;dbP!$D$2&amp;":"&amp;dbP!$D$2),"&lt;="&amp;W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1927935.2553988437</v>
      </c>
      <c r="X101" s="1">
        <f ca="1">SUMIFS(INDIRECT($F$1&amp;$F101&amp;":"&amp;$F101),INDIRECT($F$1&amp;dbP!$D$2&amp;":"&amp;dbP!$D$2),"&gt;="&amp;X$6,INDIRECT($F$1&amp;dbP!$D$2&amp;":"&amp;dbP!$D$2),"&lt;="&amp;X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Y101" s="1">
        <f ca="1">SUMIFS(INDIRECT($F$1&amp;$F101&amp;":"&amp;$F101),INDIRECT($F$1&amp;dbP!$D$2&amp;":"&amp;dbP!$D$2),"&gt;="&amp;Y$6,INDIRECT($F$1&amp;dbP!$D$2&amp;":"&amp;dbP!$D$2),"&lt;="&amp;Y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Z101" s="1">
        <f ca="1">SUMIFS(INDIRECT($F$1&amp;$F101&amp;":"&amp;$F101),INDIRECT($F$1&amp;dbP!$D$2&amp;":"&amp;dbP!$D$2),"&gt;="&amp;Z$6,INDIRECT($F$1&amp;dbP!$D$2&amp;":"&amp;dbP!$D$2),"&lt;="&amp;Z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A101" s="1">
        <f ca="1">SUMIFS(INDIRECT($F$1&amp;$F101&amp;":"&amp;$F101),INDIRECT($F$1&amp;dbP!$D$2&amp;":"&amp;dbP!$D$2),"&gt;="&amp;AA$6,INDIRECT($F$1&amp;dbP!$D$2&amp;":"&amp;dbP!$D$2),"&lt;="&amp;AA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B101" s="1">
        <f ca="1">SUMIFS(INDIRECT($F$1&amp;$F101&amp;":"&amp;$F101),INDIRECT($F$1&amp;dbP!$D$2&amp;":"&amp;dbP!$D$2),"&gt;="&amp;AB$6,INDIRECT($F$1&amp;dbP!$D$2&amp;":"&amp;dbP!$D$2),"&lt;="&amp;AB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C101" s="1">
        <f ca="1">SUMIFS(INDIRECT($F$1&amp;$F101&amp;":"&amp;$F101),INDIRECT($F$1&amp;dbP!$D$2&amp;":"&amp;dbP!$D$2),"&gt;="&amp;AC$6,INDIRECT($F$1&amp;dbP!$D$2&amp;":"&amp;dbP!$D$2),"&lt;="&amp;AC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D101" s="1">
        <f ca="1">SUMIFS(INDIRECT($F$1&amp;$F101&amp;":"&amp;$F101),INDIRECT($F$1&amp;dbP!$D$2&amp;":"&amp;dbP!$D$2),"&gt;="&amp;AD$6,INDIRECT($F$1&amp;dbP!$D$2&amp;":"&amp;dbP!$D$2),"&lt;="&amp;AD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E101" s="1">
        <f ca="1">SUMIFS(INDIRECT($F$1&amp;$F101&amp;":"&amp;$F101),INDIRECT($F$1&amp;dbP!$D$2&amp;":"&amp;dbP!$D$2),"&gt;="&amp;AE$6,INDIRECT($F$1&amp;dbP!$D$2&amp;":"&amp;dbP!$D$2),"&lt;="&amp;AE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F101" s="1">
        <f ca="1">SUMIFS(INDIRECT($F$1&amp;$F101&amp;":"&amp;$F101),INDIRECT($F$1&amp;dbP!$D$2&amp;":"&amp;dbP!$D$2),"&gt;="&amp;AF$6,INDIRECT($F$1&amp;dbP!$D$2&amp;":"&amp;dbP!$D$2),"&lt;="&amp;AF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G101" s="1">
        <f ca="1">SUMIFS(INDIRECT($F$1&amp;$F101&amp;":"&amp;$F101),INDIRECT($F$1&amp;dbP!$D$2&amp;":"&amp;dbP!$D$2),"&gt;="&amp;AG$6,INDIRECT($F$1&amp;dbP!$D$2&amp;":"&amp;dbP!$D$2),"&lt;="&amp;AG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H101" s="1">
        <f ca="1">SUMIFS(INDIRECT($F$1&amp;$F101&amp;":"&amp;$F101),INDIRECT($F$1&amp;dbP!$D$2&amp;":"&amp;dbP!$D$2),"&gt;="&amp;AH$6,INDIRECT($F$1&amp;dbP!$D$2&amp;":"&amp;dbP!$D$2),"&lt;="&amp;AH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I101" s="1">
        <f ca="1">SUMIFS(INDIRECT($F$1&amp;$F101&amp;":"&amp;$F101),INDIRECT($F$1&amp;dbP!$D$2&amp;":"&amp;dbP!$D$2),"&gt;="&amp;AI$6,INDIRECT($F$1&amp;dbP!$D$2&amp;":"&amp;dbP!$D$2),"&lt;="&amp;AI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J101" s="1">
        <f ca="1">SUMIFS(INDIRECT($F$1&amp;$F101&amp;":"&amp;$F101),INDIRECT($F$1&amp;dbP!$D$2&amp;":"&amp;dbP!$D$2),"&gt;="&amp;AJ$6,INDIRECT($F$1&amp;dbP!$D$2&amp;":"&amp;dbP!$D$2),"&lt;="&amp;AJ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K101" s="1">
        <f ca="1">SUMIFS(INDIRECT($F$1&amp;$F101&amp;":"&amp;$F101),INDIRECT($F$1&amp;dbP!$D$2&amp;":"&amp;dbP!$D$2),"&gt;="&amp;AK$6,INDIRECT($F$1&amp;dbP!$D$2&amp;":"&amp;dbP!$D$2),"&lt;="&amp;AK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L101" s="1">
        <f ca="1">SUMIFS(INDIRECT($F$1&amp;$F101&amp;":"&amp;$F101),INDIRECT($F$1&amp;dbP!$D$2&amp;":"&amp;dbP!$D$2),"&gt;="&amp;AL$6,INDIRECT($F$1&amp;dbP!$D$2&amp;":"&amp;dbP!$D$2),"&lt;="&amp;AL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M101" s="1">
        <f ca="1">SUMIFS(INDIRECT($F$1&amp;$F101&amp;":"&amp;$F101),INDIRECT($F$1&amp;dbP!$D$2&amp;":"&amp;dbP!$D$2),"&gt;="&amp;AM$6,INDIRECT($F$1&amp;dbP!$D$2&amp;":"&amp;dbP!$D$2),"&lt;="&amp;AM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N101" s="1">
        <f ca="1">SUMIFS(INDIRECT($F$1&amp;$F101&amp;":"&amp;$F101),INDIRECT($F$1&amp;dbP!$D$2&amp;":"&amp;dbP!$D$2),"&gt;="&amp;AN$6,INDIRECT($F$1&amp;dbP!$D$2&amp;":"&amp;dbP!$D$2),"&lt;="&amp;AN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O101" s="1">
        <f ca="1">SUMIFS(INDIRECT($F$1&amp;$F101&amp;":"&amp;$F101),INDIRECT($F$1&amp;dbP!$D$2&amp;":"&amp;dbP!$D$2),"&gt;="&amp;AO$6,INDIRECT($F$1&amp;dbP!$D$2&amp;":"&amp;dbP!$D$2),"&lt;="&amp;AO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P101" s="1">
        <f ca="1">SUMIFS(INDIRECT($F$1&amp;$F101&amp;":"&amp;$F101),INDIRECT($F$1&amp;dbP!$D$2&amp;":"&amp;dbP!$D$2),"&gt;="&amp;AP$6,INDIRECT($F$1&amp;dbP!$D$2&amp;":"&amp;dbP!$D$2),"&lt;="&amp;AP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Q101" s="1">
        <f ca="1">SUMIFS(INDIRECT($F$1&amp;$F101&amp;":"&amp;$F101),INDIRECT($F$1&amp;dbP!$D$2&amp;":"&amp;dbP!$D$2),"&gt;="&amp;AQ$6,INDIRECT($F$1&amp;dbP!$D$2&amp;":"&amp;dbP!$D$2),"&lt;="&amp;AQ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R101" s="1">
        <f ca="1">SUMIFS(INDIRECT($F$1&amp;$F101&amp;":"&amp;$F101),INDIRECT($F$1&amp;dbP!$D$2&amp;":"&amp;dbP!$D$2),"&gt;="&amp;AR$6,INDIRECT($F$1&amp;dbP!$D$2&amp;":"&amp;dbP!$D$2),"&lt;="&amp;AR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S101" s="1">
        <f ca="1">SUMIFS(INDIRECT($F$1&amp;$F101&amp;":"&amp;$F101),INDIRECT($F$1&amp;dbP!$D$2&amp;":"&amp;dbP!$D$2),"&gt;="&amp;AS$6,INDIRECT($F$1&amp;dbP!$D$2&amp;":"&amp;dbP!$D$2),"&lt;="&amp;AS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T101" s="1">
        <f ca="1">SUMIFS(INDIRECT($F$1&amp;$F101&amp;":"&amp;$F101),INDIRECT($F$1&amp;dbP!$D$2&amp;":"&amp;dbP!$D$2),"&gt;="&amp;AT$6,INDIRECT($F$1&amp;dbP!$D$2&amp;":"&amp;dbP!$D$2),"&lt;="&amp;AT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U101" s="1">
        <f ca="1">SUMIFS(INDIRECT($F$1&amp;$F101&amp;":"&amp;$F101),INDIRECT($F$1&amp;dbP!$D$2&amp;":"&amp;dbP!$D$2),"&gt;="&amp;AU$6,INDIRECT($F$1&amp;dbP!$D$2&amp;":"&amp;dbP!$D$2),"&lt;="&amp;AU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V101" s="1">
        <f ca="1">SUMIFS(INDIRECT($F$1&amp;$F101&amp;":"&amp;$F101),INDIRECT($F$1&amp;dbP!$D$2&amp;":"&amp;dbP!$D$2),"&gt;="&amp;AV$6,INDIRECT($F$1&amp;dbP!$D$2&amp;":"&amp;dbP!$D$2),"&lt;="&amp;AV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W101" s="1">
        <f ca="1">SUMIFS(INDIRECT($F$1&amp;$F101&amp;":"&amp;$F101),INDIRECT($F$1&amp;dbP!$D$2&amp;":"&amp;dbP!$D$2),"&gt;="&amp;AW$6,INDIRECT($F$1&amp;dbP!$D$2&amp;":"&amp;dbP!$D$2),"&lt;="&amp;AW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X101" s="1">
        <f ca="1">SUMIFS(INDIRECT($F$1&amp;$F101&amp;":"&amp;$F101),INDIRECT($F$1&amp;dbP!$D$2&amp;":"&amp;dbP!$D$2),"&gt;="&amp;AX$6,INDIRECT($F$1&amp;dbP!$D$2&amp;":"&amp;dbP!$D$2),"&lt;="&amp;AX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Y101" s="1">
        <f ca="1">SUMIFS(INDIRECT($F$1&amp;$F101&amp;":"&amp;$F101),INDIRECT($F$1&amp;dbP!$D$2&amp;":"&amp;dbP!$D$2),"&gt;="&amp;AY$6,INDIRECT($F$1&amp;dbP!$D$2&amp;":"&amp;dbP!$D$2),"&lt;="&amp;AY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Z101" s="1">
        <f ca="1">SUMIFS(INDIRECT($F$1&amp;$F101&amp;":"&amp;$F101),INDIRECT($F$1&amp;dbP!$D$2&amp;":"&amp;dbP!$D$2),"&gt;="&amp;AZ$6,INDIRECT($F$1&amp;dbP!$D$2&amp;":"&amp;dbP!$D$2),"&lt;="&amp;AZ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A101" s="1">
        <f ca="1">SUMIFS(INDIRECT($F$1&amp;$F101&amp;":"&amp;$F101),INDIRECT($F$1&amp;dbP!$D$2&amp;":"&amp;dbP!$D$2),"&gt;="&amp;BA$6,INDIRECT($F$1&amp;dbP!$D$2&amp;":"&amp;dbP!$D$2),"&lt;="&amp;BA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B101" s="1">
        <f ca="1">SUMIFS(INDIRECT($F$1&amp;$F101&amp;":"&amp;$F101),INDIRECT($F$1&amp;dbP!$D$2&amp;":"&amp;dbP!$D$2),"&gt;="&amp;BB$6,INDIRECT($F$1&amp;dbP!$D$2&amp;":"&amp;dbP!$D$2),"&lt;="&amp;BB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C101" s="1">
        <f ca="1">SUMIFS(INDIRECT($F$1&amp;$F101&amp;":"&amp;$F101),INDIRECT($F$1&amp;dbP!$D$2&amp;":"&amp;dbP!$D$2),"&gt;="&amp;BC$6,INDIRECT($F$1&amp;dbP!$D$2&amp;":"&amp;dbP!$D$2),"&lt;="&amp;BC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D101" s="1">
        <f ca="1">SUMIFS(INDIRECT($F$1&amp;$F101&amp;":"&amp;$F101),INDIRECT($F$1&amp;dbP!$D$2&amp;":"&amp;dbP!$D$2),"&gt;="&amp;BD$6,INDIRECT($F$1&amp;dbP!$D$2&amp;":"&amp;dbP!$D$2),"&lt;="&amp;BD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E101" s="1">
        <f ca="1">SUMIFS(INDIRECT($F$1&amp;$F101&amp;":"&amp;$F101),INDIRECT($F$1&amp;dbP!$D$2&amp;":"&amp;dbP!$D$2),"&gt;="&amp;BE$6,INDIRECT($F$1&amp;dbP!$D$2&amp;":"&amp;dbP!$D$2),"&lt;="&amp;BE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</row>
    <row r="102" spans="1:57" x14ac:dyDescent="0.3">
      <c r="B102" s="1">
        <f>MAX(B$64:B101)+1</f>
        <v>183</v>
      </c>
      <c r="F102" s="1" t="str">
        <f ca="1">INDIRECT($B$1&amp;Items!H$2&amp;$B102)</f>
        <v>Y</v>
      </c>
      <c r="H102" s="13" t="str">
        <f ca="1">INDIRECT($B$1&amp;Items!E$2&amp;$B102)</f>
        <v>Капитальные затраты</v>
      </c>
      <c r="I102" s="13" t="str">
        <f ca="1">IF(INDIRECT($B$1&amp;Items!F$2&amp;$B102)="",H102,INDIRECT($B$1&amp;Items!F$2&amp;$B102))</f>
        <v>Основные средства - тип - 3</v>
      </c>
      <c r="J102" s="1" t="str">
        <f ca="1">IF(INDIRECT($B$1&amp;Items!G$2&amp;$B102)="",IF(H102&lt;&gt;I102,"  "&amp;I102,I102),"    "&amp;INDIRECT($B$1&amp;Items!G$2&amp;$B102))</f>
        <v xml:space="preserve">    Капзатраты - тип - 3 - 12</v>
      </c>
      <c r="S102" s="1">
        <f ca="1">SUM($U102:INDIRECT(ADDRESS(ROW(),SUMIFS($1:$1,$5:$5,MAX($5:$5)))))</f>
        <v>719741.17512000015</v>
      </c>
      <c r="V102" s="1">
        <f ca="1">SUMIFS(INDIRECT($F$1&amp;$F102&amp;":"&amp;$F102),INDIRECT($F$1&amp;dbP!$D$2&amp;":"&amp;dbP!$D$2),"&gt;="&amp;V$6,INDIRECT($F$1&amp;dbP!$D$2&amp;":"&amp;dbP!$D$2),"&lt;="&amp;V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W102" s="1">
        <f ca="1">SUMIFS(INDIRECT($F$1&amp;$F102&amp;":"&amp;$F102),INDIRECT($F$1&amp;dbP!$D$2&amp;":"&amp;dbP!$D$2),"&gt;="&amp;W$6,INDIRECT($F$1&amp;dbP!$D$2&amp;":"&amp;dbP!$D$2),"&lt;="&amp;W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719741.17512000015</v>
      </c>
      <c r="X102" s="1">
        <f ca="1">SUMIFS(INDIRECT($F$1&amp;$F102&amp;":"&amp;$F102),INDIRECT($F$1&amp;dbP!$D$2&amp;":"&amp;dbP!$D$2),"&gt;="&amp;X$6,INDIRECT($F$1&amp;dbP!$D$2&amp;":"&amp;dbP!$D$2),"&lt;="&amp;X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Y102" s="1">
        <f ca="1">SUMIFS(INDIRECT($F$1&amp;$F102&amp;":"&amp;$F102),INDIRECT($F$1&amp;dbP!$D$2&amp;":"&amp;dbP!$D$2),"&gt;="&amp;Y$6,INDIRECT($F$1&amp;dbP!$D$2&amp;":"&amp;dbP!$D$2),"&lt;="&amp;Y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Z102" s="1">
        <f ca="1">SUMIFS(INDIRECT($F$1&amp;$F102&amp;":"&amp;$F102),INDIRECT($F$1&amp;dbP!$D$2&amp;":"&amp;dbP!$D$2),"&gt;="&amp;Z$6,INDIRECT($F$1&amp;dbP!$D$2&amp;":"&amp;dbP!$D$2),"&lt;="&amp;Z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A102" s="1">
        <f ca="1">SUMIFS(INDIRECT($F$1&amp;$F102&amp;":"&amp;$F102),INDIRECT($F$1&amp;dbP!$D$2&amp;":"&amp;dbP!$D$2),"&gt;="&amp;AA$6,INDIRECT($F$1&amp;dbP!$D$2&amp;":"&amp;dbP!$D$2),"&lt;="&amp;AA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B102" s="1">
        <f ca="1">SUMIFS(INDIRECT($F$1&amp;$F102&amp;":"&amp;$F102),INDIRECT($F$1&amp;dbP!$D$2&amp;":"&amp;dbP!$D$2),"&gt;="&amp;AB$6,INDIRECT($F$1&amp;dbP!$D$2&amp;":"&amp;dbP!$D$2),"&lt;="&amp;AB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C102" s="1">
        <f ca="1">SUMIFS(INDIRECT($F$1&amp;$F102&amp;":"&amp;$F102),INDIRECT($F$1&amp;dbP!$D$2&amp;":"&amp;dbP!$D$2),"&gt;="&amp;AC$6,INDIRECT($F$1&amp;dbP!$D$2&amp;":"&amp;dbP!$D$2),"&lt;="&amp;AC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D102" s="1">
        <f ca="1">SUMIFS(INDIRECT($F$1&amp;$F102&amp;":"&amp;$F102),INDIRECT($F$1&amp;dbP!$D$2&amp;":"&amp;dbP!$D$2),"&gt;="&amp;AD$6,INDIRECT($F$1&amp;dbP!$D$2&amp;":"&amp;dbP!$D$2),"&lt;="&amp;AD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E102" s="1">
        <f ca="1">SUMIFS(INDIRECT($F$1&amp;$F102&amp;":"&amp;$F102),INDIRECT($F$1&amp;dbP!$D$2&amp;":"&amp;dbP!$D$2),"&gt;="&amp;AE$6,INDIRECT($F$1&amp;dbP!$D$2&amp;":"&amp;dbP!$D$2),"&lt;="&amp;AE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F102" s="1">
        <f ca="1">SUMIFS(INDIRECT($F$1&amp;$F102&amp;":"&amp;$F102),INDIRECT($F$1&amp;dbP!$D$2&amp;":"&amp;dbP!$D$2),"&gt;="&amp;AF$6,INDIRECT($F$1&amp;dbP!$D$2&amp;":"&amp;dbP!$D$2),"&lt;="&amp;AF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G102" s="1">
        <f ca="1">SUMIFS(INDIRECT($F$1&amp;$F102&amp;":"&amp;$F102),INDIRECT($F$1&amp;dbP!$D$2&amp;":"&amp;dbP!$D$2),"&gt;="&amp;AG$6,INDIRECT($F$1&amp;dbP!$D$2&amp;":"&amp;dbP!$D$2),"&lt;="&amp;AG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H102" s="1">
        <f ca="1">SUMIFS(INDIRECT($F$1&amp;$F102&amp;":"&amp;$F102),INDIRECT($F$1&amp;dbP!$D$2&amp;":"&amp;dbP!$D$2),"&gt;="&amp;AH$6,INDIRECT($F$1&amp;dbP!$D$2&amp;":"&amp;dbP!$D$2),"&lt;="&amp;AH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I102" s="1">
        <f ca="1">SUMIFS(INDIRECT($F$1&amp;$F102&amp;":"&amp;$F102),INDIRECT($F$1&amp;dbP!$D$2&amp;":"&amp;dbP!$D$2),"&gt;="&amp;AI$6,INDIRECT($F$1&amp;dbP!$D$2&amp;":"&amp;dbP!$D$2),"&lt;="&amp;AI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J102" s="1">
        <f ca="1">SUMIFS(INDIRECT($F$1&amp;$F102&amp;":"&amp;$F102),INDIRECT($F$1&amp;dbP!$D$2&amp;":"&amp;dbP!$D$2),"&gt;="&amp;AJ$6,INDIRECT($F$1&amp;dbP!$D$2&amp;":"&amp;dbP!$D$2),"&lt;="&amp;AJ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K102" s="1">
        <f ca="1">SUMIFS(INDIRECT($F$1&amp;$F102&amp;":"&amp;$F102),INDIRECT($F$1&amp;dbP!$D$2&amp;":"&amp;dbP!$D$2),"&gt;="&amp;AK$6,INDIRECT($F$1&amp;dbP!$D$2&amp;":"&amp;dbP!$D$2),"&lt;="&amp;AK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L102" s="1">
        <f ca="1">SUMIFS(INDIRECT($F$1&amp;$F102&amp;":"&amp;$F102),INDIRECT($F$1&amp;dbP!$D$2&amp;":"&amp;dbP!$D$2),"&gt;="&amp;AL$6,INDIRECT($F$1&amp;dbP!$D$2&amp;":"&amp;dbP!$D$2),"&lt;="&amp;AL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M102" s="1">
        <f ca="1">SUMIFS(INDIRECT($F$1&amp;$F102&amp;":"&amp;$F102),INDIRECT($F$1&amp;dbP!$D$2&amp;":"&amp;dbP!$D$2),"&gt;="&amp;AM$6,INDIRECT($F$1&amp;dbP!$D$2&amp;":"&amp;dbP!$D$2),"&lt;="&amp;AM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N102" s="1">
        <f ca="1">SUMIFS(INDIRECT($F$1&amp;$F102&amp;":"&amp;$F102),INDIRECT($F$1&amp;dbP!$D$2&amp;":"&amp;dbP!$D$2),"&gt;="&amp;AN$6,INDIRECT($F$1&amp;dbP!$D$2&amp;":"&amp;dbP!$D$2),"&lt;="&amp;AN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O102" s="1">
        <f ca="1">SUMIFS(INDIRECT($F$1&amp;$F102&amp;":"&amp;$F102),INDIRECT($F$1&amp;dbP!$D$2&amp;":"&amp;dbP!$D$2),"&gt;="&amp;AO$6,INDIRECT($F$1&amp;dbP!$D$2&amp;":"&amp;dbP!$D$2),"&lt;="&amp;AO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P102" s="1">
        <f ca="1">SUMIFS(INDIRECT($F$1&amp;$F102&amp;":"&amp;$F102),INDIRECT($F$1&amp;dbP!$D$2&amp;":"&amp;dbP!$D$2),"&gt;="&amp;AP$6,INDIRECT($F$1&amp;dbP!$D$2&amp;":"&amp;dbP!$D$2),"&lt;="&amp;AP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Q102" s="1">
        <f ca="1">SUMIFS(INDIRECT($F$1&amp;$F102&amp;":"&amp;$F102),INDIRECT($F$1&amp;dbP!$D$2&amp;":"&amp;dbP!$D$2),"&gt;="&amp;AQ$6,INDIRECT($F$1&amp;dbP!$D$2&amp;":"&amp;dbP!$D$2),"&lt;="&amp;AQ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R102" s="1">
        <f ca="1">SUMIFS(INDIRECT($F$1&amp;$F102&amp;":"&amp;$F102),INDIRECT($F$1&amp;dbP!$D$2&amp;":"&amp;dbP!$D$2),"&gt;="&amp;AR$6,INDIRECT($F$1&amp;dbP!$D$2&amp;":"&amp;dbP!$D$2),"&lt;="&amp;AR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S102" s="1">
        <f ca="1">SUMIFS(INDIRECT($F$1&amp;$F102&amp;":"&amp;$F102),INDIRECT($F$1&amp;dbP!$D$2&amp;":"&amp;dbP!$D$2),"&gt;="&amp;AS$6,INDIRECT($F$1&amp;dbP!$D$2&amp;":"&amp;dbP!$D$2),"&lt;="&amp;AS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T102" s="1">
        <f ca="1">SUMIFS(INDIRECT($F$1&amp;$F102&amp;":"&amp;$F102),INDIRECT($F$1&amp;dbP!$D$2&amp;":"&amp;dbP!$D$2),"&gt;="&amp;AT$6,INDIRECT($F$1&amp;dbP!$D$2&amp;":"&amp;dbP!$D$2),"&lt;="&amp;AT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U102" s="1">
        <f ca="1">SUMIFS(INDIRECT($F$1&amp;$F102&amp;":"&amp;$F102),INDIRECT($F$1&amp;dbP!$D$2&amp;":"&amp;dbP!$D$2),"&gt;="&amp;AU$6,INDIRECT($F$1&amp;dbP!$D$2&amp;":"&amp;dbP!$D$2),"&lt;="&amp;AU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V102" s="1">
        <f ca="1">SUMIFS(INDIRECT($F$1&amp;$F102&amp;":"&amp;$F102),INDIRECT($F$1&amp;dbP!$D$2&amp;":"&amp;dbP!$D$2),"&gt;="&amp;AV$6,INDIRECT($F$1&amp;dbP!$D$2&amp;":"&amp;dbP!$D$2),"&lt;="&amp;AV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W102" s="1">
        <f ca="1">SUMIFS(INDIRECT($F$1&amp;$F102&amp;":"&amp;$F102),INDIRECT($F$1&amp;dbP!$D$2&amp;":"&amp;dbP!$D$2),"&gt;="&amp;AW$6,INDIRECT($F$1&amp;dbP!$D$2&amp;":"&amp;dbP!$D$2),"&lt;="&amp;AW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X102" s="1">
        <f ca="1">SUMIFS(INDIRECT($F$1&amp;$F102&amp;":"&amp;$F102),INDIRECT($F$1&amp;dbP!$D$2&amp;":"&amp;dbP!$D$2),"&gt;="&amp;AX$6,INDIRECT($F$1&amp;dbP!$D$2&amp;":"&amp;dbP!$D$2),"&lt;="&amp;AX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Y102" s="1">
        <f ca="1">SUMIFS(INDIRECT($F$1&amp;$F102&amp;":"&amp;$F102),INDIRECT($F$1&amp;dbP!$D$2&amp;":"&amp;dbP!$D$2),"&gt;="&amp;AY$6,INDIRECT($F$1&amp;dbP!$D$2&amp;":"&amp;dbP!$D$2),"&lt;="&amp;AY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Z102" s="1">
        <f ca="1">SUMIFS(INDIRECT($F$1&amp;$F102&amp;":"&amp;$F102),INDIRECT($F$1&amp;dbP!$D$2&amp;":"&amp;dbP!$D$2),"&gt;="&amp;AZ$6,INDIRECT($F$1&amp;dbP!$D$2&amp;":"&amp;dbP!$D$2),"&lt;="&amp;AZ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A102" s="1">
        <f ca="1">SUMIFS(INDIRECT($F$1&amp;$F102&amp;":"&amp;$F102),INDIRECT($F$1&amp;dbP!$D$2&amp;":"&amp;dbP!$D$2),"&gt;="&amp;BA$6,INDIRECT($F$1&amp;dbP!$D$2&amp;":"&amp;dbP!$D$2),"&lt;="&amp;BA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B102" s="1">
        <f ca="1">SUMIFS(INDIRECT($F$1&amp;$F102&amp;":"&amp;$F102),INDIRECT($F$1&amp;dbP!$D$2&amp;":"&amp;dbP!$D$2),"&gt;="&amp;BB$6,INDIRECT($F$1&amp;dbP!$D$2&amp;":"&amp;dbP!$D$2),"&lt;="&amp;BB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C102" s="1">
        <f ca="1">SUMIFS(INDIRECT($F$1&amp;$F102&amp;":"&amp;$F102),INDIRECT($F$1&amp;dbP!$D$2&amp;":"&amp;dbP!$D$2),"&gt;="&amp;BC$6,INDIRECT($F$1&amp;dbP!$D$2&amp;":"&amp;dbP!$D$2),"&lt;="&amp;BC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D102" s="1">
        <f ca="1">SUMIFS(INDIRECT($F$1&amp;$F102&amp;":"&amp;$F102),INDIRECT($F$1&amp;dbP!$D$2&amp;":"&amp;dbP!$D$2),"&gt;="&amp;BD$6,INDIRECT($F$1&amp;dbP!$D$2&amp;":"&amp;dbP!$D$2),"&lt;="&amp;BD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E102" s="1">
        <f ca="1">SUMIFS(INDIRECT($F$1&amp;$F102&amp;":"&amp;$F102),INDIRECT($F$1&amp;dbP!$D$2&amp;":"&amp;dbP!$D$2),"&gt;="&amp;BE$6,INDIRECT($F$1&amp;dbP!$D$2&amp;":"&amp;dbP!$D$2),"&lt;="&amp;BE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</row>
    <row r="103" spans="1:57" x14ac:dyDescent="0.3">
      <c r="B103" s="1">
        <f>MAX(B$64:B102)+1</f>
        <v>184</v>
      </c>
      <c r="F103" s="1" t="str">
        <f ca="1">INDIRECT($B$1&amp;Items!H$2&amp;$B103)</f>
        <v>Y</v>
      </c>
      <c r="H103" s="13" t="str">
        <f ca="1">INDIRECT($B$1&amp;Items!E$2&amp;$B103)</f>
        <v>Капитальные затраты</v>
      </c>
      <c r="I103" s="13" t="str">
        <f ca="1">IF(INDIRECT($B$1&amp;Items!F$2&amp;$B103)="",H103,INDIRECT($B$1&amp;Items!F$2&amp;$B103))</f>
        <v>Основные средства - тип - 3</v>
      </c>
      <c r="J103" s="1" t="str">
        <f ca="1">IF(INDIRECT($B$1&amp;Items!G$2&amp;$B103)="",IF(H103&lt;&gt;I103,"  "&amp;I103,I103),"    "&amp;INDIRECT($B$1&amp;Items!G$2&amp;$B103))</f>
        <v xml:space="preserve">    Капзатраты - тип - 3 - 13</v>
      </c>
      <c r="S103" s="1">
        <f ca="1">SUM($U103:INDIRECT(ADDRESS(ROW(),SUMIFS($1:$1,$5:$5,MAX($5:$5)))))</f>
        <v>211886.11414905536</v>
      </c>
      <c r="V103" s="1">
        <f ca="1">SUMIFS(INDIRECT($F$1&amp;$F103&amp;":"&amp;$F103),INDIRECT($F$1&amp;dbP!$D$2&amp;":"&amp;dbP!$D$2),"&gt;="&amp;V$6,INDIRECT($F$1&amp;dbP!$D$2&amp;":"&amp;dbP!$D$2),"&lt;="&amp;V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W103" s="1">
        <f ca="1">SUMIFS(INDIRECT($F$1&amp;$F103&amp;":"&amp;$F103),INDIRECT($F$1&amp;dbP!$D$2&amp;":"&amp;dbP!$D$2),"&gt;="&amp;W$6,INDIRECT($F$1&amp;dbP!$D$2&amp;":"&amp;dbP!$D$2),"&lt;="&amp;W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211886.11414905536</v>
      </c>
      <c r="X103" s="1">
        <f ca="1">SUMIFS(INDIRECT($F$1&amp;$F103&amp;":"&amp;$F103),INDIRECT($F$1&amp;dbP!$D$2&amp;":"&amp;dbP!$D$2),"&gt;="&amp;X$6,INDIRECT($F$1&amp;dbP!$D$2&amp;":"&amp;dbP!$D$2),"&lt;="&amp;X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Y103" s="1">
        <f ca="1">SUMIFS(INDIRECT($F$1&amp;$F103&amp;":"&amp;$F103),INDIRECT($F$1&amp;dbP!$D$2&amp;":"&amp;dbP!$D$2),"&gt;="&amp;Y$6,INDIRECT($F$1&amp;dbP!$D$2&amp;":"&amp;dbP!$D$2),"&lt;="&amp;Y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Z103" s="1">
        <f ca="1">SUMIFS(INDIRECT($F$1&amp;$F103&amp;":"&amp;$F103),INDIRECT($F$1&amp;dbP!$D$2&amp;":"&amp;dbP!$D$2),"&gt;="&amp;Z$6,INDIRECT($F$1&amp;dbP!$D$2&amp;":"&amp;dbP!$D$2),"&lt;="&amp;Z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A103" s="1">
        <f ca="1">SUMIFS(INDIRECT($F$1&amp;$F103&amp;":"&amp;$F103),INDIRECT($F$1&amp;dbP!$D$2&amp;":"&amp;dbP!$D$2),"&gt;="&amp;AA$6,INDIRECT($F$1&amp;dbP!$D$2&amp;":"&amp;dbP!$D$2),"&lt;="&amp;AA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B103" s="1">
        <f ca="1">SUMIFS(INDIRECT($F$1&amp;$F103&amp;":"&amp;$F103),INDIRECT($F$1&amp;dbP!$D$2&amp;":"&amp;dbP!$D$2),"&gt;="&amp;AB$6,INDIRECT($F$1&amp;dbP!$D$2&amp;":"&amp;dbP!$D$2),"&lt;="&amp;AB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C103" s="1">
        <f ca="1">SUMIFS(INDIRECT($F$1&amp;$F103&amp;":"&amp;$F103),INDIRECT($F$1&amp;dbP!$D$2&amp;":"&amp;dbP!$D$2),"&gt;="&amp;AC$6,INDIRECT($F$1&amp;dbP!$D$2&amp;":"&amp;dbP!$D$2),"&lt;="&amp;AC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D103" s="1">
        <f ca="1">SUMIFS(INDIRECT($F$1&amp;$F103&amp;":"&amp;$F103),INDIRECT($F$1&amp;dbP!$D$2&amp;":"&amp;dbP!$D$2),"&gt;="&amp;AD$6,INDIRECT($F$1&amp;dbP!$D$2&amp;":"&amp;dbP!$D$2),"&lt;="&amp;AD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E103" s="1">
        <f ca="1">SUMIFS(INDIRECT($F$1&amp;$F103&amp;":"&amp;$F103),INDIRECT($F$1&amp;dbP!$D$2&amp;":"&amp;dbP!$D$2),"&gt;="&amp;AE$6,INDIRECT($F$1&amp;dbP!$D$2&amp;":"&amp;dbP!$D$2),"&lt;="&amp;AE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F103" s="1">
        <f ca="1">SUMIFS(INDIRECT($F$1&amp;$F103&amp;":"&amp;$F103),INDIRECT($F$1&amp;dbP!$D$2&amp;":"&amp;dbP!$D$2),"&gt;="&amp;AF$6,INDIRECT($F$1&amp;dbP!$D$2&amp;":"&amp;dbP!$D$2),"&lt;="&amp;AF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G103" s="1">
        <f ca="1">SUMIFS(INDIRECT($F$1&amp;$F103&amp;":"&amp;$F103),INDIRECT($F$1&amp;dbP!$D$2&amp;":"&amp;dbP!$D$2),"&gt;="&amp;AG$6,INDIRECT($F$1&amp;dbP!$D$2&amp;":"&amp;dbP!$D$2),"&lt;="&amp;AG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H103" s="1">
        <f ca="1">SUMIFS(INDIRECT($F$1&amp;$F103&amp;":"&amp;$F103),INDIRECT($F$1&amp;dbP!$D$2&amp;":"&amp;dbP!$D$2),"&gt;="&amp;AH$6,INDIRECT($F$1&amp;dbP!$D$2&amp;":"&amp;dbP!$D$2),"&lt;="&amp;AH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I103" s="1">
        <f ca="1">SUMIFS(INDIRECT($F$1&amp;$F103&amp;":"&amp;$F103),INDIRECT($F$1&amp;dbP!$D$2&amp;":"&amp;dbP!$D$2),"&gt;="&amp;AI$6,INDIRECT($F$1&amp;dbP!$D$2&amp;":"&amp;dbP!$D$2),"&lt;="&amp;AI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J103" s="1">
        <f ca="1">SUMIFS(INDIRECT($F$1&amp;$F103&amp;":"&amp;$F103),INDIRECT($F$1&amp;dbP!$D$2&amp;":"&amp;dbP!$D$2),"&gt;="&amp;AJ$6,INDIRECT($F$1&amp;dbP!$D$2&amp;":"&amp;dbP!$D$2),"&lt;="&amp;AJ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K103" s="1">
        <f ca="1">SUMIFS(INDIRECT($F$1&amp;$F103&amp;":"&amp;$F103),INDIRECT($F$1&amp;dbP!$D$2&amp;":"&amp;dbP!$D$2),"&gt;="&amp;AK$6,INDIRECT($F$1&amp;dbP!$D$2&amp;":"&amp;dbP!$D$2),"&lt;="&amp;AK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L103" s="1">
        <f ca="1">SUMIFS(INDIRECT($F$1&amp;$F103&amp;":"&amp;$F103),INDIRECT($F$1&amp;dbP!$D$2&amp;":"&amp;dbP!$D$2),"&gt;="&amp;AL$6,INDIRECT($F$1&amp;dbP!$D$2&amp;":"&amp;dbP!$D$2),"&lt;="&amp;AL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M103" s="1">
        <f ca="1">SUMIFS(INDIRECT($F$1&amp;$F103&amp;":"&amp;$F103),INDIRECT($F$1&amp;dbP!$D$2&amp;":"&amp;dbP!$D$2),"&gt;="&amp;AM$6,INDIRECT($F$1&amp;dbP!$D$2&amp;":"&amp;dbP!$D$2),"&lt;="&amp;AM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N103" s="1">
        <f ca="1">SUMIFS(INDIRECT($F$1&amp;$F103&amp;":"&amp;$F103),INDIRECT($F$1&amp;dbP!$D$2&amp;":"&amp;dbP!$D$2),"&gt;="&amp;AN$6,INDIRECT($F$1&amp;dbP!$D$2&amp;":"&amp;dbP!$D$2),"&lt;="&amp;AN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O103" s="1">
        <f ca="1">SUMIFS(INDIRECT($F$1&amp;$F103&amp;":"&amp;$F103),INDIRECT($F$1&amp;dbP!$D$2&amp;":"&amp;dbP!$D$2),"&gt;="&amp;AO$6,INDIRECT($F$1&amp;dbP!$D$2&amp;":"&amp;dbP!$D$2),"&lt;="&amp;AO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P103" s="1">
        <f ca="1">SUMIFS(INDIRECT($F$1&amp;$F103&amp;":"&amp;$F103),INDIRECT($F$1&amp;dbP!$D$2&amp;":"&amp;dbP!$D$2),"&gt;="&amp;AP$6,INDIRECT($F$1&amp;dbP!$D$2&amp;":"&amp;dbP!$D$2),"&lt;="&amp;AP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Q103" s="1">
        <f ca="1">SUMIFS(INDIRECT($F$1&amp;$F103&amp;":"&amp;$F103),INDIRECT($F$1&amp;dbP!$D$2&amp;":"&amp;dbP!$D$2),"&gt;="&amp;AQ$6,INDIRECT($F$1&amp;dbP!$D$2&amp;":"&amp;dbP!$D$2),"&lt;="&amp;AQ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R103" s="1">
        <f ca="1">SUMIFS(INDIRECT($F$1&amp;$F103&amp;":"&amp;$F103),INDIRECT($F$1&amp;dbP!$D$2&amp;":"&amp;dbP!$D$2),"&gt;="&amp;AR$6,INDIRECT($F$1&amp;dbP!$D$2&amp;":"&amp;dbP!$D$2),"&lt;="&amp;AR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S103" s="1">
        <f ca="1">SUMIFS(INDIRECT($F$1&amp;$F103&amp;":"&amp;$F103),INDIRECT($F$1&amp;dbP!$D$2&amp;":"&amp;dbP!$D$2),"&gt;="&amp;AS$6,INDIRECT($F$1&amp;dbP!$D$2&amp;":"&amp;dbP!$D$2),"&lt;="&amp;AS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T103" s="1">
        <f ca="1">SUMIFS(INDIRECT($F$1&amp;$F103&amp;":"&amp;$F103),INDIRECT($F$1&amp;dbP!$D$2&amp;":"&amp;dbP!$D$2),"&gt;="&amp;AT$6,INDIRECT($F$1&amp;dbP!$D$2&amp;":"&amp;dbP!$D$2),"&lt;="&amp;AT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U103" s="1">
        <f ca="1">SUMIFS(INDIRECT($F$1&amp;$F103&amp;":"&amp;$F103),INDIRECT($F$1&amp;dbP!$D$2&amp;":"&amp;dbP!$D$2),"&gt;="&amp;AU$6,INDIRECT($F$1&amp;dbP!$D$2&amp;":"&amp;dbP!$D$2),"&lt;="&amp;AU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V103" s="1">
        <f ca="1">SUMIFS(INDIRECT($F$1&amp;$F103&amp;":"&amp;$F103),INDIRECT($F$1&amp;dbP!$D$2&amp;":"&amp;dbP!$D$2),"&gt;="&amp;AV$6,INDIRECT($F$1&amp;dbP!$D$2&amp;":"&amp;dbP!$D$2),"&lt;="&amp;AV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W103" s="1">
        <f ca="1">SUMIFS(INDIRECT($F$1&amp;$F103&amp;":"&amp;$F103),INDIRECT($F$1&amp;dbP!$D$2&amp;":"&amp;dbP!$D$2),"&gt;="&amp;AW$6,INDIRECT($F$1&amp;dbP!$D$2&amp;":"&amp;dbP!$D$2),"&lt;="&amp;AW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X103" s="1">
        <f ca="1">SUMIFS(INDIRECT($F$1&amp;$F103&amp;":"&amp;$F103),INDIRECT($F$1&amp;dbP!$D$2&amp;":"&amp;dbP!$D$2),"&gt;="&amp;AX$6,INDIRECT($F$1&amp;dbP!$D$2&amp;":"&amp;dbP!$D$2),"&lt;="&amp;AX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Y103" s="1">
        <f ca="1">SUMIFS(INDIRECT($F$1&amp;$F103&amp;":"&amp;$F103),INDIRECT($F$1&amp;dbP!$D$2&amp;":"&amp;dbP!$D$2),"&gt;="&amp;AY$6,INDIRECT($F$1&amp;dbP!$D$2&amp;":"&amp;dbP!$D$2),"&lt;="&amp;AY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Z103" s="1">
        <f ca="1">SUMIFS(INDIRECT($F$1&amp;$F103&amp;":"&amp;$F103),INDIRECT($F$1&amp;dbP!$D$2&amp;":"&amp;dbP!$D$2),"&gt;="&amp;AZ$6,INDIRECT($F$1&amp;dbP!$D$2&amp;":"&amp;dbP!$D$2),"&lt;="&amp;AZ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A103" s="1">
        <f ca="1">SUMIFS(INDIRECT($F$1&amp;$F103&amp;":"&amp;$F103),INDIRECT($F$1&amp;dbP!$D$2&amp;":"&amp;dbP!$D$2),"&gt;="&amp;BA$6,INDIRECT($F$1&amp;dbP!$D$2&amp;":"&amp;dbP!$D$2),"&lt;="&amp;BA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B103" s="1">
        <f ca="1">SUMIFS(INDIRECT($F$1&amp;$F103&amp;":"&amp;$F103),INDIRECT($F$1&amp;dbP!$D$2&amp;":"&amp;dbP!$D$2),"&gt;="&amp;BB$6,INDIRECT($F$1&amp;dbP!$D$2&amp;":"&amp;dbP!$D$2),"&lt;="&amp;BB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C103" s="1">
        <f ca="1">SUMIFS(INDIRECT($F$1&amp;$F103&amp;":"&amp;$F103),INDIRECT($F$1&amp;dbP!$D$2&amp;":"&amp;dbP!$D$2),"&gt;="&amp;BC$6,INDIRECT($F$1&amp;dbP!$D$2&amp;":"&amp;dbP!$D$2),"&lt;="&amp;BC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D103" s="1">
        <f ca="1">SUMIFS(INDIRECT($F$1&amp;$F103&amp;":"&amp;$F103),INDIRECT($F$1&amp;dbP!$D$2&amp;":"&amp;dbP!$D$2),"&gt;="&amp;BD$6,INDIRECT($F$1&amp;dbP!$D$2&amp;":"&amp;dbP!$D$2),"&lt;="&amp;BD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E103" s="1">
        <f ca="1">SUMIFS(INDIRECT($F$1&amp;$F103&amp;":"&amp;$F103),INDIRECT($F$1&amp;dbP!$D$2&amp;":"&amp;dbP!$D$2),"&gt;="&amp;BE$6,INDIRECT($F$1&amp;dbP!$D$2&amp;":"&amp;dbP!$D$2),"&lt;="&amp;BE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</row>
    <row r="104" spans="1:57" x14ac:dyDescent="0.3">
      <c r="B104" s="1">
        <f>MAX(B$64:B103)+1</f>
        <v>185</v>
      </c>
      <c r="F104" s="1" t="str">
        <f ca="1">INDIRECT($B$1&amp;Items!H$2&amp;$B104)</f>
        <v>Y</v>
      </c>
      <c r="H104" s="13" t="str">
        <f ca="1">INDIRECT($B$1&amp;Items!E$2&amp;$B104)</f>
        <v>Капитальные затраты</v>
      </c>
      <c r="I104" s="13" t="str">
        <f ca="1">IF(INDIRECT($B$1&amp;Items!F$2&amp;$B104)="",H104,INDIRECT($B$1&amp;Items!F$2&amp;$B104))</f>
        <v>Основные средства - тип - 3</v>
      </c>
      <c r="J104" s="1" t="str">
        <f ca="1">IF(INDIRECT($B$1&amp;Items!G$2&amp;$B104)="",IF(H104&lt;&gt;I104,"  "&amp;I104,I104),"    "&amp;INDIRECT($B$1&amp;Items!G$2&amp;$B104))</f>
        <v xml:space="preserve">    Капзатраты - тип - 3 - 14</v>
      </c>
      <c r="S104" s="1">
        <f ca="1">SUM($U104:INDIRECT(ADDRESS(ROW(),SUMIFS($1:$1,$5:$5,MAX($5:$5)))))</f>
        <v>3447085.6189727783</v>
      </c>
      <c r="V104" s="1">
        <f ca="1">SUMIFS(INDIRECT($F$1&amp;$F104&amp;":"&amp;$F104),INDIRECT($F$1&amp;dbP!$D$2&amp;":"&amp;dbP!$D$2),"&gt;="&amp;V$6,INDIRECT($F$1&amp;dbP!$D$2&amp;":"&amp;dbP!$D$2),"&lt;="&amp;V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W104" s="1">
        <f ca="1">SUMIFS(INDIRECT($F$1&amp;$F104&amp;":"&amp;$F104),INDIRECT($F$1&amp;dbP!$D$2&amp;":"&amp;dbP!$D$2),"&gt;="&amp;W$6,INDIRECT($F$1&amp;dbP!$D$2&amp;":"&amp;dbP!$D$2),"&lt;="&amp;W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3447085.6189727783</v>
      </c>
      <c r="X104" s="1">
        <f ca="1">SUMIFS(INDIRECT($F$1&amp;$F104&amp;":"&amp;$F104),INDIRECT($F$1&amp;dbP!$D$2&amp;":"&amp;dbP!$D$2),"&gt;="&amp;X$6,INDIRECT($F$1&amp;dbP!$D$2&amp;":"&amp;dbP!$D$2),"&lt;="&amp;X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Y104" s="1">
        <f ca="1">SUMIFS(INDIRECT($F$1&amp;$F104&amp;":"&amp;$F104),INDIRECT($F$1&amp;dbP!$D$2&amp;":"&amp;dbP!$D$2),"&gt;="&amp;Y$6,INDIRECT($F$1&amp;dbP!$D$2&amp;":"&amp;dbP!$D$2),"&lt;="&amp;Y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Z104" s="1">
        <f ca="1">SUMIFS(INDIRECT($F$1&amp;$F104&amp;":"&amp;$F104),INDIRECT($F$1&amp;dbP!$D$2&amp;":"&amp;dbP!$D$2),"&gt;="&amp;Z$6,INDIRECT($F$1&amp;dbP!$D$2&amp;":"&amp;dbP!$D$2),"&lt;="&amp;Z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A104" s="1">
        <f ca="1">SUMIFS(INDIRECT($F$1&amp;$F104&amp;":"&amp;$F104),INDIRECT($F$1&amp;dbP!$D$2&amp;":"&amp;dbP!$D$2),"&gt;="&amp;AA$6,INDIRECT($F$1&amp;dbP!$D$2&amp;":"&amp;dbP!$D$2),"&lt;="&amp;AA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B104" s="1">
        <f ca="1">SUMIFS(INDIRECT($F$1&amp;$F104&amp;":"&amp;$F104),INDIRECT($F$1&amp;dbP!$D$2&amp;":"&amp;dbP!$D$2),"&gt;="&amp;AB$6,INDIRECT($F$1&amp;dbP!$D$2&amp;":"&amp;dbP!$D$2),"&lt;="&amp;AB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C104" s="1">
        <f ca="1">SUMIFS(INDIRECT($F$1&amp;$F104&amp;":"&amp;$F104),INDIRECT($F$1&amp;dbP!$D$2&amp;":"&amp;dbP!$D$2),"&gt;="&amp;AC$6,INDIRECT($F$1&amp;dbP!$D$2&amp;":"&amp;dbP!$D$2),"&lt;="&amp;AC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D104" s="1">
        <f ca="1">SUMIFS(INDIRECT($F$1&amp;$F104&amp;":"&amp;$F104),INDIRECT($F$1&amp;dbP!$D$2&amp;":"&amp;dbP!$D$2),"&gt;="&amp;AD$6,INDIRECT($F$1&amp;dbP!$D$2&amp;":"&amp;dbP!$D$2),"&lt;="&amp;AD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E104" s="1">
        <f ca="1">SUMIFS(INDIRECT($F$1&amp;$F104&amp;":"&amp;$F104),INDIRECT($F$1&amp;dbP!$D$2&amp;":"&amp;dbP!$D$2),"&gt;="&amp;AE$6,INDIRECT($F$1&amp;dbP!$D$2&amp;":"&amp;dbP!$D$2),"&lt;="&amp;AE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F104" s="1">
        <f ca="1">SUMIFS(INDIRECT($F$1&amp;$F104&amp;":"&amp;$F104),INDIRECT($F$1&amp;dbP!$D$2&amp;":"&amp;dbP!$D$2),"&gt;="&amp;AF$6,INDIRECT($F$1&amp;dbP!$D$2&amp;":"&amp;dbP!$D$2),"&lt;="&amp;AF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G104" s="1">
        <f ca="1">SUMIFS(INDIRECT($F$1&amp;$F104&amp;":"&amp;$F104),INDIRECT($F$1&amp;dbP!$D$2&amp;":"&amp;dbP!$D$2),"&gt;="&amp;AG$6,INDIRECT($F$1&amp;dbP!$D$2&amp;":"&amp;dbP!$D$2),"&lt;="&amp;AG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H104" s="1">
        <f ca="1">SUMIFS(INDIRECT($F$1&amp;$F104&amp;":"&amp;$F104),INDIRECT($F$1&amp;dbP!$D$2&amp;":"&amp;dbP!$D$2),"&gt;="&amp;AH$6,INDIRECT($F$1&amp;dbP!$D$2&amp;":"&amp;dbP!$D$2),"&lt;="&amp;AH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I104" s="1">
        <f ca="1">SUMIFS(INDIRECT($F$1&amp;$F104&amp;":"&amp;$F104),INDIRECT($F$1&amp;dbP!$D$2&amp;":"&amp;dbP!$D$2),"&gt;="&amp;AI$6,INDIRECT($F$1&amp;dbP!$D$2&amp;":"&amp;dbP!$D$2),"&lt;="&amp;AI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J104" s="1">
        <f ca="1">SUMIFS(INDIRECT($F$1&amp;$F104&amp;":"&amp;$F104),INDIRECT($F$1&amp;dbP!$D$2&amp;":"&amp;dbP!$D$2),"&gt;="&amp;AJ$6,INDIRECT($F$1&amp;dbP!$D$2&amp;":"&amp;dbP!$D$2),"&lt;="&amp;AJ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K104" s="1">
        <f ca="1">SUMIFS(INDIRECT($F$1&amp;$F104&amp;":"&amp;$F104),INDIRECT($F$1&amp;dbP!$D$2&amp;":"&amp;dbP!$D$2),"&gt;="&amp;AK$6,INDIRECT($F$1&amp;dbP!$D$2&amp;":"&amp;dbP!$D$2),"&lt;="&amp;AK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L104" s="1">
        <f ca="1">SUMIFS(INDIRECT($F$1&amp;$F104&amp;":"&amp;$F104),INDIRECT($F$1&amp;dbP!$D$2&amp;":"&amp;dbP!$D$2),"&gt;="&amp;AL$6,INDIRECT($F$1&amp;dbP!$D$2&amp;":"&amp;dbP!$D$2),"&lt;="&amp;AL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M104" s="1">
        <f ca="1">SUMIFS(INDIRECT($F$1&amp;$F104&amp;":"&amp;$F104),INDIRECT($F$1&amp;dbP!$D$2&amp;":"&amp;dbP!$D$2),"&gt;="&amp;AM$6,INDIRECT($F$1&amp;dbP!$D$2&amp;":"&amp;dbP!$D$2),"&lt;="&amp;AM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N104" s="1">
        <f ca="1">SUMIFS(INDIRECT($F$1&amp;$F104&amp;":"&amp;$F104),INDIRECT($F$1&amp;dbP!$D$2&amp;":"&amp;dbP!$D$2),"&gt;="&amp;AN$6,INDIRECT($F$1&amp;dbP!$D$2&amp;":"&amp;dbP!$D$2),"&lt;="&amp;AN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O104" s="1">
        <f ca="1">SUMIFS(INDIRECT($F$1&amp;$F104&amp;":"&amp;$F104),INDIRECT($F$1&amp;dbP!$D$2&amp;":"&amp;dbP!$D$2),"&gt;="&amp;AO$6,INDIRECT($F$1&amp;dbP!$D$2&amp;":"&amp;dbP!$D$2),"&lt;="&amp;AO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P104" s="1">
        <f ca="1">SUMIFS(INDIRECT($F$1&amp;$F104&amp;":"&amp;$F104),INDIRECT($F$1&amp;dbP!$D$2&amp;":"&amp;dbP!$D$2),"&gt;="&amp;AP$6,INDIRECT($F$1&amp;dbP!$D$2&amp;":"&amp;dbP!$D$2),"&lt;="&amp;AP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Q104" s="1">
        <f ca="1">SUMIFS(INDIRECT($F$1&amp;$F104&amp;":"&amp;$F104),INDIRECT($F$1&amp;dbP!$D$2&amp;":"&amp;dbP!$D$2),"&gt;="&amp;AQ$6,INDIRECT($F$1&amp;dbP!$D$2&amp;":"&amp;dbP!$D$2),"&lt;="&amp;AQ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R104" s="1">
        <f ca="1">SUMIFS(INDIRECT($F$1&amp;$F104&amp;":"&amp;$F104),INDIRECT($F$1&amp;dbP!$D$2&amp;":"&amp;dbP!$D$2),"&gt;="&amp;AR$6,INDIRECT($F$1&amp;dbP!$D$2&amp;":"&amp;dbP!$D$2),"&lt;="&amp;AR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S104" s="1">
        <f ca="1">SUMIFS(INDIRECT($F$1&amp;$F104&amp;":"&amp;$F104),INDIRECT($F$1&amp;dbP!$D$2&amp;":"&amp;dbP!$D$2),"&gt;="&amp;AS$6,INDIRECT($F$1&amp;dbP!$D$2&amp;":"&amp;dbP!$D$2),"&lt;="&amp;AS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T104" s="1">
        <f ca="1">SUMIFS(INDIRECT($F$1&amp;$F104&amp;":"&amp;$F104),INDIRECT($F$1&amp;dbP!$D$2&amp;":"&amp;dbP!$D$2),"&gt;="&amp;AT$6,INDIRECT($F$1&amp;dbP!$D$2&amp;":"&amp;dbP!$D$2),"&lt;="&amp;AT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U104" s="1">
        <f ca="1">SUMIFS(INDIRECT($F$1&amp;$F104&amp;":"&amp;$F104),INDIRECT($F$1&amp;dbP!$D$2&amp;":"&amp;dbP!$D$2),"&gt;="&amp;AU$6,INDIRECT($F$1&amp;dbP!$D$2&amp;":"&amp;dbP!$D$2),"&lt;="&amp;AU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V104" s="1">
        <f ca="1">SUMIFS(INDIRECT($F$1&amp;$F104&amp;":"&amp;$F104),INDIRECT($F$1&amp;dbP!$D$2&amp;":"&amp;dbP!$D$2),"&gt;="&amp;AV$6,INDIRECT($F$1&amp;dbP!$D$2&amp;":"&amp;dbP!$D$2),"&lt;="&amp;AV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W104" s="1">
        <f ca="1">SUMIFS(INDIRECT($F$1&amp;$F104&amp;":"&amp;$F104),INDIRECT($F$1&amp;dbP!$D$2&amp;":"&amp;dbP!$D$2),"&gt;="&amp;AW$6,INDIRECT($F$1&amp;dbP!$D$2&amp;":"&amp;dbP!$D$2),"&lt;="&amp;AW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X104" s="1">
        <f ca="1">SUMIFS(INDIRECT($F$1&amp;$F104&amp;":"&amp;$F104),INDIRECT($F$1&amp;dbP!$D$2&amp;":"&amp;dbP!$D$2),"&gt;="&amp;AX$6,INDIRECT($F$1&amp;dbP!$D$2&amp;":"&amp;dbP!$D$2),"&lt;="&amp;AX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Y104" s="1">
        <f ca="1">SUMIFS(INDIRECT($F$1&amp;$F104&amp;":"&amp;$F104),INDIRECT($F$1&amp;dbP!$D$2&amp;":"&amp;dbP!$D$2),"&gt;="&amp;AY$6,INDIRECT($F$1&amp;dbP!$D$2&amp;":"&amp;dbP!$D$2),"&lt;="&amp;AY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Z104" s="1">
        <f ca="1">SUMIFS(INDIRECT($F$1&amp;$F104&amp;":"&amp;$F104),INDIRECT($F$1&amp;dbP!$D$2&amp;":"&amp;dbP!$D$2),"&gt;="&amp;AZ$6,INDIRECT($F$1&amp;dbP!$D$2&amp;":"&amp;dbP!$D$2),"&lt;="&amp;AZ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A104" s="1">
        <f ca="1">SUMIFS(INDIRECT($F$1&amp;$F104&amp;":"&amp;$F104),INDIRECT($F$1&amp;dbP!$D$2&amp;":"&amp;dbP!$D$2),"&gt;="&amp;BA$6,INDIRECT($F$1&amp;dbP!$D$2&amp;":"&amp;dbP!$D$2),"&lt;="&amp;BA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B104" s="1">
        <f ca="1">SUMIFS(INDIRECT($F$1&amp;$F104&amp;":"&amp;$F104),INDIRECT($F$1&amp;dbP!$D$2&amp;":"&amp;dbP!$D$2),"&gt;="&amp;BB$6,INDIRECT($F$1&amp;dbP!$D$2&amp;":"&amp;dbP!$D$2),"&lt;="&amp;BB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C104" s="1">
        <f ca="1">SUMIFS(INDIRECT($F$1&amp;$F104&amp;":"&amp;$F104),INDIRECT($F$1&amp;dbP!$D$2&amp;":"&amp;dbP!$D$2),"&gt;="&amp;BC$6,INDIRECT($F$1&amp;dbP!$D$2&amp;":"&amp;dbP!$D$2),"&lt;="&amp;BC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D104" s="1">
        <f ca="1">SUMIFS(INDIRECT($F$1&amp;$F104&amp;":"&amp;$F104),INDIRECT($F$1&amp;dbP!$D$2&amp;":"&amp;dbP!$D$2),"&gt;="&amp;BD$6,INDIRECT($F$1&amp;dbP!$D$2&amp;":"&amp;dbP!$D$2),"&lt;="&amp;BD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E104" s="1">
        <f ca="1">SUMIFS(INDIRECT($F$1&amp;$F104&amp;":"&amp;$F104),INDIRECT($F$1&amp;dbP!$D$2&amp;":"&amp;dbP!$D$2),"&gt;="&amp;BE$6,INDIRECT($F$1&amp;dbP!$D$2&amp;":"&amp;dbP!$D$2),"&lt;="&amp;BE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</row>
    <row r="105" spans="1:57" x14ac:dyDescent="0.3">
      <c r="B105" s="1">
        <f>MAX(B$64:B104)+1</f>
        <v>186</v>
      </c>
      <c r="F105" s="1" t="str">
        <f ca="1">INDIRECT($B$1&amp;Items!H$2&amp;$B105)</f>
        <v>Y</v>
      </c>
      <c r="H105" s="13" t="str">
        <f ca="1">INDIRECT($B$1&amp;Items!E$2&amp;$B105)</f>
        <v>Капитальные затраты</v>
      </c>
      <c r="I105" s="13" t="str">
        <f ca="1">IF(INDIRECT($B$1&amp;Items!F$2&amp;$B105)="",H105,INDIRECT($B$1&amp;Items!F$2&amp;$B105))</f>
        <v>Основные средства - тип - 3</v>
      </c>
      <c r="J105" s="1" t="str">
        <f ca="1">IF(INDIRECT($B$1&amp;Items!G$2&amp;$B105)="",IF(H105&lt;&gt;I105,"  "&amp;I105,I105),"    "&amp;INDIRECT($B$1&amp;Items!G$2&amp;$B105))</f>
        <v xml:space="preserve">    Капзатраты - тип - 3 - 15</v>
      </c>
      <c r="S105" s="1">
        <f ca="1">SUM($U105:INDIRECT(ADDRESS(ROW(),SUMIFS($1:$1,$5:$5,MAX($5:$5)))))</f>
        <v>2159287.4860467049</v>
      </c>
      <c r="V105" s="1">
        <f ca="1">SUMIFS(INDIRECT($F$1&amp;$F105&amp;":"&amp;$F105),INDIRECT($F$1&amp;dbP!$D$2&amp;":"&amp;dbP!$D$2),"&gt;="&amp;V$6,INDIRECT($F$1&amp;dbP!$D$2&amp;":"&amp;dbP!$D$2),"&lt;="&amp;V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W105" s="1">
        <f ca="1">SUMIFS(INDIRECT($F$1&amp;$F105&amp;":"&amp;$F105),INDIRECT($F$1&amp;dbP!$D$2&amp;":"&amp;dbP!$D$2),"&gt;="&amp;W$6,INDIRECT($F$1&amp;dbP!$D$2&amp;":"&amp;dbP!$D$2),"&lt;="&amp;W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2159287.4860467049</v>
      </c>
      <c r="X105" s="1">
        <f ca="1">SUMIFS(INDIRECT($F$1&amp;$F105&amp;":"&amp;$F105),INDIRECT($F$1&amp;dbP!$D$2&amp;":"&amp;dbP!$D$2),"&gt;="&amp;X$6,INDIRECT($F$1&amp;dbP!$D$2&amp;":"&amp;dbP!$D$2),"&lt;="&amp;X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Y105" s="1">
        <f ca="1">SUMIFS(INDIRECT($F$1&amp;$F105&amp;":"&amp;$F105),INDIRECT($F$1&amp;dbP!$D$2&amp;":"&amp;dbP!$D$2),"&gt;="&amp;Y$6,INDIRECT($F$1&amp;dbP!$D$2&amp;":"&amp;dbP!$D$2),"&lt;="&amp;Y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Z105" s="1">
        <f ca="1">SUMIFS(INDIRECT($F$1&amp;$F105&amp;":"&amp;$F105),INDIRECT($F$1&amp;dbP!$D$2&amp;":"&amp;dbP!$D$2),"&gt;="&amp;Z$6,INDIRECT($F$1&amp;dbP!$D$2&amp;":"&amp;dbP!$D$2),"&lt;="&amp;Z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A105" s="1">
        <f ca="1">SUMIFS(INDIRECT($F$1&amp;$F105&amp;":"&amp;$F105),INDIRECT($F$1&amp;dbP!$D$2&amp;":"&amp;dbP!$D$2),"&gt;="&amp;AA$6,INDIRECT($F$1&amp;dbP!$D$2&amp;":"&amp;dbP!$D$2),"&lt;="&amp;AA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B105" s="1">
        <f ca="1">SUMIFS(INDIRECT($F$1&amp;$F105&amp;":"&amp;$F105),INDIRECT($F$1&amp;dbP!$D$2&amp;":"&amp;dbP!$D$2),"&gt;="&amp;AB$6,INDIRECT($F$1&amp;dbP!$D$2&amp;":"&amp;dbP!$D$2),"&lt;="&amp;AB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C105" s="1">
        <f ca="1">SUMIFS(INDIRECT($F$1&amp;$F105&amp;":"&amp;$F105),INDIRECT($F$1&amp;dbP!$D$2&amp;":"&amp;dbP!$D$2),"&gt;="&amp;AC$6,INDIRECT($F$1&amp;dbP!$D$2&amp;":"&amp;dbP!$D$2),"&lt;="&amp;AC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D105" s="1">
        <f ca="1">SUMIFS(INDIRECT($F$1&amp;$F105&amp;":"&amp;$F105),INDIRECT($F$1&amp;dbP!$D$2&amp;":"&amp;dbP!$D$2),"&gt;="&amp;AD$6,INDIRECT($F$1&amp;dbP!$D$2&amp;":"&amp;dbP!$D$2),"&lt;="&amp;AD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E105" s="1">
        <f ca="1">SUMIFS(INDIRECT($F$1&amp;$F105&amp;":"&amp;$F105),INDIRECT($F$1&amp;dbP!$D$2&amp;":"&amp;dbP!$D$2),"&gt;="&amp;AE$6,INDIRECT($F$1&amp;dbP!$D$2&amp;":"&amp;dbP!$D$2),"&lt;="&amp;AE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F105" s="1">
        <f ca="1">SUMIFS(INDIRECT($F$1&amp;$F105&amp;":"&amp;$F105),INDIRECT($F$1&amp;dbP!$D$2&amp;":"&amp;dbP!$D$2),"&gt;="&amp;AF$6,INDIRECT($F$1&amp;dbP!$D$2&amp;":"&amp;dbP!$D$2),"&lt;="&amp;AF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G105" s="1">
        <f ca="1">SUMIFS(INDIRECT($F$1&amp;$F105&amp;":"&amp;$F105),INDIRECT($F$1&amp;dbP!$D$2&amp;":"&amp;dbP!$D$2),"&gt;="&amp;AG$6,INDIRECT($F$1&amp;dbP!$D$2&amp;":"&amp;dbP!$D$2),"&lt;="&amp;AG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H105" s="1">
        <f ca="1">SUMIFS(INDIRECT($F$1&amp;$F105&amp;":"&amp;$F105),INDIRECT($F$1&amp;dbP!$D$2&amp;":"&amp;dbP!$D$2),"&gt;="&amp;AH$6,INDIRECT($F$1&amp;dbP!$D$2&amp;":"&amp;dbP!$D$2),"&lt;="&amp;AH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I105" s="1">
        <f ca="1">SUMIFS(INDIRECT($F$1&amp;$F105&amp;":"&amp;$F105),INDIRECT($F$1&amp;dbP!$D$2&amp;":"&amp;dbP!$D$2),"&gt;="&amp;AI$6,INDIRECT($F$1&amp;dbP!$D$2&amp;":"&amp;dbP!$D$2),"&lt;="&amp;AI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J105" s="1">
        <f ca="1">SUMIFS(INDIRECT($F$1&amp;$F105&amp;":"&amp;$F105),INDIRECT($F$1&amp;dbP!$D$2&amp;":"&amp;dbP!$D$2),"&gt;="&amp;AJ$6,INDIRECT($F$1&amp;dbP!$D$2&amp;":"&amp;dbP!$D$2),"&lt;="&amp;AJ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K105" s="1">
        <f ca="1">SUMIFS(INDIRECT($F$1&amp;$F105&amp;":"&amp;$F105),INDIRECT($F$1&amp;dbP!$D$2&amp;":"&amp;dbP!$D$2),"&gt;="&amp;AK$6,INDIRECT($F$1&amp;dbP!$D$2&amp;":"&amp;dbP!$D$2),"&lt;="&amp;AK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L105" s="1">
        <f ca="1">SUMIFS(INDIRECT($F$1&amp;$F105&amp;":"&amp;$F105),INDIRECT($F$1&amp;dbP!$D$2&amp;":"&amp;dbP!$D$2),"&gt;="&amp;AL$6,INDIRECT($F$1&amp;dbP!$D$2&amp;":"&amp;dbP!$D$2),"&lt;="&amp;AL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M105" s="1">
        <f ca="1">SUMIFS(INDIRECT($F$1&amp;$F105&amp;":"&amp;$F105),INDIRECT($F$1&amp;dbP!$D$2&amp;":"&amp;dbP!$D$2),"&gt;="&amp;AM$6,INDIRECT($F$1&amp;dbP!$D$2&amp;":"&amp;dbP!$D$2),"&lt;="&amp;AM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N105" s="1">
        <f ca="1">SUMIFS(INDIRECT($F$1&amp;$F105&amp;":"&amp;$F105),INDIRECT($F$1&amp;dbP!$D$2&amp;":"&amp;dbP!$D$2),"&gt;="&amp;AN$6,INDIRECT($F$1&amp;dbP!$D$2&amp;":"&amp;dbP!$D$2),"&lt;="&amp;AN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O105" s="1">
        <f ca="1">SUMIFS(INDIRECT($F$1&amp;$F105&amp;":"&amp;$F105),INDIRECT($F$1&amp;dbP!$D$2&amp;":"&amp;dbP!$D$2),"&gt;="&amp;AO$6,INDIRECT($F$1&amp;dbP!$D$2&amp;":"&amp;dbP!$D$2),"&lt;="&amp;AO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P105" s="1">
        <f ca="1">SUMIFS(INDIRECT($F$1&amp;$F105&amp;":"&amp;$F105),INDIRECT($F$1&amp;dbP!$D$2&amp;":"&amp;dbP!$D$2),"&gt;="&amp;AP$6,INDIRECT($F$1&amp;dbP!$D$2&amp;":"&amp;dbP!$D$2),"&lt;="&amp;AP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Q105" s="1">
        <f ca="1">SUMIFS(INDIRECT($F$1&amp;$F105&amp;":"&amp;$F105),INDIRECT($F$1&amp;dbP!$D$2&amp;":"&amp;dbP!$D$2),"&gt;="&amp;AQ$6,INDIRECT($F$1&amp;dbP!$D$2&amp;":"&amp;dbP!$D$2),"&lt;="&amp;AQ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R105" s="1">
        <f ca="1">SUMIFS(INDIRECT($F$1&amp;$F105&amp;":"&amp;$F105),INDIRECT($F$1&amp;dbP!$D$2&amp;":"&amp;dbP!$D$2),"&gt;="&amp;AR$6,INDIRECT($F$1&amp;dbP!$D$2&amp;":"&amp;dbP!$D$2),"&lt;="&amp;AR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S105" s="1">
        <f ca="1">SUMIFS(INDIRECT($F$1&amp;$F105&amp;":"&amp;$F105),INDIRECT($F$1&amp;dbP!$D$2&amp;":"&amp;dbP!$D$2),"&gt;="&amp;AS$6,INDIRECT($F$1&amp;dbP!$D$2&amp;":"&amp;dbP!$D$2),"&lt;="&amp;AS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T105" s="1">
        <f ca="1">SUMIFS(INDIRECT($F$1&amp;$F105&amp;":"&amp;$F105),INDIRECT($F$1&amp;dbP!$D$2&amp;":"&amp;dbP!$D$2),"&gt;="&amp;AT$6,INDIRECT($F$1&amp;dbP!$D$2&amp;":"&amp;dbP!$D$2),"&lt;="&amp;AT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U105" s="1">
        <f ca="1">SUMIFS(INDIRECT($F$1&amp;$F105&amp;":"&amp;$F105),INDIRECT($F$1&amp;dbP!$D$2&amp;":"&amp;dbP!$D$2),"&gt;="&amp;AU$6,INDIRECT($F$1&amp;dbP!$D$2&amp;":"&amp;dbP!$D$2),"&lt;="&amp;AU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V105" s="1">
        <f ca="1">SUMIFS(INDIRECT($F$1&amp;$F105&amp;":"&amp;$F105),INDIRECT($F$1&amp;dbP!$D$2&amp;":"&amp;dbP!$D$2),"&gt;="&amp;AV$6,INDIRECT($F$1&amp;dbP!$D$2&amp;":"&amp;dbP!$D$2),"&lt;="&amp;AV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W105" s="1">
        <f ca="1">SUMIFS(INDIRECT($F$1&amp;$F105&amp;":"&amp;$F105),INDIRECT($F$1&amp;dbP!$D$2&amp;":"&amp;dbP!$D$2),"&gt;="&amp;AW$6,INDIRECT($F$1&amp;dbP!$D$2&amp;":"&amp;dbP!$D$2),"&lt;="&amp;AW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X105" s="1">
        <f ca="1">SUMIFS(INDIRECT($F$1&amp;$F105&amp;":"&amp;$F105),INDIRECT($F$1&amp;dbP!$D$2&amp;":"&amp;dbP!$D$2),"&gt;="&amp;AX$6,INDIRECT($F$1&amp;dbP!$D$2&amp;":"&amp;dbP!$D$2),"&lt;="&amp;AX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Y105" s="1">
        <f ca="1">SUMIFS(INDIRECT($F$1&amp;$F105&amp;":"&amp;$F105),INDIRECT($F$1&amp;dbP!$D$2&amp;":"&amp;dbP!$D$2),"&gt;="&amp;AY$6,INDIRECT($F$1&amp;dbP!$D$2&amp;":"&amp;dbP!$D$2),"&lt;="&amp;AY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Z105" s="1">
        <f ca="1">SUMIFS(INDIRECT($F$1&amp;$F105&amp;":"&amp;$F105),INDIRECT($F$1&amp;dbP!$D$2&amp;":"&amp;dbP!$D$2),"&gt;="&amp;AZ$6,INDIRECT($F$1&amp;dbP!$D$2&amp;":"&amp;dbP!$D$2),"&lt;="&amp;AZ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A105" s="1">
        <f ca="1">SUMIFS(INDIRECT($F$1&amp;$F105&amp;":"&amp;$F105),INDIRECT($F$1&amp;dbP!$D$2&amp;":"&amp;dbP!$D$2),"&gt;="&amp;BA$6,INDIRECT($F$1&amp;dbP!$D$2&amp;":"&amp;dbP!$D$2),"&lt;="&amp;BA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B105" s="1">
        <f ca="1">SUMIFS(INDIRECT($F$1&amp;$F105&amp;":"&amp;$F105),INDIRECT($F$1&amp;dbP!$D$2&amp;":"&amp;dbP!$D$2),"&gt;="&amp;BB$6,INDIRECT($F$1&amp;dbP!$D$2&amp;":"&amp;dbP!$D$2),"&lt;="&amp;BB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C105" s="1">
        <f ca="1">SUMIFS(INDIRECT($F$1&amp;$F105&amp;":"&amp;$F105),INDIRECT($F$1&amp;dbP!$D$2&amp;":"&amp;dbP!$D$2),"&gt;="&amp;BC$6,INDIRECT($F$1&amp;dbP!$D$2&amp;":"&amp;dbP!$D$2),"&lt;="&amp;BC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D105" s="1">
        <f ca="1">SUMIFS(INDIRECT($F$1&amp;$F105&amp;":"&amp;$F105),INDIRECT($F$1&amp;dbP!$D$2&amp;":"&amp;dbP!$D$2),"&gt;="&amp;BD$6,INDIRECT($F$1&amp;dbP!$D$2&amp;":"&amp;dbP!$D$2),"&lt;="&amp;BD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E105" s="1">
        <f ca="1">SUMIFS(INDIRECT($F$1&amp;$F105&amp;":"&amp;$F105),INDIRECT($F$1&amp;dbP!$D$2&amp;":"&amp;dbP!$D$2),"&gt;="&amp;BE$6,INDIRECT($F$1&amp;dbP!$D$2&amp;":"&amp;dbP!$D$2),"&lt;="&amp;BE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</row>
    <row r="106" spans="1:57" x14ac:dyDescent="0.3">
      <c r="B106" s="1">
        <f>MAX(B$64:B105)+1</f>
        <v>187</v>
      </c>
      <c r="F106" s="1" t="str">
        <f ca="1">INDIRECT($B$1&amp;Items!H$2&amp;$B106)</f>
        <v>Y</v>
      </c>
      <c r="H106" s="13" t="str">
        <f ca="1">INDIRECT($B$1&amp;Items!E$2&amp;$B106)</f>
        <v>Капитальные затраты</v>
      </c>
      <c r="I106" s="13" t="str">
        <f ca="1">IF(INDIRECT($B$1&amp;Items!F$2&amp;$B106)="",H106,INDIRECT($B$1&amp;Items!F$2&amp;$B106))</f>
        <v>Основные средства - тип - 3</v>
      </c>
      <c r="J106" s="1" t="str">
        <f ca="1">IF(INDIRECT($B$1&amp;Items!G$2&amp;$B106)="",IF(H106&lt;&gt;I106,"  "&amp;I106,I106),"    "&amp;INDIRECT($B$1&amp;Items!G$2&amp;$B106))</f>
        <v xml:space="preserve">    Капзатраты - тип - 3 - 16</v>
      </c>
      <c r="S106" s="1">
        <f ca="1">SUM($U106:INDIRECT(ADDRESS(ROW(),SUMIFS($1:$1,$5:$5,MAX($5:$5)))))</f>
        <v>647767.05760800012</v>
      </c>
      <c r="V106" s="1">
        <f ca="1">SUMIFS(INDIRECT($F$1&amp;$F106&amp;":"&amp;$F106),INDIRECT($F$1&amp;dbP!$D$2&amp;":"&amp;dbP!$D$2),"&gt;="&amp;V$6,INDIRECT($F$1&amp;dbP!$D$2&amp;":"&amp;dbP!$D$2),"&lt;="&amp;V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W106" s="1">
        <f ca="1">SUMIFS(INDIRECT($F$1&amp;$F106&amp;":"&amp;$F106),INDIRECT($F$1&amp;dbP!$D$2&amp;":"&amp;dbP!$D$2),"&gt;="&amp;W$6,INDIRECT($F$1&amp;dbP!$D$2&amp;":"&amp;dbP!$D$2),"&lt;="&amp;W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647767.05760800012</v>
      </c>
      <c r="X106" s="1">
        <f ca="1">SUMIFS(INDIRECT($F$1&amp;$F106&amp;":"&amp;$F106),INDIRECT($F$1&amp;dbP!$D$2&amp;":"&amp;dbP!$D$2),"&gt;="&amp;X$6,INDIRECT($F$1&amp;dbP!$D$2&amp;":"&amp;dbP!$D$2),"&lt;="&amp;X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Y106" s="1">
        <f ca="1">SUMIFS(INDIRECT($F$1&amp;$F106&amp;":"&amp;$F106),INDIRECT($F$1&amp;dbP!$D$2&amp;":"&amp;dbP!$D$2),"&gt;="&amp;Y$6,INDIRECT($F$1&amp;dbP!$D$2&amp;":"&amp;dbP!$D$2),"&lt;="&amp;Y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Z106" s="1">
        <f ca="1">SUMIFS(INDIRECT($F$1&amp;$F106&amp;":"&amp;$F106),INDIRECT($F$1&amp;dbP!$D$2&amp;":"&amp;dbP!$D$2),"&gt;="&amp;Z$6,INDIRECT($F$1&amp;dbP!$D$2&amp;":"&amp;dbP!$D$2),"&lt;="&amp;Z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A106" s="1">
        <f ca="1">SUMIFS(INDIRECT($F$1&amp;$F106&amp;":"&amp;$F106),INDIRECT($F$1&amp;dbP!$D$2&amp;":"&amp;dbP!$D$2),"&gt;="&amp;AA$6,INDIRECT($F$1&amp;dbP!$D$2&amp;":"&amp;dbP!$D$2),"&lt;="&amp;AA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B106" s="1">
        <f ca="1">SUMIFS(INDIRECT($F$1&amp;$F106&amp;":"&amp;$F106),INDIRECT($F$1&amp;dbP!$D$2&amp;":"&amp;dbP!$D$2),"&gt;="&amp;AB$6,INDIRECT($F$1&amp;dbP!$D$2&amp;":"&amp;dbP!$D$2),"&lt;="&amp;AB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C106" s="1">
        <f ca="1">SUMIFS(INDIRECT($F$1&amp;$F106&amp;":"&amp;$F106),INDIRECT($F$1&amp;dbP!$D$2&amp;":"&amp;dbP!$D$2),"&gt;="&amp;AC$6,INDIRECT($F$1&amp;dbP!$D$2&amp;":"&amp;dbP!$D$2),"&lt;="&amp;AC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D106" s="1">
        <f ca="1">SUMIFS(INDIRECT($F$1&amp;$F106&amp;":"&amp;$F106),INDIRECT($F$1&amp;dbP!$D$2&amp;":"&amp;dbP!$D$2),"&gt;="&amp;AD$6,INDIRECT($F$1&amp;dbP!$D$2&amp;":"&amp;dbP!$D$2),"&lt;="&amp;AD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E106" s="1">
        <f ca="1">SUMIFS(INDIRECT($F$1&amp;$F106&amp;":"&amp;$F106),INDIRECT($F$1&amp;dbP!$D$2&amp;":"&amp;dbP!$D$2),"&gt;="&amp;AE$6,INDIRECT($F$1&amp;dbP!$D$2&amp;":"&amp;dbP!$D$2),"&lt;="&amp;AE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F106" s="1">
        <f ca="1">SUMIFS(INDIRECT($F$1&amp;$F106&amp;":"&amp;$F106),INDIRECT($F$1&amp;dbP!$D$2&amp;":"&amp;dbP!$D$2),"&gt;="&amp;AF$6,INDIRECT($F$1&amp;dbP!$D$2&amp;":"&amp;dbP!$D$2),"&lt;="&amp;AF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G106" s="1">
        <f ca="1">SUMIFS(INDIRECT($F$1&amp;$F106&amp;":"&amp;$F106),INDIRECT($F$1&amp;dbP!$D$2&amp;":"&amp;dbP!$D$2),"&gt;="&amp;AG$6,INDIRECT($F$1&amp;dbP!$D$2&amp;":"&amp;dbP!$D$2),"&lt;="&amp;AG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H106" s="1">
        <f ca="1">SUMIFS(INDIRECT($F$1&amp;$F106&amp;":"&amp;$F106),INDIRECT($F$1&amp;dbP!$D$2&amp;":"&amp;dbP!$D$2),"&gt;="&amp;AH$6,INDIRECT($F$1&amp;dbP!$D$2&amp;":"&amp;dbP!$D$2),"&lt;="&amp;AH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I106" s="1">
        <f ca="1">SUMIFS(INDIRECT($F$1&amp;$F106&amp;":"&amp;$F106),INDIRECT($F$1&amp;dbP!$D$2&amp;":"&amp;dbP!$D$2),"&gt;="&amp;AI$6,INDIRECT($F$1&amp;dbP!$D$2&amp;":"&amp;dbP!$D$2),"&lt;="&amp;AI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J106" s="1">
        <f ca="1">SUMIFS(INDIRECT($F$1&amp;$F106&amp;":"&amp;$F106),INDIRECT($F$1&amp;dbP!$D$2&amp;":"&amp;dbP!$D$2),"&gt;="&amp;AJ$6,INDIRECT($F$1&amp;dbP!$D$2&amp;":"&amp;dbP!$D$2),"&lt;="&amp;AJ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K106" s="1">
        <f ca="1">SUMIFS(INDIRECT($F$1&amp;$F106&amp;":"&amp;$F106),INDIRECT($F$1&amp;dbP!$D$2&amp;":"&amp;dbP!$D$2),"&gt;="&amp;AK$6,INDIRECT($F$1&amp;dbP!$D$2&amp;":"&amp;dbP!$D$2),"&lt;="&amp;AK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L106" s="1">
        <f ca="1">SUMIFS(INDIRECT($F$1&amp;$F106&amp;":"&amp;$F106),INDIRECT($F$1&amp;dbP!$D$2&amp;":"&amp;dbP!$D$2),"&gt;="&amp;AL$6,INDIRECT($F$1&amp;dbP!$D$2&amp;":"&amp;dbP!$D$2),"&lt;="&amp;AL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M106" s="1">
        <f ca="1">SUMIFS(INDIRECT($F$1&amp;$F106&amp;":"&amp;$F106),INDIRECT($F$1&amp;dbP!$D$2&amp;":"&amp;dbP!$D$2),"&gt;="&amp;AM$6,INDIRECT($F$1&amp;dbP!$D$2&amp;":"&amp;dbP!$D$2),"&lt;="&amp;AM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N106" s="1">
        <f ca="1">SUMIFS(INDIRECT($F$1&amp;$F106&amp;":"&amp;$F106),INDIRECT($F$1&amp;dbP!$D$2&amp;":"&amp;dbP!$D$2),"&gt;="&amp;AN$6,INDIRECT($F$1&amp;dbP!$D$2&amp;":"&amp;dbP!$D$2),"&lt;="&amp;AN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O106" s="1">
        <f ca="1">SUMIFS(INDIRECT($F$1&amp;$F106&amp;":"&amp;$F106),INDIRECT($F$1&amp;dbP!$D$2&amp;":"&amp;dbP!$D$2),"&gt;="&amp;AO$6,INDIRECT($F$1&amp;dbP!$D$2&amp;":"&amp;dbP!$D$2),"&lt;="&amp;AO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P106" s="1">
        <f ca="1">SUMIFS(INDIRECT($F$1&amp;$F106&amp;":"&amp;$F106),INDIRECT($F$1&amp;dbP!$D$2&amp;":"&amp;dbP!$D$2),"&gt;="&amp;AP$6,INDIRECT($F$1&amp;dbP!$D$2&amp;":"&amp;dbP!$D$2),"&lt;="&amp;AP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Q106" s="1">
        <f ca="1">SUMIFS(INDIRECT($F$1&amp;$F106&amp;":"&amp;$F106),INDIRECT($F$1&amp;dbP!$D$2&amp;":"&amp;dbP!$D$2),"&gt;="&amp;AQ$6,INDIRECT($F$1&amp;dbP!$D$2&amp;":"&amp;dbP!$D$2),"&lt;="&amp;AQ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R106" s="1">
        <f ca="1">SUMIFS(INDIRECT($F$1&amp;$F106&amp;":"&amp;$F106),INDIRECT($F$1&amp;dbP!$D$2&amp;":"&amp;dbP!$D$2),"&gt;="&amp;AR$6,INDIRECT($F$1&amp;dbP!$D$2&amp;":"&amp;dbP!$D$2),"&lt;="&amp;AR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S106" s="1">
        <f ca="1">SUMIFS(INDIRECT($F$1&amp;$F106&amp;":"&amp;$F106),INDIRECT($F$1&amp;dbP!$D$2&amp;":"&amp;dbP!$D$2),"&gt;="&amp;AS$6,INDIRECT($F$1&amp;dbP!$D$2&amp;":"&amp;dbP!$D$2),"&lt;="&amp;AS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T106" s="1">
        <f ca="1">SUMIFS(INDIRECT($F$1&amp;$F106&amp;":"&amp;$F106),INDIRECT($F$1&amp;dbP!$D$2&amp;":"&amp;dbP!$D$2),"&gt;="&amp;AT$6,INDIRECT($F$1&amp;dbP!$D$2&amp;":"&amp;dbP!$D$2),"&lt;="&amp;AT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U106" s="1">
        <f ca="1">SUMIFS(INDIRECT($F$1&amp;$F106&amp;":"&amp;$F106),INDIRECT($F$1&amp;dbP!$D$2&amp;":"&amp;dbP!$D$2),"&gt;="&amp;AU$6,INDIRECT($F$1&amp;dbP!$D$2&amp;":"&amp;dbP!$D$2),"&lt;="&amp;AU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V106" s="1">
        <f ca="1">SUMIFS(INDIRECT($F$1&amp;$F106&amp;":"&amp;$F106),INDIRECT($F$1&amp;dbP!$D$2&amp;":"&amp;dbP!$D$2),"&gt;="&amp;AV$6,INDIRECT($F$1&amp;dbP!$D$2&amp;":"&amp;dbP!$D$2),"&lt;="&amp;AV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W106" s="1">
        <f ca="1">SUMIFS(INDIRECT($F$1&amp;$F106&amp;":"&amp;$F106),INDIRECT($F$1&amp;dbP!$D$2&amp;":"&amp;dbP!$D$2),"&gt;="&amp;AW$6,INDIRECT($F$1&amp;dbP!$D$2&amp;":"&amp;dbP!$D$2),"&lt;="&amp;AW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X106" s="1">
        <f ca="1">SUMIFS(INDIRECT($F$1&amp;$F106&amp;":"&amp;$F106),INDIRECT($F$1&amp;dbP!$D$2&amp;":"&amp;dbP!$D$2),"&gt;="&amp;AX$6,INDIRECT($F$1&amp;dbP!$D$2&amp;":"&amp;dbP!$D$2),"&lt;="&amp;AX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Y106" s="1">
        <f ca="1">SUMIFS(INDIRECT($F$1&amp;$F106&amp;":"&amp;$F106),INDIRECT($F$1&amp;dbP!$D$2&amp;":"&amp;dbP!$D$2),"&gt;="&amp;AY$6,INDIRECT($F$1&amp;dbP!$D$2&amp;":"&amp;dbP!$D$2),"&lt;="&amp;AY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Z106" s="1">
        <f ca="1">SUMIFS(INDIRECT($F$1&amp;$F106&amp;":"&amp;$F106),INDIRECT($F$1&amp;dbP!$D$2&amp;":"&amp;dbP!$D$2),"&gt;="&amp;AZ$6,INDIRECT($F$1&amp;dbP!$D$2&amp;":"&amp;dbP!$D$2),"&lt;="&amp;AZ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A106" s="1">
        <f ca="1">SUMIFS(INDIRECT($F$1&amp;$F106&amp;":"&amp;$F106),INDIRECT($F$1&amp;dbP!$D$2&amp;":"&amp;dbP!$D$2),"&gt;="&amp;BA$6,INDIRECT($F$1&amp;dbP!$D$2&amp;":"&amp;dbP!$D$2),"&lt;="&amp;BA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B106" s="1">
        <f ca="1">SUMIFS(INDIRECT($F$1&amp;$F106&amp;":"&amp;$F106),INDIRECT($F$1&amp;dbP!$D$2&amp;":"&amp;dbP!$D$2),"&gt;="&amp;BB$6,INDIRECT($F$1&amp;dbP!$D$2&amp;":"&amp;dbP!$D$2),"&lt;="&amp;BB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C106" s="1">
        <f ca="1">SUMIFS(INDIRECT($F$1&amp;$F106&amp;":"&amp;$F106),INDIRECT($F$1&amp;dbP!$D$2&amp;":"&amp;dbP!$D$2),"&gt;="&amp;BC$6,INDIRECT($F$1&amp;dbP!$D$2&amp;":"&amp;dbP!$D$2),"&lt;="&amp;BC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D106" s="1">
        <f ca="1">SUMIFS(INDIRECT($F$1&amp;$F106&amp;":"&amp;$F106),INDIRECT($F$1&amp;dbP!$D$2&amp;":"&amp;dbP!$D$2),"&gt;="&amp;BD$6,INDIRECT($F$1&amp;dbP!$D$2&amp;":"&amp;dbP!$D$2),"&lt;="&amp;BD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E106" s="1">
        <f ca="1">SUMIFS(INDIRECT($F$1&amp;$F106&amp;":"&amp;$F106),INDIRECT($F$1&amp;dbP!$D$2&amp;":"&amp;dbP!$D$2),"&gt;="&amp;BE$6,INDIRECT($F$1&amp;dbP!$D$2&amp;":"&amp;dbP!$D$2),"&lt;="&amp;BE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</row>
    <row r="107" spans="1:57" x14ac:dyDescent="0.3">
      <c r="B107" s="1">
        <f>MAX(B$64:B106)+1</f>
        <v>188</v>
      </c>
      <c r="F107" s="1" t="str">
        <f ca="1">INDIRECT($B$1&amp;Items!H$2&amp;$B107)</f>
        <v>Y</v>
      </c>
      <c r="H107" s="13" t="str">
        <f ca="1">INDIRECT($B$1&amp;Items!E$2&amp;$B107)</f>
        <v>Капитальные затраты</v>
      </c>
      <c r="I107" s="13" t="str">
        <f ca="1">IF(INDIRECT($B$1&amp;Items!F$2&amp;$B107)="",H107,INDIRECT($B$1&amp;Items!F$2&amp;$B107))</f>
        <v>Основные средства - тип - 3</v>
      </c>
      <c r="J107" s="1" t="str">
        <f ca="1">IF(INDIRECT($B$1&amp;Items!G$2&amp;$B107)="",IF(H107&lt;&gt;I107,"  "&amp;I107,I107),"    "&amp;INDIRECT($B$1&amp;Items!G$2&amp;$B107))</f>
        <v xml:space="preserve">    Капзатраты - тип - 3 - 17</v>
      </c>
      <c r="S107" s="1">
        <f ca="1">SUM($U107:INDIRECT(ADDRESS(ROW(),SUMIFS($1:$1,$5:$5,MAX($5:$5)))))</f>
        <v>141963.6964798671</v>
      </c>
      <c r="V107" s="1">
        <f ca="1">SUMIFS(INDIRECT($F$1&amp;$F107&amp;":"&amp;$F107),INDIRECT($F$1&amp;dbP!$D$2&amp;":"&amp;dbP!$D$2),"&gt;="&amp;V$6,INDIRECT($F$1&amp;dbP!$D$2&amp;":"&amp;dbP!$D$2),"&lt;="&amp;V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W107" s="1">
        <f ca="1">SUMIFS(INDIRECT($F$1&amp;$F107&amp;":"&amp;$F107),INDIRECT($F$1&amp;dbP!$D$2&amp;":"&amp;dbP!$D$2),"&gt;="&amp;W$6,INDIRECT($F$1&amp;dbP!$D$2&amp;":"&amp;dbP!$D$2),"&lt;="&amp;W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141963.6964798671</v>
      </c>
      <c r="X107" s="1">
        <f ca="1">SUMIFS(INDIRECT($F$1&amp;$F107&amp;":"&amp;$F107),INDIRECT($F$1&amp;dbP!$D$2&amp;":"&amp;dbP!$D$2),"&gt;="&amp;X$6,INDIRECT($F$1&amp;dbP!$D$2&amp;":"&amp;dbP!$D$2),"&lt;="&amp;X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Y107" s="1">
        <f ca="1">SUMIFS(INDIRECT($F$1&amp;$F107&amp;":"&amp;$F107),INDIRECT($F$1&amp;dbP!$D$2&amp;":"&amp;dbP!$D$2),"&gt;="&amp;Y$6,INDIRECT($F$1&amp;dbP!$D$2&amp;":"&amp;dbP!$D$2),"&lt;="&amp;Y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Z107" s="1">
        <f ca="1">SUMIFS(INDIRECT($F$1&amp;$F107&amp;":"&amp;$F107),INDIRECT($F$1&amp;dbP!$D$2&amp;":"&amp;dbP!$D$2),"&gt;="&amp;Z$6,INDIRECT($F$1&amp;dbP!$D$2&amp;":"&amp;dbP!$D$2),"&lt;="&amp;Z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A107" s="1">
        <f ca="1">SUMIFS(INDIRECT($F$1&amp;$F107&amp;":"&amp;$F107),INDIRECT($F$1&amp;dbP!$D$2&amp;":"&amp;dbP!$D$2),"&gt;="&amp;AA$6,INDIRECT($F$1&amp;dbP!$D$2&amp;":"&amp;dbP!$D$2),"&lt;="&amp;AA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B107" s="1">
        <f ca="1">SUMIFS(INDIRECT($F$1&amp;$F107&amp;":"&amp;$F107),INDIRECT($F$1&amp;dbP!$D$2&amp;":"&amp;dbP!$D$2),"&gt;="&amp;AB$6,INDIRECT($F$1&amp;dbP!$D$2&amp;":"&amp;dbP!$D$2),"&lt;="&amp;AB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C107" s="1">
        <f ca="1">SUMIFS(INDIRECT($F$1&amp;$F107&amp;":"&amp;$F107),INDIRECT($F$1&amp;dbP!$D$2&amp;":"&amp;dbP!$D$2),"&gt;="&amp;AC$6,INDIRECT($F$1&amp;dbP!$D$2&amp;":"&amp;dbP!$D$2),"&lt;="&amp;AC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D107" s="1">
        <f ca="1">SUMIFS(INDIRECT($F$1&amp;$F107&amp;":"&amp;$F107),INDIRECT($F$1&amp;dbP!$D$2&amp;":"&amp;dbP!$D$2),"&gt;="&amp;AD$6,INDIRECT($F$1&amp;dbP!$D$2&amp;":"&amp;dbP!$D$2),"&lt;="&amp;AD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E107" s="1">
        <f ca="1">SUMIFS(INDIRECT($F$1&amp;$F107&amp;":"&amp;$F107),INDIRECT($F$1&amp;dbP!$D$2&amp;":"&amp;dbP!$D$2),"&gt;="&amp;AE$6,INDIRECT($F$1&amp;dbP!$D$2&amp;":"&amp;dbP!$D$2),"&lt;="&amp;AE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F107" s="1">
        <f ca="1">SUMIFS(INDIRECT($F$1&amp;$F107&amp;":"&amp;$F107),INDIRECT($F$1&amp;dbP!$D$2&amp;":"&amp;dbP!$D$2),"&gt;="&amp;AF$6,INDIRECT($F$1&amp;dbP!$D$2&amp;":"&amp;dbP!$D$2),"&lt;="&amp;AF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G107" s="1">
        <f ca="1">SUMIFS(INDIRECT($F$1&amp;$F107&amp;":"&amp;$F107),INDIRECT($F$1&amp;dbP!$D$2&amp;":"&amp;dbP!$D$2),"&gt;="&amp;AG$6,INDIRECT($F$1&amp;dbP!$D$2&amp;":"&amp;dbP!$D$2),"&lt;="&amp;AG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H107" s="1">
        <f ca="1">SUMIFS(INDIRECT($F$1&amp;$F107&amp;":"&amp;$F107),INDIRECT($F$1&amp;dbP!$D$2&amp;":"&amp;dbP!$D$2),"&gt;="&amp;AH$6,INDIRECT($F$1&amp;dbP!$D$2&amp;":"&amp;dbP!$D$2),"&lt;="&amp;AH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I107" s="1">
        <f ca="1">SUMIFS(INDIRECT($F$1&amp;$F107&amp;":"&amp;$F107),INDIRECT($F$1&amp;dbP!$D$2&amp;":"&amp;dbP!$D$2),"&gt;="&amp;AI$6,INDIRECT($F$1&amp;dbP!$D$2&amp;":"&amp;dbP!$D$2),"&lt;="&amp;AI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J107" s="1">
        <f ca="1">SUMIFS(INDIRECT($F$1&amp;$F107&amp;":"&amp;$F107),INDIRECT($F$1&amp;dbP!$D$2&amp;":"&amp;dbP!$D$2),"&gt;="&amp;AJ$6,INDIRECT($F$1&amp;dbP!$D$2&amp;":"&amp;dbP!$D$2),"&lt;="&amp;AJ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K107" s="1">
        <f ca="1">SUMIFS(INDIRECT($F$1&amp;$F107&amp;":"&amp;$F107),INDIRECT($F$1&amp;dbP!$D$2&amp;":"&amp;dbP!$D$2),"&gt;="&amp;AK$6,INDIRECT($F$1&amp;dbP!$D$2&amp;":"&amp;dbP!$D$2),"&lt;="&amp;AK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L107" s="1">
        <f ca="1">SUMIFS(INDIRECT($F$1&amp;$F107&amp;":"&amp;$F107),INDIRECT($F$1&amp;dbP!$D$2&amp;":"&amp;dbP!$D$2),"&gt;="&amp;AL$6,INDIRECT($F$1&amp;dbP!$D$2&amp;":"&amp;dbP!$D$2),"&lt;="&amp;AL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M107" s="1">
        <f ca="1">SUMIFS(INDIRECT($F$1&amp;$F107&amp;":"&amp;$F107),INDIRECT($F$1&amp;dbP!$D$2&amp;":"&amp;dbP!$D$2),"&gt;="&amp;AM$6,INDIRECT($F$1&amp;dbP!$D$2&amp;":"&amp;dbP!$D$2),"&lt;="&amp;AM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N107" s="1">
        <f ca="1">SUMIFS(INDIRECT($F$1&amp;$F107&amp;":"&amp;$F107),INDIRECT($F$1&amp;dbP!$D$2&amp;":"&amp;dbP!$D$2),"&gt;="&amp;AN$6,INDIRECT($F$1&amp;dbP!$D$2&amp;":"&amp;dbP!$D$2),"&lt;="&amp;AN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O107" s="1">
        <f ca="1">SUMIFS(INDIRECT($F$1&amp;$F107&amp;":"&amp;$F107),INDIRECT($F$1&amp;dbP!$D$2&amp;":"&amp;dbP!$D$2),"&gt;="&amp;AO$6,INDIRECT($F$1&amp;dbP!$D$2&amp;":"&amp;dbP!$D$2),"&lt;="&amp;AO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P107" s="1">
        <f ca="1">SUMIFS(INDIRECT($F$1&amp;$F107&amp;":"&amp;$F107),INDIRECT($F$1&amp;dbP!$D$2&amp;":"&amp;dbP!$D$2),"&gt;="&amp;AP$6,INDIRECT($F$1&amp;dbP!$D$2&amp;":"&amp;dbP!$D$2),"&lt;="&amp;AP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Q107" s="1">
        <f ca="1">SUMIFS(INDIRECT($F$1&amp;$F107&amp;":"&amp;$F107),INDIRECT($F$1&amp;dbP!$D$2&amp;":"&amp;dbP!$D$2),"&gt;="&amp;AQ$6,INDIRECT($F$1&amp;dbP!$D$2&amp;":"&amp;dbP!$D$2),"&lt;="&amp;AQ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R107" s="1">
        <f ca="1">SUMIFS(INDIRECT($F$1&amp;$F107&amp;":"&amp;$F107),INDIRECT($F$1&amp;dbP!$D$2&amp;":"&amp;dbP!$D$2),"&gt;="&amp;AR$6,INDIRECT($F$1&amp;dbP!$D$2&amp;":"&amp;dbP!$D$2),"&lt;="&amp;AR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S107" s="1">
        <f ca="1">SUMIFS(INDIRECT($F$1&amp;$F107&amp;":"&amp;$F107),INDIRECT($F$1&amp;dbP!$D$2&amp;":"&amp;dbP!$D$2),"&gt;="&amp;AS$6,INDIRECT($F$1&amp;dbP!$D$2&amp;":"&amp;dbP!$D$2),"&lt;="&amp;AS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T107" s="1">
        <f ca="1">SUMIFS(INDIRECT($F$1&amp;$F107&amp;":"&amp;$F107),INDIRECT($F$1&amp;dbP!$D$2&amp;":"&amp;dbP!$D$2),"&gt;="&amp;AT$6,INDIRECT($F$1&amp;dbP!$D$2&amp;":"&amp;dbP!$D$2),"&lt;="&amp;AT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U107" s="1">
        <f ca="1">SUMIFS(INDIRECT($F$1&amp;$F107&amp;":"&amp;$F107),INDIRECT($F$1&amp;dbP!$D$2&amp;":"&amp;dbP!$D$2),"&gt;="&amp;AU$6,INDIRECT($F$1&amp;dbP!$D$2&amp;":"&amp;dbP!$D$2),"&lt;="&amp;AU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V107" s="1">
        <f ca="1">SUMIFS(INDIRECT($F$1&amp;$F107&amp;":"&amp;$F107),INDIRECT($F$1&amp;dbP!$D$2&amp;":"&amp;dbP!$D$2),"&gt;="&amp;AV$6,INDIRECT($F$1&amp;dbP!$D$2&amp;":"&amp;dbP!$D$2),"&lt;="&amp;AV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W107" s="1">
        <f ca="1">SUMIFS(INDIRECT($F$1&amp;$F107&amp;":"&amp;$F107),INDIRECT($F$1&amp;dbP!$D$2&amp;":"&amp;dbP!$D$2),"&gt;="&amp;AW$6,INDIRECT($F$1&amp;dbP!$D$2&amp;":"&amp;dbP!$D$2),"&lt;="&amp;AW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X107" s="1">
        <f ca="1">SUMIFS(INDIRECT($F$1&amp;$F107&amp;":"&amp;$F107),INDIRECT($F$1&amp;dbP!$D$2&amp;":"&amp;dbP!$D$2),"&gt;="&amp;AX$6,INDIRECT($F$1&amp;dbP!$D$2&amp;":"&amp;dbP!$D$2),"&lt;="&amp;AX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Y107" s="1">
        <f ca="1">SUMIFS(INDIRECT($F$1&amp;$F107&amp;":"&amp;$F107),INDIRECT($F$1&amp;dbP!$D$2&amp;":"&amp;dbP!$D$2),"&gt;="&amp;AY$6,INDIRECT($F$1&amp;dbP!$D$2&amp;":"&amp;dbP!$D$2),"&lt;="&amp;AY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Z107" s="1">
        <f ca="1">SUMIFS(INDIRECT($F$1&amp;$F107&amp;":"&amp;$F107),INDIRECT($F$1&amp;dbP!$D$2&amp;":"&amp;dbP!$D$2),"&gt;="&amp;AZ$6,INDIRECT($F$1&amp;dbP!$D$2&amp;":"&amp;dbP!$D$2),"&lt;="&amp;AZ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A107" s="1">
        <f ca="1">SUMIFS(INDIRECT($F$1&amp;$F107&amp;":"&amp;$F107),INDIRECT($F$1&amp;dbP!$D$2&amp;":"&amp;dbP!$D$2),"&gt;="&amp;BA$6,INDIRECT($F$1&amp;dbP!$D$2&amp;":"&amp;dbP!$D$2),"&lt;="&amp;BA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B107" s="1">
        <f ca="1">SUMIFS(INDIRECT($F$1&amp;$F107&amp;":"&amp;$F107),INDIRECT($F$1&amp;dbP!$D$2&amp;":"&amp;dbP!$D$2),"&gt;="&amp;BB$6,INDIRECT($F$1&amp;dbP!$D$2&amp;":"&amp;dbP!$D$2),"&lt;="&amp;BB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C107" s="1">
        <f ca="1">SUMIFS(INDIRECT($F$1&amp;$F107&amp;":"&amp;$F107),INDIRECT($F$1&amp;dbP!$D$2&amp;":"&amp;dbP!$D$2),"&gt;="&amp;BC$6,INDIRECT($F$1&amp;dbP!$D$2&amp;":"&amp;dbP!$D$2),"&lt;="&amp;BC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D107" s="1">
        <f ca="1">SUMIFS(INDIRECT($F$1&amp;$F107&amp;":"&amp;$F107),INDIRECT($F$1&amp;dbP!$D$2&amp;":"&amp;dbP!$D$2),"&gt;="&amp;BD$6,INDIRECT($F$1&amp;dbP!$D$2&amp;":"&amp;dbP!$D$2),"&lt;="&amp;BD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E107" s="1">
        <f ca="1">SUMIFS(INDIRECT($F$1&amp;$F107&amp;":"&amp;$F107),INDIRECT($F$1&amp;dbP!$D$2&amp;":"&amp;dbP!$D$2),"&gt;="&amp;BE$6,INDIRECT($F$1&amp;dbP!$D$2&amp;":"&amp;dbP!$D$2),"&lt;="&amp;BE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</row>
    <row r="108" spans="1:57" ht="4.9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</row>
    <row r="109" spans="1:57" ht="4.95" customHeight="1" x14ac:dyDescent="0.3"/>
    <row r="110" spans="1:57" x14ac:dyDescent="0.3">
      <c r="B110" s="1">
        <f>ROW(Items!A189)</f>
        <v>189</v>
      </c>
      <c r="F110" s="1" t="str">
        <f ca="1">INDIRECT($B$1&amp;Items!H$2&amp;$B110)</f>
        <v>Y</v>
      </c>
      <c r="H110" s="13" t="str">
        <f ca="1">INDIRECT($B$1&amp;Items!E$2&amp;$B110)</f>
        <v>Ввод в эксплуатацию</v>
      </c>
      <c r="I110" s="13" t="str">
        <f ca="1">IF(INDIRECT($B$1&amp;Items!F$2&amp;$B110)="",H110,INDIRECT($B$1&amp;Items!F$2&amp;$B110))</f>
        <v>Ввод в эксплуатацию</v>
      </c>
      <c r="J110" s="1" t="str">
        <f ca="1">IF(INDIRECT($B$1&amp;Items!G$2&amp;$B110)="",IF(H110&lt;&gt;I110,"  "&amp;I110,I110),"    "&amp;INDIRECT($B$1&amp;Items!G$2&amp;$B110))</f>
        <v>Ввод в эксплуатацию</v>
      </c>
      <c r="S110" s="1">
        <f ca="1">SUM($U110:INDIRECT(ADDRESS(ROW(),SUMIFS($1:$1,$5:$5,MAX($5:$5)))))</f>
        <v>54221966.335126236</v>
      </c>
      <c r="V110" s="1">
        <f ca="1">SUMIFS(INDIRECT($F$1&amp;$F110&amp;":"&amp;$F110),INDIRECT($F$1&amp;dbP!$D$2&amp;":"&amp;dbP!$D$2),"&gt;="&amp;V$6,INDIRECT($F$1&amp;dbP!$D$2&amp;":"&amp;dbP!$D$2),"&lt;="&amp;V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W110" s="1">
        <f ca="1">SUMIFS(INDIRECT($F$1&amp;$F110&amp;":"&amp;$F110),INDIRECT($F$1&amp;dbP!$D$2&amp;":"&amp;dbP!$D$2),"&gt;="&amp;W$6,INDIRECT($F$1&amp;dbP!$D$2&amp;":"&amp;dbP!$D$2),"&lt;="&amp;W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54221966.335126236</v>
      </c>
      <c r="X110" s="1">
        <f ca="1">SUMIFS(INDIRECT($F$1&amp;$F110&amp;":"&amp;$F110),INDIRECT($F$1&amp;dbP!$D$2&amp;":"&amp;dbP!$D$2),"&gt;="&amp;X$6,INDIRECT($F$1&amp;dbP!$D$2&amp;":"&amp;dbP!$D$2),"&lt;="&amp;X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Y110" s="1">
        <f ca="1">SUMIFS(INDIRECT($F$1&amp;$F110&amp;":"&amp;$F110),INDIRECT($F$1&amp;dbP!$D$2&amp;":"&amp;dbP!$D$2),"&gt;="&amp;Y$6,INDIRECT($F$1&amp;dbP!$D$2&amp;":"&amp;dbP!$D$2),"&lt;="&amp;Y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Z110" s="1">
        <f ca="1">SUMIFS(INDIRECT($F$1&amp;$F110&amp;":"&amp;$F110),INDIRECT($F$1&amp;dbP!$D$2&amp;":"&amp;dbP!$D$2),"&gt;="&amp;Z$6,INDIRECT($F$1&amp;dbP!$D$2&amp;":"&amp;dbP!$D$2),"&lt;="&amp;Z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A110" s="1">
        <f ca="1">SUMIFS(INDIRECT($F$1&amp;$F110&amp;":"&amp;$F110),INDIRECT($F$1&amp;dbP!$D$2&amp;":"&amp;dbP!$D$2),"&gt;="&amp;AA$6,INDIRECT($F$1&amp;dbP!$D$2&amp;":"&amp;dbP!$D$2),"&lt;="&amp;AA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B110" s="1">
        <f ca="1">SUMIFS(INDIRECT($F$1&amp;$F110&amp;":"&amp;$F110),INDIRECT($F$1&amp;dbP!$D$2&amp;":"&amp;dbP!$D$2),"&gt;="&amp;AB$6,INDIRECT($F$1&amp;dbP!$D$2&amp;":"&amp;dbP!$D$2),"&lt;="&amp;AB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C110" s="1">
        <f ca="1">SUMIFS(INDIRECT($F$1&amp;$F110&amp;":"&amp;$F110),INDIRECT($F$1&amp;dbP!$D$2&amp;":"&amp;dbP!$D$2),"&gt;="&amp;AC$6,INDIRECT($F$1&amp;dbP!$D$2&amp;":"&amp;dbP!$D$2),"&lt;="&amp;AC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D110" s="1">
        <f ca="1">SUMIFS(INDIRECT($F$1&amp;$F110&amp;":"&amp;$F110),INDIRECT($F$1&amp;dbP!$D$2&amp;":"&amp;dbP!$D$2),"&gt;="&amp;AD$6,INDIRECT($F$1&amp;dbP!$D$2&amp;":"&amp;dbP!$D$2),"&lt;="&amp;AD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E110" s="1">
        <f ca="1">SUMIFS(INDIRECT($F$1&amp;$F110&amp;":"&amp;$F110),INDIRECT($F$1&amp;dbP!$D$2&amp;":"&amp;dbP!$D$2),"&gt;="&amp;AE$6,INDIRECT($F$1&amp;dbP!$D$2&amp;":"&amp;dbP!$D$2),"&lt;="&amp;AE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F110" s="1">
        <f ca="1">SUMIFS(INDIRECT($F$1&amp;$F110&amp;":"&amp;$F110),INDIRECT($F$1&amp;dbP!$D$2&amp;":"&amp;dbP!$D$2),"&gt;="&amp;AF$6,INDIRECT($F$1&amp;dbP!$D$2&amp;":"&amp;dbP!$D$2),"&lt;="&amp;AF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G110" s="1">
        <f ca="1">SUMIFS(INDIRECT($F$1&amp;$F110&amp;":"&amp;$F110),INDIRECT($F$1&amp;dbP!$D$2&amp;":"&amp;dbP!$D$2),"&gt;="&amp;AG$6,INDIRECT($F$1&amp;dbP!$D$2&amp;":"&amp;dbP!$D$2),"&lt;="&amp;AG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H110" s="1">
        <f ca="1">SUMIFS(INDIRECT($F$1&amp;$F110&amp;":"&amp;$F110),INDIRECT($F$1&amp;dbP!$D$2&amp;":"&amp;dbP!$D$2),"&gt;="&amp;AH$6,INDIRECT($F$1&amp;dbP!$D$2&amp;":"&amp;dbP!$D$2),"&lt;="&amp;AH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I110" s="1">
        <f ca="1">SUMIFS(INDIRECT($F$1&amp;$F110&amp;":"&amp;$F110),INDIRECT($F$1&amp;dbP!$D$2&amp;":"&amp;dbP!$D$2),"&gt;="&amp;AI$6,INDIRECT($F$1&amp;dbP!$D$2&amp;":"&amp;dbP!$D$2),"&lt;="&amp;AI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J110" s="1">
        <f ca="1">SUMIFS(INDIRECT($F$1&amp;$F110&amp;":"&amp;$F110),INDIRECT($F$1&amp;dbP!$D$2&amp;":"&amp;dbP!$D$2),"&gt;="&amp;AJ$6,INDIRECT($F$1&amp;dbP!$D$2&amp;":"&amp;dbP!$D$2),"&lt;="&amp;AJ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K110" s="1">
        <f ca="1">SUMIFS(INDIRECT($F$1&amp;$F110&amp;":"&amp;$F110),INDIRECT($F$1&amp;dbP!$D$2&amp;":"&amp;dbP!$D$2),"&gt;="&amp;AK$6,INDIRECT($F$1&amp;dbP!$D$2&amp;":"&amp;dbP!$D$2),"&lt;="&amp;AK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L110" s="1">
        <f ca="1">SUMIFS(INDIRECT($F$1&amp;$F110&amp;":"&amp;$F110),INDIRECT($F$1&amp;dbP!$D$2&amp;":"&amp;dbP!$D$2),"&gt;="&amp;AL$6,INDIRECT($F$1&amp;dbP!$D$2&amp;":"&amp;dbP!$D$2),"&lt;="&amp;AL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M110" s="1">
        <f ca="1">SUMIFS(INDIRECT($F$1&amp;$F110&amp;":"&amp;$F110),INDIRECT($F$1&amp;dbP!$D$2&amp;":"&amp;dbP!$D$2),"&gt;="&amp;AM$6,INDIRECT($F$1&amp;dbP!$D$2&amp;":"&amp;dbP!$D$2),"&lt;="&amp;AM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N110" s="1">
        <f ca="1">SUMIFS(INDIRECT($F$1&amp;$F110&amp;":"&amp;$F110),INDIRECT($F$1&amp;dbP!$D$2&amp;":"&amp;dbP!$D$2),"&gt;="&amp;AN$6,INDIRECT($F$1&amp;dbP!$D$2&amp;":"&amp;dbP!$D$2),"&lt;="&amp;AN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O110" s="1">
        <f ca="1">SUMIFS(INDIRECT($F$1&amp;$F110&amp;":"&amp;$F110),INDIRECT($F$1&amp;dbP!$D$2&amp;":"&amp;dbP!$D$2),"&gt;="&amp;AO$6,INDIRECT($F$1&amp;dbP!$D$2&amp;":"&amp;dbP!$D$2),"&lt;="&amp;AO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P110" s="1">
        <f ca="1">SUMIFS(INDIRECT($F$1&amp;$F110&amp;":"&amp;$F110),INDIRECT($F$1&amp;dbP!$D$2&amp;":"&amp;dbP!$D$2),"&gt;="&amp;AP$6,INDIRECT($F$1&amp;dbP!$D$2&amp;":"&amp;dbP!$D$2),"&lt;="&amp;AP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Q110" s="1">
        <f ca="1">SUMIFS(INDIRECT($F$1&amp;$F110&amp;":"&amp;$F110),INDIRECT($F$1&amp;dbP!$D$2&amp;":"&amp;dbP!$D$2),"&gt;="&amp;AQ$6,INDIRECT($F$1&amp;dbP!$D$2&amp;":"&amp;dbP!$D$2),"&lt;="&amp;AQ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R110" s="1">
        <f ca="1">SUMIFS(INDIRECT($F$1&amp;$F110&amp;":"&amp;$F110),INDIRECT($F$1&amp;dbP!$D$2&amp;":"&amp;dbP!$D$2),"&gt;="&amp;AR$6,INDIRECT($F$1&amp;dbP!$D$2&amp;":"&amp;dbP!$D$2),"&lt;="&amp;AR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S110" s="1">
        <f ca="1">SUMIFS(INDIRECT($F$1&amp;$F110&amp;":"&amp;$F110),INDIRECT($F$1&amp;dbP!$D$2&amp;":"&amp;dbP!$D$2),"&gt;="&amp;AS$6,INDIRECT($F$1&amp;dbP!$D$2&amp;":"&amp;dbP!$D$2),"&lt;="&amp;AS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T110" s="1">
        <f ca="1">SUMIFS(INDIRECT($F$1&amp;$F110&amp;":"&amp;$F110),INDIRECT($F$1&amp;dbP!$D$2&amp;":"&amp;dbP!$D$2),"&gt;="&amp;AT$6,INDIRECT($F$1&amp;dbP!$D$2&amp;":"&amp;dbP!$D$2),"&lt;="&amp;AT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U110" s="1">
        <f ca="1">SUMIFS(INDIRECT($F$1&amp;$F110&amp;":"&amp;$F110),INDIRECT($F$1&amp;dbP!$D$2&amp;":"&amp;dbP!$D$2),"&gt;="&amp;AU$6,INDIRECT($F$1&amp;dbP!$D$2&amp;":"&amp;dbP!$D$2),"&lt;="&amp;AU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V110" s="1">
        <f ca="1">SUMIFS(INDIRECT($F$1&amp;$F110&amp;":"&amp;$F110),INDIRECT($F$1&amp;dbP!$D$2&amp;":"&amp;dbP!$D$2),"&gt;="&amp;AV$6,INDIRECT($F$1&amp;dbP!$D$2&amp;":"&amp;dbP!$D$2),"&lt;="&amp;AV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W110" s="1">
        <f ca="1">SUMIFS(INDIRECT($F$1&amp;$F110&amp;":"&amp;$F110),INDIRECT($F$1&amp;dbP!$D$2&amp;":"&amp;dbP!$D$2),"&gt;="&amp;AW$6,INDIRECT($F$1&amp;dbP!$D$2&amp;":"&amp;dbP!$D$2),"&lt;="&amp;AW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X110" s="1">
        <f ca="1">SUMIFS(INDIRECT($F$1&amp;$F110&amp;":"&amp;$F110),INDIRECT($F$1&amp;dbP!$D$2&amp;":"&amp;dbP!$D$2),"&gt;="&amp;AX$6,INDIRECT($F$1&amp;dbP!$D$2&amp;":"&amp;dbP!$D$2),"&lt;="&amp;AX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Y110" s="1">
        <f ca="1">SUMIFS(INDIRECT($F$1&amp;$F110&amp;":"&amp;$F110),INDIRECT($F$1&amp;dbP!$D$2&amp;":"&amp;dbP!$D$2),"&gt;="&amp;AY$6,INDIRECT($F$1&amp;dbP!$D$2&amp;":"&amp;dbP!$D$2),"&lt;="&amp;AY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Z110" s="1">
        <f ca="1">SUMIFS(INDIRECT($F$1&amp;$F110&amp;":"&amp;$F110),INDIRECT($F$1&amp;dbP!$D$2&amp;":"&amp;dbP!$D$2),"&gt;="&amp;AZ$6,INDIRECT($F$1&amp;dbP!$D$2&amp;":"&amp;dbP!$D$2),"&lt;="&amp;AZ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A110" s="1">
        <f ca="1">SUMIFS(INDIRECT($F$1&amp;$F110&amp;":"&amp;$F110),INDIRECT($F$1&amp;dbP!$D$2&amp;":"&amp;dbP!$D$2),"&gt;="&amp;BA$6,INDIRECT($F$1&amp;dbP!$D$2&amp;":"&amp;dbP!$D$2),"&lt;="&amp;BA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B110" s="1">
        <f ca="1">SUMIFS(INDIRECT($F$1&amp;$F110&amp;":"&amp;$F110),INDIRECT($F$1&amp;dbP!$D$2&amp;":"&amp;dbP!$D$2),"&gt;="&amp;BB$6,INDIRECT($F$1&amp;dbP!$D$2&amp;":"&amp;dbP!$D$2),"&lt;="&amp;BB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C110" s="1">
        <f ca="1">SUMIFS(INDIRECT($F$1&amp;$F110&amp;":"&amp;$F110),INDIRECT($F$1&amp;dbP!$D$2&amp;":"&amp;dbP!$D$2),"&gt;="&amp;BC$6,INDIRECT($F$1&amp;dbP!$D$2&amp;":"&amp;dbP!$D$2),"&lt;="&amp;BC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D110" s="1">
        <f ca="1">SUMIFS(INDIRECT($F$1&amp;$F110&amp;":"&amp;$F110),INDIRECT($F$1&amp;dbP!$D$2&amp;":"&amp;dbP!$D$2),"&gt;="&amp;BD$6,INDIRECT($F$1&amp;dbP!$D$2&amp;":"&amp;dbP!$D$2),"&lt;="&amp;BD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E110" s="1">
        <f ca="1">SUMIFS(INDIRECT($F$1&amp;$F110&amp;":"&amp;$F110),INDIRECT($F$1&amp;dbP!$D$2&amp;":"&amp;dbP!$D$2),"&gt;="&amp;BE$6,INDIRECT($F$1&amp;dbP!$D$2&amp;":"&amp;dbP!$D$2),"&lt;="&amp;BE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</row>
    <row r="111" spans="1:57" x14ac:dyDescent="0.3">
      <c r="B111" s="1">
        <f>MAX(B$109:B110)+1</f>
        <v>190</v>
      </c>
      <c r="F111" s="1" t="str">
        <f ca="1">INDIRECT($B$1&amp;Items!H$2&amp;$B111)</f>
        <v>Y</v>
      </c>
      <c r="H111" s="13" t="str">
        <f ca="1">INDIRECT($B$1&amp;Items!E$2&amp;$B111)</f>
        <v>Ввод в эксплуатацию</v>
      </c>
      <c r="I111" s="13" t="str">
        <f ca="1">IF(INDIRECT($B$1&amp;Items!F$2&amp;$B111)="",H111,INDIRECT($B$1&amp;Items!F$2&amp;$B111))</f>
        <v>Основные средства - тип - 1</v>
      </c>
      <c r="J111" s="1" t="str">
        <f ca="1">IF(INDIRECT($B$1&amp;Items!G$2&amp;$B111)="",IF(H111&lt;&gt;I111,"  "&amp;I111,I111),"    "&amp;INDIRECT($B$1&amp;Items!G$2&amp;$B111))</f>
        <v xml:space="preserve">  Основные средства - тип - 1</v>
      </c>
      <c r="S111" s="1">
        <f ca="1">SUM($U111:INDIRECT(ADDRESS(ROW(),SUMIFS($1:$1,$5:$5,MAX($5:$5)))))</f>
        <v>19641256.262499999</v>
      </c>
      <c r="V111" s="1">
        <f ca="1">SUMIFS(INDIRECT($F$1&amp;$F111&amp;":"&amp;$F111),INDIRECT($F$1&amp;dbP!$D$2&amp;":"&amp;dbP!$D$2),"&gt;="&amp;V$6,INDIRECT($F$1&amp;dbP!$D$2&amp;":"&amp;dbP!$D$2),"&lt;="&amp;V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W111" s="1">
        <f ca="1">SUMIFS(INDIRECT($F$1&amp;$F111&amp;":"&amp;$F111),INDIRECT($F$1&amp;dbP!$D$2&amp;":"&amp;dbP!$D$2),"&gt;="&amp;W$6,INDIRECT($F$1&amp;dbP!$D$2&amp;":"&amp;dbP!$D$2),"&lt;="&amp;W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19641256.262499999</v>
      </c>
      <c r="X111" s="1">
        <f ca="1">SUMIFS(INDIRECT($F$1&amp;$F111&amp;":"&amp;$F111),INDIRECT($F$1&amp;dbP!$D$2&amp;":"&amp;dbP!$D$2),"&gt;="&amp;X$6,INDIRECT($F$1&amp;dbP!$D$2&amp;":"&amp;dbP!$D$2),"&lt;="&amp;X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Y111" s="1">
        <f ca="1">SUMIFS(INDIRECT($F$1&amp;$F111&amp;":"&amp;$F111),INDIRECT($F$1&amp;dbP!$D$2&amp;":"&amp;dbP!$D$2),"&gt;="&amp;Y$6,INDIRECT($F$1&amp;dbP!$D$2&amp;":"&amp;dbP!$D$2),"&lt;="&amp;Y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Z111" s="1">
        <f ca="1">SUMIFS(INDIRECT($F$1&amp;$F111&amp;":"&amp;$F111),INDIRECT($F$1&amp;dbP!$D$2&amp;":"&amp;dbP!$D$2),"&gt;="&amp;Z$6,INDIRECT($F$1&amp;dbP!$D$2&amp;":"&amp;dbP!$D$2),"&lt;="&amp;Z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A111" s="1">
        <f ca="1">SUMIFS(INDIRECT($F$1&amp;$F111&amp;":"&amp;$F111),INDIRECT($F$1&amp;dbP!$D$2&amp;":"&amp;dbP!$D$2),"&gt;="&amp;AA$6,INDIRECT($F$1&amp;dbP!$D$2&amp;":"&amp;dbP!$D$2),"&lt;="&amp;AA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B111" s="1">
        <f ca="1">SUMIFS(INDIRECT($F$1&amp;$F111&amp;":"&amp;$F111),INDIRECT($F$1&amp;dbP!$D$2&amp;":"&amp;dbP!$D$2),"&gt;="&amp;AB$6,INDIRECT($F$1&amp;dbP!$D$2&amp;":"&amp;dbP!$D$2),"&lt;="&amp;AB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C111" s="1">
        <f ca="1">SUMIFS(INDIRECT($F$1&amp;$F111&amp;":"&amp;$F111),INDIRECT($F$1&amp;dbP!$D$2&amp;":"&amp;dbP!$D$2),"&gt;="&amp;AC$6,INDIRECT($F$1&amp;dbP!$D$2&amp;":"&amp;dbP!$D$2),"&lt;="&amp;AC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D111" s="1">
        <f ca="1">SUMIFS(INDIRECT($F$1&amp;$F111&amp;":"&amp;$F111),INDIRECT($F$1&amp;dbP!$D$2&amp;":"&amp;dbP!$D$2),"&gt;="&amp;AD$6,INDIRECT($F$1&amp;dbP!$D$2&amp;":"&amp;dbP!$D$2),"&lt;="&amp;AD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E111" s="1">
        <f ca="1">SUMIFS(INDIRECT($F$1&amp;$F111&amp;":"&amp;$F111),INDIRECT($F$1&amp;dbP!$D$2&amp;":"&amp;dbP!$D$2),"&gt;="&amp;AE$6,INDIRECT($F$1&amp;dbP!$D$2&amp;":"&amp;dbP!$D$2),"&lt;="&amp;AE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F111" s="1">
        <f ca="1">SUMIFS(INDIRECT($F$1&amp;$F111&amp;":"&amp;$F111),INDIRECT($F$1&amp;dbP!$D$2&amp;":"&amp;dbP!$D$2),"&gt;="&amp;AF$6,INDIRECT($F$1&amp;dbP!$D$2&amp;":"&amp;dbP!$D$2),"&lt;="&amp;AF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G111" s="1">
        <f ca="1">SUMIFS(INDIRECT($F$1&amp;$F111&amp;":"&amp;$F111),INDIRECT($F$1&amp;dbP!$D$2&amp;":"&amp;dbP!$D$2),"&gt;="&amp;AG$6,INDIRECT($F$1&amp;dbP!$D$2&amp;":"&amp;dbP!$D$2),"&lt;="&amp;AG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H111" s="1">
        <f ca="1">SUMIFS(INDIRECT($F$1&amp;$F111&amp;":"&amp;$F111),INDIRECT($F$1&amp;dbP!$D$2&amp;":"&amp;dbP!$D$2),"&gt;="&amp;AH$6,INDIRECT($F$1&amp;dbP!$D$2&amp;":"&amp;dbP!$D$2),"&lt;="&amp;AH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I111" s="1">
        <f ca="1">SUMIFS(INDIRECT($F$1&amp;$F111&amp;":"&amp;$F111),INDIRECT($F$1&amp;dbP!$D$2&amp;":"&amp;dbP!$D$2),"&gt;="&amp;AI$6,INDIRECT($F$1&amp;dbP!$D$2&amp;":"&amp;dbP!$D$2),"&lt;="&amp;AI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J111" s="1">
        <f ca="1">SUMIFS(INDIRECT($F$1&amp;$F111&amp;":"&amp;$F111),INDIRECT($F$1&amp;dbP!$D$2&amp;":"&amp;dbP!$D$2),"&gt;="&amp;AJ$6,INDIRECT($F$1&amp;dbP!$D$2&amp;":"&amp;dbP!$D$2),"&lt;="&amp;AJ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K111" s="1">
        <f ca="1">SUMIFS(INDIRECT($F$1&amp;$F111&amp;":"&amp;$F111),INDIRECT($F$1&amp;dbP!$D$2&amp;":"&amp;dbP!$D$2),"&gt;="&amp;AK$6,INDIRECT($F$1&amp;dbP!$D$2&amp;":"&amp;dbP!$D$2),"&lt;="&amp;AK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L111" s="1">
        <f ca="1">SUMIFS(INDIRECT($F$1&amp;$F111&amp;":"&amp;$F111),INDIRECT($F$1&amp;dbP!$D$2&amp;":"&amp;dbP!$D$2),"&gt;="&amp;AL$6,INDIRECT($F$1&amp;dbP!$D$2&amp;":"&amp;dbP!$D$2),"&lt;="&amp;AL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M111" s="1">
        <f ca="1">SUMIFS(INDIRECT($F$1&amp;$F111&amp;":"&amp;$F111),INDIRECT($F$1&amp;dbP!$D$2&amp;":"&amp;dbP!$D$2),"&gt;="&amp;AM$6,INDIRECT($F$1&amp;dbP!$D$2&amp;":"&amp;dbP!$D$2),"&lt;="&amp;AM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N111" s="1">
        <f ca="1">SUMIFS(INDIRECT($F$1&amp;$F111&amp;":"&amp;$F111),INDIRECT($F$1&amp;dbP!$D$2&amp;":"&amp;dbP!$D$2),"&gt;="&amp;AN$6,INDIRECT($F$1&amp;dbP!$D$2&amp;":"&amp;dbP!$D$2),"&lt;="&amp;AN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O111" s="1">
        <f ca="1">SUMIFS(INDIRECT($F$1&amp;$F111&amp;":"&amp;$F111),INDIRECT($F$1&amp;dbP!$D$2&amp;":"&amp;dbP!$D$2),"&gt;="&amp;AO$6,INDIRECT($F$1&amp;dbP!$D$2&amp;":"&amp;dbP!$D$2),"&lt;="&amp;AO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P111" s="1">
        <f ca="1">SUMIFS(INDIRECT($F$1&amp;$F111&amp;":"&amp;$F111),INDIRECT($F$1&amp;dbP!$D$2&amp;":"&amp;dbP!$D$2),"&gt;="&amp;AP$6,INDIRECT($F$1&amp;dbP!$D$2&amp;":"&amp;dbP!$D$2),"&lt;="&amp;AP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Q111" s="1">
        <f ca="1">SUMIFS(INDIRECT($F$1&amp;$F111&amp;":"&amp;$F111),INDIRECT($F$1&amp;dbP!$D$2&amp;":"&amp;dbP!$D$2),"&gt;="&amp;AQ$6,INDIRECT($F$1&amp;dbP!$D$2&amp;":"&amp;dbP!$D$2),"&lt;="&amp;AQ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R111" s="1">
        <f ca="1">SUMIFS(INDIRECT($F$1&amp;$F111&amp;":"&amp;$F111),INDIRECT($F$1&amp;dbP!$D$2&amp;":"&amp;dbP!$D$2),"&gt;="&amp;AR$6,INDIRECT($F$1&amp;dbP!$D$2&amp;":"&amp;dbP!$D$2),"&lt;="&amp;AR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S111" s="1">
        <f ca="1">SUMIFS(INDIRECT($F$1&amp;$F111&amp;":"&amp;$F111),INDIRECT($F$1&amp;dbP!$D$2&amp;":"&amp;dbP!$D$2),"&gt;="&amp;AS$6,INDIRECT($F$1&amp;dbP!$D$2&amp;":"&amp;dbP!$D$2),"&lt;="&amp;AS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T111" s="1">
        <f ca="1">SUMIFS(INDIRECT($F$1&amp;$F111&amp;":"&amp;$F111),INDIRECT($F$1&amp;dbP!$D$2&amp;":"&amp;dbP!$D$2),"&gt;="&amp;AT$6,INDIRECT($F$1&amp;dbP!$D$2&amp;":"&amp;dbP!$D$2),"&lt;="&amp;AT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U111" s="1">
        <f ca="1">SUMIFS(INDIRECT($F$1&amp;$F111&amp;":"&amp;$F111),INDIRECT($F$1&amp;dbP!$D$2&amp;":"&amp;dbP!$D$2),"&gt;="&amp;AU$6,INDIRECT($F$1&amp;dbP!$D$2&amp;":"&amp;dbP!$D$2),"&lt;="&amp;AU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V111" s="1">
        <f ca="1">SUMIFS(INDIRECT($F$1&amp;$F111&amp;":"&amp;$F111),INDIRECT($F$1&amp;dbP!$D$2&amp;":"&amp;dbP!$D$2),"&gt;="&amp;AV$6,INDIRECT($F$1&amp;dbP!$D$2&amp;":"&amp;dbP!$D$2),"&lt;="&amp;AV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W111" s="1">
        <f ca="1">SUMIFS(INDIRECT($F$1&amp;$F111&amp;":"&amp;$F111),INDIRECT($F$1&amp;dbP!$D$2&amp;":"&amp;dbP!$D$2),"&gt;="&amp;AW$6,INDIRECT($F$1&amp;dbP!$D$2&amp;":"&amp;dbP!$D$2),"&lt;="&amp;AW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X111" s="1">
        <f ca="1">SUMIFS(INDIRECT($F$1&amp;$F111&amp;":"&amp;$F111),INDIRECT($F$1&amp;dbP!$D$2&amp;":"&amp;dbP!$D$2),"&gt;="&amp;AX$6,INDIRECT($F$1&amp;dbP!$D$2&amp;":"&amp;dbP!$D$2),"&lt;="&amp;AX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Y111" s="1">
        <f ca="1">SUMIFS(INDIRECT($F$1&amp;$F111&amp;":"&amp;$F111),INDIRECT($F$1&amp;dbP!$D$2&amp;":"&amp;dbP!$D$2),"&gt;="&amp;AY$6,INDIRECT($F$1&amp;dbP!$D$2&amp;":"&amp;dbP!$D$2),"&lt;="&amp;AY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Z111" s="1">
        <f ca="1">SUMIFS(INDIRECT($F$1&amp;$F111&amp;":"&amp;$F111),INDIRECT($F$1&amp;dbP!$D$2&amp;":"&amp;dbP!$D$2),"&gt;="&amp;AZ$6,INDIRECT($F$1&amp;dbP!$D$2&amp;":"&amp;dbP!$D$2),"&lt;="&amp;AZ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A111" s="1">
        <f ca="1">SUMIFS(INDIRECT($F$1&amp;$F111&amp;":"&amp;$F111),INDIRECT($F$1&amp;dbP!$D$2&amp;":"&amp;dbP!$D$2),"&gt;="&amp;BA$6,INDIRECT($F$1&amp;dbP!$D$2&amp;":"&amp;dbP!$D$2),"&lt;="&amp;BA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B111" s="1">
        <f ca="1">SUMIFS(INDIRECT($F$1&amp;$F111&amp;":"&amp;$F111),INDIRECT($F$1&amp;dbP!$D$2&amp;":"&amp;dbP!$D$2),"&gt;="&amp;BB$6,INDIRECT($F$1&amp;dbP!$D$2&amp;":"&amp;dbP!$D$2),"&lt;="&amp;BB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C111" s="1">
        <f ca="1">SUMIFS(INDIRECT($F$1&amp;$F111&amp;":"&amp;$F111),INDIRECT($F$1&amp;dbP!$D$2&amp;":"&amp;dbP!$D$2),"&gt;="&amp;BC$6,INDIRECT($F$1&amp;dbP!$D$2&amp;":"&amp;dbP!$D$2),"&lt;="&amp;BC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D111" s="1">
        <f ca="1">SUMIFS(INDIRECT($F$1&amp;$F111&amp;":"&amp;$F111),INDIRECT($F$1&amp;dbP!$D$2&amp;":"&amp;dbP!$D$2),"&gt;="&amp;BD$6,INDIRECT($F$1&amp;dbP!$D$2&amp;":"&amp;dbP!$D$2),"&lt;="&amp;BD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E111" s="1">
        <f ca="1">SUMIFS(INDIRECT($F$1&amp;$F111&amp;":"&amp;$F111),INDIRECT($F$1&amp;dbP!$D$2&amp;":"&amp;dbP!$D$2),"&gt;="&amp;BE$6,INDIRECT($F$1&amp;dbP!$D$2&amp;":"&amp;dbP!$D$2),"&lt;="&amp;BE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</row>
    <row r="112" spans="1:57" x14ac:dyDescent="0.3">
      <c r="B112" s="1">
        <f>MAX(B$109:B111)+1</f>
        <v>191</v>
      </c>
      <c r="F112" s="1" t="str">
        <f ca="1">INDIRECT($B$1&amp;Items!H$2&amp;$B112)</f>
        <v>Y</v>
      </c>
      <c r="H112" s="13" t="str">
        <f ca="1">INDIRECT($B$1&amp;Items!E$2&amp;$B112)</f>
        <v>Ввод в эксплуатацию</v>
      </c>
      <c r="I112" s="13" t="str">
        <f ca="1">IF(INDIRECT($B$1&amp;Items!F$2&amp;$B112)="",H112,INDIRECT($B$1&amp;Items!F$2&amp;$B112))</f>
        <v>Основные средства - тип - 1</v>
      </c>
      <c r="J112" s="1" t="str">
        <f ca="1">IF(INDIRECT($B$1&amp;Items!G$2&amp;$B112)="",IF(H112&lt;&gt;I112,"  "&amp;I112,I112),"    "&amp;INDIRECT($B$1&amp;Items!G$2&amp;$B112))</f>
        <v xml:space="preserve">    Капзатраты - тип - 1 - 1</v>
      </c>
      <c r="S112" s="1">
        <f ca="1">SUM($U112:INDIRECT(ADDRESS(ROW(),SUMIFS($1:$1,$5:$5,MAX($5:$5)))))</f>
        <v>1672000</v>
      </c>
      <c r="V112" s="1">
        <f ca="1">SUMIFS(INDIRECT($F$1&amp;$F112&amp;":"&amp;$F112),INDIRECT($F$1&amp;dbP!$D$2&amp;":"&amp;dbP!$D$2),"&gt;="&amp;V$6,INDIRECT($F$1&amp;dbP!$D$2&amp;":"&amp;dbP!$D$2),"&lt;="&amp;V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W112" s="1">
        <f ca="1">SUMIFS(INDIRECT($F$1&amp;$F112&amp;":"&amp;$F112),INDIRECT($F$1&amp;dbP!$D$2&amp;":"&amp;dbP!$D$2),"&gt;="&amp;W$6,INDIRECT($F$1&amp;dbP!$D$2&amp;":"&amp;dbP!$D$2),"&lt;="&amp;W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1672000</v>
      </c>
      <c r="X112" s="1">
        <f ca="1">SUMIFS(INDIRECT($F$1&amp;$F112&amp;":"&amp;$F112),INDIRECT($F$1&amp;dbP!$D$2&amp;":"&amp;dbP!$D$2),"&gt;="&amp;X$6,INDIRECT($F$1&amp;dbP!$D$2&amp;":"&amp;dbP!$D$2),"&lt;="&amp;X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Y112" s="1">
        <f ca="1">SUMIFS(INDIRECT($F$1&amp;$F112&amp;":"&amp;$F112),INDIRECT($F$1&amp;dbP!$D$2&amp;":"&amp;dbP!$D$2),"&gt;="&amp;Y$6,INDIRECT($F$1&amp;dbP!$D$2&amp;":"&amp;dbP!$D$2),"&lt;="&amp;Y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Z112" s="1">
        <f ca="1">SUMIFS(INDIRECT($F$1&amp;$F112&amp;":"&amp;$F112),INDIRECT($F$1&amp;dbP!$D$2&amp;":"&amp;dbP!$D$2),"&gt;="&amp;Z$6,INDIRECT($F$1&amp;dbP!$D$2&amp;":"&amp;dbP!$D$2),"&lt;="&amp;Z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A112" s="1">
        <f ca="1">SUMIFS(INDIRECT($F$1&amp;$F112&amp;":"&amp;$F112),INDIRECT($F$1&amp;dbP!$D$2&amp;":"&amp;dbP!$D$2),"&gt;="&amp;AA$6,INDIRECT($F$1&amp;dbP!$D$2&amp;":"&amp;dbP!$D$2),"&lt;="&amp;AA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B112" s="1">
        <f ca="1">SUMIFS(INDIRECT($F$1&amp;$F112&amp;":"&amp;$F112),INDIRECT($F$1&amp;dbP!$D$2&amp;":"&amp;dbP!$D$2),"&gt;="&amp;AB$6,INDIRECT($F$1&amp;dbP!$D$2&amp;":"&amp;dbP!$D$2),"&lt;="&amp;AB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C112" s="1">
        <f ca="1">SUMIFS(INDIRECT($F$1&amp;$F112&amp;":"&amp;$F112),INDIRECT($F$1&amp;dbP!$D$2&amp;":"&amp;dbP!$D$2),"&gt;="&amp;AC$6,INDIRECT($F$1&amp;dbP!$D$2&amp;":"&amp;dbP!$D$2),"&lt;="&amp;AC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D112" s="1">
        <f ca="1">SUMIFS(INDIRECT($F$1&amp;$F112&amp;":"&amp;$F112),INDIRECT($F$1&amp;dbP!$D$2&amp;":"&amp;dbP!$D$2),"&gt;="&amp;AD$6,INDIRECT($F$1&amp;dbP!$D$2&amp;":"&amp;dbP!$D$2),"&lt;="&amp;AD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E112" s="1">
        <f ca="1">SUMIFS(INDIRECT($F$1&amp;$F112&amp;":"&amp;$F112),INDIRECT($F$1&amp;dbP!$D$2&amp;":"&amp;dbP!$D$2),"&gt;="&amp;AE$6,INDIRECT($F$1&amp;dbP!$D$2&amp;":"&amp;dbP!$D$2),"&lt;="&amp;AE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F112" s="1">
        <f ca="1">SUMIFS(INDIRECT($F$1&amp;$F112&amp;":"&amp;$F112),INDIRECT($F$1&amp;dbP!$D$2&amp;":"&amp;dbP!$D$2),"&gt;="&amp;AF$6,INDIRECT($F$1&amp;dbP!$D$2&amp;":"&amp;dbP!$D$2),"&lt;="&amp;AF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G112" s="1">
        <f ca="1">SUMIFS(INDIRECT($F$1&amp;$F112&amp;":"&amp;$F112),INDIRECT($F$1&amp;dbP!$D$2&amp;":"&amp;dbP!$D$2),"&gt;="&amp;AG$6,INDIRECT($F$1&amp;dbP!$D$2&amp;":"&amp;dbP!$D$2),"&lt;="&amp;AG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H112" s="1">
        <f ca="1">SUMIFS(INDIRECT($F$1&amp;$F112&amp;":"&amp;$F112),INDIRECT($F$1&amp;dbP!$D$2&amp;":"&amp;dbP!$D$2),"&gt;="&amp;AH$6,INDIRECT($F$1&amp;dbP!$D$2&amp;":"&amp;dbP!$D$2),"&lt;="&amp;AH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I112" s="1">
        <f ca="1">SUMIFS(INDIRECT($F$1&amp;$F112&amp;":"&amp;$F112),INDIRECT($F$1&amp;dbP!$D$2&amp;":"&amp;dbP!$D$2),"&gt;="&amp;AI$6,INDIRECT($F$1&amp;dbP!$D$2&amp;":"&amp;dbP!$D$2),"&lt;="&amp;AI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J112" s="1">
        <f ca="1">SUMIFS(INDIRECT($F$1&amp;$F112&amp;":"&amp;$F112),INDIRECT($F$1&amp;dbP!$D$2&amp;":"&amp;dbP!$D$2),"&gt;="&amp;AJ$6,INDIRECT($F$1&amp;dbP!$D$2&amp;":"&amp;dbP!$D$2),"&lt;="&amp;AJ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K112" s="1">
        <f ca="1">SUMIFS(INDIRECT($F$1&amp;$F112&amp;":"&amp;$F112),INDIRECT($F$1&amp;dbP!$D$2&amp;":"&amp;dbP!$D$2),"&gt;="&amp;AK$6,INDIRECT($F$1&amp;dbP!$D$2&amp;":"&amp;dbP!$D$2),"&lt;="&amp;AK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L112" s="1">
        <f ca="1">SUMIFS(INDIRECT($F$1&amp;$F112&amp;":"&amp;$F112),INDIRECT($F$1&amp;dbP!$D$2&amp;":"&amp;dbP!$D$2),"&gt;="&amp;AL$6,INDIRECT($F$1&amp;dbP!$D$2&amp;":"&amp;dbP!$D$2),"&lt;="&amp;AL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M112" s="1">
        <f ca="1">SUMIFS(INDIRECT($F$1&amp;$F112&amp;":"&amp;$F112),INDIRECT($F$1&amp;dbP!$D$2&amp;":"&amp;dbP!$D$2),"&gt;="&amp;AM$6,INDIRECT($F$1&amp;dbP!$D$2&amp;":"&amp;dbP!$D$2),"&lt;="&amp;AM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N112" s="1">
        <f ca="1">SUMIFS(INDIRECT($F$1&amp;$F112&amp;":"&amp;$F112),INDIRECT($F$1&amp;dbP!$D$2&amp;":"&amp;dbP!$D$2),"&gt;="&amp;AN$6,INDIRECT($F$1&amp;dbP!$D$2&amp;":"&amp;dbP!$D$2),"&lt;="&amp;AN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O112" s="1">
        <f ca="1">SUMIFS(INDIRECT($F$1&amp;$F112&amp;":"&amp;$F112),INDIRECT($F$1&amp;dbP!$D$2&amp;":"&amp;dbP!$D$2),"&gt;="&amp;AO$6,INDIRECT($F$1&amp;dbP!$D$2&amp;":"&amp;dbP!$D$2),"&lt;="&amp;AO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P112" s="1">
        <f ca="1">SUMIFS(INDIRECT($F$1&amp;$F112&amp;":"&amp;$F112),INDIRECT($F$1&amp;dbP!$D$2&amp;":"&amp;dbP!$D$2),"&gt;="&amp;AP$6,INDIRECT($F$1&amp;dbP!$D$2&amp;":"&amp;dbP!$D$2),"&lt;="&amp;AP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Q112" s="1">
        <f ca="1">SUMIFS(INDIRECT($F$1&amp;$F112&amp;":"&amp;$F112),INDIRECT($F$1&amp;dbP!$D$2&amp;":"&amp;dbP!$D$2),"&gt;="&amp;AQ$6,INDIRECT($F$1&amp;dbP!$D$2&amp;":"&amp;dbP!$D$2),"&lt;="&amp;AQ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R112" s="1">
        <f ca="1">SUMIFS(INDIRECT($F$1&amp;$F112&amp;":"&amp;$F112),INDIRECT($F$1&amp;dbP!$D$2&amp;":"&amp;dbP!$D$2),"&gt;="&amp;AR$6,INDIRECT($F$1&amp;dbP!$D$2&amp;":"&amp;dbP!$D$2),"&lt;="&amp;AR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S112" s="1">
        <f ca="1">SUMIFS(INDIRECT($F$1&amp;$F112&amp;":"&amp;$F112),INDIRECT($F$1&amp;dbP!$D$2&amp;":"&amp;dbP!$D$2),"&gt;="&amp;AS$6,INDIRECT($F$1&amp;dbP!$D$2&amp;":"&amp;dbP!$D$2),"&lt;="&amp;AS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T112" s="1">
        <f ca="1">SUMIFS(INDIRECT($F$1&amp;$F112&amp;":"&amp;$F112),INDIRECT($F$1&amp;dbP!$D$2&amp;":"&amp;dbP!$D$2),"&gt;="&amp;AT$6,INDIRECT($F$1&amp;dbP!$D$2&amp;":"&amp;dbP!$D$2),"&lt;="&amp;AT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U112" s="1">
        <f ca="1">SUMIFS(INDIRECT($F$1&amp;$F112&amp;":"&amp;$F112),INDIRECT($F$1&amp;dbP!$D$2&amp;":"&amp;dbP!$D$2),"&gt;="&amp;AU$6,INDIRECT($F$1&amp;dbP!$D$2&amp;":"&amp;dbP!$D$2),"&lt;="&amp;AU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V112" s="1">
        <f ca="1">SUMIFS(INDIRECT($F$1&amp;$F112&amp;":"&amp;$F112),INDIRECT($F$1&amp;dbP!$D$2&amp;":"&amp;dbP!$D$2),"&gt;="&amp;AV$6,INDIRECT($F$1&amp;dbP!$D$2&amp;":"&amp;dbP!$D$2),"&lt;="&amp;AV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W112" s="1">
        <f ca="1">SUMIFS(INDIRECT($F$1&amp;$F112&amp;":"&amp;$F112),INDIRECT($F$1&amp;dbP!$D$2&amp;":"&amp;dbP!$D$2),"&gt;="&amp;AW$6,INDIRECT($F$1&amp;dbP!$D$2&amp;":"&amp;dbP!$D$2),"&lt;="&amp;AW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X112" s="1">
        <f ca="1">SUMIFS(INDIRECT($F$1&amp;$F112&amp;":"&amp;$F112),INDIRECT($F$1&amp;dbP!$D$2&amp;":"&amp;dbP!$D$2),"&gt;="&amp;AX$6,INDIRECT($F$1&amp;dbP!$D$2&amp;":"&amp;dbP!$D$2),"&lt;="&amp;AX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Y112" s="1">
        <f ca="1">SUMIFS(INDIRECT($F$1&amp;$F112&amp;":"&amp;$F112),INDIRECT($F$1&amp;dbP!$D$2&amp;":"&amp;dbP!$D$2),"&gt;="&amp;AY$6,INDIRECT($F$1&amp;dbP!$D$2&amp;":"&amp;dbP!$D$2),"&lt;="&amp;AY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Z112" s="1">
        <f ca="1">SUMIFS(INDIRECT($F$1&amp;$F112&amp;":"&amp;$F112),INDIRECT($F$1&amp;dbP!$D$2&amp;":"&amp;dbP!$D$2),"&gt;="&amp;AZ$6,INDIRECT($F$1&amp;dbP!$D$2&amp;":"&amp;dbP!$D$2),"&lt;="&amp;AZ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A112" s="1">
        <f ca="1">SUMIFS(INDIRECT($F$1&amp;$F112&amp;":"&amp;$F112),INDIRECT($F$1&amp;dbP!$D$2&amp;":"&amp;dbP!$D$2),"&gt;="&amp;BA$6,INDIRECT($F$1&amp;dbP!$D$2&amp;":"&amp;dbP!$D$2),"&lt;="&amp;BA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B112" s="1">
        <f ca="1">SUMIFS(INDIRECT($F$1&amp;$F112&amp;":"&amp;$F112),INDIRECT($F$1&amp;dbP!$D$2&amp;":"&amp;dbP!$D$2),"&gt;="&amp;BB$6,INDIRECT($F$1&amp;dbP!$D$2&amp;":"&amp;dbP!$D$2),"&lt;="&amp;BB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C112" s="1">
        <f ca="1">SUMIFS(INDIRECT($F$1&amp;$F112&amp;":"&amp;$F112),INDIRECT($F$1&amp;dbP!$D$2&amp;":"&amp;dbP!$D$2),"&gt;="&amp;BC$6,INDIRECT($F$1&amp;dbP!$D$2&amp;":"&amp;dbP!$D$2),"&lt;="&amp;BC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D112" s="1">
        <f ca="1">SUMIFS(INDIRECT($F$1&amp;$F112&amp;":"&amp;$F112),INDIRECT($F$1&amp;dbP!$D$2&amp;":"&amp;dbP!$D$2),"&gt;="&amp;BD$6,INDIRECT($F$1&amp;dbP!$D$2&amp;":"&amp;dbP!$D$2),"&lt;="&amp;BD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E112" s="1">
        <f ca="1">SUMIFS(INDIRECT($F$1&amp;$F112&amp;":"&amp;$F112),INDIRECT($F$1&amp;dbP!$D$2&amp;":"&amp;dbP!$D$2),"&gt;="&amp;BE$6,INDIRECT($F$1&amp;dbP!$D$2&amp;":"&amp;dbP!$D$2),"&lt;="&amp;BE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</row>
    <row r="113" spans="2:57" x14ac:dyDescent="0.3">
      <c r="B113" s="1">
        <f>MAX(B$109:B112)+1</f>
        <v>192</v>
      </c>
      <c r="F113" s="1" t="str">
        <f ca="1">INDIRECT($B$1&amp;Items!H$2&amp;$B113)</f>
        <v>Y</v>
      </c>
      <c r="H113" s="13" t="str">
        <f ca="1">INDIRECT($B$1&amp;Items!E$2&amp;$B113)</f>
        <v>Ввод в эксплуатацию</v>
      </c>
      <c r="I113" s="13" t="str">
        <f ca="1">IF(INDIRECT($B$1&amp;Items!F$2&amp;$B113)="",H113,INDIRECT($B$1&amp;Items!F$2&amp;$B113))</f>
        <v>Основные средства - тип - 1</v>
      </c>
      <c r="J113" s="1" t="str">
        <f ca="1">IF(INDIRECT($B$1&amp;Items!G$2&amp;$B113)="",IF(H113&lt;&gt;I113,"  "&amp;I113,I113),"    "&amp;INDIRECT($B$1&amp;Items!G$2&amp;$B113))</f>
        <v xml:space="preserve">    Капзатраты - тип - 1 - 2</v>
      </c>
      <c r="S113" s="1">
        <f ca="1">SUM($U113:INDIRECT(ADDRESS(ROW(),SUMIFS($1:$1,$5:$5,MAX($5:$5)))))</f>
        <v>5218000</v>
      </c>
      <c r="V113" s="1">
        <f ca="1">SUMIFS(INDIRECT($F$1&amp;$F113&amp;":"&amp;$F113),INDIRECT($F$1&amp;dbP!$D$2&amp;":"&amp;dbP!$D$2),"&gt;="&amp;V$6,INDIRECT($F$1&amp;dbP!$D$2&amp;":"&amp;dbP!$D$2),"&lt;="&amp;V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W113" s="1">
        <f ca="1">SUMIFS(INDIRECT($F$1&amp;$F113&amp;":"&amp;$F113),INDIRECT($F$1&amp;dbP!$D$2&amp;":"&amp;dbP!$D$2),"&gt;="&amp;W$6,INDIRECT($F$1&amp;dbP!$D$2&amp;":"&amp;dbP!$D$2),"&lt;="&amp;W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5218000</v>
      </c>
      <c r="X113" s="1">
        <f ca="1">SUMIFS(INDIRECT($F$1&amp;$F113&amp;":"&amp;$F113),INDIRECT($F$1&amp;dbP!$D$2&amp;":"&amp;dbP!$D$2),"&gt;="&amp;X$6,INDIRECT($F$1&amp;dbP!$D$2&amp;":"&amp;dbP!$D$2),"&lt;="&amp;X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Y113" s="1">
        <f ca="1">SUMIFS(INDIRECT($F$1&amp;$F113&amp;":"&amp;$F113),INDIRECT($F$1&amp;dbP!$D$2&amp;":"&amp;dbP!$D$2),"&gt;="&amp;Y$6,INDIRECT($F$1&amp;dbP!$D$2&amp;":"&amp;dbP!$D$2),"&lt;="&amp;Y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Z113" s="1">
        <f ca="1">SUMIFS(INDIRECT($F$1&amp;$F113&amp;":"&amp;$F113),INDIRECT($F$1&amp;dbP!$D$2&amp;":"&amp;dbP!$D$2),"&gt;="&amp;Z$6,INDIRECT($F$1&amp;dbP!$D$2&amp;":"&amp;dbP!$D$2),"&lt;="&amp;Z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A113" s="1">
        <f ca="1">SUMIFS(INDIRECT($F$1&amp;$F113&amp;":"&amp;$F113),INDIRECT($F$1&amp;dbP!$D$2&amp;":"&amp;dbP!$D$2),"&gt;="&amp;AA$6,INDIRECT($F$1&amp;dbP!$D$2&amp;":"&amp;dbP!$D$2),"&lt;="&amp;AA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B113" s="1">
        <f ca="1">SUMIFS(INDIRECT($F$1&amp;$F113&amp;":"&amp;$F113),INDIRECT($F$1&amp;dbP!$D$2&amp;":"&amp;dbP!$D$2),"&gt;="&amp;AB$6,INDIRECT($F$1&amp;dbP!$D$2&amp;":"&amp;dbP!$D$2),"&lt;="&amp;AB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C113" s="1">
        <f ca="1">SUMIFS(INDIRECT($F$1&amp;$F113&amp;":"&amp;$F113),INDIRECT($F$1&amp;dbP!$D$2&amp;":"&amp;dbP!$D$2),"&gt;="&amp;AC$6,INDIRECT($F$1&amp;dbP!$D$2&amp;":"&amp;dbP!$D$2),"&lt;="&amp;AC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D113" s="1">
        <f ca="1">SUMIFS(INDIRECT($F$1&amp;$F113&amp;":"&amp;$F113),INDIRECT($F$1&amp;dbP!$D$2&amp;":"&amp;dbP!$D$2),"&gt;="&amp;AD$6,INDIRECT($F$1&amp;dbP!$D$2&amp;":"&amp;dbP!$D$2),"&lt;="&amp;AD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E113" s="1">
        <f ca="1">SUMIFS(INDIRECT($F$1&amp;$F113&amp;":"&amp;$F113),INDIRECT($F$1&amp;dbP!$D$2&amp;":"&amp;dbP!$D$2),"&gt;="&amp;AE$6,INDIRECT($F$1&amp;dbP!$D$2&amp;":"&amp;dbP!$D$2),"&lt;="&amp;AE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F113" s="1">
        <f ca="1">SUMIFS(INDIRECT($F$1&amp;$F113&amp;":"&amp;$F113),INDIRECT($F$1&amp;dbP!$D$2&amp;":"&amp;dbP!$D$2),"&gt;="&amp;AF$6,INDIRECT($F$1&amp;dbP!$D$2&amp;":"&amp;dbP!$D$2),"&lt;="&amp;AF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G113" s="1">
        <f ca="1">SUMIFS(INDIRECT($F$1&amp;$F113&amp;":"&amp;$F113),INDIRECT($F$1&amp;dbP!$D$2&amp;":"&amp;dbP!$D$2),"&gt;="&amp;AG$6,INDIRECT($F$1&amp;dbP!$D$2&amp;":"&amp;dbP!$D$2),"&lt;="&amp;AG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H113" s="1">
        <f ca="1">SUMIFS(INDIRECT($F$1&amp;$F113&amp;":"&amp;$F113),INDIRECT($F$1&amp;dbP!$D$2&amp;":"&amp;dbP!$D$2),"&gt;="&amp;AH$6,INDIRECT($F$1&amp;dbP!$D$2&amp;":"&amp;dbP!$D$2),"&lt;="&amp;AH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I113" s="1">
        <f ca="1">SUMIFS(INDIRECT($F$1&amp;$F113&amp;":"&amp;$F113),INDIRECT($F$1&amp;dbP!$D$2&amp;":"&amp;dbP!$D$2),"&gt;="&amp;AI$6,INDIRECT($F$1&amp;dbP!$D$2&amp;":"&amp;dbP!$D$2),"&lt;="&amp;AI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J113" s="1">
        <f ca="1">SUMIFS(INDIRECT($F$1&amp;$F113&amp;":"&amp;$F113),INDIRECT($F$1&amp;dbP!$D$2&amp;":"&amp;dbP!$D$2),"&gt;="&amp;AJ$6,INDIRECT($F$1&amp;dbP!$D$2&amp;":"&amp;dbP!$D$2),"&lt;="&amp;AJ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K113" s="1">
        <f ca="1">SUMIFS(INDIRECT($F$1&amp;$F113&amp;":"&amp;$F113),INDIRECT($F$1&amp;dbP!$D$2&amp;":"&amp;dbP!$D$2),"&gt;="&amp;AK$6,INDIRECT($F$1&amp;dbP!$D$2&amp;":"&amp;dbP!$D$2),"&lt;="&amp;AK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L113" s="1">
        <f ca="1">SUMIFS(INDIRECT($F$1&amp;$F113&amp;":"&amp;$F113),INDIRECT($F$1&amp;dbP!$D$2&amp;":"&amp;dbP!$D$2),"&gt;="&amp;AL$6,INDIRECT($F$1&amp;dbP!$D$2&amp;":"&amp;dbP!$D$2),"&lt;="&amp;AL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M113" s="1">
        <f ca="1">SUMIFS(INDIRECT($F$1&amp;$F113&amp;":"&amp;$F113),INDIRECT($F$1&amp;dbP!$D$2&amp;":"&amp;dbP!$D$2),"&gt;="&amp;AM$6,INDIRECT($F$1&amp;dbP!$D$2&amp;":"&amp;dbP!$D$2),"&lt;="&amp;AM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N113" s="1">
        <f ca="1">SUMIFS(INDIRECT($F$1&amp;$F113&amp;":"&amp;$F113),INDIRECT($F$1&amp;dbP!$D$2&amp;":"&amp;dbP!$D$2),"&gt;="&amp;AN$6,INDIRECT($F$1&amp;dbP!$D$2&amp;":"&amp;dbP!$D$2),"&lt;="&amp;AN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O113" s="1">
        <f ca="1">SUMIFS(INDIRECT($F$1&amp;$F113&amp;":"&amp;$F113),INDIRECT($F$1&amp;dbP!$D$2&amp;":"&amp;dbP!$D$2),"&gt;="&amp;AO$6,INDIRECT($F$1&amp;dbP!$D$2&amp;":"&amp;dbP!$D$2),"&lt;="&amp;AO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P113" s="1">
        <f ca="1">SUMIFS(INDIRECT($F$1&amp;$F113&amp;":"&amp;$F113),INDIRECT($F$1&amp;dbP!$D$2&amp;":"&amp;dbP!$D$2),"&gt;="&amp;AP$6,INDIRECT($F$1&amp;dbP!$D$2&amp;":"&amp;dbP!$D$2),"&lt;="&amp;AP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Q113" s="1">
        <f ca="1">SUMIFS(INDIRECT($F$1&amp;$F113&amp;":"&amp;$F113),INDIRECT($F$1&amp;dbP!$D$2&amp;":"&amp;dbP!$D$2),"&gt;="&amp;AQ$6,INDIRECT($F$1&amp;dbP!$D$2&amp;":"&amp;dbP!$D$2),"&lt;="&amp;AQ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R113" s="1">
        <f ca="1">SUMIFS(INDIRECT($F$1&amp;$F113&amp;":"&amp;$F113),INDIRECT($F$1&amp;dbP!$D$2&amp;":"&amp;dbP!$D$2),"&gt;="&amp;AR$6,INDIRECT($F$1&amp;dbP!$D$2&amp;":"&amp;dbP!$D$2),"&lt;="&amp;AR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S113" s="1">
        <f ca="1">SUMIFS(INDIRECT($F$1&amp;$F113&amp;":"&amp;$F113),INDIRECT($F$1&amp;dbP!$D$2&amp;":"&amp;dbP!$D$2),"&gt;="&amp;AS$6,INDIRECT($F$1&amp;dbP!$D$2&amp;":"&amp;dbP!$D$2),"&lt;="&amp;AS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T113" s="1">
        <f ca="1">SUMIFS(INDIRECT($F$1&amp;$F113&amp;":"&amp;$F113),INDIRECT($F$1&amp;dbP!$D$2&amp;":"&amp;dbP!$D$2),"&gt;="&amp;AT$6,INDIRECT($F$1&amp;dbP!$D$2&amp;":"&amp;dbP!$D$2),"&lt;="&amp;AT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U113" s="1">
        <f ca="1">SUMIFS(INDIRECT($F$1&amp;$F113&amp;":"&amp;$F113),INDIRECT($F$1&amp;dbP!$D$2&amp;":"&amp;dbP!$D$2),"&gt;="&amp;AU$6,INDIRECT($F$1&amp;dbP!$D$2&amp;":"&amp;dbP!$D$2),"&lt;="&amp;AU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V113" s="1">
        <f ca="1">SUMIFS(INDIRECT($F$1&amp;$F113&amp;":"&amp;$F113),INDIRECT($F$1&amp;dbP!$D$2&amp;":"&amp;dbP!$D$2),"&gt;="&amp;AV$6,INDIRECT($F$1&amp;dbP!$D$2&amp;":"&amp;dbP!$D$2),"&lt;="&amp;AV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W113" s="1">
        <f ca="1">SUMIFS(INDIRECT($F$1&amp;$F113&amp;":"&amp;$F113),INDIRECT($F$1&amp;dbP!$D$2&amp;":"&amp;dbP!$D$2),"&gt;="&amp;AW$6,INDIRECT($F$1&amp;dbP!$D$2&amp;":"&amp;dbP!$D$2),"&lt;="&amp;AW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X113" s="1">
        <f ca="1">SUMIFS(INDIRECT($F$1&amp;$F113&amp;":"&amp;$F113),INDIRECT($F$1&amp;dbP!$D$2&amp;":"&amp;dbP!$D$2),"&gt;="&amp;AX$6,INDIRECT($F$1&amp;dbP!$D$2&amp;":"&amp;dbP!$D$2),"&lt;="&amp;AX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Y113" s="1">
        <f ca="1">SUMIFS(INDIRECT($F$1&amp;$F113&amp;":"&amp;$F113),INDIRECT($F$1&amp;dbP!$D$2&amp;":"&amp;dbP!$D$2),"&gt;="&amp;AY$6,INDIRECT($F$1&amp;dbP!$D$2&amp;":"&amp;dbP!$D$2),"&lt;="&amp;AY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Z113" s="1">
        <f ca="1">SUMIFS(INDIRECT($F$1&amp;$F113&amp;":"&amp;$F113),INDIRECT($F$1&amp;dbP!$D$2&amp;":"&amp;dbP!$D$2),"&gt;="&amp;AZ$6,INDIRECT($F$1&amp;dbP!$D$2&amp;":"&amp;dbP!$D$2),"&lt;="&amp;AZ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A113" s="1">
        <f ca="1">SUMIFS(INDIRECT($F$1&amp;$F113&amp;":"&amp;$F113),INDIRECT($F$1&amp;dbP!$D$2&amp;":"&amp;dbP!$D$2),"&gt;="&amp;BA$6,INDIRECT($F$1&amp;dbP!$D$2&amp;":"&amp;dbP!$D$2),"&lt;="&amp;BA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B113" s="1">
        <f ca="1">SUMIFS(INDIRECT($F$1&amp;$F113&amp;":"&amp;$F113),INDIRECT($F$1&amp;dbP!$D$2&amp;":"&amp;dbP!$D$2),"&gt;="&amp;BB$6,INDIRECT($F$1&amp;dbP!$D$2&amp;":"&amp;dbP!$D$2),"&lt;="&amp;BB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C113" s="1">
        <f ca="1">SUMIFS(INDIRECT($F$1&amp;$F113&amp;":"&amp;$F113),INDIRECT($F$1&amp;dbP!$D$2&amp;":"&amp;dbP!$D$2),"&gt;="&amp;BC$6,INDIRECT($F$1&amp;dbP!$D$2&amp;":"&amp;dbP!$D$2),"&lt;="&amp;BC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D113" s="1">
        <f ca="1">SUMIFS(INDIRECT($F$1&amp;$F113&amp;":"&amp;$F113),INDIRECT($F$1&amp;dbP!$D$2&amp;":"&amp;dbP!$D$2),"&gt;="&amp;BD$6,INDIRECT($F$1&amp;dbP!$D$2&amp;":"&amp;dbP!$D$2),"&lt;="&amp;BD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E113" s="1">
        <f ca="1">SUMIFS(INDIRECT($F$1&amp;$F113&amp;":"&amp;$F113),INDIRECT($F$1&amp;dbP!$D$2&amp;":"&amp;dbP!$D$2),"&gt;="&amp;BE$6,INDIRECT($F$1&amp;dbP!$D$2&amp;":"&amp;dbP!$D$2),"&lt;="&amp;BE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</row>
    <row r="114" spans="2:57" x14ac:dyDescent="0.3">
      <c r="B114" s="1">
        <f>MAX(B$109:B113)+1</f>
        <v>193</v>
      </c>
      <c r="F114" s="1" t="str">
        <f ca="1">INDIRECT($B$1&amp;Items!H$2&amp;$B114)</f>
        <v>Y</v>
      </c>
      <c r="H114" s="13" t="str">
        <f ca="1">INDIRECT($B$1&amp;Items!E$2&amp;$B114)</f>
        <v>Ввод в эксплуатацию</v>
      </c>
      <c r="I114" s="13" t="str">
        <f ca="1">IF(INDIRECT($B$1&amp;Items!F$2&amp;$B114)="",H114,INDIRECT($B$1&amp;Items!F$2&amp;$B114))</f>
        <v>Основные средства - тип - 1</v>
      </c>
      <c r="J114" s="1" t="str">
        <f ca="1">IF(INDIRECT($B$1&amp;Items!G$2&amp;$B114)="",IF(H114&lt;&gt;I114,"  "&amp;I114,I114),"    "&amp;INDIRECT($B$1&amp;Items!G$2&amp;$B114))</f>
        <v xml:space="preserve">    Капзатраты - тип - 1 - 3</v>
      </c>
      <c r="S114" s="1">
        <f ca="1">SUM($U114:INDIRECT(ADDRESS(ROW(),SUMIFS($1:$1,$5:$5,MAX($5:$5)))))</f>
        <v>578325</v>
      </c>
      <c r="V114" s="1">
        <f ca="1">SUMIFS(INDIRECT($F$1&amp;$F114&amp;":"&amp;$F114),INDIRECT($F$1&amp;dbP!$D$2&amp;":"&amp;dbP!$D$2),"&gt;="&amp;V$6,INDIRECT($F$1&amp;dbP!$D$2&amp;":"&amp;dbP!$D$2),"&lt;="&amp;V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W114" s="1">
        <f ca="1">SUMIFS(INDIRECT($F$1&amp;$F114&amp;":"&amp;$F114),INDIRECT($F$1&amp;dbP!$D$2&amp;":"&amp;dbP!$D$2),"&gt;="&amp;W$6,INDIRECT($F$1&amp;dbP!$D$2&amp;":"&amp;dbP!$D$2),"&lt;="&amp;W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578325</v>
      </c>
      <c r="X114" s="1">
        <f ca="1">SUMIFS(INDIRECT($F$1&amp;$F114&amp;":"&amp;$F114),INDIRECT($F$1&amp;dbP!$D$2&amp;":"&amp;dbP!$D$2),"&gt;="&amp;X$6,INDIRECT($F$1&amp;dbP!$D$2&amp;":"&amp;dbP!$D$2),"&lt;="&amp;X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Y114" s="1">
        <f ca="1">SUMIFS(INDIRECT($F$1&amp;$F114&amp;":"&amp;$F114),INDIRECT($F$1&amp;dbP!$D$2&amp;":"&amp;dbP!$D$2),"&gt;="&amp;Y$6,INDIRECT($F$1&amp;dbP!$D$2&amp;":"&amp;dbP!$D$2),"&lt;="&amp;Y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Z114" s="1">
        <f ca="1">SUMIFS(INDIRECT($F$1&amp;$F114&amp;":"&amp;$F114),INDIRECT($F$1&amp;dbP!$D$2&amp;":"&amp;dbP!$D$2),"&gt;="&amp;Z$6,INDIRECT($F$1&amp;dbP!$D$2&amp;":"&amp;dbP!$D$2),"&lt;="&amp;Z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A114" s="1">
        <f ca="1">SUMIFS(INDIRECT($F$1&amp;$F114&amp;":"&amp;$F114),INDIRECT($F$1&amp;dbP!$D$2&amp;":"&amp;dbP!$D$2),"&gt;="&amp;AA$6,INDIRECT($F$1&amp;dbP!$D$2&amp;":"&amp;dbP!$D$2),"&lt;="&amp;AA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B114" s="1">
        <f ca="1">SUMIFS(INDIRECT($F$1&amp;$F114&amp;":"&amp;$F114),INDIRECT($F$1&amp;dbP!$D$2&amp;":"&amp;dbP!$D$2),"&gt;="&amp;AB$6,INDIRECT($F$1&amp;dbP!$D$2&amp;":"&amp;dbP!$D$2),"&lt;="&amp;AB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C114" s="1">
        <f ca="1">SUMIFS(INDIRECT($F$1&amp;$F114&amp;":"&amp;$F114),INDIRECT($F$1&amp;dbP!$D$2&amp;":"&amp;dbP!$D$2),"&gt;="&amp;AC$6,INDIRECT($F$1&amp;dbP!$D$2&amp;":"&amp;dbP!$D$2),"&lt;="&amp;AC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D114" s="1">
        <f ca="1">SUMIFS(INDIRECT($F$1&amp;$F114&amp;":"&amp;$F114),INDIRECT($F$1&amp;dbP!$D$2&amp;":"&amp;dbP!$D$2),"&gt;="&amp;AD$6,INDIRECT($F$1&amp;dbP!$D$2&amp;":"&amp;dbP!$D$2),"&lt;="&amp;AD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E114" s="1">
        <f ca="1">SUMIFS(INDIRECT($F$1&amp;$F114&amp;":"&amp;$F114),INDIRECT($F$1&amp;dbP!$D$2&amp;":"&amp;dbP!$D$2),"&gt;="&amp;AE$6,INDIRECT($F$1&amp;dbP!$D$2&amp;":"&amp;dbP!$D$2),"&lt;="&amp;AE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F114" s="1">
        <f ca="1">SUMIFS(INDIRECT($F$1&amp;$F114&amp;":"&amp;$F114),INDIRECT($F$1&amp;dbP!$D$2&amp;":"&amp;dbP!$D$2),"&gt;="&amp;AF$6,INDIRECT($F$1&amp;dbP!$D$2&amp;":"&amp;dbP!$D$2),"&lt;="&amp;AF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G114" s="1">
        <f ca="1">SUMIFS(INDIRECT($F$1&amp;$F114&amp;":"&amp;$F114),INDIRECT($F$1&amp;dbP!$D$2&amp;":"&amp;dbP!$D$2),"&gt;="&amp;AG$6,INDIRECT($F$1&amp;dbP!$D$2&amp;":"&amp;dbP!$D$2),"&lt;="&amp;AG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H114" s="1">
        <f ca="1">SUMIFS(INDIRECT($F$1&amp;$F114&amp;":"&amp;$F114),INDIRECT($F$1&amp;dbP!$D$2&amp;":"&amp;dbP!$D$2),"&gt;="&amp;AH$6,INDIRECT($F$1&amp;dbP!$D$2&amp;":"&amp;dbP!$D$2),"&lt;="&amp;AH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I114" s="1">
        <f ca="1">SUMIFS(INDIRECT($F$1&amp;$F114&amp;":"&amp;$F114),INDIRECT($F$1&amp;dbP!$D$2&amp;":"&amp;dbP!$D$2),"&gt;="&amp;AI$6,INDIRECT($F$1&amp;dbP!$D$2&amp;":"&amp;dbP!$D$2),"&lt;="&amp;AI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J114" s="1">
        <f ca="1">SUMIFS(INDIRECT($F$1&amp;$F114&amp;":"&amp;$F114),INDIRECT($F$1&amp;dbP!$D$2&amp;":"&amp;dbP!$D$2),"&gt;="&amp;AJ$6,INDIRECT($F$1&amp;dbP!$D$2&amp;":"&amp;dbP!$D$2),"&lt;="&amp;AJ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K114" s="1">
        <f ca="1">SUMIFS(INDIRECT($F$1&amp;$F114&amp;":"&amp;$F114),INDIRECT($F$1&amp;dbP!$D$2&amp;":"&amp;dbP!$D$2),"&gt;="&amp;AK$6,INDIRECT($F$1&amp;dbP!$D$2&amp;":"&amp;dbP!$D$2),"&lt;="&amp;AK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L114" s="1">
        <f ca="1">SUMIFS(INDIRECT($F$1&amp;$F114&amp;":"&amp;$F114),INDIRECT($F$1&amp;dbP!$D$2&amp;":"&amp;dbP!$D$2),"&gt;="&amp;AL$6,INDIRECT($F$1&amp;dbP!$D$2&amp;":"&amp;dbP!$D$2),"&lt;="&amp;AL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M114" s="1">
        <f ca="1">SUMIFS(INDIRECT($F$1&amp;$F114&amp;":"&amp;$F114),INDIRECT($F$1&amp;dbP!$D$2&amp;":"&amp;dbP!$D$2),"&gt;="&amp;AM$6,INDIRECT($F$1&amp;dbP!$D$2&amp;":"&amp;dbP!$D$2),"&lt;="&amp;AM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N114" s="1">
        <f ca="1">SUMIFS(INDIRECT($F$1&amp;$F114&amp;":"&amp;$F114),INDIRECT($F$1&amp;dbP!$D$2&amp;":"&amp;dbP!$D$2),"&gt;="&amp;AN$6,INDIRECT($F$1&amp;dbP!$D$2&amp;":"&amp;dbP!$D$2),"&lt;="&amp;AN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O114" s="1">
        <f ca="1">SUMIFS(INDIRECT($F$1&amp;$F114&amp;":"&amp;$F114),INDIRECT($F$1&amp;dbP!$D$2&amp;":"&amp;dbP!$D$2),"&gt;="&amp;AO$6,INDIRECT($F$1&amp;dbP!$D$2&amp;":"&amp;dbP!$D$2),"&lt;="&amp;AO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P114" s="1">
        <f ca="1">SUMIFS(INDIRECT($F$1&amp;$F114&amp;":"&amp;$F114),INDIRECT($F$1&amp;dbP!$D$2&amp;":"&amp;dbP!$D$2),"&gt;="&amp;AP$6,INDIRECT($F$1&amp;dbP!$D$2&amp;":"&amp;dbP!$D$2),"&lt;="&amp;AP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Q114" s="1">
        <f ca="1">SUMIFS(INDIRECT($F$1&amp;$F114&amp;":"&amp;$F114),INDIRECT($F$1&amp;dbP!$D$2&amp;":"&amp;dbP!$D$2),"&gt;="&amp;AQ$6,INDIRECT($F$1&amp;dbP!$D$2&amp;":"&amp;dbP!$D$2),"&lt;="&amp;AQ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R114" s="1">
        <f ca="1">SUMIFS(INDIRECT($F$1&amp;$F114&amp;":"&amp;$F114),INDIRECT($F$1&amp;dbP!$D$2&amp;":"&amp;dbP!$D$2),"&gt;="&amp;AR$6,INDIRECT($F$1&amp;dbP!$D$2&amp;":"&amp;dbP!$D$2),"&lt;="&amp;AR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S114" s="1">
        <f ca="1">SUMIFS(INDIRECT($F$1&amp;$F114&amp;":"&amp;$F114),INDIRECT($F$1&amp;dbP!$D$2&amp;":"&amp;dbP!$D$2),"&gt;="&amp;AS$6,INDIRECT($F$1&amp;dbP!$D$2&amp;":"&amp;dbP!$D$2),"&lt;="&amp;AS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T114" s="1">
        <f ca="1">SUMIFS(INDIRECT($F$1&amp;$F114&amp;":"&amp;$F114),INDIRECT($F$1&amp;dbP!$D$2&amp;":"&amp;dbP!$D$2),"&gt;="&amp;AT$6,INDIRECT($F$1&amp;dbP!$D$2&amp;":"&amp;dbP!$D$2),"&lt;="&amp;AT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U114" s="1">
        <f ca="1">SUMIFS(INDIRECT($F$1&amp;$F114&amp;":"&amp;$F114),INDIRECT($F$1&amp;dbP!$D$2&amp;":"&amp;dbP!$D$2),"&gt;="&amp;AU$6,INDIRECT($F$1&amp;dbP!$D$2&amp;":"&amp;dbP!$D$2),"&lt;="&amp;AU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V114" s="1">
        <f ca="1">SUMIFS(INDIRECT($F$1&amp;$F114&amp;":"&amp;$F114),INDIRECT($F$1&amp;dbP!$D$2&amp;":"&amp;dbP!$D$2),"&gt;="&amp;AV$6,INDIRECT($F$1&amp;dbP!$D$2&amp;":"&amp;dbP!$D$2),"&lt;="&amp;AV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W114" s="1">
        <f ca="1">SUMIFS(INDIRECT($F$1&amp;$F114&amp;":"&amp;$F114),INDIRECT($F$1&amp;dbP!$D$2&amp;":"&amp;dbP!$D$2),"&gt;="&amp;AW$6,INDIRECT($F$1&amp;dbP!$D$2&amp;":"&amp;dbP!$D$2),"&lt;="&amp;AW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X114" s="1">
        <f ca="1">SUMIFS(INDIRECT($F$1&amp;$F114&amp;":"&amp;$F114),INDIRECT($F$1&amp;dbP!$D$2&amp;":"&amp;dbP!$D$2),"&gt;="&amp;AX$6,INDIRECT($F$1&amp;dbP!$D$2&amp;":"&amp;dbP!$D$2),"&lt;="&amp;AX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Y114" s="1">
        <f ca="1">SUMIFS(INDIRECT($F$1&amp;$F114&amp;":"&amp;$F114),INDIRECT($F$1&amp;dbP!$D$2&amp;":"&amp;dbP!$D$2),"&gt;="&amp;AY$6,INDIRECT($F$1&amp;dbP!$D$2&amp;":"&amp;dbP!$D$2),"&lt;="&amp;AY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Z114" s="1">
        <f ca="1">SUMIFS(INDIRECT($F$1&amp;$F114&amp;":"&amp;$F114),INDIRECT($F$1&amp;dbP!$D$2&amp;":"&amp;dbP!$D$2),"&gt;="&amp;AZ$6,INDIRECT($F$1&amp;dbP!$D$2&amp;":"&amp;dbP!$D$2),"&lt;="&amp;AZ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A114" s="1">
        <f ca="1">SUMIFS(INDIRECT($F$1&amp;$F114&amp;":"&amp;$F114),INDIRECT($F$1&amp;dbP!$D$2&amp;":"&amp;dbP!$D$2),"&gt;="&amp;BA$6,INDIRECT($F$1&amp;dbP!$D$2&amp;":"&amp;dbP!$D$2),"&lt;="&amp;BA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B114" s="1">
        <f ca="1">SUMIFS(INDIRECT($F$1&amp;$F114&amp;":"&amp;$F114),INDIRECT($F$1&amp;dbP!$D$2&amp;":"&amp;dbP!$D$2),"&gt;="&amp;BB$6,INDIRECT($F$1&amp;dbP!$D$2&amp;":"&amp;dbP!$D$2),"&lt;="&amp;BB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C114" s="1">
        <f ca="1">SUMIFS(INDIRECT($F$1&amp;$F114&amp;":"&amp;$F114),INDIRECT($F$1&amp;dbP!$D$2&amp;":"&amp;dbP!$D$2),"&gt;="&amp;BC$6,INDIRECT($F$1&amp;dbP!$D$2&amp;":"&amp;dbP!$D$2),"&lt;="&amp;BC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D114" s="1">
        <f ca="1">SUMIFS(INDIRECT($F$1&amp;$F114&amp;":"&amp;$F114),INDIRECT($F$1&amp;dbP!$D$2&amp;":"&amp;dbP!$D$2),"&gt;="&amp;BD$6,INDIRECT($F$1&amp;dbP!$D$2&amp;":"&amp;dbP!$D$2),"&lt;="&amp;BD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E114" s="1">
        <f ca="1">SUMIFS(INDIRECT($F$1&amp;$F114&amp;":"&amp;$F114),INDIRECT($F$1&amp;dbP!$D$2&amp;":"&amp;dbP!$D$2),"&gt;="&amp;BE$6,INDIRECT($F$1&amp;dbP!$D$2&amp;":"&amp;dbP!$D$2),"&lt;="&amp;BE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</row>
    <row r="115" spans="2:57" x14ac:dyDescent="0.3">
      <c r="B115" s="1">
        <f>MAX(B$109:B114)+1</f>
        <v>194</v>
      </c>
      <c r="F115" s="1" t="str">
        <f ca="1">INDIRECT($B$1&amp;Items!H$2&amp;$B115)</f>
        <v>Y</v>
      </c>
      <c r="H115" s="13" t="str">
        <f ca="1">INDIRECT($B$1&amp;Items!E$2&amp;$B115)</f>
        <v>Ввод в эксплуатацию</v>
      </c>
      <c r="I115" s="13" t="str">
        <f ca="1">IF(INDIRECT($B$1&amp;Items!F$2&amp;$B115)="",H115,INDIRECT($B$1&amp;Items!F$2&amp;$B115))</f>
        <v>Основные средства - тип - 1</v>
      </c>
      <c r="J115" s="1" t="str">
        <f ca="1">IF(INDIRECT($B$1&amp;Items!G$2&amp;$B115)="",IF(H115&lt;&gt;I115,"  "&amp;I115,I115),"    "&amp;INDIRECT($B$1&amp;Items!G$2&amp;$B115))</f>
        <v xml:space="preserve">    Капзатраты - тип - 1 - 4</v>
      </c>
      <c r="S115" s="1">
        <f ca="1">SUM($U115:INDIRECT(ADDRESS(ROW(),SUMIFS($1:$1,$5:$5,MAX($5:$5)))))</f>
        <v>872100</v>
      </c>
      <c r="V115" s="1">
        <f ca="1">SUMIFS(INDIRECT($F$1&amp;$F115&amp;":"&amp;$F115),INDIRECT($F$1&amp;dbP!$D$2&amp;":"&amp;dbP!$D$2),"&gt;="&amp;V$6,INDIRECT($F$1&amp;dbP!$D$2&amp;":"&amp;dbP!$D$2),"&lt;="&amp;V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W115" s="1">
        <f ca="1">SUMIFS(INDIRECT($F$1&amp;$F115&amp;":"&amp;$F115),INDIRECT($F$1&amp;dbP!$D$2&amp;":"&amp;dbP!$D$2),"&gt;="&amp;W$6,INDIRECT($F$1&amp;dbP!$D$2&amp;":"&amp;dbP!$D$2),"&lt;="&amp;W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872100</v>
      </c>
      <c r="X115" s="1">
        <f ca="1">SUMIFS(INDIRECT($F$1&amp;$F115&amp;":"&amp;$F115),INDIRECT($F$1&amp;dbP!$D$2&amp;":"&amp;dbP!$D$2),"&gt;="&amp;X$6,INDIRECT($F$1&amp;dbP!$D$2&amp;":"&amp;dbP!$D$2),"&lt;="&amp;X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Y115" s="1">
        <f ca="1">SUMIFS(INDIRECT($F$1&amp;$F115&amp;":"&amp;$F115),INDIRECT($F$1&amp;dbP!$D$2&amp;":"&amp;dbP!$D$2),"&gt;="&amp;Y$6,INDIRECT($F$1&amp;dbP!$D$2&amp;":"&amp;dbP!$D$2),"&lt;="&amp;Y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Z115" s="1">
        <f ca="1">SUMIFS(INDIRECT($F$1&amp;$F115&amp;":"&amp;$F115),INDIRECT($F$1&amp;dbP!$D$2&amp;":"&amp;dbP!$D$2),"&gt;="&amp;Z$6,INDIRECT($F$1&amp;dbP!$D$2&amp;":"&amp;dbP!$D$2),"&lt;="&amp;Z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A115" s="1">
        <f ca="1">SUMIFS(INDIRECT($F$1&amp;$F115&amp;":"&amp;$F115),INDIRECT($F$1&amp;dbP!$D$2&amp;":"&amp;dbP!$D$2),"&gt;="&amp;AA$6,INDIRECT($F$1&amp;dbP!$D$2&amp;":"&amp;dbP!$D$2),"&lt;="&amp;AA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B115" s="1">
        <f ca="1">SUMIFS(INDIRECT($F$1&amp;$F115&amp;":"&amp;$F115),INDIRECT($F$1&amp;dbP!$D$2&amp;":"&amp;dbP!$D$2),"&gt;="&amp;AB$6,INDIRECT($F$1&amp;dbP!$D$2&amp;":"&amp;dbP!$D$2),"&lt;="&amp;AB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C115" s="1">
        <f ca="1">SUMIFS(INDIRECT($F$1&amp;$F115&amp;":"&amp;$F115),INDIRECT($F$1&amp;dbP!$D$2&amp;":"&amp;dbP!$D$2),"&gt;="&amp;AC$6,INDIRECT($F$1&amp;dbP!$D$2&amp;":"&amp;dbP!$D$2),"&lt;="&amp;AC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D115" s="1">
        <f ca="1">SUMIFS(INDIRECT($F$1&amp;$F115&amp;":"&amp;$F115),INDIRECT($F$1&amp;dbP!$D$2&amp;":"&amp;dbP!$D$2),"&gt;="&amp;AD$6,INDIRECT($F$1&amp;dbP!$D$2&amp;":"&amp;dbP!$D$2),"&lt;="&amp;AD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E115" s="1">
        <f ca="1">SUMIFS(INDIRECT($F$1&amp;$F115&amp;":"&amp;$F115),INDIRECT($F$1&amp;dbP!$D$2&amp;":"&amp;dbP!$D$2),"&gt;="&amp;AE$6,INDIRECT($F$1&amp;dbP!$D$2&amp;":"&amp;dbP!$D$2),"&lt;="&amp;AE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F115" s="1">
        <f ca="1">SUMIFS(INDIRECT($F$1&amp;$F115&amp;":"&amp;$F115),INDIRECT($F$1&amp;dbP!$D$2&amp;":"&amp;dbP!$D$2),"&gt;="&amp;AF$6,INDIRECT($F$1&amp;dbP!$D$2&amp;":"&amp;dbP!$D$2),"&lt;="&amp;AF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G115" s="1">
        <f ca="1">SUMIFS(INDIRECT($F$1&amp;$F115&amp;":"&amp;$F115),INDIRECT($F$1&amp;dbP!$D$2&amp;":"&amp;dbP!$D$2),"&gt;="&amp;AG$6,INDIRECT($F$1&amp;dbP!$D$2&amp;":"&amp;dbP!$D$2),"&lt;="&amp;AG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H115" s="1">
        <f ca="1">SUMIFS(INDIRECT($F$1&amp;$F115&amp;":"&amp;$F115),INDIRECT($F$1&amp;dbP!$D$2&amp;":"&amp;dbP!$D$2),"&gt;="&amp;AH$6,INDIRECT($F$1&amp;dbP!$D$2&amp;":"&amp;dbP!$D$2),"&lt;="&amp;AH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I115" s="1">
        <f ca="1">SUMIFS(INDIRECT($F$1&amp;$F115&amp;":"&amp;$F115),INDIRECT($F$1&amp;dbP!$D$2&amp;":"&amp;dbP!$D$2),"&gt;="&amp;AI$6,INDIRECT($F$1&amp;dbP!$D$2&amp;":"&amp;dbP!$D$2),"&lt;="&amp;AI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J115" s="1">
        <f ca="1">SUMIFS(INDIRECT($F$1&amp;$F115&amp;":"&amp;$F115),INDIRECT($F$1&amp;dbP!$D$2&amp;":"&amp;dbP!$D$2),"&gt;="&amp;AJ$6,INDIRECT($F$1&amp;dbP!$D$2&amp;":"&amp;dbP!$D$2),"&lt;="&amp;AJ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K115" s="1">
        <f ca="1">SUMIFS(INDIRECT($F$1&amp;$F115&amp;":"&amp;$F115),INDIRECT($F$1&amp;dbP!$D$2&amp;":"&amp;dbP!$D$2),"&gt;="&amp;AK$6,INDIRECT($F$1&amp;dbP!$D$2&amp;":"&amp;dbP!$D$2),"&lt;="&amp;AK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L115" s="1">
        <f ca="1">SUMIFS(INDIRECT($F$1&amp;$F115&amp;":"&amp;$F115),INDIRECT($F$1&amp;dbP!$D$2&amp;":"&amp;dbP!$D$2),"&gt;="&amp;AL$6,INDIRECT($F$1&amp;dbP!$D$2&amp;":"&amp;dbP!$D$2),"&lt;="&amp;AL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M115" s="1">
        <f ca="1">SUMIFS(INDIRECT($F$1&amp;$F115&amp;":"&amp;$F115),INDIRECT($F$1&amp;dbP!$D$2&amp;":"&amp;dbP!$D$2),"&gt;="&amp;AM$6,INDIRECT($F$1&amp;dbP!$D$2&amp;":"&amp;dbP!$D$2),"&lt;="&amp;AM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N115" s="1">
        <f ca="1">SUMIFS(INDIRECT($F$1&amp;$F115&amp;":"&amp;$F115),INDIRECT($F$1&amp;dbP!$D$2&amp;":"&amp;dbP!$D$2),"&gt;="&amp;AN$6,INDIRECT($F$1&amp;dbP!$D$2&amp;":"&amp;dbP!$D$2),"&lt;="&amp;AN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O115" s="1">
        <f ca="1">SUMIFS(INDIRECT($F$1&amp;$F115&amp;":"&amp;$F115),INDIRECT($F$1&amp;dbP!$D$2&amp;":"&amp;dbP!$D$2),"&gt;="&amp;AO$6,INDIRECT($F$1&amp;dbP!$D$2&amp;":"&amp;dbP!$D$2),"&lt;="&amp;AO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P115" s="1">
        <f ca="1">SUMIFS(INDIRECT($F$1&amp;$F115&amp;":"&amp;$F115),INDIRECT($F$1&amp;dbP!$D$2&amp;":"&amp;dbP!$D$2),"&gt;="&amp;AP$6,INDIRECT($F$1&amp;dbP!$D$2&amp;":"&amp;dbP!$D$2),"&lt;="&amp;AP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Q115" s="1">
        <f ca="1">SUMIFS(INDIRECT($F$1&amp;$F115&amp;":"&amp;$F115),INDIRECT($F$1&amp;dbP!$D$2&amp;":"&amp;dbP!$D$2),"&gt;="&amp;AQ$6,INDIRECT($F$1&amp;dbP!$D$2&amp;":"&amp;dbP!$D$2),"&lt;="&amp;AQ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R115" s="1">
        <f ca="1">SUMIFS(INDIRECT($F$1&amp;$F115&amp;":"&amp;$F115),INDIRECT($F$1&amp;dbP!$D$2&amp;":"&amp;dbP!$D$2),"&gt;="&amp;AR$6,INDIRECT($F$1&amp;dbP!$D$2&amp;":"&amp;dbP!$D$2),"&lt;="&amp;AR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S115" s="1">
        <f ca="1">SUMIFS(INDIRECT($F$1&amp;$F115&amp;":"&amp;$F115),INDIRECT($F$1&amp;dbP!$D$2&amp;":"&amp;dbP!$D$2),"&gt;="&amp;AS$6,INDIRECT($F$1&amp;dbP!$D$2&amp;":"&amp;dbP!$D$2),"&lt;="&amp;AS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T115" s="1">
        <f ca="1">SUMIFS(INDIRECT($F$1&amp;$F115&amp;":"&amp;$F115),INDIRECT($F$1&amp;dbP!$D$2&amp;":"&amp;dbP!$D$2),"&gt;="&amp;AT$6,INDIRECT($F$1&amp;dbP!$D$2&amp;":"&amp;dbP!$D$2),"&lt;="&amp;AT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U115" s="1">
        <f ca="1">SUMIFS(INDIRECT($F$1&amp;$F115&amp;":"&amp;$F115),INDIRECT($F$1&amp;dbP!$D$2&amp;":"&amp;dbP!$D$2),"&gt;="&amp;AU$6,INDIRECT($F$1&amp;dbP!$D$2&amp;":"&amp;dbP!$D$2),"&lt;="&amp;AU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V115" s="1">
        <f ca="1">SUMIFS(INDIRECT($F$1&amp;$F115&amp;":"&amp;$F115),INDIRECT($F$1&amp;dbP!$D$2&amp;":"&amp;dbP!$D$2),"&gt;="&amp;AV$6,INDIRECT($F$1&amp;dbP!$D$2&amp;":"&amp;dbP!$D$2),"&lt;="&amp;AV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W115" s="1">
        <f ca="1">SUMIFS(INDIRECT($F$1&amp;$F115&amp;":"&amp;$F115),INDIRECT($F$1&amp;dbP!$D$2&amp;":"&amp;dbP!$D$2),"&gt;="&amp;AW$6,INDIRECT($F$1&amp;dbP!$D$2&amp;":"&amp;dbP!$D$2),"&lt;="&amp;AW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X115" s="1">
        <f ca="1">SUMIFS(INDIRECT($F$1&amp;$F115&amp;":"&amp;$F115),INDIRECT($F$1&amp;dbP!$D$2&amp;":"&amp;dbP!$D$2),"&gt;="&amp;AX$6,INDIRECT($F$1&amp;dbP!$D$2&amp;":"&amp;dbP!$D$2),"&lt;="&amp;AX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Y115" s="1">
        <f ca="1">SUMIFS(INDIRECT($F$1&amp;$F115&amp;":"&amp;$F115),INDIRECT($F$1&amp;dbP!$D$2&amp;":"&amp;dbP!$D$2),"&gt;="&amp;AY$6,INDIRECT($F$1&amp;dbP!$D$2&amp;":"&amp;dbP!$D$2),"&lt;="&amp;AY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Z115" s="1">
        <f ca="1">SUMIFS(INDIRECT($F$1&amp;$F115&amp;":"&amp;$F115),INDIRECT($F$1&amp;dbP!$D$2&amp;":"&amp;dbP!$D$2),"&gt;="&amp;AZ$6,INDIRECT($F$1&amp;dbP!$D$2&amp;":"&amp;dbP!$D$2),"&lt;="&amp;AZ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A115" s="1">
        <f ca="1">SUMIFS(INDIRECT($F$1&amp;$F115&amp;":"&amp;$F115),INDIRECT($F$1&amp;dbP!$D$2&amp;":"&amp;dbP!$D$2),"&gt;="&amp;BA$6,INDIRECT($F$1&amp;dbP!$D$2&amp;":"&amp;dbP!$D$2),"&lt;="&amp;BA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B115" s="1">
        <f ca="1">SUMIFS(INDIRECT($F$1&amp;$F115&amp;":"&amp;$F115),INDIRECT($F$1&amp;dbP!$D$2&amp;":"&amp;dbP!$D$2),"&gt;="&amp;BB$6,INDIRECT($F$1&amp;dbP!$D$2&amp;":"&amp;dbP!$D$2),"&lt;="&amp;BB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C115" s="1">
        <f ca="1">SUMIFS(INDIRECT($F$1&amp;$F115&amp;":"&amp;$F115),INDIRECT($F$1&amp;dbP!$D$2&amp;":"&amp;dbP!$D$2),"&gt;="&amp;BC$6,INDIRECT($F$1&amp;dbP!$D$2&amp;":"&amp;dbP!$D$2),"&lt;="&amp;BC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D115" s="1">
        <f ca="1">SUMIFS(INDIRECT($F$1&amp;$F115&amp;":"&amp;$F115),INDIRECT($F$1&amp;dbP!$D$2&amp;":"&amp;dbP!$D$2),"&gt;="&amp;BD$6,INDIRECT($F$1&amp;dbP!$D$2&amp;":"&amp;dbP!$D$2),"&lt;="&amp;BD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E115" s="1">
        <f ca="1">SUMIFS(INDIRECT($F$1&amp;$F115&amp;":"&amp;$F115),INDIRECT($F$1&amp;dbP!$D$2&amp;":"&amp;dbP!$D$2),"&gt;="&amp;BE$6,INDIRECT($F$1&amp;dbP!$D$2&amp;":"&amp;dbP!$D$2),"&lt;="&amp;BE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</row>
    <row r="116" spans="2:57" x14ac:dyDescent="0.3">
      <c r="B116" s="1">
        <f>MAX(B$109:B115)+1</f>
        <v>195</v>
      </c>
      <c r="F116" s="1" t="str">
        <f ca="1">INDIRECT($B$1&amp;Items!H$2&amp;$B116)</f>
        <v>Y</v>
      </c>
      <c r="H116" s="13" t="str">
        <f ca="1">INDIRECT($B$1&amp;Items!E$2&amp;$B116)</f>
        <v>Ввод в эксплуатацию</v>
      </c>
      <c r="I116" s="13" t="str">
        <f ca="1">IF(INDIRECT($B$1&amp;Items!F$2&amp;$B116)="",H116,INDIRECT($B$1&amp;Items!F$2&amp;$B116))</f>
        <v>Основные средства - тип - 1</v>
      </c>
      <c r="J116" s="1" t="str">
        <f ca="1">IF(INDIRECT($B$1&amp;Items!G$2&amp;$B116)="",IF(H116&lt;&gt;I116,"  "&amp;I116,I116),"    "&amp;INDIRECT($B$1&amp;Items!G$2&amp;$B116))</f>
        <v xml:space="preserve">    Капзатраты - тип - 1 - 5</v>
      </c>
      <c r="S116" s="1">
        <f ca="1">SUM($U116:INDIRECT(ADDRESS(ROW(),SUMIFS($1:$1,$5:$5,MAX($5:$5)))))</f>
        <v>1504800</v>
      </c>
      <c r="V116" s="1">
        <f ca="1">SUMIFS(INDIRECT($F$1&amp;$F116&amp;":"&amp;$F116),INDIRECT($F$1&amp;dbP!$D$2&amp;":"&amp;dbP!$D$2),"&gt;="&amp;V$6,INDIRECT($F$1&amp;dbP!$D$2&amp;":"&amp;dbP!$D$2),"&lt;="&amp;V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W116" s="1">
        <f ca="1">SUMIFS(INDIRECT($F$1&amp;$F116&amp;":"&amp;$F116),INDIRECT($F$1&amp;dbP!$D$2&amp;":"&amp;dbP!$D$2),"&gt;="&amp;W$6,INDIRECT($F$1&amp;dbP!$D$2&amp;":"&amp;dbP!$D$2),"&lt;="&amp;W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1504800</v>
      </c>
      <c r="X116" s="1">
        <f ca="1">SUMIFS(INDIRECT($F$1&amp;$F116&amp;":"&amp;$F116),INDIRECT($F$1&amp;dbP!$D$2&amp;":"&amp;dbP!$D$2),"&gt;="&amp;X$6,INDIRECT($F$1&amp;dbP!$D$2&amp;":"&amp;dbP!$D$2),"&lt;="&amp;X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Y116" s="1">
        <f ca="1">SUMIFS(INDIRECT($F$1&amp;$F116&amp;":"&amp;$F116),INDIRECT($F$1&amp;dbP!$D$2&amp;":"&amp;dbP!$D$2),"&gt;="&amp;Y$6,INDIRECT($F$1&amp;dbP!$D$2&amp;":"&amp;dbP!$D$2),"&lt;="&amp;Y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Z116" s="1">
        <f ca="1">SUMIFS(INDIRECT($F$1&amp;$F116&amp;":"&amp;$F116),INDIRECT($F$1&amp;dbP!$D$2&amp;":"&amp;dbP!$D$2),"&gt;="&amp;Z$6,INDIRECT($F$1&amp;dbP!$D$2&amp;":"&amp;dbP!$D$2),"&lt;="&amp;Z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A116" s="1">
        <f ca="1">SUMIFS(INDIRECT($F$1&amp;$F116&amp;":"&amp;$F116),INDIRECT($F$1&amp;dbP!$D$2&amp;":"&amp;dbP!$D$2),"&gt;="&amp;AA$6,INDIRECT($F$1&amp;dbP!$D$2&amp;":"&amp;dbP!$D$2),"&lt;="&amp;AA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B116" s="1">
        <f ca="1">SUMIFS(INDIRECT($F$1&amp;$F116&amp;":"&amp;$F116),INDIRECT($F$1&amp;dbP!$D$2&amp;":"&amp;dbP!$D$2),"&gt;="&amp;AB$6,INDIRECT($F$1&amp;dbP!$D$2&amp;":"&amp;dbP!$D$2),"&lt;="&amp;AB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C116" s="1">
        <f ca="1">SUMIFS(INDIRECT($F$1&amp;$F116&amp;":"&amp;$F116),INDIRECT($F$1&amp;dbP!$D$2&amp;":"&amp;dbP!$D$2),"&gt;="&amp;AC$6,INDIRECT($F$1&amp;dbP!$D$2&amp;":"&amp;dbP!$D$2),"&lt;="&amp;AC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D116" s="1">
        <f ca="1">SUMIFS(INDIRECT($F$1&amp;$F116&amp;":"&amp;$F116),INDIRECT($F$1&amp;dbP!$D$2&amp;":"&amp;dbP!$D$2),"&gt;="&amp;AD$6,INDIRECT($F$1&amp;dbP!$D$2&amp;":"&amp;dbP!$D$2),"&lt;="&amp;AD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E116" s="1">
        <f ca="1">SUMIFS(INDIRECT($F$1&amp;$F116&amp;":"&amp;$F116),INDIRECT($F$1&amp;dbP!$D$2&amp;":"&amp;dbP!$D$2),"&gt;="&amp;AE$6,INDIRECT($F$1&amp;dbP!$D$2&amp;":"&amp;dbP!$D$2),"&lt;="&amp;AE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F116" s="1">
        <f ca="1">SUMIFS(INDIRECT($F$1&amp;$F116&amp;":"&amp;$F116),INDIRECT($F$1&amp;dbP!$D$2&amp;":"&amp;dbP!$D$2),"&gt;="&amp;AF$6,INDIRECT($F$1&amp;dbP!$D$2&amp;":"&amp;dbP!$D$2),"&lt;="&amp;AF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G116" s="1">
        <f ca="1">SUMIFS(INDIRECT($F$1&amp;$F116&amp;":"&amp;$F116),INDIRECT($F$1&amp;dbP!$D$2&amp;":"&amp;dbP!$D$2),"&gt;="&amp;AG$6,INDIRECT($F$1&amp;dbP!$D$2&amp;":"&amp;dbP!$D$2),"&lt;="&amp;AG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H116" s="1">
        <f ca="1">SUMIFS(INDIRECT($F$1&amp;$F116&amp;":"&amp;$F116),INDIRECT($F$1&amp;dbP!$D$2&amp;":"&amp;dbP!$D$2),"&gt;="&amp;AH$6,INDIRECT($F$1&amp;dbP!$D$2&amp;":"&amp;dbP!$D$2),"&lt;="&amp;AH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I116" s="1">
        <f ca="1">SUMIFS(INDIRECT($F$1&amp;$F116&amp;":"&amp;$F116),INDIRECT($F$1&amp;dbP!$D$2&amp;":"&amp;dbP!$D$2),"&gt;="&amp;AI$6,INDIRECT($F$1&amp;dbP!$D$2&amp;":"&amp;dbP!$D$2),"&lt;="&amp;AI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J116" s="1">
        <f ca="1">SUMIFS(INDIRECT($F$1&amp;$F116&amp;":"&amp;$F116),INDIRECT($F$1&amp;dbP!$D$2&amp;":"&amp;dbP!$D$2),"&gt;="&amp;AJ$6,INDIRECT($F$1&amp;dbP!$D$2&amp;":"&amp;dbP!$D$2),"&lt;="&amp;AJ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K116" s="1">
        <f ca="1">SUMIFS(INDIRECT($F$1&amp;$F116&amp;":"&amp;$F116),INDIRECT($F$1&amp;dbP!$D$2&amp;":"&amp;dbP!$D$2),"&gt;="&amp;AK$6,INDIRECT($F$1&amp;dbP!$D$2&amp;":"&amp;dbP!$D$2),"&lt;="&amp;AK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L116" s="1">
        <f ca="1">SUMIFS(INDIRECT($F$1&amp;$F116&amp;":"&amp;$F116),INDIRECT($F$1&amp;dbP!$D$2&amp;":"&amp;dbP!$D$2),"&gt;="&amp;AL$6,INDIRECT($F$1&amp;dbP!$D$2&amp;":"&amp;dbP!$D$2),"&lt;="&amp;AL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M116" s="1">
        <f ca="1">SUMIFS(INDIRECT($F$1&amp;$F116&amp;":"&amp;$F116),INDIRECT($F$1&amp;dbP!$D$2&amp;":"&amp;dbP!$D$2),"&gt;="&amp;AM$6,INDIRECT($F$1&amp;dbP!$D$2&amp;":"&amp;dbP!$D$2),"&lt;="&amp;AM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N116" s="1">
        <f ca="1">SUMIFS(INDIRECT($F$1&amp;$F116&amp;":"&amp;$F116),INDIRECT($F$1&amp;dbP!$D$2&amp;":"&amp;dbP!$D$2),"&gt;="&amp;AN$6,INDIRECT($F$1&amp;dbP!$D$2&amp;":"&amp;dbP!$D$2),"&lt;="&amp;AN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O116" s="1">
        <f ca="1">SUMIFS(INDIRECT($F$1&amp;$F116&amp;":"&amp;$F116),INDIRECT($F$1&amp;dbP!$D$2&amp;":"&amp;dbP!$D$2),"&gt;="&amp;AO$6,INDIRECT($F$1&amp;dbP!$D$2&amp;":"&amp;dbP!$D$2),"&lt;="&amp;AO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P116" s="1">
        <f ca="1">SUMIFS(INDIRECT($F$1&amp;$F116&amp;":"&amp;$F116),INDIRECT($F$1&amp;dbP!$D$2&amp;":"&amp;dbP!$D$2),"&gt;="&amp;AP$6,INDIRECT($F$1&amp;dbP!$D$2&amp;":"&amp;dbP!$D$2),"&lt;="&amp;AP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Q116" s="1">
        <f ca="1">SUMIFS(INDIRECT($F$1&amp;$F116&amp;":"&amp;$F116),INDIRECT($F$1&amp;dbP!$D$2&amp;":"&amp;dbP!$D$2),"&gt;="&amp;AQ$6,INDIRECT($F$1&amp;dbP!$D$2&amp;":"&amp;dbP!$D$2),"&lt;="&amp;AQ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R116" s="1">
        <f ca="1">SUMIFS(INDIRECT($F$1&amp;$F116&amp;":"&amp;$F116),INDIRECT($F$1&amp;dbP!$D$2&amp;":"&amp;dbP!$D$2),"&gt;="&amp;AR$6,INDIRECT($F$1&amp;dbP!$D$2&amp;":"&amp;dbP!$D$2),"&lt;="&amp;AR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S116" s="1">
        <f ca="1">SUMIFS(INDIRECT($F$1&amp;$F116&amp;":"&amp;$F116),INDIRECT($F$1&amp;dbP!$D$2&amp;":"&amp;dbP!$D$2),"&gt;="&amp;AS$6,INDIRECT($F$1&amp;dbP!$D$2&amp;":"&amp;dbP!$D$2),"&lt;="&amp;AS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T116" s="1">
        <f ca="1">SUMIFS(INDIRECT($F$1&amp;$F116&amp;":"&amp;$F116),INDIRECT($F$1&amp;dbP!$D$2&amp;":"&amp;dbP!$D$2),"&gt;="&amp;AT$6,INDIRECT($F$1&amp;dbP!$D$2&amp;":"&amp;dbP!$D$2),"&lt;="&amp;AT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U116" s="1">
        <f ca="1">SUMIFS(INDIRECT($F$1&amp;$F116&amp;":"&amp;$F116),INDIRECT($F$1&amp;dbP!$D$2&amp;":"&amp;dbP!$D$2),"&gt;="&amp;AU$6,INDIRECT($F$1&amp;dbP!$D$2&amp;":"&amp;dbP!$D$2),"&lt;="&amp;AU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V116" s="1">
        <f ca="1">SUMIFS(INDIRECT($F$1&amp;$F116&amp;":"&amp;$F116),INDIRECT($F$1&amp;dbP!$D$2&amp;":"&amp;dbP!$D$2),"&gt;="&amp;AV$6,INDIRECT($F$1&amp;dbP!$D$2&amp;":"&amp;dbP!$D$2),"&lt;="&amp;AV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W116" s="1">
        <f ca="1">SUMIFS(INDIRECT($F$1&amp;$F116&amp;":"&amp;$F116),INDIRECT($F$1&amp;dbP!$D$2&amp;":"&amp;dbP!$D$2),"&gt;="&amp;AW$6,INDIRECT($F$1&amp;dbP!$D$2&amp;":"&amp;dbP!$D$2),"&lt;="&amp;AW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X116" s="1">
        <f ca="1">SUMIFS(INDIRECT($F$1&amp;$F116&amp;":"&amp;$F116),INDIRECT($F$1&amp;dbP!$D$2&amp;":"&amp;dbP!$D$2),"&gt;="&amp;AX$6,INDIRECT($F$1&amp;dbP!$D$2&amp;":"&amp;dbP!$D$2),"&lt;="&amp;AX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Y116" s="1">
        <f ca="1">SUMIFS(INDIRECT($F$1&amp;$F116&amp;":"&amp;$F116),INDIRECT($F$1&amp;dbP!$D$2&amp;":"&amp;dbP!$D$2),"&gt;="&amp;AY$6,INDIRECT($F$1&amp;dbP!$D$2&amp;":"&amp;dbP!$D$2),"&lt;="&amp;AY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Z116" s="1">
        <f ca="1">SUMIFS(INDIRECT($F$1&amp;$F116&amp;":"&amp;$F116),INDIRECT($F$1&amp;dbP!$D$2&amp;":"&amp;dbP!$D$2),"&gt;="&amp;AZ$6,INDIRECT($F$1&amp;dbP!$D$2&amp;":"&amp;dbP!$D$2),"&lt;="&amp;AZ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A116" s="1">
        <f ca="1">SUMIFS(INDIRECT($F$1&amp;$F116&amp;":"&amp;$F116),INDIRECT($F$1&amp;dbP!$D$2&amp;":"&amp;dbP!$D$2),"&gt;="&amp;BA$6,INDIRECT($F$1&amp;dbP!$D$2&amp;":"&amp;dbP!$D$2),"&lt;="&amp;BA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B116" s="1">
        <f ca="1">SUMIFS(INDIRECT($F$1&amp;$F116&amp;":"&amp;$F116),INDIRECT($F$1&amp;dbP!$D$2&amp;":"&amp;dbP!$D$2),"&gt;="&amp;BB$6,INDIRECT($F$1&amp;dbP!$D$2&amp;":"&amp;dbP!$D$2),"&lt;="&amp;BB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C116" s="1">
        <f ca="1">SUMIFS(INDIRECT($F$1&amp;$F116&amp;":"&amp;$F116),INDIRECT($F$1&amp;dbP!$D$2&amp;":"&amp;dbP!$D$2),"&gt;="&amp;BC$6,INDIRECT($F$1&amp;dbP!$D$2&amp;":"&amp;dbP!$D$2),"&lt;="&amp;BC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D116" s="1">
        <f ca="1">SUMIFS(INDIRECT($F$1&amp;$F116&amp;":"&amp;$F116),INDIRECT($F$1&amp;dbP!$D$2&amp;":"&amp;dbP!$D$2),"&gt;="&amp;BD$6,INDIRECT($F$1&amp;dbP!$D$2&amp;":"&amp;dbP!$D$2),"&lt;="&amp;BD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E116" s="1">
        <f ca="1">SUMIFS(INDIRECT($F$1&amp;$F116&amp;":"&amp;$F116),INDIRECT($F$1&amp;dbP!$D$2&amp;":"&amp;dbP!$D$2),"&gt;="&amp;BE$6,INDIRECT($F$1&amp;dbP!$D$2&amp;":"&amp;dbP!$D$2),"&lt;="&amp;BE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</row>
    <row r="117" spans="2:57" x14ac:dyDescent="0.3">
      <c r="B117" s="1">
        <f>MAX(B$109:B116)+1</f>
        <v>196</v>
      </c>
      <c r="F117" s="1" t="str">
        <f ca="1">INDIRECT($B$1&amp;Items!H$2&amp;$B117)</f>
        <v>Y</v>
      </c>
      <c r="H117" s="13" t="str">
        <f ca="1">INDIRECT($B$1&amp;Items!E$2&amp;$B117)</f>
        <v>Ввод в эксплуатацию</v>
      </c>
      <c r="I117" s="13" t="str">
        <f ca="1">IF(INDIRECT($B$1&amp;Items!F$2&amp;$B117)="",H117,INDIRECT($B$1&amp;Items!F$2&amp;$B117))</f>
        <v>Основные средства - тип - 1</v>
      </c>
      <c r="J117" s="1" t="str">
        <f ca="1">IF(INDIRECT($B$1&amp;Items!G$2&amp;$B117)="",IF(H117&lt;&gt;I117,"  "&amp;I117,I117),"    "&amp;INDIRECT($B$1&amp;Items!G$2&amp;$B117))</f>
        <v xml:space="preserve">    Капзатраты - тип - 1 - 6</v>
      </c>
      <c r="S117" s="1">
        <f ca="1">SUM($U117:INDIRECT(ADDRESS(ROW(),SUMIFS($1:$1,$5:$5,MAX($5:$5)))))</f>
        <v>3496060</v>
      </c>
      <c r="V117" s="1">
        <f ca="1">SUMIFS(INDIRECT($F$1&amp;$F117&amp;":"&amp;$F117),INDIRECT($F$1&amp;dbP!$D$2&amp;":"&amp;dbP!$D$2),"&gt;="&amp;V$6,INDIRECT($F$1&amp;dbP!$D$2&amp;":"&amp;dbP!$D$2),"&lt;="&amp;V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W117" s="1">
        <f ca="1">SUMIFS(INDIRECT($F$1&amp;$F117&amp;":"&amp;$F117),INDIRECT($F$1&amp;dbP!$D$2&amp;":"&amp;dbP!$D$2),"&gt;="&amp;W$6,INDIRECT($F$1&amp;dbP!$D$2&amp;":"&amp;dbP!$D$2),"&lt;="&amp;W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3496060</v>
      </c>
      <c r="X117" s="1">
        <f ca="1">SUMIFS(INDIRECT($F$1&amp;$F117&amp;":"&amp;$F117),INDIRECT($F$1&amp;dbP!$D$2&amp;":"&amp;dbP!$D$2),"&gt;="&amp;X$6,INDIRECT($F$1&amp;dbP!$D$2&amp;":"&amp;dbP!$D$2),"&lt;="&amp;X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Y117" s="1">
        <f ca="1">SUMIFS(INDIRECT($F$1&amp;$F117&amp;":"&amp;$F117),INDIRECT($F$1&amp;dbP!$D$2&amp;":"&amp;dbP!$D$2),"&gt;="&amp;Y$6,INDIRECT($F$1&amp;dbP!$D$2&amp;":"&amp;dbP!$D$2),"&lt;="&amp;Y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Z117" s="1">
        <f ca="1">SUMIFS(INDIRECT($F$1&amp;$F117&amp;":"&amp;$F117),INDIRECT($F$1&amp;dbP!$D$2&amp;":"&amp;dbP!$D$2),"&gt;="&amp;Z$6,INDIRECT($F$1&amp;dbP!$D$2&amp;":"&amp;dbP!$D$2),"&lt;="&amp;Z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A117" s="1">
        <f ca="1">SUMIFS(INDIRECT($F$1&amp;$F117&amp;":"&amp;$F117),INDIRECT($F$1&amp;dbP!$D$2&amp;":"&amp;dbP!$D$2),"&gt;="&amp;AA$6,INDIRECT($F$1&amp;dbP!$D$2&amp;":"&amp;dbP!$D$2),"&lt;="&amp;AA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B117" s="1">
        <f ca="1">SUMIFS(INDIRECT($F$1&amp;$F117&amp;":"&amp;$F117),INDIRECT($F$1&amp;dbP!$D$2&amp;":"&amp;dbP!$D$2),"&gt;="&amp;AB$6,INDIRECT($F$1&amp;dbP!$D$2&amp;":"&amp;dbP!$D$2),"&lt;="&amp;AB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C117" s="1">
        <f ca="1">SUMIFS(INDIRECT($F$1&amp;$F117&amp;":"&amp;$F117),INDIRECT($F$1&amp;dbP!$D$2&amp;":"&amp;dbP!$D$2),"&gt;="&amp;AC$6,INDIRECT($F$1&amp;dbP!$D$2&amp;":"&amp;dbP!$D$2),"&lt;="&amp;AC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D117" s="1">
        <f ca="1">SUMIFS(INDIRECT($F$1&amp;$F117&amp;":"&amp;$F117),INDIRECT($F$1&amp;dbP!$D$2&amp;":"&amp;dbP!$D$2),"&gt;="&amp;AD$6,INDIRECT($F$1&amp;dbP!$D$2&amp;":"&amp;dbP!$D$2),"&lt;="&amp;AD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E117" s="1">
        <f ca="1">SUMIFS(INDIRECT($F$1&amp;$F117&amp;":"&amp;$F117),INDIRECT($F$1&amp;dbP!$D$2&amp;":"&amp;dbP!$D$2),"&gt;="&amp;AE$6,INDIRECT($F$1&amp;dbP!$D$2&amp;":"&amp;dbP!$D$2),"&lt;="&amp;AE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F117" s="1">
        <f ca="1">SUMIFS(INDIRECT($F$1&amp;$F117&amp;":"&amp;$F117),INDIRECT($F$1&amp;dbP!$D$2&amp;":"&amp;dbP!$D$2),"&gt;="&amp;AF$6,INDIRECT($F$1&amp;dbP!$D$2&amp;":"&amp;dbP!$D$2),"&lt;="&amp;AF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G117" s="1">
        <f ca="1">SUMIFS(INDIRECT($F$1&amp;$F117&amp;":"&amp;$F117),INDIRECT($F$1&amp;dbP!$D$2&amp;":"&amp;dbP!$D$2),"&gt;="&amp;AG$6,INDIRECT($F$1&amp;dbP!$D$2&amp;":"&amp;dbP!$D$2),"&lt;="&amp;AG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H117" s="1">
        <f ca="1">SUMIFS(INDIRECT($F$1&amp;$F117&amp;":"&amp;$F117),INDIRECT($F$1&amp;dbP!$D$2&amp;":"&amp;dbP!$D$2),"&gt;="&amp;AH$6,INDIRECT($F$1&amp;dbP!$D$2&amp;":"&amp;dbP!$D$2),"&lt;="&amp;AH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I117" s="1">
        <f ca="1">SUMIFS(INDIRECT($F$1&amp;$F117&amp;":"&amp;$F117),INDIRECT($F$1&amp;dbP!$D$2&amp;":"&amp;dbP!$D$2),"&gt;="&amp;AI$6,INDIRECT($F$1&amp;dbP!$D$2&amp;":"&amp;dbP!$D$2),"&lt;="&amp;AI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J117" s="1">
        <f ca="1">SUMIFS(INDIRECT($F$1&amp;$F117&amp;":"&amp;$F117),INDIRECT($F$1&amp;dbP!$D$2&amp;":"&amp;dbP!$D$2),"&gt;="&amp;AJ$6,INDIRECT($F$1&amp;dbP!$D$2&amp;":"&amp;dbP!$D$2),"&lt;="&amp;AJ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K117" s="1">
        <f ca="1">SUMIFS(INDIRECT($F$1&amp;$F117&amp;":"&amp;$F117),INDIRECT($F$1&amp;dbP!$D$2&amp;":"&amp;dbP!$D$2),"&gt;="&amp;AK$6,INDIRECT($F$1&amp;dbP!$D$2&amp;":"&amp;dbP!$D$2),"&lt;="&amp;AK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L117" s="1">
        <f ca="1">SUMIFS(INDIRECT($F$1&amp;$F117&amp;":"&amp;$F117),INDIRECT($F$1&amp;dbP!$D$2&amp;":"&amp;dbP!$D$2),"&gt;="&amp;AL$6,INDIRECT($F$1&amp;dbP!$D$2&amp;":"&amp;dbP!$D$2),"&lt;="&amp;AL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M117" s="1">
        <f ca="1">SUMIFS(INDIRECT($F$1&amp;$F117&amp;":"&amp;$F117),INDIRECT($F$1&amp;dbP!$D$2&amp;":"&amp;dbP!$D$2),"&gt;="&amp;AM$6,INDIRECT($F$1&amp;dbP!$D$2&amp;":"&amp;dbP!$D$2),"&lt;="&amp;AM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N117" s="1">
        <f ca="1">SUMIFS(INDIRECT($F$1&amp;$F117&amp;":"&amp;$F117),INDIRECT($F$1&amp;dbP!$D$2&amp;":"&amp;dbP!$D$2),"&gt;="&amp;AN$6,INDIRECT($F$1&amp;dbP!$D$2&amp;":"&amp;dbP!$D$2),"&lt;="&amp;AN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O117" s="1">
        <f ca="1">SUMIFS(INDIRECT($F$1&amp;$F117&amp;":"&amp;$F117),INDIRECT($F$1&amp;dbP!$D$2&amp;":"&amp;dbP!$D$2),"&gt;="&amp;AO$6,INDIRECT($F$1&amp;dbP!$D$2&amp;":"&amp;dbP!$D$2),"&lt;="&amp;AO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P117" s="1">
        <f ca="1">SUMIFS(INDIRECT($F$1&amp;$F117&amp;":"&amp;$F117),INDIRECT($F$1&amp;dbP!$D$2&amp;":"&amp;dbP!$D$2),"&gt;="&amp;AP$6,INDIRECT($F$1&amp;dbP!$D$2&amp;":"&amp;dbP!$D$2),"&lt;="&amp;AP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Q117" s="1">
        <f ca="1">SUMIFS(INDIRECT($F$1&amp;$F117&amp;":"&amp;$F117),INDIRECT($F$1&amp;dbP!$D$2&amp;":"&amp;dbP!$D$2),"&gt;="&amp;AQ$6,INDIRECT($F$1&amp;dbP!$D$2&amp;":"&amp;dbP!$D$2),"&lt;="&amp;AQ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R117" s="1">
        <f ca="1">SUMIFS(INDIRECT($F$1&amp;$F117&amp;":"&amp;$F117),INDIRECT($F$1&amp;dbP!$D$2&amp;":"&amp;dbP!$D$2),"&gt;="&amp;AR$6,INDIRECT($F$1&amp;dbP!$D$2&amp;":"&amp;dbP!$D$2),"&lt;="&amp;AR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S117" s="1">
        <f ca="1">SUMIFS(INDIRECT($F$1&amp;$F117&amp;":"&amp;$F117),INDIRECT($F$1&amp;dbP!$D$2&amp;":"&amp;dbP!$D$2),"&gt;="&amp;AS$6,INDIRECT($F$1&amp;dbP!$D$2&amp;":"&amp;dbP!$D$2),"&lt;="&amp;AS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T117" s="1">
        <f ca="1">SUMIFS(INDIRECT($F$1&amp;$F117&amp;":"&amp;$F117),INDIRECT($F$1&amp;dbP!$D$2&amp;":"&amp;dbP!$D$2),"&gt;="&amp;AT$6,INDIRECT($F$1&amp;dbP!$D$2&amp;":"&amp;dbP!$D$2),"&lt;="&amp;AT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U117" s="1">
        <f ca="1">SUMIFS(INDIRECT($F$1&amp;$F117&amp;":"&amp;$F117),INDIRECT($F$1&amp;dbP!$D$2&amp;":"&amp;dbP!$D$2),"&gt;="&amp;AU$6,INDIRECT($F$1&amp;dbP!$D$2&amp;":"&amp;dbP!$D$2),"&lt;="&amp;AU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V117" s="1">
        <f ca="1">SUMIFS(INDIRECT($F$1&amp;$F117&amp;":"&amp;$F117),INDIRECT($F$1&amp;dbP!$D$2&amp;":"&amp;dbP!$D$2),"&gt;="&amp;AV$6,INDIRECT($F$1&amp;dbP!$D$2&amp;":"&amp;dbP!$D$2),"&lt;="&amp;AV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W117" s="1">
        <f ca="1">SUMIFS(INDIRECT($F$1&amp;$F117&amp;":"&amp;$F117),INDIRECT($F$1&amp;dbP!$D$2&amp;":"&amp;dbP!$D$2),"&gt;="&amp;AW$6,INDIRECT($F$1&amp;dbP!$D$2&amp;":"&amp;dbP!$D$2),"&lt;="&amp;AW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X117" s="1">
        <f ca="1">SUMIFS(INDIRECT($F$1&amp;$F117&amp;":"&amp;$F117),INDIRECT($F$1&amp;dbP!$D$2&amp;":"&amp;dbP!$D$2),"&gt;="&amp;AX$6,INDIRECT($F$1&amp;dbP!$D$2&amp;":"&amp;dbP!$D$2),"&lt;="&amp;AX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Y117" s="1">
        <f ca="1">SUMIFS(INDIRECT($F$1&amp;$F117&amp;":"&amp;$F117),INDIRECT($F$1&amp;dbP!$D$2&amp;":"&amp;dbP!$D$2),"&gt;="&amp;AY$6,INDIRECT($F$1&amp;dbP!$D$2&amp;":"&amp;dbP!$D$2),"&lt;="&amp;AY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Z117" s="1">
        <f ca="1">SUMIFS(INDIRECT($F$1&amp;$F117&amp;":"&amp;$F117),INDIRECT($F$1&amp;dbP!$D$2&amp;":"&amp;dbP!$D$2),"&gt;="&amp;AZ$6,INDIRECT($F$1&amp;dbP!$D$2&amp;":"&amp;dbP!$D$2),"&lt;="&amp;AZ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A117" s="1">
        <f ca="1">SUMIFS(INDIRECT($F$1&amp;$F117&amp;":"&amp;$F117),INDIRECT($F$1&amp;dbP!$D$2&amp;":"&amp;dbP!$D$2),"&gt;="&amp;BA$6,INDIRECT($F$1&amp;dbP!$D$2&amp;":"&amp;dbP!$D$2),"&lt;="&amp;BA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B117" s="1">
        <f ca="1">SUMIFS(INDIRECT($F$1&amp;$F117&amp;":"&amp;$F117),INDIRECT($F$1&amp;dbP!$D$2&amp;":"&amp;dbP!$D$2),"&gt;="&amp;BB$6,INDIRECT($F$1&amp;dbP!$D$2&amp;":"&amp;dbP!$D$2),"&lt;="&amp;BB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C117" s="1">
        <f ca="1">SUMIFS(INDIRECT($F$1&amp;$F117&amp;":"&amp;$F117),INDIRECT($F$1&amp;dbP!$D$2&amp;":"&amp;dbP!$D$2),"&gt;="&amp;BC$6,INDIRECT($F$1&amp;dbP!$D$2&amp;":"&amp;dbP!$D$2),"&lt;="&amp;BC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D117" s="1">
        <f ca="1">SUMIFS(INDIRECT($F$1&amp;$F117&amp;":"&amp;$F117),INDIRECT($F$1&amp;dbP!$D$2&amp;":"&amp;dbP!$D$2),"&gt;="&amp;BD$6,INDIRECT($F$1&amp;dbP!$D$2&amp;":"&amp;dbP!$D$2),"&lt;="&amp;BD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E117" s="1">
        <f ca="1">SUMIFS(INDIRECT($F$1&amp;$F117&amp;":"&amp;$F117),INDIRECT($F$1&amp;dbP!$D$2&amp;":"&amp;dbP!$D$2),"&gt;="&amp;BE$6,INDIRECT($F$1&amp;dbP!$D$2&amp;":"&amp;dbP!$D$2),"&lt;="&amp;BE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</row>
    <row r="118" spans="2:57" x14ac:dyDescent="0.3">
      <c r="B118" s="1">
        <f>MAX(B$109:B117)+1</f>
        <v>197</v>
      </c>
      <c r="F118" s="1" t="str">
        <f ca="1">INDIRECT($B$1&amp;Items!H$2&amp;$B118)</f>
        <v>Y</v>
      </c>
      <c r="H118" s="13" t="str">
        <f ca="1">INDIRECT($B$1&amp;Items!E$2&amp;$B118)</f>
        <v>Ввод в эксплуатацию</v>
      </c>
      <c r="I118" s="13" t="str">
        <f ca="1">IF(INDIRECT($B$1&amp;Items!F$2&amp;$B118)="",H118,INDIRECT($B$1&amp;Items!F$2&amp;$B118))</f>
        <v>Основные средства - тип - 1</v>
      </c>
      <c r="J118" s="1" t="str">
        <f ca="1">IF(INDIRECT($B$1&amp;Items!G$2&amp;$B118)="",IF(H118&lt;&gt;I118,"  "&amp;I118,I118),"    "&amp;INDIRECT($B$1&amp;Items!G$2&amp;$B118))</f>
        <v xml:space="preserve">    Капзатраты - тип - 1 - 7</v>
      </c>
      <c r="S118" s="1">
        <f ca="1">SUM($U118:INDIRECT(ADDRESS(ROW(),SUMIFS($1:$1,$5:$5,MAX($5:$5)))))</f>
        <v>722906.25</v>
      </c>
      <c r="V118" s="1">
        <f ca="1">SUMIFS(INDIRECT($F$1&amp;$F118&amp;":"&amp;$F118),INDIRECT($F$1&amp;dbP!$D$2&amp;":"&amp;dbP!$D$2),"&gt;="&amp;V$6,INDIRECT($F$1&amp;dbP!$D$2&amp;":"&amp;dbP!$D$2),"&lt;="&amp;V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W118" s="1">
        <f ca="1">SUMIFS(INDIRECT($F$1&amp;$F118&amp;":"&amp;$F118),INDIRECT($F$1&amp;dbP!$D$2&amp;":"&amp;dbP!$D$2),"&gt;="&amp;W$6,INDIRECT($F$1&amp;dbP!$D$2&amp;":"&amp;dbP!$D$2),"&lt;="&amp;W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722906.25</v>
      </c>
      <c r="X118" s="1">
        <f ca="1">SUMIFS(INDIRECT($F$1&amp;$F118&amp;":"&amp;$F118),INDIRECT($F$1&amp;dbP!$D$2&amp;":"&amp;dbP!$D$2),"&gt;="&amp;X$6,INDIRECT($F$1&amp;dbP!$D$2&amp;":"&amp;dbP!$D$2),"&lt;="&amp;X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Y118" s="1">
        <f ca="1">SUMIFS(INDIRECT($F$1&amp;$F118&amp;":"&amp;$F118),INDIRECT($F$1&amp;dbP!$D$2&amp;":"&amp;dbP!$D$2),"&gt;="&amp;Y$6,INDIRECT($F$1&amp;dbP!$D$2&amp;":"&amp;dbP!$D$2),"&lt;="&amp;Y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Z118" s="1">
        <f ca="1">SUMIFS(INDIRECT($F$1&amp;$F118&amp;":"&amp;$F118),INDIRECT($F$1&amp;dbP!$D$2&amp;":"&amp;dbP!$D$2),"&gt;="&amp;Z$6,INDIRECT($F$1&amp;dbP!$D$2&amp;":"&amp;dbP!$D$2),"&lt;="&amp;Z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A118" s="1">
        <f ca="1">SUMIFS(INDIRECT($F$1&amp;$F118&amp;":"&amp;$F118),INDIRECT($F$1&amp;dbP!$D$2&amp;":"&amp;dbP!$D$2),"&gt;="&amp;AA$6,INDIRECT($F$1&amp;dbP!$D$2&amp;":"&amp;dbP!$D$2),"&lt;="&amp;AA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B118" s="1">
        <f ca="1">SUMIFS(INDIRECT($F$1&amp;$F118&amp;":"&amp;$F118),INDIRECT($F$1&amp;dbP!$D$2&amp;":"&amp;dbP!$D$2),"&gt;="&amp;AB$6,INDIRECT($F$1&amp;dbP!$D$2&amp;":"&amp;dbP!$D$2),"&lt;="&amp;AB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C118" s="1">
        <f ca="1">SUMIFS(INDIRECT($F$1&amp;$F118&amp;":"&amp;$F118),INDIRECT($F$1&amp;dbP!$D$2&amp;":"&amp;dbP!$D$2),"&gt;="&amp;AC$6,INDIRECT($F$1&amp;dbP!$D$2&amp;":"&amp;dbP!$D$2),"&lt;="&amp;AC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D118" s="1">
        <f ca="1">SUMIFS(INDIRECT($F$1&amp;$F118&amp;":"&amp;$F118),INDIRECT($F$1&amp;dbP!$D$2&amp;":"&amp;dbP!$D$2),"&gt;="&amp;AD$6,INDIRECT($F$1&amp;dbP!$D$2&amp;":"&amp;dbP!$D$2),"&lt;="&amp;AD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E118" s="1">
        <f ca="1">SUMIFS(INDIRECT($F$1&amp;$F118&amp;":"&amp;$F118),INDIRECT($F$1&amp;dbP!$D$2&amp;":"&amp;dbP!$D$2),"&gt;="&amp;AE$6,INDIRECT($F$1&amp;dbP!$D$2&amp;":"&amp;dbP!$D$2),"&lt;="&amp;AE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F118" s="1">
        <f ca="1">SUMIFS(INDIRECT($F$1&amp;$F118&amp;":"&amp;$F118),INDIRECT($F$1&amp;dbP!$D$2&amp;":"&amp;dbP!$D$2),"&gt;="&amp;AF$6,INDIRECT($F$1&amp;dbP!$D$2&amp;":"&amp;dbP!$D$2),"&lt;="&amp;AF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G118" s="1">
        <f ca="1">SUMIFS(INDIRECT($F$1&amp;$F118&amp;":"&amp;$F118),INDIRECT($F$1&amp;dbP!$D$2&amp;":"&amp;dbP!$D$2),"&gt;="&amp;AG$6,INDIRECT($F$1&amp;dbP!$D$2&amp;":"&amp;dbP!$D$2),"&lt;="&amp;AG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H118" s="1">
        <f ca="1">SUMIFS(INDIRECT($F$1&amp;$F118&amp;":"&amp;$F118),INDIRECT($F$1&amp;dbP!$D$2&amp;":"&amp;dbP!$D$2),"&gt;="&amp;AH$6,INDIRECT($F$1&amp;dbP!$D$2&amp;":"&amp;dbP!$D$2),"&lt;="&amp;AH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I118" s="1">
        <f ca="1">SUMIFS(INDIRECT($F$1&amp;$F118&amp;":"&amp;$F118),INDIRECT($F$1&amp;dbP!$D$2&amp;":"&amp;dbP!$D$2),"&gt;="&amp;AI$6,INDIRECT($F$1&amp;dbP!$D$2&amp;":"&amp;dbP!$D$2),"&lt;="&amp;AI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J118" s="1">
        <f ca="1">SUMIFS(INDIRECT($F$1&amp;$F118&amp;":"&amp;$F118),INDIRECT($F$1&amp;dbP!$D$2&amp;":"&amp;dbP!$D$2),"&gt;="&amp;AJ$6,INDIRECT($F$1&amp;dbP!$D$2&amp;":"&amp;dbP!$D$2),"&lt;="&amp;AJ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K118" s="1">
        <f ca="1">SUMIFS(INDIRECT($F$1&amp;$F118&amp;":"&amp;$F118),INDIRECT($F$1&amp;dbP!$D$2&amp;":"&amp;dbP!$D$2),"&gt;="&amp;AK$6,INDIRECT($F$1&amp;dbP!$D$2&amp;":"&amp;dbP!$D$2),"&lt;="&amp;AK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L118" s="1">
        <f ca="1">SUMIFS(INDIRECT($F$1&amp;$F118&amp;":"&amp;$F118),INDIRECT($F$1&amp;dbP!$D$2&amp;":"&amp;dbP!$D$2),"&gt;="&amp;AL$6,INDIRECT($F$1&amp;dbP!$D$2&amp;":"&amp;dbP!$D$2),"&lt;="&amp;AL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M118" s="1">
        <f ca="1">SUMIFS(INDIRECT($F$1&amp;$F118&amp;":"&amp;$F118),INDIRECT($F$1&amp;dbP!$D$2&amp;":"&amp;dbP!$D$2),"&gt;="&amp;AM$6,INDIRECT($F$1&amp;dbP!$D$2&amp;":"&amp;dbP!$D$2),"&lt;="&amp;AM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N118" s="1">
        <f ca="1">SUMIFS(INDIRECT($F$1&amp;$F118&amp;":"&amp;$F118),INDIRECT($F$1&amp;dbP!$D$2&amp;":"&amp;dbP!$D$2),"&gt;="&amp;AN$6,INDIRECT($F$1&amp;dbP!$D$2&amp;":"&amp;dbP!$D$2),"&lt;="&amp;AN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O118" s="1">
        <f ca="1">SUMIFS(INDIRECT($F$1&amp;$F118&amp;":"&amp;$F118),INDIRECT($F$1&amp;dbP!$D$2&amp;":"&amp;dbP!$D$2),"&gt;="&amp;AO$6,INDIRECT($F$1&amp;dbP!$D$2&amp;":"&amp;dbP!$D$2),"&lt;="&amp;AO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P118" s="1">
        <f ca="1">SUMIFS(INDIRECT($F$1&amp;$F118&amp;":"&amp;$F118),INDIRECT($F$1&amp;dbP!$D$2&amp;":"&amp;dbP!$D$2),"&gt;="&amp;AP$6,INDIRECT($F$1&amp;dbP!$D$2&amp;":"&amp;dbP!$D$2),"&lt;="&amp;AP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Q118" s="1">
        <f ca="1">SUMIFS(INDIRECT($F$1&amp;$F118&amp;":"&amp;$F118),INDIRECT($F$1&amp;dbP!$D$2&amp;":"&amp;dbP!$D$2),"&gt;="&amp;AQ$6,INDIRECT($F$1&amp;dbP!$D$2&amp;":"&amp;dbP!$D$2),"&lt;="&amp;AQ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R118" s="1">
        <f ca="1">SUMIFS(INDIRECT($F$1&amp;$F118&amp;":"&amp;$F118),INDIRECT($F$1&amp;dbP!$D$2&amp;":"&amp;dbP!$D$2),"&gt;="&amp;AR$6,INDIRECT($F$1&amp;dbP!$D$2&amp;":"&amp;dbP!$D$2),"&lt;="&amp;AR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S118" s="1">
        <f ca="1">SUMIFS(INDIRECT($F$1&amp;$F118&amp;":"&amp;$F118),INDIRECT($F$1&amp;dbP!$D$2&amp;":"&amp;dbP!$D$2),"&gt;="&amp;AS$6,INDIRECT($F$1&amp;dbP!$D$2&amp;":"&amp;dbP!$D$2),"&lt;="&amp;AS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T118" s="1">
        <f ca="1">SUMIFS(INDIRECT($F$1&amp;$F118&amp;":"&amp;$F118),INDIRECT($F$1&amp;dbP!$D$2&amp;":"&amp;dbP!$D$2),"&gt;="&amp;AT$6,INDIRECT($F$1&amp;dbP!$D$2&amp;":"&amp;dbP!$D$2),"&lt;="&amp;AT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U118" s="1">
        <f ca="1">SUMIFS(INDIRECT($F$1&amp;$F118&amp;":"&amp;$F118),INDIRECT($F$1&amp;dbP!$D$2&amp;":"&amp;dbP!$D$2),"&gt;="&amp;AU$6,INDIRECT($F$1&amp;dbP!$D$2&amp;":"&amp;dbP!$D$2),"&lt;="&amp;AU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V118" s="1">
        <f ca="1">SUMIFS(INDIRECT($F$1&amp;$F118&amp;":"&amp;$F118),INDIRECT($F$1&amp;dbP!$D$2&amp;":"&amp;dbP!$D$2),"&gt;="&amp;AV$6,INDIRECT($F$1&amp;dbP!$D$2&amp;":"&amp;dbP!$D$2),"&lt;="&amp;AV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W118" s="1">
        <f ca="1">SUMIFS(INDIRECT($F$1&amp;$F118&amp;":"&amp;$F118),INDIRECT($F$1&amp;dbP!$D$2&amp;":"&amp;dbP!$D$2),"&gt;="&amp;AW$6,INDIRECT($F$1&amp;dbP!$D$2&amp;":"&amp;dbP!$D$2),"&lt;="&amp;AW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X118" s="1">
        <f ca="1">SUMIFS(INDIRECT($F$1&amp;$F118&amp;":"&amp;$F118),INDIRECT($F$1&amp;dbP!$D$2&amp;":"&amp;dbP!$D$2),"&gt;="&amp;AX$6,INDIRECT($F$1&amp;dbP!$D$2&amp;":"&amp;dbP!$D$2),"&lt;="&amp;AX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Y118" s="1">
        <f ca="1">SUMIFS(INDIRECT($F$1&amp;$F118&amp;":"&amp;$F118),INDIRECT($F$1&amp;dbP!$D$2&amp;":"&amp;dbP!$D$2),"&gt;="&amp;AY$6,INDIRECT($F$1&amp;dbP!$D$2&amp;":"&amp;dbP!$D$2),"&lt;="&amp;AY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Z118" s="1">
        <f ca="1">SUMIFS(INDIRECT($F$1&amp;$F118&amp;":"&amp;$F118),INDIRECT($F$1&amp;dbP!$D$2&amp;":"&amp;dbP!$D$2),"&gt;="&amp;AZ$6,INDIRECT($F$1&amp;dbP!$D$2&amp;":"&amp;dbP!$D$2),"&lt;="&amp;AZ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A118" s="1">
        <f ca="1">SUMIFS(INDIRECT($F$1&amp;$F118&amp;":"&amp;$F118),INDIRECT($F$1&amp;dbP!$D$2&amp;":"&amp;dbP!$D$2),"&gt;="&amp;BA$6,INDIRECT($F$1&amp;dbP!$D$2&amp;":"&amp;dbP!$D$2),"&lt;="&amp;BA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B118" s="1">
        <f ca="1">SUMIFS(INDIRECT($F$1&amp;$F118&amp;":"&amp;$F118),INDIRECT($F$1&amp;dbP!$D$2&amp;":"&amp;dbP!$D$2),"&gt;="&amp;BB$6,INDIRECT($F$1&amp;dbP!$D$2&amp;":"&amp;dbP!$D$2),"&lt;="&amp;BB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C118" s="1">
        <f ca="1">SUMIFS(INDIRECT($F$1&amp;$F118&amp;":"&amp;$F118),INDIRECT($F$1&amp;dbP!$D$2&amp;":"&amp;dbP!$D$2),"&gt;="&amp;BC$6,INDIRECT($F$1&amp;dbP!$D$2&amp;":"&amp;dbP!$D$2),"&lt;="&amp;BC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D118" s="1">
        <f ca="1">SUMIFS(INDIRECT($F$1&amp;$F118&amp;":"&amp;$F118),INDIRECT($F$1&amp;dbP!$D$2&amp;":"&amp;dbP!$D$2),"&gt;="&amp;BD$6,INDIRECT($F$1&amp;dbP!$D$2&amp;":"&amp;dbP!$D$2),"&lt;="&amp;BD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E118" s="1">
        <f ca="1">SUMIFS(INDIRECT($F$1&amp;$F118&amp;":"&amp;$F118),INDIRECT($F$1&amp;dbP!$D$2&amp;":"&amp;dbP!$D$2),"&gt;="&amp;BE$6,INDIRECT($F$1&amp;dbP!$D$2&amp;":"&amp;dbP!$D$2),"&lt;="&amp;BE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</row>
    <row r="119" spans="2:57" x14ac:dyDescent="0.3">
      <c r="B119" s="1">
        <f>MAX(B$109:B118)+1</f>
        <v>198</v>
      </c>
      <c r="F119" s="1" t="str">
        <f ca="1">INDIRECT($B$1&amp;Items!H$2&amp;$B119)</f>
        <v>Y</v>
      </c>
      <c r="H119" s="13" t="str">
        <f ca="1">INDIRECT($B$1&amp;Items!E$2&amp;$B119)</f>
        <v>Ввод в эксплуатацию</v>
      </c>
      <c r="I119" s="13" t="str">
        <f ca="1">IF(INDIRECT($B$1&amp;Items!F$2&amp;$B119)="",H119,INDIRECT($B$1&amp;Items!F$2&amp;$B119))</f>
        <v>Основные средства - тип - 1</v>
      </c>
      <c r="J119" s="1" t="str">
        <f ca="1">IF(INDIRECT($B$1&amp;Items!G$2&amp;$B119)="",IF(H119&lt;&gt;I119,"  "&amp;I119,I119),"    "&amp;INDIRECT($B$1&amp;Items!G$2&amp;$B119))</f>
        <v xml:space="preserve">    Капзатраты - тип - 1 - 8</v>
      </c>
      <c r="S119" s="1">
        <f ca="1">SUM($U119:INDIRECT(ADDRESS(ROW(),SUMIFS($1:$1,$5:$5,MAX($5:$5)))))</f>
        <v>976752.00000000012</v>
      </c>
      <c r="V119" s="1">
        <f ca="1">SUMIFS(INDIRECT($F$1&amp;$F119&amp;":"&amp;$F119),INDIRECT($F$1&amp;dbP!$D$2&amp;":"&amp;dbP!$D$2),"&gt;="&amp;V$6,INDIRECT($F$1&amp;dbP!$D$2&amp;":"&amp;dbP!$D$2),"&lt;="&amp;V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W119" s="1">
        <f ca="1">SUMIFS(INDIRECT($F$1&amp;$F119&amp;":"&amp;$F119),INDIRECT($F$1&amp;dbP!$D$2&amp;":"&amp;dbP!$D$2),"&gt;="&amp;W$6,INDIRECT($F$1&amp;dbP!$D$2&amp;":"&amp;dbP!$D$2),"&lt;="&amp;W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976752.00000000012</v>
      </c>
      <c r="X119" s="1">
        <f ca="1">SUMIFS(INDIRECT($F$1&amp;$F119&amp;":"&amp;$F119),INDIRECT($F$1&amp;dbP!$D$2&amp;":"&amp;dbP!$D$2),"&gt;="&amp;X$6,INDIRECT($F$1&amp;dbP!$D$2&amp;":"&amp;dbP!$D$2),"&lt;="&amp;X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Y119" s="1">
        <f ca="1">SUMIFS(INDIRECT($F$1&amp;$F119&amp;":"&amp;$F119),INDIRECT($F$1&amp;dbP!$D$2&amp;":"&amp;dbP!$D$2),"&gt;="&amp;Y$6,INDIRECT($F$1&amp;dbP!$D$2&amp;":"&amp;dbP!$D$2),"&lt;="&amp;Y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Z119" s="1">
        <f ca="1">SUMIFS(INDIRECT($F$1&amp;$F119&amp;":"&amp;$F119),INDIRECT($F$1&amp;dbP!$D$2&amp;":"&amp;dbP!$D$2),"&gt;="&amp;Z$6,INDIRECT($F$1&amp;dbP!$D$2&amp;":"&amp;dbP!$D$2),"&lt;="&amp;Z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A119" s="1">
        <f ca="1">SUMIFS(INDIRECT($F$1&amp;$F119&amp;":"&amp;$F119),INDIRECT($F$1&amp;dbP!$D$2&amp;":"&amp;dbP!$D$2),"&gt;="&amp;AA$6,INDIRECT($F$1&amp;dbP!$D$2&amp;":"&amp;dbP!$D$2),"&lt;="&amp;AA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B119" s="1">
        <f ca="1">SUMIFS(INDIRECT($F$1&amp;$F119&amp;":"&amp;$F119),INDIRECT($F$1&amp;dbP!$D$2&amp;":"&amp;dbP!$D$2),"&gt;="&amp;AB$6,INDIRECT($F$1&amp;dbP!$D$2&amp;":"&amp;dbP!$D$2),"&lt;="&amp;AB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C119" s="1">
        <f ca="1">SUMIFS(INDIRECT($F$1&amp;$F119&amp;":"&amp;$F119),INDIRECT($F$1&amp;dbP!$D$2&amp;":"&amp;dbP!$D$2),"&gt;="&amp;AC$6,INDIRECT($F$1&amp;dbP!$D$2&amp;":"&amp;dbP!$D$2),"&lt;="&amp;AC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D119" s="1">
        <f ca="1">SUMIFS(INDIRECT($F$1&amp;$F119&amp;":"&amp;$F119),INDIRECT($F$1&amp;dbP!$D$2&amp;":"&amp;dbP!$D$2),"&gt;="&amp;AD$6,INDIRECT($F$1&amp;dbP!$D$2&amp;":"&amp;dbP!$D$2),"&lt;="&amp;AD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E119" s="1">
        <f ca="1">SUMIFS(INDIRECT($F$1&amp;$F119&amp;":"&amp;$F119),INDIRECT($F$1&amp;dbP!$D$2&amp;":"&amp;dbP!$D$2),"&gt;="&amp;AE$6,INDIRECT($F$1&amp;dbP!$D$2&amp;":"&amp;dbP!$D$2),"&lt;="&amp;AE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F119" s="1">
        <f ca="1">SUMIFS(INDIRECT($F$1&amp;$F119&amp;":"&amp;$F119),INDIRECT($F$1&amp;dbP!$D$2&amp;":"&amp;dbP!$D$2),"&gt;="&amp;AF$6,INDIRECT($F$1&amp;dbP!$D$2&amp;":"&amp;dbP!$D$2),"&lt;="&amp;AF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G119" s="1">
        <f ca="1">SUMIFS(INDIRECT($F$1&amp;$F119&amp;":"&amp;$F119),INDIRECT($F$1&amp;dbP!$D$2&amp;":"&amp;dbP!$D$2),"&gt;="&amp;AG$6,INDIRECT($F$1&amp;dbP!$D$2&amp;":"&amp;dbP!$D$2),"&lt;="&amp;AG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H119" s="1">
        <f ca="1">SUMIFS(INDIRECT($F$1&amp;$F119&amp;":"&amp;$F119),INDIRECT($F$1&amp;dbP!$D$2&amp;":"&amp;dbP!$D$2),"&gt;="&amp;AH$6,INDIRECT($F$1&amp;dbP!$D$2&amp;":"&amp;dbP!$D$2),"&lt;="&amp;AH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I119" s="1">
        <f ca="1">SUMIFS(INDIRECT($F$1&amp;$F119&amp;":"&amp;$F119),INDIRECT($F$1&amp;dbP!$D$2&amp;":"&amp;dbP!$D$2),"&gt;="&amp;AI$6,INDIRECT($F$1&amp;dbP!$D$2&amp;":"&amp;dbP!$D$2),"&lt;="&amp;AI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J119" s="1">
        <f ca="1">SUMIFS(INDIRECT($F$1&amp;$F119&amp;":"&amp;$F119),INDIRECT($F$1&amp;dbP!$D$2&amp;":"&amp;dbP!$D$2),"&gt;="&amp;AJ$6,INDIRECT($F$1&amp;dbP!$D$2&amp;":"&amp;dbP!$D$2),"&lt;="&amp;AJ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K119" s="1">
        <f ca="1">SUMIFS(INDIRECT($F$1&amp;$F119&amp;":"&amp;$F119),INDIRECT($F$1&amp;dbP!$D$2&amp;":"&amp;dbP!$D$2),"&gt;="&amp;AK$6,INDIRECT($F$1&amp;dbP!$D$2&amp;":"&amp;dbP!$D$2),"&lt;="&amp;AK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L119" s="1">
        <f ca="1">SUMIFS(INDIRECT($F$1&amp;$F119&amp;":"&amp;$F119),INDIRECT($F$1&amp;dbP!$D$2&amp;":"&amp;dbP!$D$2),"&gt;="&amp;AL$6,INDIRECT($F$1&amp;dbP!$D$2&amp;":"&amp;dbP!$D$2),"&lt;="&amp;AL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M119" s="1">
        <f ca="1">SUMIFS(INDIRECT($F$1&amp;$F119&amp;":"&amp;$F119),INDIRECT($F$1&amp;dbP!$D$2&amp;":"&amp;dbP!$D$2),"&gt;="&amp;AM$6,INDIRECT($F$1&amp;dbP!$D$2&amp;":"&amp;dbP!$D$2),"&lt;="&amp;AM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N119" s="1">
        <f ca="1">SUMIFS(INDIRECT($F$1&amp;$F119&amp;":"&amp;$F119),INDIRECT($F$1&amp;dbP!$D$2&amp;":"&amp;dbP!$D$2),"&gt;="&amp;AN$6,INDIRECT($F$1&amp;dbP!$D$2&amp;":"&amp;dbP!$D$2),"&lt;="&amp;AN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O119" s="1">
        <f ca="1">SUMIFS(INDIRECT($F$1&amp;$F119&amp;":"&amp;$F119),INDIRECT($F$1&amp;dbP!$D$2&amp;":"&amp;dbP!$D$2),"&gt;="&amp;AO$6,INDIRECT($F$1&amp;dbP!$D$2&amp;":"&amp;dbP!$D$2),"&lt;="&amp;AO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P119" s="1">
        <f ca="1">SUMIFS(INDIRECT($F$1&amp;$F119&amp;":"&amp;$F119),INDIRECT($F$1&amp;dbP!$D$2&amp;":"&amp;dbP!$D$2),"&gt;="&amp;AP$6,INDIRECT($F$1&amp;dbP!$D$2&amp;":"&amp;dbP!$D$2),"&lt;="&amp;AP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Q119" s="1">
        <f ca="1">SUMIFS(INDIRECT($F$1&amp;$F119&amp;":"&amp;$F119),INDIRECT($F$1&amp;dbP!$D$2&amp;":"&amp;dbP!$D$2),"&gt;="&amp;AQ$6,INDIRECT($F$1&amp;dbP!$D$2&amp;":"&amp;dbP!$D$2),"&lt;="&amp;AQ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R119" s="1">
        <f ca="1">SUMIFS(INDIRECT($F$1&amp;$F119&amp;":"&amp;$F119),INDIRECT($F$1&amp;dbP!$D$2&amp;":"&amp;dbP!$D$2),"&gt;="&amp;AR$6,INDIRECT($F$1&amp;dbP!$D$2&amp;":"&amp;dbP!$D$2),"&lt;="&amp;AR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S119" s="1">
        <f ca="1">SUMIFS(INDIRECT($F$1&amp;$F119&amp;":"&amp;$F119),INDIRECT($F$1&amp;dbP!$D$2&amp;":"&amp;dbP!$D$2),"&gt;="&amp;AS$6,INDIRECT($F$1&amp;dbP!$D$2&amp;":"&amp;dbP!$D$2),"&lt;="&amp;AS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T119" s="1">
        <f ca="1">SUMIFS(INDIRECT($F$1&amp;$F119&amp;":"&amp;$F119),INDIRECT($F$1&amp;dbP!$D$2&amp;":"&amp;dbP!$D$2),"&gt;="&amp;AT$6,INDIRECT($F$1&amp;dbP!$D$2&amp;":"&amp;dbP!$D$2),"&lt;="&amp;AT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U119" s="1">
        <f ca="1">SUMIFS(INDIRECT($F$1&amp;$F119&amp;":"&amp;$F119),INDIRECT($F$1&amp;dbP!$D$2&amp;":"&amp;dbP!$D$2),"&gt;="&amp;AU$6,INDIRECT($F$1&amp;dbP!$D$2&amp;":"&amp;dbP!$D$2),"&lt;="&amp;AU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V119" s="1">
        <f ca="1">SUMIFS(INDIRECT($F$1&amp;$F119&amp;":"&amp;$F119),INDIRECT($F$1&amp;dbP!$D$2&amp;":"&amp;dbP!$D$2),"&gt;="&amp;AV$6,INDIRECT($F$1&amp;dbP!$D$2&amp;":"&amp;dbP!$D$2),"&lt;="&amp;AV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W119" s="1">
        <f ca="1">SUMIFS(INDIRECT($F$1&amp;$F119&amp;":"&amp;$F119),INDIRECT($F$1&amp;dbP!$D$2&amp;":"&amp;dbP!$D$2),"&gt;="&amp;AW$6,INDIRECT($F$1&amp;dbP!$D$2&amp;":"&amp;dbP!$D$2),"&lt;="&amp;AW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X119" s="1">
        <f ca="1">SUMIFS(INDIRECT($F$1&amp;$F119&amp;":"&amp;$F119),INDIRECT($F$1&amp;dbP!$D$2&amp;":"&amp;dbP!$D$2),"&gt;="&amp;AX$6,INDIRECT($F$1&amp;dbP!$D$2&amp;":"&amp;dbP!$D$2),"&lt;="&amp;AX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Y119" s="1">
        <f ca="1">SUMIFS(INDIRECT($F$1&amp;$F119&amp;":"&amp;$F119),INDIRECT($F$1&amp;dbP!$D$2&amp;":"&amp;dbP!$D$2),"&gt;="&amp;AY$6,INDIRECT($F$1&amp;dbP!$D$2&amp;":"&amp;dbP!$D$2),"&lt;="&amp;AY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Z119" s="1">
        <f ca="1">SUMIFS(INDIRECT($F$1&amp;$F119&amp;":"&amp;$F119),INDIRECT($F$1&amp;dbP!$D$2&amp;":"&amp;dbP!$D$2),"&gt;="&amp;AZ$6,INDIRECT($F$1&amp;dbP!$D$2&amp;":"&amp;dbP!$D$2),"&lt;="&amp;AZ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A119" s="1">
        <f ca="1">SUMIFS(INDIRECT($F$1&amp;$F119&amp;":"&amp;$F119),INDIRECT($F$1&amp;dbP!$D$2&amp;":"&amp;dbP!$D$2),"&gt;="&amp;BA$6,INDIRECT($F$1&amp;dbP!$D$2&amp;":"&amp;dbP!$D$2),"&lt;="&amp;BA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B119" s="1">
        <f ca="1">SUMIFS(INDIRECT($F$1&amp;$F119&amp;":"&amp;$F119),INDIRECT($F$1&amp;dbP!$D$2&amp;":"&amp;dbP!$D$2),"&gt;="&amp;BB$6,INDIRECT($F$1&amp;dbP!$D$2&amp;":"&amp;dbP!$D$2),"&lt;="&amp;BB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C119" s="1">
        <f ca="1">SUMIFS(INDIRECT($F$1&amp;$F119&amp;":"&amp;$F119),INDIRECT($F$1&amp;dbP!$D$2&amp;":"&amp;dbP!$D$2),"&gt;="&amp;BC$6,INDIRECT($F$1&amp;dbP!$D$2&amp;":"&amp;dbP!$D$2),"&lt;="&amp;BC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D119" s="1">
        <f ca="1">SUMIFS(INDIRECT($F$1&amp;$F119&amp;":"&amp;$F119),INDIRECT($F$1&amp;dbP!$D$2&amp;":"&amp;dbP!$D$2),"&gt;="&amp;BD$6,INDIRECT($F$1&amp;dbP!$D$2&amp;":"&amp;dbP!$D$2),"&lt;="&amp;BD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E119" s="1">
        <f ca="1">SUMIFS(INDIRECT($F$1&amp;$F119&amp;":"&amp;$F119),INDIRECT($F$1&amp;dbP!$D$2&amp;":"&amp;dbP!$D$2),"&gt;="&amp;BE$6,INDIRECT($F$1&amp;dbP!$D$2&amp;":"&amp;dbP!$D$2),"&lt;="&amp;BE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</row>
    <row r="120" spans="2:57" x14ac:dyDescent="0.3">
      <c r="B120" s="1">
        <f>MAX(B$109:B119)+1</f>
        <v>199</v>
      </c>
      <c r="F120" s="1" t="str">
        <f ca="1">INDIRECT($B$1&amp;Items!H$2&amp;$B120)</f>
        <v>Y</v>
      </c>
      <c r="H120" s="13" t="str">
        <f ca="1">INDIRECT($B$1&amp;Items!E$2&amp;$B120)</f>
        <v>Ввод в эксплуатацию</v>
      </c>
      <c r="I120" s="13" t="str">
        <f ca="1">IF(INDIRECT($B$1&amp;Items!F$2&amp;$B120)="",H120,INDIRECT($B$1&amp;Items!F$2&amp;$B120))</f>
        <v>Основные средства - тип - 1</v>
      </c>
      <c r="J120" s="1" t="str">
        <f ca="1">IF(INDIRECT($B$1&amp;Items!G$2&amp;$B120)="",IF(H120&lt;&gt;I120,"  "&amp;I120,I120),"    "&amp;INDIRECT($B$1&amp;Items!G$2&amp;$B120))</f>
        <v xml:space="preserve">    Капзатраты - тип - 1 - 9</v>
      </c>
      <c r="S120" s="1">
        <f ca="1">SUM($U120:INDIRECT(ADDRESS(ROW(),SUMIFS($1:$1,$5:$5,MAX($5:$5)))))</f>
        <v>1354320</v>
      </c>
      <c r="V120" s="1">
        <f ca="1">SUMIFS(INDIRECT($F$1&amp;$F120&amp;":"&amp;$F120),INDIRECT($F$1&amp;dbP!$D$2&amp;":"&amp;dbP!$D$2),"&gt;="&amp;V$6,INDIRECT($F$1&amp;dbP!$D$2&amp;":"&amp;dbP!$D$2),"&lt;="&amp;V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W120" s="1">
        <f ca="1">SUMIFS(INDIRECT($F$1&amp;$F120&amp;":"&amp;$F120),INDIRECT($F$1&amp;dbP!$D$2&amp;":"&amp;dbP!$D$2),"&gt;="&amp;W$6,INDIRECT($F$1&amp;dbP!$D$2&amp;":"&amp;dbP!$D$2),"&lt;="&amp;W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1354320</v>
      </c>
      <c r="X120" s="1">
        <f ca="1">SUMIFS(INDIRECT($F$1&amp;$F120&amp;":"&amp;$F120),INDIRECT($F$1&amp;dbP!$D$2&amp;":"&amp;dbP!$D$2),"&gt;="&amp;X$6,INDIRECT($F$1&amp;dbP!$D$2&amp;":"&amp;dbP!$D$2),"&lt;="&amp;X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Y120" s="1">
        <f ca="1">SUMIFS(INDIRECT($F$1&amp;$F120&amp;":"&amp;$F120),INDIRECT($F$1&amp;dbP!$D$2&amp;":"&amp;dbP!$D$2),"&gt;="&amp;Y$6,INDIRECT($F$1&amp;dbP!$D$2&amp;":"&amp;dbP!$D$2),"&lt;="&amp;Y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Z120" s="1">
        <f ca="1">SUMIFS(INDIRECT($F$1&amp;$F120&amp;":"&amp;$F120),INDIRECT($F$1&amp;dbP!$D$2&amp;":"&amp;dbP!$D$2),"&gt;="&amp;Z$6,INDIRECT($F$1&amp;dbP!$D$2&amp;":"&amp;dbP!$D$2),"&lt;="&amp;Z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A120" s="1">
        <f ca="1">SUMIFS(INDIRECT($F$1&amp;$F120&amp;":"&amp;$F120),INDIRECT($F$1&amp;dbP!$D$2&amp;":"&amp;dbP!$D$2),"&gt;="&amp;AA$6,INDIRECT($F$1&amp;dbP!$D$2&amp;":"&amp;dbP!$D$2),"&lt;="&amp;AA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B120" s="1">
        <f ca="1">SUMIFS(INDIRECT($F$1&amp;$F120&amp;":"&amp;$F120),INDIRECT($F$1&amp;dbP!$D$2&amp;":"&amp;dbP!$D$2),"&gt;="&amp;AB$6,INDIRECT($F$1&amp;dbP!$D$2&amp;":"&amp;dbP!$D$2),"&lt;="&amp;AB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C120" s="1">
        <f ca="1">SUMIFS(INDIRECT($F$1&amp;$F120&amp;":"&amp;$F120),INDIRECT($F$1&amp;dbP!$D$2&amp;":"&amp;dbP!$D$2),"&gt;="&amp;AC$6,INDIRECT($F$1&amp;dbP!$D$2&amp;":"&amp;dbP!$D$2),"&lt;="&amp;AC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D120" s="1">
        <f ca="1">SUMIFS(INDIRECT($F$1&amp;$F120&amp;":"&amp;$F120),INDIRECT($F$1&amp;dbP!$D$2&amp;":"&amp;dbP!$D$2),"&gt;="&amp;AD$6,INDIRECT($F$1&amp;dbP!$D$2&amp;":"&amp;dbP!$D$2),"&lt;="&amp;AD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E120" s="1">
        <f ca="1">SUMIFS(INDIRECT($F$1&amp;$F120&amp;":"&amp;$F120),INDIRECT($F$1&amp;dbP!$D$2&amp;":"&amp;dbP!$D$2),"&gt;="&amp;AE$6,INDIRECT($F$1&amp;dbP!$D$2&amp;":"&amp;dbP!$D$2),"&lt;="&amp;AE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F120" s="1">
        <f ca="1">SUMIFS(INDIRECT($F$1&amp;$F120&amp;":"&amp;$F120),INDIRECT($F$1&amp;dbP!$D$2&amp;":"&amp;dbP!$D$2),"&gt;="&amp;AF$6,INDIRECT($F$1&amp;dbP!$D$2&amp;":"&amp;dbP!$D$2),"&lt;="&amp;AF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G120" s="1">
        <f ca="1">SUMIFS(INDIRECT($F$1&amp;$F120&amp;":"&amp;$F120),INDIRECT($F$1&amp;dbP!$D$2&amp;":"&amp;dbP!$D$2),"&gt;="&amp;AG$6,INDIRECT($F$1&amp;dbP!$D$2&amp;":"&amp;dbP!$D$2),"&lt;="&amp;AG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H120" s="1">
        <f ca="1">SUMIFS(INDIRECT($F$1&amp;$F120&amp;":"&amp;$F120),INDIRECT($F$1&amp;dbP!$D$2&amp;":"&amp;dbP!$D$2),"&gt;="&amp;AH$6,INDIRECT($F$1&amp;dbP!$D$2&amp;":"&amp;dbP!$D$2),"&lt;="&amp;AH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I120" s="1">
        <f ca="1">SUMIFS(INDIRECT($F$1&amp;$F120&amp;":"&amp;$F120),INDIRECT($F$1&amp;dbP!$D$2&amp;":"&amp;dbP!$D$2),"&gt;="&amp;AI$6,INDIRECT($F$1&amp;dbP!$D$2&amp;":"&amp;dbP!$D$2),"&lt;="&amp;AI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J120" s="1">
        <f ca="1">SUMIFS(INDIRECT($F$1&amp;$F120&amp;":"&amp;$F120),INDIRECT($F$1&amp;dbP!$D$2&amp;":"&amp;dbP!$D$2),"&gt;="&amp;AJ$6,INDIRECT($F$1&amp;dbP!$D$2&amp;":"&amp;dbP!$D$2),"&lt;="&amp;AJ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K120" s="1">
        <f ca="1">SUMIFS(INDIRECT($F$1&amp;$F120&amp;":"&amp;$F120),INDIRECT($F$1&amp;dbP!$D$2&amp;":"&amp;dbP!$D$2),"&gt;="&amp;AK$6,INDIRECT($F$1&amp;dbP!$D$2&amp;":"&amp;dbP!$D$2),"&lt;="&amp;AK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L120" s="1">
        <f ca="1">SUMIFS(INDIRECT($F$1&amp;$F120&amp;":"&amp;$F120),INDIRECT($F$1&amp;dbP!$D$2&amp;":"&amp;dbP!$D$2),"&gt;="&amp;AL$6,INDIRECT($F$1&amp;dbP!$D$2&amp;":"&amp;dbP!$D$2),"&lt;="&amp;AL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M120" s="1">
        <f ca="1">SUMIFS(INDIRECT($F$1&amp;$F120&amp;":"&amp;$F120),INDIRECT($F$1&amp;dbP!$D$2&amp;":"&amp;dbP!$D$2),"&gt;="&amp;AM$6,INDIRECT($F$1&amp;dbP!$D$2&amp;":"&amp;dbP!$D$2),"&lt;="&amp;AM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N120" s="1">
        <f ca="1">SUMIFS(INDIRECT($F$1&amp;$F120&amp;":"&amp;$F120),INDIRECT($F$1&amp;dbP!$D$2&amp;":"&amp;dbP!$D$2),"&gt;="&amp;AN$6,INDIRECT($F$1&amp;dbP!$D$2&amp;":"&amp;dbP!$D$2),"&lt;="&amp;AN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O120" s="1">
        <f ca="1">SUMIFS(INDIRECT($F$1&amp;$F120&amp;":"&amp;$F120),INDIRECT($F$1&amp;dbP!$D$2&amp;":"&amp;dbP!$D$2),"&gt;="&amp;AO$6,INDIRECT($F$1&amp;dbP!$D$2&amp;":"&amp;dbP!$D$2),"&lt;="&amp;AO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P120" s="1">
        <f ca="1">SUMIFS(INDIRECT($F$1&amp;$F120&amp;":"&amp;$F120),INDIRECT($F$1&amp;dbP!$D$2&amp;":"&amp;dbP!$D$2),"&gt;="&amp;AP$6,INDIRECT($F$1&amp;dbP!$D$2&amp;":"&amp;dbP!$D$2),"&lt;="&amp;AP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Q120" s="1">
        <f ca="1">SUMIFS(INDIRECT($F$1&amp;$F120&amp;":"&amp;$F120),INDIRECT($F$1&amp;dbP!$D$2&amp;":"&amp;dbP!$D$2),"&gt;="&amp;AQ$6,INDIRECT($F$1&amp;dbP!$D$2&amp;":"&amp;dbP!$D$2),"&lt;="&amp;AQ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R120" s="1">
        <f ca="1">SUMIFS(INDIRECT($F$1&amp;$F120&amp;":"&amp;$F120),INDIRECT($F$1&amp;dbP!$D$2&amp;":"&amp;dbP!$D$2),"&gt;="&amp;AR$6,INDIRECT($F$1&amp;dbP!$D$2&amp;":"&amp;dbP!$D$2),"&lt;="&amp;AR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S120" s="1">
        <f ca="1">SUMIFS(INDIRECT($F$1&amp;$F120&amp;":"&amp;$F120),INDIRECT($F$1&amp;dbP!$D$2&amp;":"&amp;dbP!$D$2),"&gt;="&amp;AS$6,INDIRECT($F$1&amp;dbP!$D$2&amp;":"&amp;dbP!$D$2),"&lt;="&amp;AS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T120" s="1">
        <f ca="1">SUMIFS(INDIRECT($F$1&amp;$F120&amp;":"&amp;$F120),INDIRECT($F$1&amp;dbP!$D$2&amp;":"&amp;dbP!$D$2),"&gt;="&amp;AT$6,INDIRECT($F$1&amp;dbP!$D$2&amp;":"&amp;dbP!$D$2),"&lt;="&amp;AT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U120" s="1">
        <f ca="1">SUMIFS(INDIRECT($F$1&amp;$F120&amp;":"&amp;$F120),INDIRECT($F$1&amp;dbP!$D$2&amp;":"&amp;dbP!$D$2),"&gt;="&amp;AU$6,INDIRECT($F$1&amp;dbP!$D$2&amp;":"&amp;dbP!$D$2),"&lt;="&amp;AU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V120" s="1">
        <f ca="1">SUMIFS(INDIRECT($F$1&amp;$F120&amp;":"&amp;$F120),INDIRECT($F$1&amp;dbP!$D$2&amp;":"&amp;dbP!$D$2),"&gt;="&amp;AV$6,INDIRECT($F$1&amp;dbP!$D$2&amp;":"&amp;dbP!$D$2),"&lt;="&amp;AV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W120" s="1">
        <f ca="1">SUMIFS(INDIRECT($F$1&amp;$F120&amp;":"&amp;$F120),INDIRECT($F$1&amp;dbP!$D$2&amp;":"&amp;dbP!$D$2),"&gt;="&amp;AW$6,INDIRECT($F$1&amp;dbP!$D$2&amp;":"&amp;dbP!$D$2),"&lt;="&amp;AW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X120" s="1">
        <f ca="1">SUMIFS(INDIRECT($F$1&amp;$F120&amp;":"&amp;$F120),INDIRECT($F$1&amp;dbP!$D$2&amp;":"&amp;dbP!$D$2),"&gt;="&amp;AX$6,INDIRECT($F$1&amp;dbP!$D$2&amp;":"&amp;dbP!$D$2),"&lt;="&amp;AX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Y120" s="1">
        <f ca="1">SUMIFS(INDIRECT($F$1&amp;$F120&amp;":"&amp;$F120),INDIRECT($F$1&amp;dbP!$D$2&amp;":"&amp;dbP!$D$2),"&gt;="&amp;AY$6,INDIRECT($F$1&amp;dbP!$D$2&amp;":"&amp;dbP!$D$2),"&lt;="&amp;AY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AZ120" s="1">
        <f ca="1">SUMIFS(INDIRECT($F$1&amp;$F120&amp;":"&amp;$F120),INDIRECT($F$1&amp;dbP!$D$2&amp;":"&amp;dbP!$D$2),"&gt;="&amp;AZ$6,INDIRECT($F$1&amp;dbP!$D$2&amp;":"&amp;dbP!$D$2),"&lt;="&amp;AZ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BA120" s="1">
        <f ca="1">SUMIFS(INDIRECT($F$1&amp;$F120&amp;":"&amp;$F120),INDIRECT($F$1&amp;dbP!$D$2&amp;":"&amp;dbP!$D$2),"&gt;="&amp;BA$6,INDIRECT($F$1&amp;dbP!$D$2&amp;":"&amp;dbP!$D$2),"&lt;="&amp;BA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BB120" s="1">
        <f ca="1">SUMIFS(INDIRECT($F$1&amp;$F120&amp;":"&amp;$F120),INDIRECT($F$1&amp;dbP!$D$2&amp;":"&amp;dbP!$D$2),"&gt;="&amp;BB$6,INDIRECT($F$1&amp;dbP!$D$2&amp;":"&amp;dbP!$D$2),"&lt;="&amp;BB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BC120" s="1">
        <f ca="1">SUMIFS(INDIRECT($F$1&amp;$F120&amp;":"&amp;$F120),INDIRECT($F$1&amp;dbP!$D$2&amp;":"&amp;dbP!$D$2),"&gt;="&amp;BC$6,INDIRECT($F$1&amp;dbP!$D$2&amp;":"&amp;dbP!$D$2),"&lt;="&amp;BC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BD120" s="1">
        <f ca="1">SUMIFS(INDIRECT($F$1&amp;$F120&amp;":"&amp;$F120),INDIRECT($F$1&amp;dbP!$D$2&amp;":"&amp;dbP!$D$2),"&gt;="&amp;BD$6,INDIRECT($F$1&amp;dbP!$D$2&amp;":"&amp;dbP!$D$2),"&lt;="&amp;BD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  <c r="BE120" s="1">
        <f ca="1">SUMIFS(INDIRECT($F$1&amp;$F120&amp;":"&amp;$F120),INDIRECT($F$1&amp;dbP!$D$2&amp;":"&amp;dbP!$D$2),"&gt;="&amp;BE$6,INDIRECT($F$1&amp;dbP!$D$2&amp;":"&amp;dbP!$D$2),"&lt;="&amp;BE$7,INDIRECT($F$1&amp;dbP!$O$2&amp;":"&amp;dbP!$O$2),$H120,INDIRECT($F$1&amp;dbP!$P$2&amp;":"&amp;dbP!$P$2),IF($I120=$J120,"*",$I120),INDIRECT($F$1&amp;dbP!$Q$2&amp;":"&amp;dbP!$Q$2),IF(OR($I120=$J120,"  "&amp;$I120=$J120),"*",RIGHT($J120,LEN($J120)-4)),INDIRECT($F$1&amp;dbP!$AC$2&amp;":"&amp;dbP!$AC$2),RepP!$J$3)</f>
        <v>0</v>
      </c>
    </row>
    <row r="121" spans="2:57" x14ac:dyDescent="0.3">
      <c r="B121" s="1">
        <f>MAX(B$109:B120)+1</f>
        <v>200</v>
      </c>
      <c r="F121" s="1" t="str">
        <f ca="1">INDIRECT($B$1&amp;Items!H$2&amp;$B121)</f>
        <v>Y</v>
      </c>
      <c r="H121" s="13" t="str">
        <f ca="1">INDIRECT($B$1&amp;Items!E$2&amp;$B121)</f>
        <v>Ввод в эксплуатацию</v>
      </c>
      <c r="I121" s="13" t="str">
        <f ca="1">IF(INDIRECT($B$1&amp;Items!F$2&amp;$B121)="",H121,INDIRECT($B$1&amp;Items!F$2&amp;$B121))</f>
        <v>Основные средства - тип - 1</v>
      </c>
      <c r="J121" s="1" t="str">
        <f ca="1">IF(INDIRECT($B$1&amp;Items!G$2&amp;$B121)="",IF(H121&lt;&gt;I121,"  "&amp;I121,I121),"    "&amp;INDIRECT($B$1&amp;Items!G$2&amp;$B121))</f>
        <v xml:space="preserve">    Капзатраты - тип - 1 - 10</v>
      </c>
      <c r="S121" s="1">
        <f ca="1">SUM($U121:INDIRECT(ADDRESS(ROW(),SUMIFS($1:$1,$5:$5,MAX($5:$5)))))</f>
        <v>2342360.2000000002</v>
      </c>
      <c r="V121" s="1">
        <f ca="1">SUMIFS(INDIRECT($F$1&amp;$F121&amp;":"&amp;$F121),INDIRECT($F$1&amp;dbP!$D$2&amp;":"&amp;dbP!$D$2),"&gt;="&amp;V$6,INDIRECT($F$1&amp;dbP!$D$2&amp;":"&amp;dbP!$D$2),"&lt;="&amp;V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W121" s="1">
        <f ca="1">SUMIFS(INDIRECT($F$1&amp;$F121&amp;":"&amp;$F121),INDIRECT($F$1&amp;dbP!$D$2&amp;":"&amp;dbP!$D$2),"&gt;="&amp;W$6,INDIRECT($F$1&amp;dbP!$D$2&amp;":"&amp;dbP!$D$2),"&lt;="&amp;W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2342360.2000000002</v>
      </c>
      <c r="X121" s="1">
        <f ca="1">SUMIFS(INDIRECT($F$1&amp;$F121&amp;":"&amp;$F121),INDIRECT($F$1&amp;dbP!$D$2&amp;":"&amp;dbP!$D$2),"&gt;="&amp;X$6,INDIRECT($F$1&amp;dbP!$D$2&amp;":"&amp;dbP!$D$2),"&lt;="&amp;X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Y121" s="1">
        <f ca="1">SUMIFS(INDIRECT($F$1&amp;$F121&amp;":"&amp;$F121),INDIRECT($F$1&amp;dbP!$D$2&amp;":"&amp;dbP!$D$2),"&gt;="&amp;Y$6,INDIRECT($F$1&amp;dbP!$D$2&amp;":"&amp;dbP!$D$2),"&lt;="&amp;Y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Z121" s="1">
        <f ca="1">SUMIFS(INDIRECT($F$1&amp;$F121&amp;":"&amp;$F121),INDIRECT($F$1&amp;dbP!$D$2&amp;":"&amp;dbP!$D$2),"&gt;="&amp;Z$6,INDIRECT($F$1&amp;dbP!$D$2&amp;":"&amp;dbP!$D$2),"&lt;="&amp;Z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A121" s="1">
        <f ca="1">SUMIFS(INDIRECT($F$1&amp;$F121&amp;":"&amp;$F121),INDIRECT($F$1&amp;dbP!$D$2&amp;":"&amp;dbP!$D$2),"&gt;="&amp;AA$6,INDIRECT($F$1&amp;dbP!$D$2&amp;":"&amp;dbP!$D$2),"&lt;="&amp;AA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B121" s="1">
        <f ca="1">SUMIFS(INDIRECT($F$1&amp;$F121&amp;":"&amp;$F121),INDIRECT($F$1&amp;dbP!$D$2&amp;":"&amp;dbP!$D$2),"&gt;="&amp;AB$6,INDIRECT($F$1&amp;dbP!$D$2&amp;":"&amp;dbP!$D$2),"&lt;="&amp;AB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C121" s="1">
        <f ca="1">SUMIFS(INDIRECT($F$1&amp;$F121&amp;":"&amp;$F121),INDIRECT($F$1&amp;dbP!$D$2&amp;":"&amp;dbP!$D$2),"&gt;="&amp;AC$6,INDIRECT($F$1&amp;dbP!$D$2&amp;":"&amp;dbP!$D$2),"&lt;="&amp;AC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D121" s="1">
        <f ca="1">SUMIFS(INDIRECT($F$1&amp;$F121&amp;":"&amp;$F121),INDIRECT($F$1&amp;dbP!$D$2&amp;":"&amp;dbP!$D$2),"&gt;="&amp;AD$6,INDIRECT($F$1&amp;dbP!$D$2&amp;":"&amp;dbP!$D$2),"&lt;="&amp;AD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E121" s="1">
        <f ca="1">SUMIFS(INDIRECT($F$1&amp;$F121&amp;":"&amp;$F121),INDIRECT($F$1&amp;dbP!$D$2&amp;":"&amp;dbP!$D$2),"&gt;="&amp;AE$6,INDIRECT($F$1&amp;dbP!$D$2&amp;":"&amp;dbP!$D$2),"&lt;="&amp;AE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F121" s="1">
        <f ca="1">SUMIFS(INDIRECT($F$1&amp;$F121&amp;":"&amp;$F121),INDIRECT($F$1&amp;dbP!$D$2&amp;":"&amp;dbP!$D$2),"&gt;="&amp;AF$6,INDIRECT($F$1&amp;dbP!$D$2&amp;":"&amp;dbP!$D$2),"&lt;="&amp;AF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G121" s="1">
        <f ca="1">SUMIFS(INDIRECT($F$1&amp;$F121&amp;":"&amp;$F121),INDIRECT($F$1&amp;dbP!$D$2&amp;":"&amp;dbP!$D$2),"&gt;="&amp;AG$6,INDIRECT($F$1&amp;dbP!$D$2&amp;":"&amp;dbP!$D$2),"&lt;="&amp;AG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H121" s="1">
        <f ca="1">SUMIFS(INDIRECT($F$1&amp;$F121&amp;":"&amp;$F121),INDIRECT($F$1&amp;dbP!$D$2&amp;":"&amp;dbP!$D$2),"&gt;="&amp;AH$6,INDIRECT($F$1&amp;dbP!$D$2&amp;":"&amp;dbP!$D$2),"&lt;="&amp;AH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I121" s="1">
        <f ca="1">SUMIFS(INDIRECT($F$1&amp;$F121&amp;":"&amp;$F121),INDIRECT($F$1&amp;dbP!$D$2&amp;":"&amp;dbP!$D$2),"&gt;="&amp;AI$6,INDIRECT($F$1&amp;dbP!$D$2&amp;":"&amp;dbP!$D$2),"&lt;="&amp;AI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J121" s="1">
        <f ca="1">SUMIFS(INDIRECT($F$1&amp;$F121&amp;":"&amp;$F121),INDIRECT($F$1&amp;dbP!$D$2&amp;":"&amp;dbP!$D$2),"&gt;="&amp;AJ$6,INDIRECT($F$1&amp;dbP!$D$2&amp;":"&amp;dbP!$D$2),"&lt;="&amp;AJ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K121" s="1">
        <f ca="1">SUMIFS(INDIRECT($F$1&amp;$F121&amp;":"&amp;$F121),INDIRECT($F$1&amp;dbP!$D$2&amp;":"&amp;dbP!$D$2),"&gt;="&amp;AK$6,INDIRECT($F$1&amp;dbP!$D$2&amp;":"&amp;dbP!$D$2),"&lt;="&amp;AK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L121" s="1">
        <f ca="1">SUMIFS(INDIRECT($F$1&amp;$F121&amp;":"&amp;$F121),INDIRECT($F$1&amp;dbP!$D$2&amp;":"&amp;dbP!$D$2),"&gt;="&amp;AL$6,INDIRECT($F$1&amp;dbP!$D$2&amp;":"&amp;dbP!$D$2),"&lt;="&amp;AL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M121" s="1">
        <f ca="1">SUMIFS(INDIRECT($F$1&amp;$F121&amp;":"&amp;$F121),INDIRECT($F$1&amp;dbP!$D$2&amp;":"&amp;dbP!$D$2),"&gt;="&amp;AM$6,INDIRECT($F$1&amp;dbP!$D$2&amp;":"&amp;dbP!$D$2),"&lt;="&amp;AM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N121" s="1">
        <f ca="1">SUMIFS(INDIRECT($F$1&amp;$F121&amp;":"&amp;$F121),INDIRECT($F$1&amp;dbP!$D$2&amp;":"&amp;dbP!$D$2),"&gt;="&amp;AN$6,INDIRECT($F$1&amp;dbP!$D$2&amp;":"&amp;dbP!$D$2),"&lt;="&amp;AN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O121" s="1">
        <f ca="1">SUMIFS(INDIRECT($F$1&amp;$F121&amp;":"&amp;$F121),INDIRECT($F$1&amp;dbP!$D$2&amp;":"&amp;dbP!$D$2),"&gt;="&amp;AO$6,INDIRECT($F$1&amp;dbP!$D$2&amp;":"&amp;dbP!$D$2),"&lt;="&amp;AO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P121" s="1">
        <f ca="1">SUMIFS(INDIRECT($F$1&amp;$F121&amp;":"&amp;$F121),INDIRECT($F$1&amp;dbP!$D$2&amp;":"&amp;dbP!$D$2),"&gt;="&amp;AP$6,INDIRECT($F$1&amp;dbP!$D$2&amp;":"&amp;dbP!$D$2),"&lt;="&amp;AP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Q121" s="1">
        <f ca="1">SUMIFS(INDIRECT($F$1&amp;$F121&amp;":"&amp;$F121),INDIRECT($F$1&amp;dbP!$D$2&amp;":"&amp;dbP!$D$2),"&gt;="&amp;AQ$6,INDIRECT($F$1&amp;dbP!$D$2&amp;":"&amp;dbP!$D$2),"&lt;="&amp;AQ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R121" s="1">
        <f ca="1">SUMIFS(INDIRECT($F$1&amp;$F121&amp;":"&amp;$F121),INDIRECT($F$1&amp;dbP!$D$2&amp;":"&amp;dbP!$D$2),"&gt;="&amp;AR$6,INDIRECT($F$1&amp;dbP!$D$2&amp;":"&amp;dbP!$D$2),"&lt;="&amp;AR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S121" s="1">
        <f ca="1">SUMIFS(INDIRECT($F$1&amp;$F121&amp;":"&amp;$F121),INDIRECT($F$1&amp;dbP!$D$2&amp;":"&amp;dbP!$D$2),"&gt;="&amp;AS$6,INDIRECT($F$1&amp;dbP!$D$2&amp;":"&amp;dbP!$D$2),"&lt;="&amp;AS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T121" s="1">
        <f ca="1">SUMIFS(INDIRECT($F$1&amp;$F121&amp;":"&amp;$F121),INDIRECT($F$1&amp;dbP!$D$2&amp;":"&amp;dbP!$D$2),"&gt;="&amp;AT$6,INDIRECT($F$1&amp;dbP!$D$2&amp;":"&amp;dbP!$D$2),"&lt;="&amp;AT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U121" s="1">
        <f ca="1">SUMIFS(INDIRECT($F$1&amp;$F121&amp;":"&amp;$F121),INDIRECT($F$1&amp;dbP!$D$2&amp;":"&amp;dbP!$D$2),"&gt;="&amp;AU$6,INDIRECT($F$1&amp;dbP!$D$2&amp;":"&amp;dbP!$D$2),"&lt;="&amp;AU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V121" s="1">
        <f ca="1">SUMIFS(INDIRECT($F$1&amp;$F121&amp;":"&amp;$F121),INDIRECT($F$1&amp;dbP!$D$2&amp;":"&amp;dbP!$D$2),"&gt;="&amp;AV$6,INDIRECT($F$1&amp;dbP!$D$2&amp;":"&amp;dbP!$D$2),"&lt;="&amp;AV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W121" s="1">
        <f ca="1">SUMIFS(INDIRECT($F$1&amp;$F121&amp;":"&amp;$F121),INDIRECT($F$1&amp;dbP!$D$2&amp;":"&amp;dbP!$D$2),"&gt;="&amp;AW$6,INDIRECT($F$1&amp;dbP!$D$2&amp;":"&amp;dbP!$D$2),"&lt;="&amp;AW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X121" s="1">
        <f ca="1">SUMIFS(INDIRECT($F$1&amp;$F121&amp;":"&amp;$F121),INDIRECT($F$1&amp;dbP!$D$2&amp;":"&amp;dbP!$D$2),"&gt;="&amp;AX$6,INDIRECT($F$1&amp;dbP!$D$2&amp;":"&amp;dbP!$D$2),"&lt;="&amp;AX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Y121" s="1">
        <f ca="1">SUMIFS(INDIRECT($F$1&amp;$F121&amp;":"&amp;$F121),INDIRECT($F$1&amp;dbP!$D$2&amp;":"&amp;dbP!$D$2),"&gt;="&amp;AY$6,INDIRECT($F$1&amp;dbP!$D$2&amp;":"&amp;dbP!$D$2),"&lt;="&amp;AY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AZ121" s="1">
        <f ca="1">SUMIFS(INDIRECT($F$1&amp;$F121&amp;":"&amp;$F121),INDIRECT($F$1&amp;dbP!$D$2&amp;":"&amp;dbP!$D$2),"&gt;="&amp;AZ$6,INDIRECT($F$1&amp;dbP!$D$2&amp;":"&amp;dbP!$D$2),"&lt;="&amp;AZ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BA121" s="1">
        <f ca="1">SUMIFS(INDIRECT($F$1&amp;$F121&amp;":"&amp;$F121),INDIRECT($F$1&amp;dbP!$D$2&amp;":"&amp;dbP!$D$2),"&gt;="&amp;BA$6,INDIRECT($F$1&amp;dbP!$D$2&amp;":"&amp;dbP!$D$2),"&lt;="&amp;BA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BB121" s="1">
        <f ca="1">SUMIFS(INDIRECT($F$1&amp;$F121&amp;":"&amp;$F121),INDIRECT($F$1&amp;dbP!$D$2&amp;":"&amp;dbP!$D$2),"&gt;="&amp;BB$6,INDIRECT($F$1&amp;dbP!$D$2&amp;":"&amp;dbP!$D$2),"&lt;="&amp;BB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BC121" s="1">
        <f ca="1">SUMIFS(INDIRECT($F$1&amp;$F121&amp;":"&amp;$F121),INDIRECT($F$1&amp;dbP!$D$2&amp;":"&amp;dbP!$D$2),"&gt;="&amp;BC$6,INDIRECT($F$1&amp;dbP!$D$2&amp;":"&amp;dbP!$D$2),"&lt;="&amp;BC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BD121" s="1">
        <f ca="1">SUMIFS(INDIRECT($F$1&amp;$F121&amp;":"&amp;$F121),INDIRECT($F$1&amp;dbP!$D$2&amp;":"&amp;dbP!$D$2),"&gt;="&amp;BD$6,INDIRECT($F$1&amp;dbP!$D$2&amp;":"&amp;dbP!$D$2),"&lt;="&amp;BD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  <c r="BE121" s="1">
        <f ca="1">SUMIFS(INDIRECT($F$1&amp;$F121&amp;":"&amp;$F121),INDIRECT($F$1&amp;dbP!$D$2&amp;":"&amp;dbP!$D$2),"&gt;="&amp;BE$6,INDIRECT($F$1&amp;dbP!$D$2&amp;":"&amp;dbP!$D$2),"&lt;="&amp;BE$7,INDIRECT($F$1&amp;dbP!$O$2&amp;":"&amp;dbP!$O$2),$H121,INDIRECT($F$1&amp;dbP!$P$2&amp;":"&amp;dbP!$P$2),IF($I121=$J121,"*",$I121),INDIRECT($F$1&amp;dbP!$Q$2&amp;":"&amp;dbP!$Q$2),IF(OR($I121=$J121,"  "&amp;$I121=$J121),"*",RIGHT($J121,LEN($J121)-4)),INDIRECT($F$1&amp;dbP!$AC$2&amp;":"&amp;dbP!$AC$2),RepP!$J$3)</f>
        <v>0</v>
      </c>
    </row>
    <row r="122" spans="2:57" x14ac:dyDescent="0.3">
      <c r="B122" s="1">
        <f>MAX(B$109:B121)+1</f>
        <v>201</v>
      </c>
      <c r="F122" s="1" t="str">
        <f ca="1">INDIRECT($B$1&amp;Items!H$2&amp;$B122)</f>
        <v>Y</v>
      </c>
      <c r="H122" s="13" t="str">
        <f ca="1">INDIRECT($B$1&amp;Items!E$2&amp;$B122)</f>
        <v>Ввод в эксплуатацию</v>
      </c>
      <c r="I122" s="13" t="str">
        <f ca="1">IF(INDIRECT($B$1&amp;Items!F$2&amp;$B122)="",H122,INDIRECT($B$1&amp;Items!F$2&amp;$B122))</f>
        <v>Основные средства - тип - 1</v>
      </c>
      <c r="J122" s="1" t="str">
        <f ca="1">IF(INDIRECT($B$1&amp;Items!G$2&amp;$B122)="",IF(H122&lt;&gt;I122,"  "&amp;I122,I122),"    "&amp;INDIRECT($B$1&amp;Items!G$2&amp;$B122))</f>
        <v xml:space="preserve">    Капзатраты - тип - 1 - 11</v>
      </c>
      <c r="S122" s="1">
        <f ca="1">SUM($U122:INDIRECT(ADDRESS(ROW(),SUMIFS($1:$1,$5:$5,MAX($5:$5)))))</f>
        <v>903632.8125</v>
      </c>
      <c r="V122" s="1">
        <f ca="1">SUMIFS(INDIRECT($F$1&amp;$F122&amp;":"&amp;$F122),INDIRECT($F$1&amp;dbP!$D$2&amp;":"&amp;dbP!$D$2),"&gt;="&amp;V$6,INDIRECT($F$1&amp;dbP!$D$2&amp;":"&amp;dbP!$D$2),"&lt;="&amp;V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W122" s="1">
        <f ca="1">SUMIFS(INDIRECT($F$1&amp;$F122&amp;":"&amp;$F122),INDIRECT($F$1&amp;dbP!$D$2&amp;":"&amp;dbP!$D$2),"&gt;="&amp;W$6,INDIRECT($F$1&amp;dbP!$D$2&amp;":"&amp;dbP!$D$2),"&lt;="&amp;W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903632.8125</v>
      </c>
      <c r="X122" s="1">
        <f ca="1">SUMIFS(INDIRECT($F$1&amp;$F122&amp;":"&amp;$F122),INDIRECT($F$1&amp;dbP!$D$2&amp;":"&amp;dbP!$D$2),"&gt;="&amp;X$6,INDIRECT($F$1&amp;dbP!$D$2&amp;":"&amp;dbP!$D$2),"&lt;="&amp;X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Y122" s="1">
        <f ca="1">SUMIFS(INDIRECT($F$1&amp;$F122&amp;":"&amp;$F122),INDIRECT($F$1&amp;dbP!$D$2&amp;":"&amp;dbP!$D$2),"&gt;="&amp;Y$6,INDIRECT($F$1&amp;dbP!$D$2&amp;":"&amp;dbP!$D$2),"&lt;="&amp;Y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Z122" s="1">
        <f ca="1">SUMIFS(INDIRECT($F$1&amp;$F122&amp;":"&amp;$F122),INDIRECT($F$1&amp;dbP!$D$2&amp;":"&amp;dbP!$D$2),"&gt;="&amp;Z$6,INDIRECT($F$1&amp;dbP!$D$2&amp;":"&amp;dbP!$D$2),"&lt;="&amp;Z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A122" s="1">
        <f ca="1">SUMIFS(INDIRECT($F$1&amp;$F122&amp;":"&amp;$F122),INDIRECT($F$1&amp;dbP!$D$2&amp;":"&amp;dbP!$D$2),"&gt;="&amp;AA$6,INDIRECT($F$1&amp;dbP!$D$2&amp;":"&amp;dbP!$D$2),"&lt;="&amp;AA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B122" s="1">
        <f ca="1">SUMIFS(INDIRECT($F$1&amp;$F122&amp;":"&amp;$F122),INDIRECT($F$1&amp;dbP!$D$2&amp;":"&amp;dbP!$D$2),"&gt;="&amp;AB$6,INDIRECT($F$1&amp;dbP!$D$2&amp;":"&amp;dbP!$D$2),"&lt;="&amp;AB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C122" s="1">
        <f ca="1">SUMIFS(INDIRECT($F$1&amp;$F122&amp;":"&amp;$F122),INDIRECT($F$1&amp;dbP!$D$2&amp;":"&amp;dbP!$D$2),"&gt;="&amp;AC$6,INDIRECT($F$1&amp;dbP!$D$2&amp;":"&amp;dbP!$D$2),"&lt;="&amp;AC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D122" s="1">
        <f ca="1">SUMIFS(INDIRECT($F$1&amp;$F122&amp;":"&amp;$F122),INDIRECT($F$1&amp;dbP!$D$2&amp;":"&amp;dbP!$D$2),"&gt;="&amp;AD$6,INDIRECT($F$1&amp;dbP!$D$2&amp;":"&amp;dbP!$D$2),"&lt;="&amp;AD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E122" s="1">
        <f ca="1">SUMIFS(INDIRECT($F$1&amp;$F122&amp;":"&amp;$F122),INDIRECT($F$1&amp;dbP!$D$2&amp;":"&amp;dbP!$D$2),"&gt;="&amp;AE$6,INDIRECT($F$1&amp;dbP!$D$2&amp;":"&amp;dbP!$D$2),"&lt;="&amp;AE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F122" s="1">
        <f ca="1">SUMIFS(INDIRECT($F$1&amp;$F122&amp;":"&amp;$F122),INDIRECT($F$1&amp;dbP!$D$2&amp;":"&amp;dbP!$D$2),"&gt;="&amp;AF$6,INDIRECT($F$1&amp;dbP!$D$2&amp;":"&amp;dbP!$D$2),"&lt;="&amp;AF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G122" s="1">
        <f ca="1">SUMIFS(INDIRECT($F$1&amp;$F122&amp;":"&amp;$F122),INDIRECT($F$1&amp;dbP!$D$2&amp;":"&amp;dbP!$D$2),"&gt;="&amp;AG$6,INDIRECT($F$1&amp;dbP!$D$2&amp;":"&amp;dbP!$D$2),"&lt;="&amp;AG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H122" s="1">
        <f ca="1">SUMIFS(INDIRECT($F$1&amp;$F122&amp;":"&amp;$F122),INDIRECT($F$1&amp;dbP!$D$2&amp;":"&amp;dbP!$D$2),"&gt;="&amp;AH$6,INDIRECT($F$1&amp;dbP!$D$2&amp;":"&amp;dbP!$D$2),"&lt;="&amp;AH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I122" s="1">
        <f ca="1">SUMIFS(INDIRECT($F$1&amp;$F122&amp;":"&amp;$F122),INDIRECT($F$1&amp;dbP!$D$2&amp;":"&amp;dbP!$D$2),"&gt;="&amp;AI$6,INDIRECT($F$1&amp;dbP!$D$2&amp;":"&amp;dbP!$D$2),"&lt;="&amp;AI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J122" s="1">
        <f ca="1">SUMIFS(INDIRECT($F$1&amp;$F122&amp;":"&amp;$F122),INDIRECT($F$1&amp;dbP!$D$2&amp;":"&amp;dbP!$D$2),"&gt;="&amp;AJ$6,INDIRECT($F$1&amp;dbP!$D$2&amp;":"&amp;dbP!$D$2),"&lt;="&amp;AJ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K122" s="1">
        <f ca="1">SUMIFS(INDIRECT($F$1&amp;$F122&amp;":"&amp;$F122),INDIRECT($F$1&amp;dbP!$D$2&amp;":"&amp;dbP!$D$2),"&gt;="&amp;AK$6,INDIRECT($F$1&amp;dbP!$D$2&amp;":"&amp;dbP!$D$2),"&lt;="&amp;AK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L122" s="1">
        <f ca="1">SUMIFS(INDIRECT($F$1&amp;$F122&amp;":"&amp;$F122),INDIRECT($F$1&amp;dbP!$D$2&amp;":"&amp;dbP!$D$2),"&gt;="&amp;AL$6,INDIRECT($F$1&amp;dbP!$D$2&amp;":"&amp;dbP!$D$2),"&lt;="&amp;AL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M122" s="1">
        <f ca="1">SUMIFS(INDIRECT($F$1&amp;$F122&amp;":"&amp;$F122),INDIRECT($F$1&amp;dbP!$D$2&amp;":"&amp;dbP!$D$2),"&gt;="&amp;AM$6,INDIRECT($F$1&amp;dbP!$D$2&amp;":"&amp;dbP!$D$2),"&lt;="&amp;AM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N122" s="1">
        <f ca="1">SUMIFS(INDIRECT($F$1&amp;$F122&amp;":"&amp;$F122),INDIRECT($F$1&amp;dbP!$D$2&amp;":"&amp;dbP!$D$2),"&gt;="&amp;AN$6,INDIRECT($F$1&amp;dbP!$D$2&amp;":"&amp;dbP!$D$2),"&lt;="&amp;AN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O122" s="1">
        <f ca="1">SUMIFS(INDIRECT($F$1&amp;$F122&amp;":"&amp;$F122),INDIRECT($F$1&amp;dbP!$D$2&amp;":"&amp;dbP!$D$2),"&gt;="&amp;AO$6,INDIRECT($F$1&amp;dbP!$D$2&amp;":"&amp;dbP!$D$2),"&lt;="&amp;AO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P122" s="1">
        <f ca="1">SUMIFS(INDIRECT($F$1&amp;$F122&amp;":"&amp;$F122),INDIRECT($F$1&amp;dbP!$D$2&amp;":"&amp;dbP!$D$2),"&gt;="&amp;AP$6,INDIRECT($F$1&amp;dbP!$D$2&amp;":"&amp;dbP!$D$2),"&lt;="&amp;AP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Q122" s="1">
        <f ca="1">SUMIFS(INDIRECT($F$1&amp;$F122&amp;":"&amp;$F122),INDIRECT($F$1&amp;dbP!$D$2&amp;":"&amp;dbP!$D$2),"&gt;="&amp;AQ$6,INDIRECT($F$1&amp;dbP!$D$2&amp;":"&amp;dbP!$D$2),"&lt;="&amp;AQ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R122" s="1">
        <f ca="1">SUMIFS(INDIRECT($F$1&amp;$F122&amp;":"&amp;$F122),INDIRECT($F$1&amp;dbP!$D$2&amp;":"&amp;dbP!$D$2),"&gt;="&amp;AR$6,INDIRECT($F$1&amp;dbP!$D$2&amp;":"&amp;dbP!$D$2),"&lt;="&amp;AR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S122" s="1">
        <f ca="1">SUMIFS(INDIRECT($F$1&amp;$F122&amp;":"&amp;$F122),INDIRECT($F$1&amp;dbP!$D$2&amp;":"&amp;dbP!$D$2),"&gt;="&amp;AS$6,INDIRECT($F$1&amp;dbP!$D$2&amp;":"&amp;dbP!$D$2),"&lt;="&amp;AS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T122" s="1">
        <f ca="1">SUMIFS(INDIRECT($F$1&amp;$F122&amp;":"&amp;$F122),INDIRECT($F$1&amp;dbP!$D$2&amp;":"&amp;dbP!$D$2),"&gt;="&amp;AT$6,INDIRECT($F$1&amp;dbP!$D$2&amp;":"&amp;dbP!$D$2),"&lt;="&amp;AT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U122" s="1">
        <f ca="1">SUMIFS(INDIRECT($F$1&amp;$F122&amp;":"&amp;$F122),INDIRECT($F$1&amp;dbP!$D$2&amp;":"&amp;dbP!$D$2),"&gt;="&amp;AU$6,INDIRECT($F$1&amp;dbP!$D$2&amp;":"&amp;dbP!$D$2),"&lt;="&amp;AU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V122" s="1">
        <f ca="1">SUMIFS(INDIRECT($F$1&amp;$F122&amp;":"&amp;$F122),INDIRECT($F$1&amp;dbP!$D$2&amp;":"&amp;dbP!$D$2),"&gt;="&amp;AV$6,INDIRECT($F$1&amp;dbP!$D$2&amp;":"&amp;dbP!$D$2),"&lt;="&amp;AV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W122" s="1">
        <f ca="1">SUMIFS(INDIRECT($F$1&amp;$F122&amp;":"&amp;$F122),INDIRECT($F$1&amp;dbP!$D$2&amp;":"&amp;dbP!$D$2),"&gt;="&amp;AW$6,INDIRECT($F$1&amp;dbP!$D$2&amp;":"&amp;dbP!$D$2),"&lt;="&amp;AW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X122" s="1">
        <f ca="1">SUMIFS(INDIRECT($F$1&amp;$F122&amp;":"&amp;$F122),INDIRECT($F$1&amp;dbP!$D$2&amp;":"&amp;dbP!$D$2),"&gt;="&amp;AX$6,INDIRECT($F$1&amp;dbP!$D$2&amp;":"&amp;dbP!$D$2),"&lt;="&amp;AX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Y122" s="1">
        <f ca="1">SUMIFS(INDIRECT($F$1&amp;$F122&amp;":"&amp;$F122),INDIRECT($F$1&amp;dbP!$D$2&amp;":"&amp;dbP!$D$2),"&gt;="&amp;AY$6,INDIRECT($F$1&amp;dbP!$D$2&amp;":"&amp;dbP!$D$2),"&lt;="&amp;AY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AZ122" s="1">
        <f ca="1">SUMIFS(INDIRECT($F$1&amp;$F122&amp;":"&amp;$F122),INDIRECT($F$1&amp;dbP!$D$2&amp;":"&amp;dbP!$D$2),"&gt;="&amp;AZ$6,INDIRECT($F$1&amp;dbP!$D$2&amp;":"&amp;dbP!$D$2),"&lt;="&amp;AZ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BA122" s="1">
        <f ca="1">SUMIFS(INDIRECT($F$1&amp;$F122&amp;":"&amp;$F122),INDIRECT($F$1&amp;dbP!$D$2&amp;":"&amp;dbP!$D$2),"&gt;="&amp;BA$6,INDIRECT($F$1&amp;dbP!$D$2&amp;":"&amp;dbP!$D$2),"&lt;="&amp;BA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BB122" s="1">
        <f ca="1">SUMIFS(INDIRECT($F$1&amp;$F122&amp;":"&amp;$F122),INDIRECT($F$1&amp;dbP!$D$2&amp;":"&amp;dbP!$D$2),"&gt;="&amp;BB$6,INDIRECT($F$1&amp;dbP!$D$2&amp;":"&amp;dbP!$D$2),"&lt;="&amp;BB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BC122" s="1">
        <f ca="1">SUMIFS(INDIRECT($F$1&amp;$F122&amp;":"&amp;$F122),INDIRECT($F$1&amp;dbP!$D$2&amp;":"&amp;dbP!$D$2),"&gt;="&amp;BC$6,INDIRECT($F$1&amp;dbP!$D$2&amp;":"&amp;dbP!$D$2),"&lt;="&amp;BC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BD122" s="1">
        <f ca="1">SUMIFS(INDIRECT($F$1&amp;$F122&amp;":"&amp;$F122),INDIRECT($F$1&amp;dbP!$D$2&amp;":"&amp;dbP!$D$2),"&gt;="&amp;BD$6,INDIRECT($F$1&amp;dbP!$D$2&amp;":"&amp;dbP!$D$2),"&lt;="&amp;BD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  <c r="BE122" s="1">
        <f ca="1">SUMIFS(INDIRECT($F$1&amp;$F122&amp;":"&amp;$F122),INDIRECT($F$1&amp;dbP!$D$2&amp;":"&amp;dbP!$D$2),"&gt;="&amp;BE$6,INDIRECT($F$1&amp;dbP!$D$2&amp;":"&amp;dbP!$D$2),"&lt;="&amp;BE$7,INDIRECT($F$1&amp;dbP!$O$2&amp;":"&amp;dbP!$O$2),$H122,INDIRECT($F$1&amp;dbP!$P$2&amp;":"&amp;dbP!$P$2),IF($I122=$J122,"*",$I122),INDIRECT($F$1&amp;dbP!$Q$2&amp;":"&amp;dbP!$Q$2),IF(OR($I122=$J122,"  "&amp;$I122=$J122),"*",RIGHT($J122,LEN($J122)-4)),INDIRECT($F$1&amp;dbP!$AC$2&amp;":"&amp;dbP!$AC$2),RepP!$J$3)</f>
        <v>0</v>
      </c>
    </row>
    <row r="123" spans="2:57" x14ac:dyDescent="0.3">
      <c r="B123" s="1">
        <f>MAX(B$109:B122)+1</f>
        <v>202</v>
      </c>
      <c r="F123" s="1" t="str">
        <f ca="1">INDIRECT($B$1&amp;Items!H$2&amp;$B123)</f>
        <v>Y</v>
      </c>
      <c r="H123" s="13" t="str">
        <f ca="1">INDIRECT($B$1&amp;Items!E$2&amp;$B123)</f>
        <v>Ввод в эксплуатацию</v>
      </c>
      <c r="I123" s="13" t="str">
        <f ca="1">IF(INDIRECT($B$1&amp;Items!F$2&amp;$B123)="",H123,INDIRECT($B$1&amp;Items!F$2&amp;$B123))</f>
        <v>Основные средства - тип - 2</v>
      </c>
      <c r="J123" s="1" t="str">
        <f ca="1">IF(INDIRECT($B$1&amp;Items!G$2&amp;$B123)="",IF(H123&lt;&gt;I123,"  "&amp;I123,I123),"    "&amp;INDIRECT($B$1&amp;Items!G$2&amp;$B123))</f>
        <v xml:space="preserve">  Основные средства - тип - 2</v>
      </c>
      <c r="S123" s="1">
        <f ca="1">SUM($U123:INDIRECT(ADDRESS(ROW(),SUMIFS($1:$1,$5:$5,MAX($5:$5)))))</f>
        <v>12156986.775592251</v>
      </c>
      <c r="V123" s="1">
        <f ca="1">SUMIFS(INDIRECT($F$1&amp;$F123&amp;":"&amp;$F123),INDIRECT($F$1&amp;dbP!$D$2&amp;":"&amp;dbP!$D$2),"&gt;="&amp;V$6,INDIRECT($F$1&amp;dbP!$D$2&amp;":"&amp;dbP!$D$2),"&lt;="&amp;V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W123" s="1">
        <f ca="1">SUMIFS(INDIRECT($F$1&amp;$F123&amp;":"&amp;$F123),INDIRECT($F$1&amp;dbP!$D$2&amp;":"&amp;dbP!$D$2),"&gt;="&amp;W$6,INDIRECT($F$1&amp;dbP!$D$2&amp;":"&amp;dbP!$D$2),"&lt;="&amp;W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12156986.775592251</v>
      </c>
      <c r="X123" s="1">
        <f ca="1">SUMIFS(INDIRECT($F$1&amp;$F123&amp;":"&amp;$F123),INDIRECT($F$1&amp;dbP!$D$2&amp;":"&amp;dbP!$D$2),"&gt;="&amp;X$6,INDIRECT($F$1&amp;dbP!$D$2&amp;":"&amp;dbP!$D$2),"&lt;="&amp;X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Y123" s="1">
        <f ca="1">SUMIFS(INDIRECT($F$1&amp;$F123&amp;":"&amp;$F123),INDIRECT($F$1&amp;dbP!$D$2&amp;":"&amp;dbP!$D$2),"&gt;="&amp;Y$6,INDIRECT($F$1&amp;dbP!$D$2&amp;":"&amp;dbP!$D$2),"&lt;="&amp;Y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Z123" s="1">
        <f ca="1">SUMIFS(INDIRECT($F$1&amp;$F123&amp;":"&amp;$F123),INDIRECT($F$1&amp;dbP!$D$2&amp;":"&amp;dbP!$D$2),"&gt;="&amp;Z$6,INDIRECT($F$1&amp;dbP!$D$2&amp;":"&amp;dbP!$D$2),"&lt;="&amp;Z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A123" s="1">
        <f ca="1">SUMIFS(INDIRECT($F$1&amp;$F123&amp;":"&amp;$F123),INDIRECT($F$1&amp;dbP!$D$2&amp;":"&amp;dbP!$D$2),"&gt;="&amp;AA$6,INDIRECT($F$1&amp;dbP!$D$2&amp;":"&amp;dbP!$D$2),"&lt;="&amp;AA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B123" s="1">
        <f ca="1">SUMIFS(INDIRECT($F$1&amp;$F123&amp;":"&amp;$F123),INDIRECT($F$1&amp;dbP!$D$2&amp;":"&amp;dbP!$D$2),"&gt;="&amp;AB$6,INDIRECT($F$1&amp;dbP!$D$2&amp;":"&amp;dbP!$D$2),"&lt;="&amp;AB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C123" s="1">
        <f ca="1">SUMIFS(INDIRECT($F$1&amp;$F123&amp;":"&amp;$F123),INDIRECT($F$1&amp;dbP!$D$2&amp;":"&amp;dbP!$D$2),"&gt;="&amp;AC$6,INDIRECT($F$1&amp;dbP!$D$2&amp;":"&amp;dbP!$D$2),"&lt;="&amp;AC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D123" s="1">
        <f ca="1">SUMIFS(INDIRECT($F$1&amp;$F123&amp;":"&amp;$F123),INDIRECT($F$1&amp;dbP!$D$2&amp;":"&amp;dbP!$D$2),"&gt;="&amp;AD$6,INDIRECT($F$1&amp;dbP!$D$2&amp;":"&amp;dbP!$D$2),"&lt;="&amp;AD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E123" s="1">
        <f ca="1">SUMIFS(INDIRECT($F$1&amp;$F123&amp;":"&amp;$F123),INDIRECT($F$1&amp;dbP!$D$2&amp;":"&amp;dbP!$D$2),"&gt;="&amp;AE$6,INDIRECT($F$1&amp;dbP!$D$2&amp;":"&amp;dbP!$D$2),"&lt;="&amp;AE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F123" s="1">
        <f ca="1">SUMIFS(INDIRECT($F$1&amp;$F123&amp;":"&amp;$F123),INDIRECT($F$1&amp;dbP!$D$2&amp;":"&amp;dbP!$D$2),"&gt;="&amp;AF$6,INDIRECT($F$1&amp;dbP!$D$2&amp;":"&amp;dbP!$D$2),"&lt;="&amp;AF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G123" s="1">
        <f ca="1">SUMIFS(INDIRECT($F$1&amp;$F123&amp;":"&amp;$F123),INDIRECT($F$1&amp;dbP!$D$2&amp;":"&amp;dbP!$D$2),"&gt;="&amp;AG$6,INDIRECT($F$1&amp;dbP!$D$2&amp;":"&amp;dbP!$D$2),"&lt;="&amp;AG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H123" s="1">
        <f ca="1">SUMIFS(INDIRECT($F$1&amp;$F123&amp;":"&amp;$F123),INDIRECT($F$1&amp;dbP!$D$2&amp;":"&amp;dbP!$D$2),"&gt;="&amp;AH$6,INDIRECT($F$1&amp;dbP!$D$2&amp;":"&amp;dbP!$D$2),"&lt;="&amp;AH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I123" s="1">
        <f ca="1">SUMIFS(INDIRECT($F$1&amp;$F123&amp;":"&amp;$F123),INDIRECT($F$1&amp;dbP!$D$2&amp;":"&amp;dbP!$D$2),"&gt;="&amp;AI$6,INDIRECT($F$1&amp;dbP!$D$2&amp;":"&amp;dbP!$D$2),"&lt;="&amp;AI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J123" s="1">
        <f ca="1">SUMIFS(INDIRECT($F$1&amp;$F123&amp;":"&amp;$F123),INDIRECT($F$1&amp;dbP!$D$2&amp;":"&amp;dbP!$D$2),"&gt;="&amp;AJ$6,INDIRECT($F$1&amp;dbP!$D$2&amp;":"&amp;dbP!$D$2),"&lt;="&amp;AJ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K123" s="1">
        <f ca="1">SUMIFS(INDIRECT($F$1&amp;$F123&amp;":"&amp;$F123),INDIRECT($F$1&amp;dbP!$D$2&amp;":"&amp;dbP!$D$2),"&gt;="&amp;AK$6,INDIRECT($F$1&amp;dbP!$D$2&amp;":"&amp;dbP!$D$2),"&lt;="&amp;AK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L123" s="1">
        <f ca="1">SUMIFS(INDIRECT($F$1&amp;$F123&amp;":"&amp;$F123),INDIRECT($F$1&amp;dbP!$D$2&amp;":"&amp;dbP!$D$2),"&gt;="&amp;AL$6,INDIRECT($F$1&amp;dbP!$D$2&amp;":"&amp;dbP!$D$2),"&lt;="&amp;AL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M123" s="1">
        <f ca="1">SUMIFS(INDIRECT($F$1&amp;$F123&amp;":"&amp;$F123),INDIRECT($F$1&amp;dbP!$D$2&amp;":"&amp;dbP!$D$2),"&gt;="&amp;AM$6,INDIRECT($F$1&amp;dbP!$D$2&amp;":"&amp;dbP!$D$2),"&lt;="&amp;AM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N123" s="1">
        <f ca="1">SUMIFS(INDIRECT($F$1&amp;$F123&amp;":"&amp;$F123),INDIRECT($F$1&amp;dbP!$D$2&amp;":"&amp;dbP!$D$2),"&gt;="&amp;AN$6,INDIRECT($F$1&amp;dbP!$D$2&amp;":"&amp;dbP!$D$2),"&lt;="&amp;AN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O123" s="1">
        <f ca="1">SUMIFS(INDIRECT($F$1&amp;$F123&amp;":"&amp;$F123),INDIRECT($F$1&amp;dbP!$D$2&amp;":"&amp;dbP!$D$2),"&gt;="&amp;AO$6,INDIRECT($F$1&amp;dbP!$D$2&amp;":"&amp;dbP!$D$2),"&lt;="&amp;AO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P123" s="1">
        <f ca="1">SUMIFS(INDIRECT($F$1&amp;$F123&amp;":"&amp;$F123),INDIRECT($F$1&amp;dbP!$D$2&amp;":"&amp;dbP!$D$2),"&gt;="&amp;AP$6,INDIRECT($F$1&amp;dbP!$D$2&amp;":"&amp;dbP!$D$2),"&lt;="&amp;AP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Q123" s="1">
        <f ca="1">SUMIFS(INDIRECT($F$1&amp;$F123&amp;":"&amp;$F123),INDIRECT($F$1&amp;dbP!$D$2&amp;":"&amp;dbP!$D$2),"&gt;="&amp;AQ$6,INDIRECT($F$1&amp;dbP!$D$2&amp;":"&amp;dbP!$D$2),"&lt;="&amp;AQ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R123" s="1">
        <f ca="1">SUMIFS(INDIRECT($F$1&amp;$F123&amp;":"&amp;$F123),INDIRECT($F$1&amp;dbP!$D$2&amp;":"&amp;dbP!$D$2),"&gt;="&amp;AR$6,INDIRECT($F$1&amp;dbP!$D$2&amp;":"&amp;dbP!$D$2),"&lt;="&amp;AR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S123" s="1">
        <f ca="1">SUMIFS(INDIRECT($F$1&amp;$F123&amp;":"&amp;$F123),INDIRECT($F$1&amp;dbP!$D$2&amp;":"&amp;dbP!$D$2),"&gt;="&amp;AS$6,INDIRECT($F$1&amp;dbP!$D$2&amp;":"&amp;dbP!$D$2),"&lt;="&amp;AS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T123" s="1">
        <f ca="1">SUMIFS(INDIRECT($F$1&amp;$F123&amp;":"&amp;$F123),INDIRECT($F$1&amp;dbP!$D$2&amp;":"&amp;dbP!$D$2),"&gt;="&amp;AT$6,INDIRECT($F$1&amp;dbP!$D$2&amp;":"&amp;dbP!$D$2),"&lt;="&amp;AT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U123" s="1">
        <f ca="1">SUMIFS(INDIRECT($F$1&amp;$F123&amp;":"&amp;$F123),INDIRECT($F$1&amp;dbP!$D$2&amp;":"&amp;dbP!$D$2),"&gt;="&amp;AU$6,INDIRECT($F$1&amp;dbP!$D$2&amp;":"&amp;dbP!$D$2),"&lt;="&amp;AU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V123" s="1">
        <f ca="1">SUMIFS(INDIRECT($F$1&amp;$F123&amp;":"&amp;$F123),INDIRECT($F$1&amp;dbP!$D$2&amp;":"&amp;dbP!$D$2),"&gt;="&amp;AV$6,INDIRECT($F$1&amp;dbP!$D$2&amp;":"&amp;dbP!$D$2),"&lt;="&amp;AV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W123" s="1">
        <f ca="1">SUMIFS(INDIRECT($F$1&amp;$F123&amp;":"&amp;$F123),INDIRECT($F$1&amp;dbP!$D$2&amp;":"&amp;dbP!$D$2),"&gt;="&amp;AW$6,INDIRECT($F$1&amp;dbP!$D$2&amp;":"&amp;dbP!$D$2),"&lt;="&amp;AW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X123" s="1">
        <f ca="1">SUMIFS(INDIRECT($F$1&amp;$F123&amp;":"&amp;$F123),INDIRECT($F$1&amp;dbP!$D$2&amp;":"&amp;dbP!$D$2),"&gt;="&amp;AX$6,INDIRECT($F$1&amp;dbP!$D$2&amp;":"&amp;dbP!$D$2),"&lt;="&amp;AX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Y123" s="1">
        <f ca="1">SUMIFS(INDIRECT($F$1&amp;$F123&amp;":"&amp;$F123),INDIRECT($F$1&amp;dbP!$D$2&amp;":"&amp;dbP!$D$2),"&gt;="&amp;AY$6,INDIRECT($F$1&amp;dbP!$D$2&amp;":"&amp;dbP!$D$2),"&lt;="&amp;AY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AZ123" s="1">
        <f ca="1">SUMIFS(INDIRECT($F$1&amp;$F123&amp;":"&amp;$F123),INDIRECT($F$1&amp;dbP!$D$2&amp;":"&amp;dbP!$D$2),"&gt;="&amp;AZ$6,INDIRECT($F$1&amp;dbP!$D$2&amp;":"&amp;dbP!$D$2),"&lt;="&amp;AZ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BA123" s="1">
        <f ca="1">SUMIFS(INDIRECT($F$1&amp;$F123&amp;":"&amp;$F123),INDIRECT($F$1&amp;dbP!$D$2&amp;":"&amp;dbP!$D$2),"&gt;="&amp;BA$6,INDIRECT($F$1&amp;dbP!$D$2&amp;":"&amp;dbP!$D$2),"&lt;="&amp;BA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BB123" s="1">
        <f ca="1">SUMIFS(INDIRECT($F$1&amp;$F123&amp;":"&amp;$F123),INDIRECT($F$1&amp;dbP!$D$2&amp;":"&amp;dbP!$D$2),"&gt;="&amp;BB$6,INDIRECT($F$1&amp;dbP!$D$2&amp;":"&amp;dbP!$D$2),"&lt;="&amp;BB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BC123" s="1">
        <f ca="1">SUMIFS(INDIRECT($F$1&amp;$F123&amp;":"&amp;$F123),INDIRECT($F$1&amp;dbP!$D$2&amp;":"&amp;dbP!$D$2),"&gt;="&amp;BC$6,INDIRECT($F$1&amp;dbP!$D$2&amp;":"&amp;dbP!$D$2),"&lt;="&amp;BC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BD123" s="1">
        <f ca="1">SUMIFS(INDIRECT($F$1&amp;$F123&amp;":"&amp;$F123),INDIRECT($F$1&amp;dbP!$D$2&amp;":"&amp;dbP!$D$2),"&gt;="&amp;BD$6,INDIRECT($F$1&amp;dbP!$D$2&amp;":"&amp;dbP!$D$2),"&lt;="&amp;BD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  <c r="BE123" s="1">
        <f ca="1">SUMIFS(INDIRECT($F$1&amp;$F123&amp;":"&amp;$F123),INDIRECT($F$1&amp;dbP!$D$2&amp;":"&amp;dbP!$D$2),"&gt;="&amp;BE$6,INDIRECT($F$1&amp;dbP!$D$2&amp;":"&amp;dbP!$D$2),"&lt;="&amp;BE$7,INDIRECT($F$1&amp;dbP!$O$2&amp;":"&amp;dbP!$O$2),$H123,INDIRECT($F$1&amp;dbP!$P$2&amp;":"&amp;dbP!$P$2),IF($I123=$J123,"*",$I123),INDIRECT($F$1&amp;dbP!$Q$2&amp;":"&amp;dbP!$Q$2),IF(OR($I123=$J123,"  "&amp;$I123=$J123),"*",RIGHT($J123,LEN($J123)-4)),INDIRECT($F$1&amp;dbP!$AC$2&amp;":"&amp;dbP!$AC$2),RepP!$J$3)</f>
        <v>0</v>
      </c>
    </row>
    <row r="124" spans="2:57" x14ac:dyDescent="0.3">
      <c r="B124" s="1">
        <f>MAX(B$109:B123)+1</f>
        <v>203</v>
      </c>
      <c r="F124" s="1" t="str">
        <f ca="1">INDIRECT($B$1&amp;Items!H$2&amp;$B124)</f>
        <v>Y</v>
      </c>
      <c r="H124" s="13" t="str">
        <f ca="1">INDIRECT($B$1&amp;Items!E$2&amp;$B124)</f>
        <v>Ввод в эксплуатацию</v>
      </c>
      <c r="I124" s="13" t="str">
        <f ca="1">IF(INDIRECT($B$1&amp;Items!F$2&amp;$B124)="",H124,INDIRECT($B$1&amp;Items!F$2&amp;$B124))</f>
        <v>Основные средства - тип - 2</v>
      </c>
      <c r="J124" s="1" t="str">
        <f ca="1">IF(INDIRECT($B$1&amp;Items!G$2&amp;$B124)="",IF(H124&lt;&gt;I124,"  "&amp;I124,I124),"    "&amp;INDIRECT($B$1&amp;Items!G$2&amp;$B124))</f>
        <v xml:space="preserve">    Капзатраты - тип - 2 - 1</v>
      </c>
      <c r="S124" s="1">
        <f ca="1">SUM($U124:INDIRECT(ADDRESS(ROW(),SUMIFS($1:$1,$5:$5,MAX($5:$5)))))</f>
        <v>1093962.2400000002</v>
      </c>
      <c r="V124" s="1">
        <f ca="1">SUMIFS(INDIRECT($F$1&amp;$F124&amp;":"&amp;$F124),INDIRECT($F$1&amp;dbP!$D$2&amp;":"&amp;dbP!$D$2),"&gt;="&amp;V$6,INDIRECT($F$1&amp;dbP!$D$2&amp;":"&amp;dbP!$D$2),"&lt;="&amp;V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W124" s="1">
        <f ca="1">SUMIFS(INDIRECT($F$1&amp;$F124&amp;":"&amp;$F124),INDIRECT($F$1&amp;dbP!$D$2&amp;":"&amp;dbP!$D$2),"&gt;="&amp;W$6,INDIRECT($F$1&amp;dbP!$D$2&amp;":"&amp;dbP!$D$2),"&lt;="&amp;W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1093962.2400000002</v>
      </c>
      <c r="X124" s="1">
        <f ca="1">SUMIFS(INDIRECT($F$1&amp;$F124&amp;":"&amp;$F124),INDIRECT($F$1&amp;dbP!$D$2&amp;":"&amp;dbP!$D$2),"&gt;="&amp;X$6,INDIRECT($F$1&amp;dbP!$D$2&amp;":"&amp;dbP!$D$2),"&lt;="&amp;X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Y124" s="1">
        <f ca="1">SUMIFS(INDIRECT($F$1&amp;$F124&amp;":"&amp;$F124),INDIRECT($F$1&amp;dbP!$D$2&amp;":"&amp;dbP!$D$2),"&gt;="&amp;Y$6,INDIRECT($F$1&amp;dbP!$D$2&amp;":"&amp;dbP!$D$2),"&lt;="&amp;Y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Z124" s="1">
        <f ca="1">SUMIFS(INDIRECT($F$1&amp;$F124&amp;":"&amp;$F124),INDIRECT($F$1&amp;dbP!$D$2&amp;":"&amp;dbP!$D$2),"&gt;="&amp;Z$6,INDIRECT($F$1&amp;dbP!$D$2&amp;":"&amp;dbP!$D$2),"&lt;="&amp;Z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A124" s="1">
        <f ca="1">SUMIFS(INDIRECT($F$1&amp;$F124&amp;":"&amp;$F124),INDIRECT($F$1&amp;dbP!$D$2&amp;":"&amp;dbP!$D$2),"&gt;="&amp;AA$6,INDIRECT($F$1&amp;dbP!$D$2&amp;":"&amp;dbP!$D$2),"&lt;="&amp;AA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B124" s="1">
        <f ca="1">SUMIFS(INDIRECT($F$1&amp;$F124&amp;":"&amp;$F124),INDIRECT($F$1&amp;dbP!$D$2&amp;":"&amp;dbP!$D$2),"&gt;="&amp;AB$6,INDIRECT($F$1&amp;dbP!$D$2&amp;":"&amp;dbP!$D$2),"&lt;="&amp;AB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C124" s="1">
        <f ca="1">SUMIFS(INDIRECT($F$1&amp;$F124&amp;":"&amp;$F124),INDIRECT($F$1&amp;dbP!$D$2&amp;":"&amp;dbP!$D$2),"&gt;="&amp;AC$6,INDIRECT($F$1&amp;dbP!$D$2&amp;":"&amp;dbP!$D$2),"&lt;="&amp;AC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D124" s="1">
        <f ca="1">SUMIFS(INDIRECT($F$1&amp;$F124&amp;":"&amp;$F124),INDIRECT($F$1&amp;dbP!$D$2&amp;":"&amp;dbP!$D$2),"&gt;="&amp;AD$6,INDIRECT($F$1&amp;dbP!$D$2&amp;":"&amp;dbP!$D$2),"&lt;="&amp;AD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E124" s="1">
        <f ca="1">SUMIFS(INDIRECT($F$1&amp;$F124&amp;":"&amp;$F124),INDIRECT($F$1&amp;dbP!$D$2&amp;":"&amp;dbP!$D$2),"&gt;="&amp;AE$6,INDIRECT($F$1&amp;dbP!$D$2&amp;":"&amp;dbP!$D$2),"&lt;="&amp;AE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F124" s="1">
        <f ca="1">SUMIFS(INDIRECT($F$1&amp;$F124&amp;":"&amp;$F124),INDIRECT($F$1&amp;dbP!$D$2&amp;":"&amp;dbP!$D$2),"&gt;="&amp;AF$6,INDIRECT($F$1&amp;dbP!$D$2&amp;":"&amp;dbP!$D$2),"&lt;="&amp;AF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G124" s="1">
        <f ca="1">SUMIFS(INDIRECT($F$1&amp;$F124&amp;":"&amp;$F124),INDIRECT($F$1&amp;dbP!$D$2&amp;":"&amp;dbP!$D$2),"&gt;="&amp;AG$6,INDIRECT($F$1&amp;dbP!$D$2&amp;":"&amp;dbP!$D$2),"&lt;="&amp;AG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H124" s="1">
        <f ca="1">SUMIFS(INDIRECT($F$1&amp;$F124&amp;":"&amp;$F124),INDIRECT($F$1&amp;dbP!$D$2&amp;":"&amp;dbP!$D$2),"&gt;="&amp;AH$6,INDIRECT($F$1&amp;dbP!$D$2&amp;":"&amp;dbP!$D$2),"&lt;="&amp;AH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I124" s="1">
        <f ca="1">SUMIFS(INDIRECT($F$1&amp;$F124&amp;":"&amp;$F124),INDIRECT($F$1&amp;dbP!$D$2&amp;":"&amp;dbP!$D$2),"&gt;="&amp;AI$6,INDIRECT($F$1&amp;dbP!$D$2&amp;":"&amp;dbP!$D$2),"&lt;="&amp;AI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J124" s="1">
        <f ca="1">SUMIFS(INDIRECT($F$1&amp;$F124&amp;":"&amp;$F124),INDIRECT($F$1&amp;dbP!$D$2&amp;":"&amp;dbP!$D$2),"&gt;="&amp;AJ$6,INDIRECT($F$1&amp;dbP!$D$2&amp;":"&amp;dbP!$D$2),"&lt;="&amp;AJ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K124" s="1">
        <f ca="1">SUMIFS(INDIRECT($F$1&amp;$F124&amp;":"&amp;$F124),INDIRECT($F$1&amp;dbP!$D$2&amp;":"&amp;dbP!$D$2),"&gt;="&amp;AK$6,INDIRECT($F$1&amp;dbP!$D$2&amp;":"&amp;dbP!$D$2),"&lt;="&amp;AK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L124" s="1">
        <f ca="1">SUMIFS(INDIRECT($F$1&amp;$F124&amp;":"&amp;$F124),INDIRECT($F$1&amp;dbP!$D$2&amp;":"&amp;dbP!$D$2),"&gt;="&amp;AL$6,INDIRECT($F$1&amp;dbP!$D$2&amp;":"&amp;dbP!$D$2),"&lt;="&amp;AL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M124" s="1">
        <f ca="1">SUMIFS(INDIRECT($F$1&amp;$F124&amp;":"&amp;$F124),INDIRECT($F$1&amp;dbP!$D$2&amp;":"&amp;dbP!$D$2),"&gt;="&amp;AM$6,INDIRECT($F$1&amp;dbP!$D$2&amp;":"&amp;dbP!$D$2),"&lt;="&amp;AM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N124" s="1">
        <f ca="1">SUMIFS(INDIRECT($F$1&amp;$F124&amp;":"&amp;$F124),INDIRECT($F$1&amp;dbP!$D$2&amp;":"&amp;dbP!$D$2),"&gt;="&amp;AN$6,INDIRECT($F$1&amp;dbP!$D$2&amp;":"&amp;dbP!$D$2),"&lt;="&amp;AN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O124" s="1">
        <f ca="1">SUMIFS(INDIRECT($F$1&amp;$F124&amp;":"&amp;$F124),INDIRECT($F$1&amp;dbP!$D$2&amp;":"&amp;dbP!$D$2),"&gt;="&amp;AO$6,INDIRECT($F$1&amp;dbP!$D$2&amp;":"&amp;dbP!$D$2),"&lt;="&amp;AO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P124" s="1">
        <f ca="1">SUMIFS(INDIRECT($F$1&amp;$F124&amp;":"&amp;$F124),INDIRECT($F$1&amp;dbP!$D$2&amp;":"&amp;dbP!$D$2),"&gt;="&amp;AP$6,INDIRECT($F$1&amp;dbP!$D$2&amp;":"&amp;dbP!$D$2),"&lt;="&amp;AP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Q124" s="1">
        <f ca="1">SUMIFS(INDIRECT($F$1&amp;$F124&amp;":"&amp;$F124),INDIRECT($F$1&amp;dbP!$D$2&amp;":"&amp;dbP!$D$2),"&gt;="&amp;AQ$6,INDIRECT($F$1&amp;dbP!$D$2&amp;":"&amp;dbP!$D$2),"&lt;="&amp;AQ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R124" s="1">
        <f ca="1">SUMIFS(INDIRECT($F$1&amp;$F124&amp;":"&amp;$F124),INDIRECT($F$1&amp;dbP!$D$2&amp;":"&amp;dbP!$D$2),"&gt;="&amp;AR$6,INDIRECT($F$1&amp;dbP!$D$2&amp;":"&amp;dbP!$D$2),"&lt;="&amp;AR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S124" s="1">
        <f ca="1">SUMIFS(INDIRECT($F$1&amp;$F124&amp;":"&amp;$F124),INDIRECT($F$1&amp;dbP!$D$2&amp;":"&amp;dbP!$D$2),"&gt;="&amp;AS$6,INDIRECT($F$1&amp;dbP!$D$2&amp;":"&amp;dbP!$D$2),"&lt;="&amp;AS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T124" s="1">
        <f ca="1">SUMIFS(INDIRECT($F$1&amp;$F124&amp;":"&amp;$F124),INDIRECT($F$1&amp;dbP!$D$2&amp;":"&amp;dbP!$D$2),"&gt;="&amp;AT$6,INDIRECT($F$1&amp;dbP!$D$2&amp;":"&amp;dbP!$D$2),"&lt;="&amp;AT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U124" s="1">
        <f ca="1">SUMIFS(INDIRECT($F$1&amp;$F124&amp;":"&amp;$F124),INDIRECT($F$1&amp;dbP!$D$2&amp;":"&amp;dbP!$D$2),"&gt;="&amp;AU$6,INDIRECT($F$1&amp;dbP!$D$2&amp;":"&amp;dbP!$D$2),"&lt;="&amp;AU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V124" s="1">
        <f ca="1">SUMIFS(INDIRECT($F$1&amp;$F124&amp;":"&amp;$F124),INDIRECT($F$1&amp;dbP!$D$2&amp;":"&amp;dbP!$D$2),"&gt;="&amp;AV$6,INDIRECT($F$1&amp;dbP!$D$2&amp;":"&amp;dbP!$D$2),"&lt;="&amp;AV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W124" s="1">
        <f ca="1">SUMIFS(INDIRECT($F$1&amp;$F124&amp;":"&amp;$F124),INDIRECT($F$1&amp;dbP!$D$2&amp;":"&amp;dbP!$D$2),"&gt;="&amp;AW$6,INDIRECT($F$1&amp;dbP!$D$2&amp;":"&amp;dbP!$D$2),"&lt;="&amp;AW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X124" s="1">
        <f ca="1">SUMIFS(INDIRECT($F$1&amp;$F124&amp;":"&amp;$F124),INDIRECT($F$1&amp;dbP!$D$2&amp;":"&amp;dbP!$D$2),"&gt;="&amp;AX$6,INDIRECT($F$1&amp;dbP!$D$2&amp;":"&amp;dbP!$D$2),"&lt;="&amp;AX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Y124" s="1">
        <f ca="1">SUMIFS(INDIRECT($F$1&amp;$F124&amp;":"&amp;$F124),INDIRECT($F$1&amp;dbP!$D$2&amp;":"&amp;dbP!$D$2),"&gt;="&amp;AY$6,INDIRECT($F$1&amp;dbP!$D$2&amp;":"&amp;dbP!$D$2),"&lt;="&amp;AY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Z124" s="1">
        <f ca="1">SUMIFS(INDIRECT($F$1&amp;$F124&amp;":"&amp;$F124),INDIRECT($F$1&amp;dbP!$D$2&amp;":"&amp;dbP!$D$2),"&gt;="&amp;AZ$6,INDIRECT($F$1&amp;dbP!$D$2&amp;":"&amp;dbP!$D$2),"&lt;="&amp;AZ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A124" s="1">
        <f ca="1">SUMIFS(INDIRECT($F$1&amp;$F124&amp;":"&amp;$F124),INDIRECT($F$1&amp;dbP!$D$2&amp;":"&amp;dbP!$D$2),"&gt;="&amp;BA$6,INDIRECT($F$1&amp;dbP!$D$2&amp;":"&amp;dbP!$D$2),"&lt;="&amp;BA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B124" s="1">
        <f ca="1">SUMIFS(INDIRECT($F$1&amp;$F124&amp;":"&amp;$F124),INDIRECT($F$1&amp;dbP!$D$2&amp;":"&amp;dbP!$D$2),"&gt;="&amp;BB$6,INDIRECT($F$1&amp;dbP!$D$2&amp;":"&amp;dbP!$D$2),"&lt;="&amp;BB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C124" s="1">
        <f ca="1">SUMIFS(INDIRECT($F$1&amp;$F124&amp;":"&amp;$F124),INDIRECT($F$1&amp;dbP!$D$2&amp;":"&amp;dbP!$D$2),"&gt;="&amp;BC$6,INDIRECT($F$1&amp;dbP!$D$2&amp;":"&amp;dbP!$D$2),"&lt;="&amp;BC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D124" s="1">
        <f ca="1">SUMIFS(INDIRECT($F$1&amp;$F124&amp;":"&amp;$F124),INDIRECT($F$1&amp;dbP!$D$2&amp;":"&amp;dbP!$D$2),"&gt;="&amp;BD$6,INDIRECT($F$1&amp;dbP!$D$2&amp;":"&amp;dbP!$D$2),"&lt;="&amp;BD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E124" s="1">
        <f ca="1">SUMIFS(INDIRECT($F$1&amp;$F124&amp;":"&amp;$F124),INDIRECT($F$1&amp;dbP!$D$2&amp;":"&amp;dbP!$D$2),"&gt;="&amp;BE$6,INDIRECT($F$1&amp;dbP!$D$2&amp;":"&amp;dbP!$D$2),"&lt;="&amp;BE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</row>
    <row r="125" spans="2:57" x14ac:dyDescent="0.3">
      <c r="B125" s="1">
        <f>MAX(B$109:B124)+1</f>
        <v>204</v>
      </c>
      <c r="F125" s="1" t="str">
        <f ca="1">INDIRECT($B$1&amp;Items!H$2&amp;$B125)</f>
        <v>Y</v>
      </c>
      <c r="H125" s="13" t="str">
        <f ca="1">INDIRECT($B$1&amp;Items!E$2&amp;$B125)</f>
        <v>Ввод в эксплуатацию</v>
      </c>
      <c r="I125" s="13" t="str">
        <f ca="1">IF(INDIRECT($B$1&amp;Items!F$2&amp;$B125)="",H125,INDIRECT($B$1&amp;Items!F$2&amp;$B125))</f>
        <v>Основные средства - тип - 2</v>
      </c>
      <c r="J125" s="1" t="str">
        <f ca="1">IF(INDIRECT($B$1&amp;Items!G$2&amp;$B125)="",IF(H125&lt;&gt;I125,"  "&amp;I125,I125),"    "&amp;INDIRECT($B$1&amp;Items!G$2&amp;$B125))</f>
        <v xml:space="preserve">    Капзатраты - тип - 2 - 2</v>
      </c>
      <c r="S125" s="1">
        <f ca="1">SUM($U125:INDIRECT(ADDRESS(ROW(),SUMIFS($1:$1,$5:$5,MAX($5:$5)))))</f>
        <v>1218888</v>
      </c>
      <c r="V125" s="1">
        <f ca="1">SUMIFS(INDIRECT($F$1&amp;$F125&amp;":"&amp;$F125),INDIRECT($F$1&amp;dbP!$D$2&amp;":"&amp;dbP!$D$2),"&gt;="&amp;V$6,INDIRECT($F$1&amp;dbP!$D$2&amp;":"&amp;dbP!$D$2),"&lt;="&amp;V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W125" s="1">
        <f ca="1">SUMIFS(INDIRECT($F$1&amp;$F125&amp;":"&amp;$F125),INDIRECT($F$1&amp;dbP!$D$2&amp;":"&amp;dbP!$D$2),"&gt;="&amp;W$6,INDIRECT($F$1&amp;dbP!$D$2&amp;":"&amp;dbP!$D$2),"&lt;="&amp;W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1218888</v>
      </c>
      <c r="X125" s="1">
        <f ca="1">SUMIFS(INDIRECT($F$1&amp;$F125&amp;":"&amp;$F125),INDIRECT($F$1&amp;dbP!$D$2&amp;":"&amp;dbP!$D$2),"&gt;="&amp;X$6,INDIRECT($F$1&amp;dbP!$D$2&amp;":"&amp;dbP!$D$2),"&lt;="&amp;X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Y125" s="1">
        <f ca="1">SUMIFS(INDIRECT($F$1&amp;$F125&amp;":"&amp;$F125),INDIRECT($F$1&amp;dbP!$D$2&amp;":"&amp;dbP!$D$2),"&gt;="&amp;Y$6,INDIRECT($F$1&amp;dbP!$D$2&amp;":"&amp;dbP!$D$2),"&lt;="&amp;Y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Z125" s="1">
        <f ca="1">SUMIFS(INDIRECT($F$1&amp;$F125&amp;":"&amp;$F125),INDIRECT($F$1&amp;dbP!$D$2&amp;":"&amp;dbP!$D$2),"&gt;="&amp;Z$6,INDIRECT($F$1&amp;dbP!$D$2&amp;":"&amp;dbP!$D$2),"&lt;="&amp;Z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A125" s="1">
        <f ca="1">SUMIFS(INDIRECT($F$1&amp;$F125&amp;":"&amp;$F125),INDIRECT($F$1&amp;dbP!$D$2&amp;":"&amp;dbP!$D$2),"&gt;="&amp;AA$6,INDIRECT($F$1&amp;dbP!$D$2&amp;":"&amp;dbP!$D$2),"&lt;="&amp;AA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B125" s="1">
        <f ca="1">SUMIFS(INDIRECT($F$1&amp;$F125&amp;":"&amp;$F125),INDIRECT($F$1&amp;dbP!$D$2&amp;":"&amp;dbP!$D$2),"&gt;="&amp;AB$6,INDIRECT($F$1&amp;dbP!$D$2&amp;":"&amp;dbP!$D$2),"&lt;="&amp;AB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C125" s="1">
        <f ca="1">SUMIFS(INDIRECT($F$1&amp;$F125&amp;":"&amp;$F125),INDIRECT($F$1&amp;dbP!$D$2&amp;":"&amp;dbP!$D$2),"&gt;="&amp;AC$6,INDIRECT($F$1&amp;dbP!$D$2&amp;":"&amp;dbP!$D$2),"&lt;="&amp;AC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D125" s="1">
        <f ca="1">SUMIFS(INDIRECT($F$1&amp;$F125&amp;":"&amp;$F125),INDIRECT($F$1&amp;dbP!$D$2&amp;":"&amp;dbP!$D$2),"&gt;="&amp;AD$6,INDIRECT($F$1&amp;dbP!$D$2&amp;":"&amp;dbP!$D$2),"&lt;="&amp;AD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E125" s="1">
        <f ca="1">SUMIFS(INDIRECT($F$1&amp;$F125&amp;":"&amp;$F125),INDIRECT($F$1&amp;dbP!$D$2&amp;":"&amp;dbP!$D$2),"&gt;="&amp;AE$6,INDIRECT($F$1&amp;dbP!$D$2&amp;":"&amp;dbP!$D$2),"&lt;="&amp;AE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F125" s="1">
        <f ca="1">SUMIFS(INDIRECT($F$1&amp;$F125&amp;":"&amp;$F125),INDIRECT($F$1&amp;dbP!$D$2&amp;":"&amp;dbP!$D$2),"&gt;="&amp;AF$6,INDIRECT($F$1&amp;dbP!$D$2&amp;":"&amp;dbP!$D$2),"&lt;="&amp;AF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G125" s="1">
        <f ca="1">SUMIFS(INDIRECT($F$1&amp;$F125&amp;":"&amp;$F125),INDIRECT($F$1&amp;dbP!$D$2&amp;":"&amp;dbP!$D$2),"&gt;="&amp;AG$6,INDIRECT($F$1&amp;dbP!$D$2&amp;":"&amp;dbP!$D$2),"&lt;="&amp;AG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H125" s="1">
        <f ca="1">SUMIFS(INDIRECT($F$1&amp;$F125&amp;":"&amp;$F125),INDIRECT($F$1&amp;dbP!$D$2&amp;":"&amp;dbP!$D$2),"&gt;="&amp;AH$6,INDIRECT($F$1&amp;dbP!$D$2&amp;":"&amp;dbP!$D$2),"&lt;="&amp;AH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I125" s="1">
        <f ca="1">SUMIFS(INDIRECT($F$1&amp;$F125&amp;":"&amp;$F125),INDIRECT($F$1&amp;dbP!$D$2&amp;":"&amp;dbP!$D$2),"&gt;="&amp;AI$6,INDIRECT($F$1&amp;dbP!$D$2&amp;":"&amp;dbP!$D$2),"&lt;="&amp;AI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J125" s="1">
        <f ca="1">SUMIFS(INDIRECT($F$1&amp;$F125&amp;":"&amp;$F125),INDIRECT($F$1&amp;dbP!$D$2&amp;":"&amp;dbP!$D$2),"&gt;="&amp;AJ$6,INDIRECT($F$1&amp;dbP!$D$2&amp;":"&amp;dbP!$D$2),"&lt;="&amp;AJ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K125" s="1">
        <f ca="1">SUMIFS(INDIRECT($F$1&amp;$F125&amp;":"&amp;$F125),INDIRECT($F$1&amp;dbP!$D$2&amp;":"&amp;dbP!$D$2),"&gt;="&amp;AK$6,INDIRECT($F$1&amp;dbP!$D$2&amp;":"&amp;dbP!$D$2),"&lt;="&amp;AK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L125" s="1">
        <f ca="1">SUMIFS(INDIRECT($F$1&amp;$F125&amp;":"&amp;$F125),INDIRECT($F$1&amp;dbP!$D$2&amp;":"&amp;dbP!$D$2),"&gt;="&amp;AL$6,INDIRECT($F$1&amp;dbP!$D$2&amp;":"&amp;dbP!$D$2),"&lt;="&amp;AL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M125" s="1">
        <f ca="1">SUMIFS(INDIRECT($F$1&amp;$F125&amp;":"&amp;$F125),INDIRECT($F$1&amp;dbP!$D$2&amp;":"&amp;dbP!$D$2),"&gt;="&amp;AM$6,INDIRECT($F$1&amp;dbP!$D$2&amp;":"&amp;dbP!$D$2),"&lt;="&amp;AM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N125" s="1">
        <f ca="1">SUMIFS(INDIRECT($F$1&amp;$F125&amp;":"&amp;$F125),INDIRECT($F$1&amp;dbP!$D$2&amp;":"&amp;dbP!$D$2),"&gt;="&amp;AN$6,INDIRECT($F$1&amp;dbP!$D$2&amp;":"&amp;dbP!$D$2),"&lt;="&amp;AN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O125" s="1">
        <f ca="1">SUMIFS(INDIRECT($F$1&amp;$F125&amp;":"&amp;$F125),INDIRECT($F$1&amp;dbP!$D$2&amp;":"&amp;dbP!$D$2),"&gt;="&amp;AO$6,INDIRECT($F$1&amp;dbP!$D$2&amp;":"&amp;dbP!$D$2),"&lt;="&amp;AO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P125" s="1">
        <f ca="1">SUMIFS(INDIRECT($F$1&amp;$F125&amp;":"&amp;$F125),INDIRECT($F$1&amp;dbP!$D$2&amp;":"&amp;dbP!$D$2),"&gt;="&amp;AP$6,INDIRECT($F$1&amp;dbP!$D$2&amp;":"&amp;dbP!$D$2),"&lt;="&amp;AP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Q125" s="1">
        <f ca="1">SUMIFS(INDIRECT($F$1&amp;$F125&amp;":"&amp;$F125),INDIRECT($F$1&amp;dbP!$D$2&amp;":"&amp;dbP!$D$2),"&gt;="&amp;AQ$6,INDIRECT($F$1&amp;dbP!$D$2&amp;":"&amp;dbP!$D$2),"&lt;="&amp;AQ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R125" s="1">
        <f ca="1">SUMIFS(INDIRECT($F$1&amp;$F125&amp;":"&amp;$F125),INDIRECT($F$1&amp;dbP!$D$2&amp;":"&amp;dbP!$D$2),"&gt;="&amp;AR$6,INDIRECT($F$1&amp;dbP!$D$2&amp;":"&amp;dbP!$D$2),"&lt;="&amp;AR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S125" s="1">
        <f ca="1">SUMIFS(INDIRECT($F$1&amp;$F125&amp;":"&amp;$F125),INDIRECT($F$1&amp;dbP!$D$2&amp;":"&amp;dbP!$D$2),"&gt;="&amp;AS$6,INDIRECT($F$1&amp;dbP!$D$2&amp;":"&amp;dbP!$D$2),"&lt;="&amp;AS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T125" s="1">
        <f ca="1">SUMIFS(INDIRECT($F$1&amp;$F125&amp;":"&amp;$F125),INDIRECT($F$1&amp;dbP!$D$2&amp;":"&amp;dbP!$D$2),"&gt;="&amp;AT$6,INDIRECT($F$1&amp;dbP!$D$2&amp;":"&amp;dbP!$D$2),"&lt;="&amp;AT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U125" s="1">
        <f ca="1">SUMIFS(INDIRECT($F$1&amp;$F125&amp;":"&amp;$F125),INDIRECT($F$1&amp;dbP!$D$2&amp;":"&amp;dbP!$D$2),"&gt;="&amp;AU$6,INDIRECT($F$1&amp;dbP!$D$2&amp;":"&amp;dbP!$D$2),"&lt;="&amp;AU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V125" s="1">
        <f ca="1">SUMIFS(INDIRECT($F$1&amp;$F125&amp;":"&amp;$F125),INDIRECT($F$1&amp;dbP!$D$2&amp;":"&amp;dbP!$D$2),"&gt;="&amp;AV$6,INDIRECT($F$1&amp;dbP!$D$2&amp;":"&amp;dbP!$D$2),"&lt;="&amp;AV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W125" s="1">
        <f ca="1">SUMIFS(INDIRECT($F$1&amp;$F125&amp;":"&amp;$F125),INDIRECT($F$1&amp;dbP!$D$2&amp;":"&amp;dbP!$D$2),"&gt;="&amp;AW$6,INDIRECT($F$1&amp;dbP!$D$2&amp;":"&amp;dbP!$D$2),"&lt;="&amp;AW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X125" s="1">
        <f ca="1">SUMIFS(INDIRECT($F$1&amp;$F125&amp;":"&amp;$F125),INDIRECT($F$1&amp;dbP!$D$2&amp;":"&amp;dbP!$D$2),"&gt;="&amp;AX$6,INDIRECT($F$1&amp;dbP!$D$2&amp;":"&amp;dbP!$D$2),"&lt;="&amp;AX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Y125" s="1">
        <f ca="1">SUMIFS(INDIRECT($F$1&amp;$F125&amp;":"&amp;$F125),INDIRECT($F$1&amp;dbP!$D$2&amp;":"&amp;dbP!$D$2),"&gt;="&amp;AY$6,INDIRECT($F$1&amp;dbP!$D$2&amp;":"&amp;dbP!$D$2),"&lt;="&amp;AY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Z125" s="1">
        <f ca="1">SUMIFS(INDIRECT($F$1&amp;$F125&amp;":"&amp;$F125),INDIRECT($F$1&amp;dbP!$D$2&amp;":"&amp;dbP!$D$2),"&gt;="&amp;AZ$6,INDIRECT($F$1&amp;dbP!$D$2&amp;":"&amp;dbP!$D$2),"&lt;="&amp;AZ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A125" s="1">
        <f ca="1">SUMIFS(INDIRECT($F$1&amp;$F125&amp;":"&amp;$F125),INDIRECT($F$1&amp;dbP!$D$2&amp;":"&amp;dbP!$D$2),"&gt;="&amp;BA$6,INDIRECT($F$1&amp;dbP!$D$2&amp;":"&amp;dbP!$D$2),"&lt;="&amp;BA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B125" s="1">
        <f ca="1">SUMIFS(INDIRECT($F$1&amp;$F125&amp;":"&amp;$F125),INDIRECT($F$1&amp;dbP!$D$2&amp;":"&amp;dbP!$D$2),"&gt;="&amp;BB$6,INDIRECT($F$1&amp;dbP!$D$2&amp;":"&amp;dbP!$D$2),"&lt;="&amp;BB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C125" s="1">
        <f ca="1">SUMIFS(INDIRECT($F$1&amp;$F125&amp;":"&amp;$F125),INDIRECT($F$1&amp;dbP!$D$2&amp;":"&amp;dbP!$D$2),"&gt;="&amp;BC$6,INDIRECT($F$1&amp;dbP!$D$2&amp;":"&amp;dbP!$D$2),"&lt;="&amp;BC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D125" s="1">
        <f ca="1">SUMIFS(INDIRECT($F$1&amp;$F125&amp;":"&amp;$F125),INDIRECT($F$1&amp;dbP!$D$2&amp;":"&amp;dbP!$D$2),"&gt;="&amp;BD$6,INDIRECT($F$1&amp;dbP!$D$2&amp;":"&amp;dbP!$D$2),"&lt;="&amp;BD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E125" s="1">
        <f ca="1">SUMIFS(INDIRECT($F$1&amp;$F125&amp;":"&amp;$F125),INDIRECT($F$1&amp;dbP!$D$2&amp;":"&amp;dbP!$D$2),"&gt;="&amp;BE$6,INDIRECT($F$1&amp;dbP!$D$2&amp;":"&amp;dbP!$D$2),"&lt;="&amp;BE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</row>
    <row r="126" spans="2:57" x14ac:dyDescent="0.3">
      <c r="B126" s="1">
        <f>MAX(B$109:B125)+1</f>
        <v>205</v>
      </c>
      <c r="F126" s="1" t="str">
        <f ca="1">INDIRECT($B$1&amp;Items!H$2&amp;$B126)</f>
        <v>Y</v>
      </c>
      <c r="H126" s="13" t="str">
        <f ca="1">INDIRECT($B$1&amp;Items!E$2&amp;$B126)</f>
        <v>Ввод в эксплуатацию</v>
      </c>
      <c r="I126" s="13" t="str">
        <f ca="1">IF(INDIRECT($B$1&amp;Items!F$2&amp;$B126)="",H126,INDIRECT($B$1&amp;Items!F$2&amp;$B126))</f>
        <v>Основные средства - тип - 2</v>
      </c>
      <c r="J126" s="1" t="str">
        <f ca="1">IF(INDIRECT($B$1&amp;Items!G$2&amp;$B126)="",IF(H126&lt;&gt;I126,"  "&amp;I126,I126),"    "&amp;INDIRECT($B$1&amp;Items!G$2&amp;$B126))</f>
        <v xml:space="preserve">    Капзатраты - тип - 2 - 3</v>
      </c>
      <c r="S126" s="1">
        <f ca="1">SUM($U126:INDIRECT(ADDRESS(ROW(),SUMIFS($1:$1,$5:$5,MAX($5:$5)))))</f>
        <v>1569381.3340000003</v>
      </c>
      <c r="V126" s="1">
        <f ca="1">SUMIFS(INDIRECT($F$1&amp;$F126&amp;":"&amp;$F126),INDIRECT($F$1&amp;dbP!$D$2&amp;":"&amp;dbP!$D$2),"&gt;="&amp;V$6,INDIRECT($F$1&amp;dbP!$D$2&amp;":"&amp;dbP!$D$2),"&lt;="&amp;V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W126" s="1">
        <f ca="1">SUMIFS(INDIRECT($F$1&amp;$F126&amp;":"&amp;$F126),INDIRECT($F$1&amp;dbP!$D$2&amp;":"&amp;dbP!$D$2),"&gt;="&amp;W$6,INDIRECT($F$1&amp;dbP!$D$2&amp;":"&amp;dbP!$D$2),"&lt;="&amp;W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1569381.3340000003</v>
      </c>
      <c r="X126" s="1">
        <f ca="1">SUMIFS(INDIRECT($F$1&amp;$F126&amp;":"&amp;$F126),INDIRECT($F$1&amp;dbP!$D$2&amp;":"&amp;dbP!$D$2),"&gt;="&amp;X$6,INDIRECT($F$1&amp;dbP!$D$2&amp;":"&amp;dbP!$D$2),"&lt;="&amp;X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Y126" s="1">
        <f ca="1">SUMIFS(INDIRECT($F$1&amp;$F126&amp;":"&amp;$F126),INDIRECT($F$1&amp;dbP!$D$2&amp;":"&amp;dbP!$D$2),"&gt;="&amp;Y$6,INDIRECT($F$1&amp;dbP!$D$2&amp;":"&amp;dbP!$D$2),"&lt;="&amp;Y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Z126" s="1">
        <f ca="1">SUMIFS(INDIRECT($F$1&amp;$F126&amp;":"&amp;$F126),INDIRECT($F$1&amp;dbP!$D$2&amp;":"&amp;dbP!$D$2),"&gt;="&amp;Z$6,INDIRECT($F$1&amp;dbP!$D$2&amp;":"&amp;dbP!$D$2),"&lt;="&amp;Z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A126" s="1">
        <f ca="1">SUMIFS(INDIRECT($F$1&amp;$F126&amp;":"&amp;$F126),INDIRECT($F$1&amp;dbP!$D$2&amp;":"&amp;dbP!$D$2),"&gt;="&amp;AA$6,INDIRECT($F$1&amp;dbP!$D$2&amp;":"&amp;dbP!$D$2),"&lt;="&amp;AA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B126" s="1">
        <f ca="1">SUMIFS(INDIRECT($F$1&amp;$F126&amp;":"&amp;$F126),INDIRECT($F$1&amp;dbP!$D$2&amp;":"&amp;dbP!$D$2),"&gt;="&amp;AB$6,INDIRECT($F$1&amp;dbP!$D$2&amp;":"&amp;dbP!$D$2),"&lt;="&amp;AB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C126" s="1">
        <f ca="1">SUMIFS(INDIRECT($F$1&amp;$F126&amp;":"&amp;$F126),INDIRECT($F$1&amp;dbP!$D$2&amp;":"&amp;dbP!$D$2),"&gt;="&amp;AC$6,INDIRECT($F$1&amp;dbP!$D$2&amp;":"&amp;dbP!$D$2),"&lt;="&amp;AC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D126" s="1">
        <f ca="1">SUMIFS(INDIRECT($F$1&amp;$F126&amp;":"&amp;$F126),INDIRECT($F$1&amp;dbP!$D$2&amp;":"&amp;dbP!$D$2),"&gt;="&amp;AD$6,INDIRECT($F$1&amp;dbP!$D$2&amp;":"&amp;dbP!$D$2),"&lt;="&amp;AD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E126" s="1">
        <f ca="1">SUMIFS(INDIRECT($F$1&amp;$F126&amp;":"&amp;$F126),INDIRECT($F$1&amp;dbP!$D$2&amp;":"&amp;dbP!$D$2),"&gt;="&amp;AE$6,INDIRECT($F$1&amp;dbP!$D$2&amp;":"&amp;dbP!$D$2),"&lt;="&amp;AE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F126" s="1">
        <f ca="1">SUMIFS(INDIRECT($F$1&amp;$F126&amp;":"&amp;$F126),INDIRECT($F$1&amp;dbP!$D$2&amp;":"&amp;dbP!$D$2),"&gt;="&amp;AF$6,INDIRECT($F$1&amp;dbP!$D$2&amp;":"&amp;dbP!$D$2),"&lt;="&amp;AF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G126" s="1">
        <f ca="1">SUMIFS(INDIRECT($F$1&amp;$F126&amp;":"&amp;$F126),INDIRECT($F$1&amp;dbP!$D$2&amp;":"&amp;dbP!$D$2),"&gt;="&amp;AG$6,INDIRECT($F$1&amp;dbP!$D$2&amp;":"&amp;dbP!$D$2),"&lt;="&amp;AG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H126" s="1">
        <f ca="1">SUMIFS(INDIRECT($F$1&amp;$F126&amp;":"&amp;$F126),INDIRECT($F$1&amp;dbP!$D$2&amp;":"&amp;dbP!$D$2),"&gt;="&amp;AH$6,INDIRECT($F$1&amp;dbP!$D$2&amp;":"&amp;dbP!$D$2),"&lt;="&amp;AH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I126" s="1">
        <f ca="1">SUMIFS(INDIRECT($F$1&amp;$F126&amp;":"&amp;$F126),INDIRECT($F$1&amp;dbP!$D$2&amp;":"&amp;dbP!$D$2),"&gt;="&amp;AI$6,INDIRECT($F$1&amp;dbP!$D$2&amp;":"&amp;dbP!$D$2),"&lt;="&amp;AI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J126" s="1">
        <f ca="1">SUMIFS(INDIRECT($F$1&amp;$F126&amp;":"&amp;$F126),INDIRECT($F$1&amp;dbP!$D$2&amp;":"&amp;dbP!$D$2),"&gt;="&amp;AJ$6,INDIRECT($F$1&amp;dbP!$D$2&amp;":"&amp;dbP!$D$2),"&lt;="&amp;AJ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K126" s="1">
        <f ca="1">SUMIFS(INDIRECT($F$1&amp;$F126&amp;":"&amp;$F126),INDIRECT($F$1&amp;dbP!$D$2&amp;":"&amp;dbP!$D$2),"&gt;="&amp;AK$6,INDIRECT($F$1&amp;dbP!$D$2&amp;":"&amp;dbP!$D$2),"&lt;="&amp;AK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L126" s="1">
        <f ca="1">SUMIFS(INDIRECT($F$1&amp;$F126&amp;":"&amp;$F126),INDIRECT($F$1&amp;dbP!$D$2&amp;":"&amp;dbP!$D$2),"&gt;="&amp;AL$6,INDIRECT($F$1&amp;dbP!$D$2&amp;":"&amp;dbP!$D$2),"&lt;="&amp;AL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M126" s="1">
        <f ca="1">SUMIFS(INDIRECT($F$1&amp;$F126&amp;":"&amp;$F126),INDIRECT($F$1&amp;dbP!$D$2&amp;":"&amp;dbP!$D$2),"&gt;="&amp;AM$6,INDIRECT($F$1&amp;dbP!$D$2&amp;":"&amp;dbP!$D$2),"&lt;="&amp;AM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N126" s="1">
        <f ca="1">SUMIFS(INDIRECT($F$1&amp;$F126&amp;":"&amp;$F126),INDIRECT($F$1&amp;dbP!$D$2&amp;":"&amp;dbP!$D$2),"&gt;="&amp;AN$6,INDIRECT($F$1&amp;dbP!$D$2&amp;":"&amp;dbP!$D$2),"&lt;="&amp;AN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O126" s="1">
        <f ca="1">SUMIFS(INDIRECT($F$1&amp;$F126&amp;":"&amp;$F126),INDIRECT($F$1&amp;dbP!$D$2&amp;":"&amp;dbP!$D$2),"&gt;="&amp;AO$6,INDIRECT($F$1&amp;dbP!$D$2&amp;":"&amp;dbP!$D$2),"&lt;="&amp;AO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P126" s="1">
        <f ca="1">SUMIFS(INDIRECT($F$1&amp;$F126&amp;":"&amp;$F126),INDIRECT($F$1&amp;dbP!$D$2&amp;":"&amp;dbP!$D$2),"&gt;="&amp;AP$6,INDIRECT($F$1&amp;dbP!$D$2&amp;":"&amp;dbP!$D$2),"&lt;="&amp;AP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Q126" s="1">
        <f ca="1">SUMIFS(INDIRECT($F$1&amp;$F126&amp;":"&amp;$F126),INDIRECT($F$1&amp;dbP!$D$2&amp;":"&amp;dbP!$D$2),"&gt;="&amp;AQ$6,INDIRECT($F$1&amp;dbP!$D$2&amp;":"&amp;dbP!$D$2),"&lt;="&amp;AQ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R126" s="1">
        <f ca="1">SUMIFS(INDIRECT($F$1&amp;$F126&amp;":"&amp;$F126),INDIRECT($F$1&amp;dbP!$D$2&amp;":"&amp;dbP!$D$2),"&gt;="&amp;AR$6,INDIRECT($F$1&amp;dbP!$D$2&amp;":"&amp;dbP!$D$2),"&lt;="&amp;AR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S126" s="1">
        <f ca="1">SUMIFS(INDIRECT($F$1&amp;$F126&amp;":"&amp;$F126),INDIRECT($F$1&amp;dbP!$D$2&amp;":"&amp;dbP!$D$2),"&gt;="&amp;AS$6,INDIRECT($F$1&amp;dbP!$D$2&amp;":"&amp;dbP!$D$2),"&lt;="&amp;AS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T126" s="1">
        <f ca="1">SUMIFS(INDIRECT($F$1&amp;$F126&amp;":"&amp;$F126),INDIRECT($F$1&amp;dbP!$D$2&amp;":"&amp;dbP!$D$2),"&gt;="&amp;AT$6,INDIRECT($F$1&amp;dbP!$D$2&amp;":"&amp;dbP!$D$2),"&lt;="&amp;AT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U126" s="1">
        <f ca="1">SUMIFS(INDIRECT($F$1&amp;$F126&amp;":"&amp;$F126),INDIRECT($F$1&amp;dbP!$D$2&amp;":"&amp;dbP!$D$2),"&gt;="&amp;AU$6,INDIRECT($F$1&amp;dbP!$D$2&amp;":"&amp;dbP!$D$2),"&lt;="&amp;AU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V126" s="1">
        <f ca="1">SUMIFS(INDIRECT($F$1&amp;$F126&amp;":"&amp;$F126),INDIRECT($F$1&amp;dbP!$D$2&amp;":"&amp;dbP!$D$2),"&gt;="&amp;AV$6,INDIRECT($F$1&amp;dbP!$D$2&amp;":"&amp;dbP!$D$2),"&lt;="&amp;AV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W126" s="1">
        <f ca="1">SUMIFS(INDIRECT($F$1&amp;$F126&amp;":"&amp;$F126),INDIRECT($F$1&amp;dbP!$D$2&amp;":"&amp;dbP!$D$2),"&gt;="&amp;AW$6,INDIRECT($F$1&amp;dbP!$D$2&amp;":"&amp;dbP!$D$2),"&lt;="&amp;AW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X126" s="1">
        <f ca="1">SUMIFS(INDIRECT($F$1&amp;$F126&amp;":"&amp;$F126),INDIRECT($F$1&amp;dbP!$D$2&amp;":"&amp;dbP!$D$2),"&gt;="&amp;AX$6,INDIRECT($F$1&amp;dbP!$D$2&amp;":"&amp;dbP!$D$2),"&lt;="&amp;AX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Y126" s="1">
        <f ca="1">SUMIFS(INDIRECT($F$1&amp;$F126&amp;":"&amp;$F126),INDIRECT($F$1&amp;dbP!$D$2&amp;":"&amp;dbP!$D$2),"&gt;="&amp;AY$6,INDIRECT($F$1&amp;dbP!$D$2&amp;":"&amp;dbP!$D$2),"&lt;="&amp;AY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Z126" s="1">
        <f ca="1">SUMIFS(INDIRECT($F$1&amp;$F126&amp;":"&amp;$F126),INDIRECT($F$1&amp;dbP!$D$2&amp;":"&amp;dbP!$D$2),"&gt;="&amp;AZ$6,INDIRECT($F$1&amp;dbP!$D$2&amp;":"&amp;dbP!$D$2),"&lt;="&amp;AZ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A126" s="1">
        <f ca="1">SUMIFS(INDIRECT($F$1&amp;$F126&amp;":"&amp;$F126),INDIRECT($F$1&amp;dbP!$D$2&amp;":"&amp;dbP!$D$2),"&gt;="&amp;BA$6,INDIRECT($F$1&amp;dbP!$D$2&amp;":"&amp;dbP!$D$2),"&lt;="&amp;BA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B126" s="1">
        <f ca="1">SUMIFS(INDIRECT($F$1&amp;$F126&amp;":"&amp;$F126),INDIRECT($F$1&amp;dbP!$D$2&amp;":"&amp;dbP!$D$2),"&gt;="&amp;BB$6,INDIRECT($F$1&amp;dbP!$D$2&amp;":"&amp;dbP!$D$2),"&lt;="&amp;BB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C126" s="1">
        <f ca="1">SUMIFS(INDIRECT($F$1&amp;$F126&amp;":"&amp;$F126),INDIRECT($F$1&amp;dbP!$D$2&amp;":"&amp;dbP!$D$2),"&gt;="&amp;BC$6,INDIRECT($F$1&amp;dbP!$D$2&amp;":"&amp;dbP!$D$2),"&lt;="&amp;BC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D126" s="1">
        <f ca="1">SUMIFS(INDIRECT($F$1&amp;$F126&amp;":"&amp;$F126),INDIRECT($F$1&amp;dbP!$D$2&amp;":"&amp;dbP!$D$2),"&gt;="&amp;BD$6,INDIRECT($F$1&amp;dbP!$D$2&amp;":"&amp;dbP!$D$2),"&lt;="&amp;BD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E126" s="1">
        <f ca="1">SUMIFS(INDIRECT($F$1&amp;$F126&amp;":"&amp;$F126),INDIRECT($F$1&amp;dbP!$D$2&amp;":"&amp;dbP!$D$2),"&gt;="&amp;BE$6,INDIRECT($F$1&amp;dbP!$D$2&amp;":"&amp;dbP!$D$2),"&lt;="&amp;BE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</row>
    <row r="127" spans="2:57" x14ac:dyDescent="0.3">
      <c r="B127" s="1">
        <f>MAX(B$109:B126)+1</f>
        <v>206</v>
      </c>
      <c r="F127" s="1" t="str">
        <f ca="1">INDIRECT($B$1&amp;Items!H$2&amp;$B127)</f>
        <v>Y</v>
      </c>
      <c r="H127" s="13" t="str">
        <f ca="1">INDIRECT($B$1&amp;Items!E$2&amp;$B127)</f>
        <v>Ввод в эксплуатацию</v>
      </c>
      <c r="I127" s="13" t="str">
        <f ca="1">IF(INDIRECT($B$1&amp;Items!F$2&amp;$B127)="",H127,INDIRECT($B$1&amp;Items!F$2&amp;$B127))</f>
        <v>Основные средства - тип - 2</v>
      </c>
      <c r="J127" s="1" t="str">
        <f ca="1">IF(INDIRECT($B$1&amp;Items!G$2&amp;$B127)="",IF(H127&lt;&gt;I127,"  "&amp;I127,I127),"    "&amp;INDIRECT($B$1&amp;Items!G$2&amp;$B127))</f>
        <v xml:space="preserve">    Капзатраты - тип - 2 - 4</v>
      </c>
      <c r="S127" s="1">
        <f ca="1">SUM($U127:INDIRECT(ADDRESS(ROW(),SUMIFS($1:$1,$5:$5,MAX($5:$5)))))</f>
        <v>1129541.015625</v>
      </c>
      <c r="V127" s="1">
        <f ca="1">SUMIFS(INDIRECT($F$1&amp;$F127&amp;":"&amp;$F127),INDIRECT($F$1&amp;dbP!$D$2&amp;":"&amp;dbP!$D$2),"&gt;="&amp;V$6,INDIRECT($F$1&amp;dbP!$D$2&amp;":"&amp;dbP!$D$2),"&lt;="&amp;V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W127" s="1">
        <f ca="1">SUMIFS(INDIRECT($F$1&amp;$F127&amp;":"&amp;$F127),INDIRECT($F$1&amp;dbP!$D$2&amp;":"&amp;dbP!$D$2),"&gt;="&amp;W$6,INDIRECT($F$1&amp;dbP!$D$2&amp;":"&amp;dbP!$D$2),"&lt;="&amp;W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1129541.015625</v>
      </c>
      <c r="X127" s="1">
        <f ca="1">SUMIFS(INDIRECT($F$1&amp;$F127&amp;":"&amp;$F127),INDIRECT($F$1&amp;dbP!$D$2&amp;":"&amp;dbP!$D$2),"&gt;="&amp;X$6,INDIRECT($F$1&amp;dbP!$D$2&amp;":"&amp;dbP!$D$2),"&lt;="&amp;X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Y127" s="1">
        <f ca="1">SUMIFS(INDIRECT($F$1&amp;$F127&amp;":"&amp;$F127),INDIRECT($F$1&amp;dbP!$D$2&amp;":"&amp;dbP!$D$2),"&gt;="&amp;Y$6,INDIRECT($F$1&amp;dbP!$D$2&amp;":"&amp;dbP!$D$2),"&lt;="&amp;Y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Z127" s="1">
        <f ca="1">SUMIFS(INDIRECT($F$1&amp;$F127&amp;":"&amp;$F127),INDIRECT($F$1&amp;dbP!$D$2&amp;":"&amp;dbP!$D$2),"&gt;="&amp;Z$6,INDIRECT($F$1&amp;dbP!$D$2&amp;":"&amp;dbP!$D$2),"&lt;="&amp;Z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A127" s="1">
        <f ca="1">SUMIFS(INDIRECT($F$1&amp;$F127&amp;":"&amp;$F127),INDIRECT($F$1&amp;dbP!$D$2&amp;":"&amp;dbP!$D$2),"&gt;="&amp;AA$6,INDIRECT($F$1&amp;dbP!$D$2&amp;":"&amp;dbP!$D$2),"&lt;="&amp;AA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B127" s="1">
        <f ca="1">SUMIFS(INDIRECT($F$1&amp;$F127&amp;":"&amp;$F127),INDIRECT($F$1&amp;dbP!$D$2&amp;":"&amp;dbP!$D$2),"&gt;="&amp;AB$6,INDIRECT($F$1&amp;dbP!$D$2&amp;":"&amp;dbP!$D$2),"&lt;="&amp;AB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C127" s="1">
        <f ca="1">SUMIFS(INDIRECT($F$1&amp;$F127&amp;":"&amp;$F127),INDIRECT($F$1&amp;dbP!$D$2&amp;":"&amp;dbP!$D$2),"&gt;="&amp;AC$6,INDIRECT($F$1&amp;dbP!$D$2&amp;":"&amp;dbP!$D$2),"&lt;="&amp;AC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D127" s="1">
        <f ca="1">SUMIFS(INDIRECT($F$1&amp;$F127&amp;":"&amp;$F127),INDIRECT($F$1&amp;dbP!$D$2&amp;":"&amp;dbP!$D$2),"&gt;="&amp;AD$6,INDIRECT($F$1&amp;dbP!$D$2&amp;":"&amp;dbP!$D$2),"&lt;="&amp;AD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E127" s="1">
        <f ca="1">SUMIFS(INDIRECT($F$1&amp;$F127&amp;":"&amp;$F127),INDIRECT($F$1&amp;dbP!$D$2&amp;":"&amp;dbP!$D$2),"&gt;="&amp;AE$6,INDIRECT($F$1&amp;dbP!$D$2&amp;":"&amp;dbP!$D$2),"&lt;="&amp;AE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F127" s="1">
        <f ca="1">SUMIFS(INDIRECT($F$1&amp;$F127&amp;":"&amp;$F127),INDIRECT($F$1&amp;dbP!$D$2&amp;":"&amp;dbP!$D$2),"&gt;="&amp;AF$6,INDIRECT($F$1&amp;dbP!$D$2&amp;":"&amp;dbP!$D$2),"&lt;="&amp;AF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G127" s="1">
        <f ca="1">SUMIFS(INDIRECT($F$1&amp;$F127&amp;":"&amp;$F127),INDIRECT($F$1&amp;dbP!$D$2&amp;":"&amp;dbP!$D$2),"&gt;="&amp;AG$6,INDIRECT($F$1&amp;dbP!$D$2&amp;":"&amp;dbP!$D$2),"&lt;="&amp;AG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H127" s="1">
        <f ca="1">SUMIFS(INDIRECT($F$1&amp;$F127&amp;":"&amp;$F127),INDIRECT($F$1&amp;dbP!$D$2&amp;":"&amp;dbP!$D$2),"&gt;="&amp;AH$6,INDIRECT($F$1&amp;dbP!$D$2&amp;":"&amp;dbP!$D$2),"&lt;="&amp;AH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I127" s="1">
        <f ca="1">SUMIFS(INDIRECT($F$1&amp;$F127&amp;":"&amp;$F127),INDIRECT($F$1&amp;dbP!$D$2&amp;":"&amp;dbP!$D$2),"&gt;="&amp;AI$6,INDIRECT($F$1&amp;dbP!$D$2&amp;":"&amp;dbP!$D$2),"&lt;="&amp;AI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J127" s="1">
        <f ca="1">SUMIFS(INDIRECT($F$1&amp;$F127&amp;":"&amp;$F127),INDIRECT($F$1&amp;dbP!$D$2&amp;":"&amp;dbP!$D$2),"&gt;="&amp;AJ$6,INDIRECT($F$1&amp;dbP!$D$2&amp;":"&amp;dbP!$D$2),"&lt;="&amp;AJ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K127" s="1">
        <f ca="1">SUMIFS(INDIRECT($F$1&amp;$F127&amp;":"&amp;$F127),INDIRECT($F$1&amp;dbP!$D$2&amp;":"&amp;dbP!$D$2),"&gt;="&amp;AK$6,INDIRECT($F$1&amp;dbP!$D$2&amp;":"&amp;dbP!$D$2),"&lt;="&amp;AK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L127" s="1">
        <f ca="1">SUMIFS(INDIRECT($F$1&amp;$F127&amp;":"&amp;$F127),INDIRECT($F$1&amp;dbP!$D$2&amp;":"&amp;dbP!$D$2),"&gt;="&amp;AL$6,INDIRECT($F$1&amp;dbP!$D$2&amp;":"&amp;dbP!$D$2),"&lt;="&amp;AL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M127" s="1">
        <f ca="1">SUMIFS(INDIRECT($F$1&amp;$F127&amp;":"&amp;$F127),INDIRECT($F$1&amp;dbP!$D$2&amp;":"&amp;dbP!$D$2),"&gt;="&amp;AM$6,INDIRECT($F$1&amp;dbP!$D$2&amp;":"&amp;dbP!$D$2),"&lt;="&amp;AM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N127" s="1">
        <f ca="1">SUMIFS(INDIRECT($F$1&amp;$F127&amp;":"&amp;$F127),INDIRECT($F$1&amp;dbP!$D$2&amp;":"&amp;dbP!$D$2),"&gt;="&amp;AN$6,INDIRECT($F$1&amp;dbP!$D$2&amp;":"&amp;dbP!$D$2),"&lt;="&amp;AN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O127" s="1">
        <f ca="1">SUMIFS(INDIRECT($F$1&amp;$F127&amp;":"&amp;$F127),INDIRECT($F$1&amp;dbP!$D$2&amp;":"&amp;dbP!$D$2),"&gt;="&amp;AO$6,INDIRECT($F$1&amp;dbP!$D$2&amp;":"&amp;dbP!$D$2),"&lt;="&amp;AO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P127" s="1">
        <f ca="1">SUMIFS(INDIRECT($F$1&amp;$F127&amp;":"&amp;$F127),INDIRECT($F$1&amp;dbP!$D$2&amp;":"&amp;dbP!$D$2),"&gt;="&amp;AP$6,INDIRECT($F$1&amp;dbP!$D$2&amp;":"&amp;dbP!$D$2),"&lt;="&amp;AP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Q127" s="1">
        <f ca="1">SUMIFS(INDIRECT($F$1&amp;$F127&amp;":"&amp;$F127),INDIRECT($F$1&amp;dbP!$D$2&amp;":"&amp;dbP!$D$2),"&gt;="&amp;AQ$6,INDIRECT($F$1&amp;dbP!$D$2&amp;":"&amp;dbP!$D$2),"&lt;="&amp;AQ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R127" s="1">
        <f ca="1">SUMIFS(INDIRECT($F$1&amp;$F127&amp;":"&amp;$F127),INDIRECT($F$1&amp;dbP!$D$2&amp;":"&amp;dbP!$D$2),"&gt;="&amp;AR$6,INDIRECT($F$1&amp;dbP!$D$2&amp;":"&amp;dbP!$D$2),"&lt;="&amp;AR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S127" s="1">
        <f ca="1">SUMIFS(INDIRECT($F$1&amp;$F127&amp;":"&amp;$F127),INDIRECT($F$1&amp;dbP!$D$2&amp;":"&amp;dbP!$D$2),"&gt;="&amp;AS$6,INDIRECT($F$1&amp;dbP!$D$2&amp;":"&amp;dbP!$D$2),"&lt;="&amp;AS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T127" s="1">
        <f ca="1">SUMIFS(INDIRECT($F$1&amp;$F127&amp;":"&amp;$F127),INDIRECT($F$1&amp;dbP!$D$2&amp;":"&amp;dbP!$D$2),"&gt;="&amp;AT$6,INDIRECT($F$1&amp;dbP!$D$2&amp;":"&amp;dbP!$D$2),"&lt;="&amp;AT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U127" s="1">
        <f ca="1">SUMIFS(INDIRECT($F$1&amp;$F127&amp;":"&amp;$F127),INDIRECT($F$1&amp;dbP!$D$2&amp;":"&amp;dbP!$D$2),"&gt;="&amp;AU$6,INDIRECT($F$1&amp;dbP!$D$2&amp;":"&amp;dbP!$D$2),"&lt;="&amp;AU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V127" s="1">
        <f ca="1">SUMIFS(INDIRECT($F$1&amp;$F127&amp;":"&amp;$F127),INDIRECT($F$1&amp;dbP!$D$2&amp;":"&amp;dbP!$D$2),"&gt;="&amp;AV$6,INDIRECT($F$1&amp;dbP!$D$2&amp;":"&amp;dbP!$D$2),"&lt;="&amp;AV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W127" s="1">
        <f ca="1">SUMIFS(INDIRECT($F$1&amp;$F127&amp;":"&amp;$F127),INDIRECT($F$1&amp;dbP!$D$2&amp;":"&amp;dbP!$D$2),"&gt;="&amp;AW$6,INDIRECT($F$1&amp;dbP!$D$2&amp;":"&amp;dbP!$D$2),"&lt;="&amp;AW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X127" s="1">
        <f ca="1">SUMIFS(INDIRECT($F$1&amp;$F127&amp;":"&amp;$F127),INDIRECT($F$1&amp;dbP!$D$2&amp;":"&amp;dbP!$D$2),"&gt;="&amp;AX$6,INDIRECT($F$1&amp;dbP!$D$2&amp;":"&amp;dbP!$D$2),"&lt;="&amp;AX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Y127" s="1">
        <f ca="1">SUMIFS(INDIRECT($F$1&amp;$F127&amp;":"&amp;$F127),INDIRECT($F$1&amp;dbP!$D$2&amp;":"&amp;dbP!$D$2),"&gt;="&amp;AY$6,INDIRECT($F$1&amp;dbP!$D$2&amp;":"&amp;dbP!$D$2),"&lt;="&amp;AY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Z127" s="1">
        <f ca="1">SUMIFS(INDIRECT($F$1&amp;$F127&amp;":"&amp;$F127),INDIRECT($F$1&amp;dbP!$D$2&amp;":"&amp;dbP!$D$2),"&gt;="&amp;AZ$6,INDIRECT($F$1&amp;dbP!$D$2&amp;":"&amp;dbP!$D$2),"&lt;="&amp;AZ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A127" s="1">
        <f ca="1">SUMIFS(INDIRECT($F$1&amp;$F127&amp;":"&amp;$F127),INDIRECT($F$1&amp;dbP!$D$2&amp;":"&amp;dbP!$D$2),"&gt;="&amp;BA$6,INDIRECT($F$1&amp;dbP!$D$2&amp;":"&amp;dbP!$D$2),"&lt;="&amp;BA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B127" s="1">
        <f ca="1">SUMIFS(INDIRECT($F$1&amp;$F127&amp;":"&amp;$F127),INDIRECT($F$1&amp;dbP!$D$2&amp;":"&amp;dbP!$D$2),"&gt;="&amp;BB$6,INDIRECT($F$1&amp;dbP!$D$2&amp;":"&amp;dbP!$D$2),"&lt;="&amp;BB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C127" s="1">
        <f ca="1">SUMIFS(INDIRECT($F$1&amp;$F127&amp;":"&amp;$F127),INDIRECT($F$1&amp;dbP!$D$2&amp;":"&amp;dbP!$D$2),"&gt;="&amp;BC$6,INDIRECT($F$1&amp;dbP!$D$2&amp;":"&amp;dbP!$D$2),"&lt;="&amp;BC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D127" s="1">
        <f ca="1">SUMIFS(INDIRECT($F$1&amp;$F127&amp;":"&amp;$F127),INDIRECT($F$1&amp;dbP!$D$2&amp;":"&amp;dbP!$D$2),"&gt;="&amp;BD$6,INDIRECT($F$1&amp;dbP!$D$2&amp;":"&amp;dbP!$D$2),"&lt;="&amp;BD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E127" s="1">
        <f ca="1">SUMIFS(INDIRECT($F$1&amp;$F127&amp;":"&amp;$F127),INDIRECT($F$1&amp;dbP!$D$2&amp;":"&amp;dbP!$D$2),"&gt;="&amp;BE$6,INDIRECT($F$1&amp;dbP!$D$2&amp;":"&amp;dbP!$D$2),"&lt;="&amp;BE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</row>
    <row r="128" spans="2:57" x14ac:dyDescent="0.3">
      <c r="B128" s="1">
        <f>MAX(B$109:B127)+1</f>
        <v>207</v>
      </c>
      <c r="F128" s="1" t="str">
        <f ca="1">INDIRECT($B$1&amp;Items!H$2&amp;$B128)</f>
        <v>Y</v>
      </c>
      <c r="H128" s="13" t="str">
        <f ca="1">INDIRECT($B$1&amp;Items!E$2&amp;$B128)</f>
        <v>Ввод в эксплуатацию</v>
      </c>
      <c r="I128" s="13" t="str">
        <f ca="1">IF(INDIRECT($B$1&amp;Items!F$2&amp;$B128)="",H128,INDIRECT($B$1&amp;Items!F$2&amp;$B128))</f>
        <v>Основные средства - тип - 2</v>
      </c>
      <c r="J128" s="1" t="str">
        <f ca="1">IF(INDIRECT($B$1&amp;Items!G$2&amp;$B128)="",IF(H128&lt;&gt;I128,"  "&amp;I128,I128),"    "&amp;INDIRECT($B$1&amp;Items!G$2&amp;$B128))</f>
        <v xml:space="preserve">    Капзатраты - тип - 2 - 5</v>
      </c>
      <c r="S128" s="1">
        <f ca="1">SUM($U128:INDIRECT(ADDRESS(ROW(),SUMIFS($1:$1,$5:$5,MAX($5:$5)))))</f>
        <v>1225237.7088000004</v>
      </c>
      <c r="V128" s="1">
        <f ca="1">SUMIFS(INDIRECT($F$1&amp;$F128&amp;":"&amp;$F128),INDIRECT($F$1&amp;dbP!$D$2&amp;":"&amp;dbP!$D$2),"&gt;="&amp;V$6,INDIRECT($F$1&amp;dbP!$D$2&amp;":"&amp;dbP!$D$2),"&lt;="&amp;V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W128" s="1">
        <f ca="1">SUMIFS(INDIRECT($F$1&amp;$F128&amp;":"&amp;$F128),INDIRECT($F$1&amp;dbP!$D$2&amp;":"&amp;dbP!$D$2),"&gt;="&amp;W$6,INDIRECT($F$1&amp;dbP!$D$2&amp;":"&amp;dbP!$D$2),"&lt;="&amp;W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1225237.7088000004</v>
      </c>
      <c r="X128" s="1">
        <f ca="1">SUMIFS(INDIRECT($F$1&amp;$F128&amp;":"&amp;$F128),INDIRECT($F$1&amp;dbP!$D$2&amp;":"&amp;dbP!$D$2),"&gt;="&amp;X$6,INDIRECT($F$1&amp;dbP!$D$2&amp;":"&amp;dbP!$D$2),"&lt;="&amp;X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Y128" s="1">
        <f ca="1">SUMIFS(INDIRECT($F$1&amp;$F128&amp;":"&amp;$F128),INDIRECT($F$1&amp;dbP!$D$2&amp;":"&amp;dbP!$D$2),"&gt;="&amp;Y$6,INDIRECT($F$1&amp;dbP!$D$2&amp;":"&amp;dbP!$D$2),"&lt;="&amp;Y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Z128" s="1">
        <f ca="1">SUMIFS(INDIRECT($F$1&amp;$F128&amp;":"&amp;$F128),INDIRECT($F$1&amp;dbP!$D$2&amp;":"&amp;dbP!$D$2),"&gt;="&amp;Z$6,INDIRECT($F$1&amp;dbP!$D$2&amp;":"&amp;dbP!$D$2),"&lt;="&amp;Z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A128" s="1">
        <f ca="1">SUMIFS(INDIRECT($F$1&amp;$F128&amp;":"&amp;$F128),INDIRECT($F$1&amp;dbP!$D$2&amp;":"&amp;dbP!$D$2),"&gt;="&amp;AA$6,INDIRECT($F$1&amp;dbP!$D$2&amp;":"&amp;dbP!$D$2),"&lt;="&amp;AA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B128" s="1">
        <f ca="1">SUMIFS(INDIRECT($F$1&amp;$F128&amp;":"&amp;$F128),INDIRECT($F$1&amp;dbP!$D$2&amp;":"&amp;dbP!$D$2),"&gt;="&amp;AB$6,INDIRECT($F$1&amp;dbP!$D$2&amp;":"&amp;dbP!$D$2),"&lt;="&amp;AB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C128" s="1">
        <f ca="1">SUMIFS(INDIRECT($F$1&amp;$F128&amp;":"&amp;$F128),INDIRECT($F$1&amp;dbP!$D$2&amp;":"&amp;dbP!$D$2),"&gt;="&amp;AC$6,INDIRECT($F$1&amp;dbP!$D$2&amp;":"&amp;dbP!$D$2),"&lt;="&amp;AC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D128" s="1">
        <f ca="1">SUMIFS(INDIRECT($F$1&amp;$F128&amp;":"&amp;$F128),INDIRECT($F$1&amp;dbP!$D$2&amp;":"&amp;dbP!$D$2),"&gt;="&amp;AD$6,INDIRECT($F$1&amp;dbP!$D$2&amp;":"&amp;dbP!$D$2),"&lt;="&amp;AD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E128" s="1">
        <f ca="1">SUMIFS(INDIRECT($F$1&amp;$F128&amp;":"&amp;$F128),INDIRECT($F$1&amp;dbP!$D$2&amp;":"&amp;dbP!$D$2),"&gt;="&amp;AE$6,INDIRECT($F$1&amp;dbP!$D$2&amp;":"&amp;dbP!$D$2),"&lt;="&amp;AE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F128" s="1">
        <f ca="1">SUMIFS(INDIRECT($F$1&amp;$F128&amp;":"&amp;$F128),INDIRECT($F$1&amp;dbP!$D$2&amp;":"&amp;dbP!$D$2),"&gt;="&amp;AF$6,INDIRECT($F$1&amp;dbP!$D$2&amp;":"&amp;dbP!$D$2),"&lt;="&amp;AF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G128" s="1">
        <f ca="1">SUMIFS(INDIRECT($F$1&amp;$F128&amp;":"&amp;$F128),INDIRECT($F$1&amp;dbP!$D$2&amp;":"&amp;dbP!$D$2),"&gt;="&amp;AG$6,INDIRECT($F$1&amp;dbP!$D$2&amp;":"&amp;dbP!$D$2),"&lt;="&amp;AG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H128" s="1">
        <f ca="1">SUMIFS(INDIRECT($F$1&amp;$F128&amp;":"&amp;$F128),INDIRECT($F$1&amp;dbP!$D$2&amp;":"&amp;dbP!$D$2),"&gt;="&amp;AH$6,INDIRECT($F$1&amp;dbP!$D$2&amp;":"&amp;dbP!$D$2),"&lt;="&amp;AH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I128" s="1">
        <f ca="1">SUMIFS(INDIRECT($F$1&amp;$F128&amp;":"&amp;$F128),INDIRECT($F$1&amp;dbP!$D$2&amp;":"&amp;dbP!$D$2),"&gt;="&amp;AI$6,INDIRECT($F$1&amp;dbP!$D$2&amp;":"&amp;dbP!$D$2),"&lt;="&amp;AI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J128" s="1">
        <f ca="1">SUMIFS(INDIRECT($F$1&amp;$F128&amp;":"&amp;$F128),INDIRECT($F$1&amp;dbP!$D$2&amp;":"&amp;dbP!$D$2),"&gt;="&amp;AJ$6,INDIRECT($F$1&amp;dbP!$D$2&amp;":"&amp;dbP!$D$2),"&lt;="&amp;AJ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K128" s="1">
        <f ca="1">SUMIFS(INDIRECT($F$1&amp;$F128&amp;":"&amp;$F128),INDIRECT($F$1&amp;dbP!$D$2&amp;":"&amp;dbP!$D$2),"&gt;="&amp;AK$6,INDIRECT($F$1&amp;dbP!$D$2&amp;":"&amp;dbP!$D$2),"&lt;="&amp;AK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L128" s="1">
        <f ca="1">SUMIFS(INDIRECT($F$1&amp;$F128&amp;":"&amp;$F128),INDIRECT($F$1&amp;dbP!$D$2&amp;":"&amp;dbP!$D$2),"&gt;="&amp;AL$6,INDIRECT($F$1&amp;dbP!$D$2&amp;":"&amp;dbP!$D$2),"&lt;="&amp;AL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M128" s="1">
        <f ca="1">SUMIFS(INDIRECT($F$1&amp;$F128&amp;":"&amp;$F128),INDIRECT($F$1&amp;dbP!$D$2&amp;":"&amp;dbP!$D$2),"&gt;="&amp;AM$6,INDIRECT($F$1&amp;dbP!$D$2&amp;":"&amp;dbP!$D$2),"&lt;="&amp;AM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N128" s="1">
        <f ca="1">SUMIFS(INDIRECT($F$1&amp;$F128&amp;":"&amp;$F128),INDIRECT($F$1&amp;dbP!$D$2&amp;":"&amp;dbP!$D$2),"&gt;="&amp;AN$6,INDIRECT($F$1&amp;dbP!$D$2&amp;":"&amp;dbP!$D$2),"&lt;="&amp;AN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O128" s="1">
        <f ca="1">SUMIFS(INDIRECT($F$1&amp;$F128&amp;":"&amp;$F128),INDIRECT($F$1&amp;dbP!$D$2&amp;":"&amp;dbP!$D$2),"&gt;="&amp;AO$6,INDIRECT($F$1&amp;dbP!$D$2&amp;":"&amp;dbP!$D$2),"&lt;="&amp;AO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P128" s="1">
        <f ca="1">SUMIFS(INDIRECT($F$1&amp;$F128&amp;":"&amp;$F128),INDIRECT($F$1&amp;dbP!$D$2&amp;":"&amp;dbP!$D$2),"&gt;="&amp;AP$6,INDIRECT($F$1&amp;dbP!$D$2&amp;":"&amp;dbP!$D$2),"&lt;="&amp;AP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Q128" s="1">
        <f ca="1">SUMIFS(INDIRECT($F$1&amp;$F128&amp;":"&amp;$F128),INDIRECT($F$1&amp;dbP!$D$2&amp;":"&amp;dbP!$D$2),"&gt;="&amp;AQ$6,INDIRECT($F$1&amp;dbP!$D$2&amp;":"&amp;dbP!$D$2),"&lt;="&amp;AQ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R128" s="1">
        <f ca="1">SUMIFS(INDIRECT($F$1&amp;$F128&amp;":"&amp;$F128),INDIRECT($F$1&amp;dbP!$D$2&amp;":"&amp;dbP!$D$2),"&gt;="&amp;AR$6,INDIRECT($F$1&amp;dbP!$D$2&amp;":"&amp;dbP!$D$2),"&lt;="&amp;AR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S128" s="1">
        <f ca="1">SUMIFS(INDIRECT($F$1&amp;$F128&amp;":"&amp;$F128),INDIRECT($F$1&amp;dbP!$D$2&amp;":"&amp;dbP!$D$2),"&gt;="&amp;AS$6,INDIRECT($F$1&amp;dbP!$D$2&amp;":"&amp;dbP!$D$2),"&lt;="&amp;AS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T128" s="1">
        <f ca="1">SUMIFS(INDIRECT($F$1&amp;$F128&amp;":"&amp;$F128),INDIRECT($F$1&amp;dbP!$D$2&amp;":"&amp;dbP!$D$2),"&gt;="&amp;AT$6,INDIRECT($F$1&amp;dbP!$D$2&amp;":"&amp;dbP!$D$2),"&lt;="&amp;AT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U128" s="1">
        <f ca="1">SUMIFS(INDIRECT($F$1&amp;$F128&amp;":"&amp;$F128),INDIRECT($F$1&amp;dbP!$D$2&amp;":"&amp;dbP!$D$2),"&gt;="&amp;AU$6,INDIRECT($F$1&amp;dbP!$D$2&amp;":"&amp;dbP!$D$2),"&lt;="&amp;AU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V128" s="1">
        <f ca="1">SUMIFS(INDIRECT($F$1&amp;$F128&amp;":"&amp;$F128),INDIRECT($F$1&amp;dbP!$D$2&amp;":"&amp;dbP!$D$2),"&gt;="&amp;AV$6,INDIRECT($F$1&amp;dbP!$D$2&amp;":"&amp;dbP!$D$2),"&lt;="&amp;AV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W128" s="1">
        <f ca="1">SUMIFS(INDIRECT($F$1&amp;$F128&amp;":"&amp;$F128),INDIRECT($F$1&amp;dbP!$D$2&amp;":"&amp;dbP!$D$2),"&gt;="&amp;AW$6,INDIRECT($F$1&amp;dbP!$D$2&amp;":"&amp;dbP!$D$2),"&lt;="&amp;AW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X128" s="1">
        <f ca="1">SUMIFS(INDIRECT($F$1&amp;$F128&amp;":"&amp;$F128),INDIRECT($F$1&amp;dbP!$D$2&amp;":"&amp;dbP!$D$2),"&gt;="&amp;AX$6,INDIRECT($F$1&amp;dbP!$D$2&amp;":"&amp;dbP!$D$2),"&lt;="&amp;AX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Y128" s="1">
        <f ca="1">SUMIFS(INDIRECT($F$1&amp;$F128&amp;":"&amp;$F128),INDIRECT($F$1&amp;dbP!$D$2&amp;":"&amp;dbP!$D$2),"&gt;="&amp;AY$6,INDIRECT($F$1&amp;dbP!$D$2&amp;":"&amp;dbP!$D$2),"&lt;="&amp;AY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Z128" s="1">
        <f ca="1">SUMIFS(INDIRECT($F$1&amp;$F128&amp;":"&amp;$F128),INDIRECT($F$1&amp;dbP!$D$2&amp;":"&amp;dbP!$D$2),"&gt;="&amp;AZ$6,INDIRECT($F$1&amp;dbP!$D$2&amp;":"&amp;dbP!$D$2),"&lt;="&amp;AZ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A128" s="1">
        <f ca="1">SUMIFS(INDIRECT($F$1&amp;$F128&amp;":"&amp;$F128),INDIRECT($F$1&amp;dbP!$D$2&amp;":"&amp;dbP!$D$2),"&gt;="&amp;BA$6,INDIRECT($F$1&amp;dbP!$D$2&amp;":"&amp;dbP!$D$2),"&lt;="&amp;BA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B128" s="1">
        <f ca="1">SUMIFS(INDIRECT($F$1&amp;$F128&amp;":"&amp;$F128),INDIRECT($F$1&amp;dbP!$D$2&amp;":"&amp;dbP!$D$2),"&gt;="&amp;BB$6,INDIRECT($F$1&amp;dbP!$D$2&amp;":"&amp;dbP!$D$2),"&lt;="&amp;BB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C128" s="1">
        <f ca="1">SUMIFS(INDIRECT($F$1&amp;$F128&amp;":"&amp;$F128),INDIRECT($F$1&amp;dbP!$D$2&amp;":"&amp;dbP!$D$2),"&gt;="&amp;BC$6,INDIRECT($F$1&amp;dbP!$D$2&amp;":"&amp;dbP!$D$2),"&lt;="&amp;BC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D128" s="1">
        <f ca="1">SUMIFS(INDIRECT($F$1&amp;$F128&amp;":"&amp;$F128),INDIRECT($F$1&amp;dbP!$D$2&amp;":"&amp;dbP!$D$2),"&gt;="&amp;BD$6,INDIRECT($F$1&amp;dbP!$D$2&amp;":"&amp;dbP!$D$2),"&lt;="&amp;BD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E128" s="1">
        <f ca="1">SUMIFS(INDIRECT($F$1&amp;$F128&amp;":"&amp;$F128),INDIRECT($F$1&amp;dbP!$D$2&amp;":"&amp;dbP!$D$2),"&gt;="&amp;BE$6,INDIRECT($F$1&amp;dbP!$D$2&amp;":"&amp;dbP!$D$2),"&lt;="&amp;BE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</row>
    <row r="129" spans="2:57" x14ac:dyDescent="0.3">
      <c r="B129" s="1">
        <f>MAX(B$109:B128)+1</f>
        <v>208</v>
      </c>
      <c r="F129" s="1" t="str">
        <f ca="1">INDIRECT($B$1&amp;Items!H$2&amp;$B129)</f>
        <v>Y</v>
      </c>
      <c r="H129" s="13" t="str">
        <f ca="1">INDIRECT($B$1&amp;Items!E$2&amp;$B129)</f>
        <v>Ввод в эксплуатацию</v>
      </c>
      <c r="I129" s="13" t="str">
        <f ca="1">IF(INDIRECT($B$1&amp;Items!F$2&amp;$B129)="",H129,INDIRECT($B$1&amp;Items!F$2&amp;$B129))</f>
        <v>Основные средства - тип - 2</v>
      </c>
      <c r="J129" s="1" t="str">
        <f ca="1">IF(INDIRECT($B$1&amp;Items!G$2&amp;$B129)="",IF(H129&lt;&gt;I129,"  "&amp;I129,I129),"    "&amp;INDIRECT($B$1&amp;Items!G$2&amp;$B129))</f>
        <v xml:space="preserve">    Капзатраты - тип - 2 - 6</v>
      </c>
      <c r="S129" s="1">
        <f ca="1">SUM($U129:INDIRECT(ADDRESS(ROW(),SUMIFS($1:$1,$5:$5,MAX($5:$5)))))</f>
        <v>1096999.2</v>
      </c>
      <c r="V129" s="1">
        <f ca="1">SUMIFS(INDIRECT($F$1&amp;$F129&amp;":"&amp;$F129),INDIRECT($F$1&amp;dbP!$D$2&amp;":"&amp;dbP!$D$2),"&gt;="&amp;V$6,INDIRECT($F$1&amp;dbP!$D$2&amp;":"&amp;dbP!$D$2),"&lt;="&amp;V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W129" s="1">
        <f ca="1">SUMIFS(INDIRECT($F$1&amp;$F129&amp;":"&amp;$F129),INDIRECT($F$1&amp;dbP!$D$2&amp;":"&amp;dbP!$D$2),"&gt;="&amp;W$6,INDIRECT($F$1&amp;dbP!$D$2&amp;":"&amp;dbP!$D$2),"&lt;="&amp;W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1096999.2</v>
      </c>
      <c r="X129" s="1">
        <f ca="1">SUMIFS(INDIRECT($F$1&amp;$F129&amp;":"&amp;$F129),INDIRECT($F$1&amp;dbP!$D$2&amp;":"&amp;dbP!$D$2),"&gt;="&amp;X$6,INDIRECT($F$1&amp;dbP!$D$2&amp;":"&amp;dbP!$D$2),"&lt;="&amp;X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Y129" s="1">
        <f ca="1">SUMIFS(INDIRECT($F$1&amp;$F129&amp;":"&amp;$F129),INDIRECT($F$1&amp;dbP!$D$2&amp;":"&amp;dbP!$D$2),"&gt;="&amp;Y$6,INDIRECT($F$1&amp;dbP!$D$2&amp;":"&amp;dbP!$D$2),"&lt;="&amp;Y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Z129" s="1">
        <f ca="1">SUMIFS(INDIRECT($F$1&amp;$F129&amp;":"&amp;$F129),INDIRECT($F$1&amp;dbP!$D$2&amp;":"&amp;dbP!$D$2),"&gt;="&amp;Z$6,INDIRECT($F$1&amp;dbP!$D$2&amp;":"&amp;dbP!$D$2),"&lt;="&amp;Z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A129" s="1">
        <f ca="1">SUMIFS(INDIRECT($F$1&amp;$F129&amp;":"&amp;$F129),INDIRECT($F$1&amp;dbP!$D$2&amp;":"&amp;dbP!$D$2),"&gt;="&amp;AA$6,INDIRECT($F$1&amp;dbP!$D$2&amp;":"&amp;dbP!$D$2),"&lt;="&amp;AA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B129" s="1">
        <f ca="1">SUMIFS(INDIRECT($F$1&amp;$F129&amp;":"&amp;$F129),INDIRECT($F$1&amp;dbP!$D$2&amp;":"&amp;dbP!$D$2),"&gt;="&amp;AB$6,INDIRECT($F$1&amp;dbP!$D$2&amp;":"&amp;dbP!$D$2),"&lt;="&amp;AB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C129" s="1">
        <f ca="1">SUMIFS(INDIRECT($F$1&amp;$F129&amp;":"&amp;$F129),INDIRECT($F$1&amp;dbP!$D$2&amp;":"&amp;dbP!$D$2),"&gt;="&amp;AC$6,INDIRECT($F$1&amp;dbP!$D$2&amp;":"&amp;dbP!$D$2),"&lt;="&amp;AC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D129" s="1">
        <f ca="1">SUMIFS(INDIRECT($F$1&amp;$F129&amp;":"&amp;$F129),INDIRECT($F$1&amp;dbP!$D$2&amp;":"&amp;dbP!$D$2),"&gt;="&amp;AD$6,INDIRECT($F$1&amp;dbP!$D$2&amp;":"&amp;dbP!$D$2),"&lt;="&amp;AD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E129" s="1">
        <f ca="1">SUMIFS(INDIRECT($F$1&amp;$F129&amp;":"&amp;$F129),INDIRECT($F$1&amp;dbP!$D$2&amp;":"&amp;dbP!$D$2),"&gt;="&amp;AE$6,INDIRECT($F$1&amp;dbP!$D$2&amp;":"&amp;dbP!$D$2),"&lt;="&amp;AE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F129" s="1">
        <f ca="1">SUMIFS(INDIRECT($F$1&amp;$F129&amp;":"&amp;$F129),INDIRECT($F$1&amp;dbP!$D$2&amp;":"&amp;dbP!$D$2),"&gt;="&amp;AF$6,INDIRECT($F$1&amp;dbP!$D$2&amp;":"&amp;dbP!$D$2),"&lt;="&amp;AF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G129" s="1">
        <f ca="1">SUMIFS(INDIRECT($F$1&amp;$F129&amp;":"&amp;$F129),INDIRECT($F$1&amp;dbP!$D$2&amp;":"&amp;dbP!$D$2),"&gt;="&amp;AG$6,INDIRECT($F$1&amp;dbP!$D$2&amp;":"&amp;dbP!$D$2),"&lt;="&amp;AG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H129" s="1">
        <f ca="1">SUMIFS(INDIRECT($F$1&amp;$F129&amp;":"&amp;$F129),INDIRECT($F$1&amp;dbP!$D$2&amp;":"&amp;dbP!$D$2),"&gt;="&amp;AH$6,INDIRECT($F$1&amp;dbP!$D$2&amp;":"&amp;dbP!$D$2),"&lt;="&amp;AH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I129" s="1">
        <f ca="1">SUMIFS(INDIRECT($F$1&amp;$F129&amp;":"&amp;$F129),INDIRECT($F$1&amp;dbP!$D$2&amp;":"&amp;dbP!$D$2),"&gt;="&amp;AI$6,INDIRECT($F$1&amp;dbP!$D$2&amp;":"&amp;dbP!$D$2),"&lt;="&amp;AI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J129" s="1">
        <f ca="1">SUMIFS(INDIRECT($F$1&amp;$F129&amp;":"&amp;$F129),INDIRECT($F$1&amp;dbP!$D$2&amp;":"&amp;dbP!$D$2),"&gt;="&amp;AJ$6,INDIRECT($F$1&amp;dbP!$D$2&amp;":"&amp;dbP!$D$2),"&lt;="&amp;AJ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K129" s="1">
        <f ca="1">SUMIFS(INDIRECT($F$1&amp;$F129&amp;":"&amp;$F129),INDIRECT($F$1&amp;dbP!$D$2&amp;":"&amp;dbP!$D$2),"&gt;="&amp;AK$6,INDIRECT($F$1&amp;dbP!$D$2&amp;":"&amp;dbP!$D$2),"&lt;="&amp;AK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L129" s="1">
        <f ca="1">SUMIFS(INDIRECT($F$1&amp;$F129&amp;":"&amp;$F129),INDIRECT($F$1&amp;dbP!$D$2&amp;":"&amp;dbP!$D$2),"&gt;="&amp;AL$6,INDIRECT($F$1&amp;dbP!$D$2&amp;":"&amp;dbP!$D$2),"&lt;="&amp;AL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M129" s="1">
        <f ca="1">SUMIFS(INDIRECT($F$1&amp;$F129&amp;":"&amp;$F129),INDIRECT($F$1&amp;dbP!$D$2&amp;":"&amp;dbP!$D$2),"&gt;="&amp;AM$6,INDIRECT($F$1&amp;dbP!$D$2&amp;":"&amp;dbP!$D$2),"&lt;="&amp;AM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N129" s="1">
        <f ca="1">SUMIFS(INDIRECT($F$1&amp;$F129&amp;":"&amp;$F129),INDIRECT($F$1&amp;dbP!$D$2&amp;":"&amp;dbP!$D$2),"&gt;="&amp;AN$6,INDIRECT($F$1&amp;dbP!$D$2&amp;":"&amp;dbP!$D$2),"&lt;="&amp;AN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O129" s="1">
        <f ca="1">SUMIFS(INDIRECT($F$1&amp;$F129&amp;":"&amp;$F129),INDIRECT($F$1&amp;dbP!$D$2&amp;":"&amp;dbP!$D$2),"&gt;="&amp;AO$6,INDIRECT($F$1&amp;dbP!$D$2&amp;":"&amp;dbP!$D$2),"&lt;="&amp;AO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P129" s="1">
        <f ca="1">SUMIFS(INDIRECT($F$1&amp;$F129&amp;":"&amp;$F129),INDIRECT($F$1&amp;dbP!$D$2&amp;":"&amp;dbP!$D$2),"&gt;="&amp;AP$6,INDIRECT($F$1&amp;dbP!$D$2&amp;":"&amp;dbP!$D$2),"&lt;="&amp;AP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Q129" s="1">
        <f ca="1">SUMIFS(INDIRECT($F$1&amp;$F129&amp;":"&amp;$F129),INDIRECT($F$1&amp;dbP!$D$2&amp;":"&amp;dbP!$D$2),"&gt;="&amp;AQ$6,INDIRECT($F$1&amp;dbP!$D$2&amp;":"&amp;dbP!$D$2),"&lt;="&amp;AQ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R129" s="1">
        <f ca="1">SUMIFS(INDIRECT($F$1&amp;$F129&amp;":"&amp;$F129),INDIRECT($F$1&amp;dbP!$D$2&amp;":"&amp;dbP!$D$2),"&gt;="&amp;AR$6,INDIRECT($F$1&amp;dbP!$D$2&amp;":"&amp;dbP!$D$2),"&lt;="&amp;AR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S129" s="1">
        <f ca="1">SUMIFS(INDIRECT($F$1&amp;$F129&amp;":"&amp;$F129),INDIRECT($F$1&amp;dbP!$D$2&amp;":"&amp;dbP!$D$2),"&gt;="&amp;AS$6,INDIRECT($F$1&amp;dbP!$D$2&amp;":"&amp;dbP!$D$2),"&lt;="&amp;AS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T129" s="1">
        <f ca="1">SUMIFS(INDIRECT($F$1&amp;$F129&amp;":"&amp;$F129),INDIRECT($F$1&amp;dbP!$D$2&amp;":"&amp;dbP!$D$2),"&gt;="&amp;AT$6,INDIRECT($F$1&amp;dbP!$D$2&amp;":"&amp;dbP!$D$2),"&lt;="&amp;AT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U129" s="1">
        <f ca="1">SUMIFS(INDIRECT($F$1&amp;$F129&amp;":"&amp;$F129),INDIRECT($F$1&amp;dbP!$D$2&amp;":"&amp;dbP!$D$2),"&gt;="&amp;AU$6,INDIRECT($F$1&amp;dbP!$D$2&amp;":"&amp;dbP!$D$2),"&lt;="&amp;AU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V129" s="1">
        <f ca="1">SUMIFS(INDIRECT($F$1&amp;$F129&amp;":"&amp;$F129),INDIRECT($F$1&amp;dbP!$D$2&amp;":"&amp;dbP!$D$2),"&gt;="&amp;AV$6,INDIRECT($F$1&amp;dbP!$D$2&amp;":"&amp;dbP!$D$2),"&lt;="&amp;AV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W129" s="1">
        <f ca="1">SUMIFS(INDIRECT($F$1&amp;$F129&amp;":"&amp;$F129),INDIRECT($F$1&amp;dbP!$D$2&amp;":"&amp;dbP!$D$2),"&gt;="&amp;AW$6,INDIRECT($F$1&amp;dbP!$D$2&amp;":"&amp;dbP!$D$2),"&lt;="&amp;AW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X129" s="1">
        <f ca="1">SUMIFS(INDIRECT($F$1&amp;$F129&amp;":"&amp;$F129),INDIRECT($F$1&amp;dbP!$D$2&amp;":"&amp;dbP!$D$2),"&gt;="&amp;AX$6,INDIRECT($F$1&amp;dbP!$D$2&amp;":"&amp;dbP!$D$2),"&lt;="&amp;AX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Y129" s="1">
        <f ca="1">SUMIFS(INDIRECT($F$1&amp;$F129&amp;":"&amp;$F129),INDIRECT($F$1&amp;dbP!$D$2&amp;":"&amp;dbP!$D$2),"&gt;="&amp;AY$6,INDIRECT($F$1&amp;dbP!$D$2&amp;":"&amp;dbP!$D$2),"&lt;="&amp;AY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Z129" s="1">
        <f ca="1">SUMIFS(INDIRECT($F$1&amp;$F129&amp;":"&amp;$F129),INDIRECT($F$1&amp;dbP!$D$2&amp;":"&amp;dbP!$D$2),"&gt;="&amp;AZ$6,INDIRECT($F$1&amp;dbP!$D$2&amp;":"&amp;dbP!$D$2),"&lt;="&amp;AZ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A129" s="1">
        <f ca="1">SUMIFS(INDIRECT($F$1&amp;$F129&amp;":"&amp;$F129),INDIRECT($F$1&amp;dbP!$D$2&amp;":"&amp;dbP!$D$2),"&gt;="&amp;BA$6,INDIRECT($F$1&amp;dbP!$D$2&amp;":"&amp;dbP!$D$2),"&lt;="&amp;BA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B129" s="1">
        <f ca="1">SUMIFS(INDIRECT($F$1&amp;$F129&amp;":"&amp;$F129),INDIRECT($F$1&amp;dbP!$D$2&amp;":"&amp;dbP!$D$2),"&gt;="&amp;BB$6,INDIRECT($F$1&amp;dbP!$D$2&amp;":"&amp;dbP!$D$2),"&lt;="&amp;BB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C129" s="1">
        <f ca="1">SUMIFS(INDIRECT($F$1&amp;$F129&amp;":"&amp;$F129),INDIRECT($F$1&amp;dbP!$D$2&amp;":"&amp;dbP!$D$2),"&gt;="&amp;BC$6,INDIRECT($F$1&amp;dbP!$D$2&amp;":"&amp;dbP!$D$2),"&lt;="&amp;BC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D129" s="1">
        <f ca="1">SUMIFS(INDIRECT($F$1&amp;$F129&amp;":"&amp;$F129),INDIRECT($F$1&amp;dbP!$D$2&amp;":"&amp;dbP!$D$2),"&gt;="&amp;BD$6,INDIRECT($F$1&amp;dbP!$D$2&amp;":"&amp;dbP!$D$2),"&lt;="&amp;BD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E129" s="1">
        <f ca="1">SUMIFS(INDIRECT($F$1&amp;$F129&amp;":"&amp;$F129),INDIRECT($F$1&amp;dbP!$D$2&amp;":"&amp;dbP!$D$2),"&gt;="&amp;BE$6,INDIRECT($F$1&amp;dbP!$D$2&amp;":"&amp;dbP!$D$2),"&lt;="&amp;BE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</row>
    <row r="130" spans="2:57" x14ac:dyDescent="0.3">
      <c r="B130" s="1">
        <f>MAX(B$109:B129)+1</f>
        <v>209</v>
      </c>
      <c r="F130" s="1" t="str">
        <f ca="1">INDIRECT($B$1&amp;Items!H$2&amp;$B130)</f>
        <v>Y</v>
      </c>
      <c r="H130" s="13" t="str">
        <f ca="1">INDIRECT($B$1&amp;Items!E$2&amp;$B130)</f>
        <v>Ввод в эксплуатацию</v>
      </c>
      <c r="I130" s="13" t="str">
        <f ca="1">IF(INDIRECT($B$1&amp;Items!F$2&amp;$B130)="",H130,INDIRECT($B$1&amp;Items!F$2&amp;$B130))</f>
        <v>Основные средства - тип - 2</v>
      </c>
      <c r="J130" s="1" t="str">
        <f ca="1">IF(INDIRECT($B$1&amp;Items!G$2&amp;$B130)="",IF(H130&lt;&gt;I130,"  "&amp;I130,I130),"    "&amp;INDIRECT($B$1&amp;Items!G$2&amp;$B130))</f>
        <v xml:space="preserve">    Капзатраты - тип - 2 - 7</v>
      </c>
      <c r="S130" s="1">
        <f ca="1">SUM($U130:INDIRECT(ADDRESS(ROW(),SUMIFS($1:$1,$5:$5,MAX($5:$5)))))</f>
        <v>1051485.4937800001</v>
      </c>
      <c r="V130" s="1">
        <f ca="1">SUMIFS(INDIRECT($F$1&amp;$F130&amp;":"&amp;$F130),INDIRECT($F$1&amp;dbP!$D$2&amp;":"&amp;dbP!$D$2),"&gt;="&amp;V$6,INDIRECT($F$1&amp;dbP!$D$2&amp;":"&amp;dbP!$D$2),"&lt;="&amp;V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W130" s="1">
        <f ca="1">SUMIFS(INDIRECT($F$1&amp;$F130&amp;":"&amp;$F130),INDIRECT($F$1&amp;dbP!$D$2&amp;":"&amp;dbP!$D$2),"&gt;="&amp;W$6,INDIRECT($F$1&amp;dbP!$D$2&amp;":"&amp;dbP!$D$2),"&lt;="&amp;W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1051485.4937800001</v>
      </c>
      <c r="X130" s="1">
        <f ca="1">SUMIFS(INDIRECT($F$1&amp;$F130&amp;":"&amp;$F130),INDIRECT($F$1&amp;dbP!$D$2&amp;":"&amp;dbP!$D$2),"&gt;="&amp;X$6,INDIRECT($F$1&amp;dbP!$D$2&amp;":"&amp;dbP!$D$2),"&lt;="&amp;X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Y130" s="1">
        <f ca="1">SUMIFS(INDIRECT($F$1&amp;$F130&amp;":"&amp;$F130),INDIRECT($F$1&amp;dbP!$D$2&amp;":"&amp;dbP!$D$2),"&gt;="&amp;Y$6,INDIRECT($F$1&amp;dbP!$D$2&amp;":"&amp;dbP!$D$2),"&lt;="&amp;Y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Z130" s="1">
        <f ca="1">SUMIFS(INDIRECT($F$1&amp;$F130&amp;":"&amp;$F130),INDIRECT($F$1&amp;dbP!$D$2&amp;":"&amp;dbP!$D$2),"&gt;="&amp;Z$6,INDIRECT($F$1&amp;dbP!$D$2&amp;":"&amp;dbP!$D$2),"&lt;="&amp;Z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A130" s="1">
        <f ca="1">SUMIFS(INDIRECT($F$1&amp;$F130&amp;":"&amp;$F130),INDIRECT($F$1&amp;dbP!$D$2&amp;":"&amp;dbP!$D$2),"&gt;="&amp;AA$6,INDIRECT($F$1&amp;dbP!$D$2&amp;":"&amp;dbP!$D$2),"&lt;="&amp;AA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B130" s="1">
        <f ca="1">SUMIFS(INDIRECT($F$1&amp;$F130&amp;":"&amp;$F130),INDIRECT($F$1&amp;dbP!$D$2&amp;":"&amp;dbP!$D$2),"&gt;="&amp;AB$6,INDIRECT($F$1&amp;dbP!$D$2&amp;":"&amp;dbP!$D$2),"&lt;="&amp;AB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C130" s="1">
        <f ca="1">SUMIFS(INDIRECT($F$1&amp;$F130&amp;":"&amp;$F130),INDIRECT($F$1&amp;dbP!$D$2&amp;":"&amp;dbP!$D$2),"&gt;="&amp;AC$6,INDIRECT($F$1&amp;dbP!$D$2&amp;":"&amp;dbP!$D$2),"&lt;="&amp;AC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D130" s="1">
        <f ca="1">SUMIFS(INDIRECT($F$1&amp;$F130&amp;":"&amp;$F130),INDIRECT($F$1&amp;dbP!$D$2&amp;":"&amp;dbP!$D$2),"&gt;="&amp;AD$6,INDIRECT($F$1&amp;dbP!$D$2&amp;":"&amp;dbP!$D$2),"&lt;="&amp;AD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E130" s="1">
        <f ca="1">SUMIFS(INDIRECT($F$1&amp;$F130&amp;":"&amp;$F130),INDIRECT($F$1&amp;dbP!$D$2&amp;":"&amp;dbP!$D$2),"&gt;="&amp;AE$6,INDIRECT($F$1&amp;dbP!$D$2&amp;":"&amp;dbP!$D$2),"&lt;="&amp;AE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F130" s="1">
        <f ca="1">SUMIFS(INDIRECT($F$1&amp;$F130&amp;":"&amp;$F130),INDIRECT($F$1&amp;dbP!$D$2&amp;":"&amp;dbP!$D$2),"&gt;="&amp;AF$6,INDIRECT($F$1&amp;dbP!$D$2&amp;":"&amp;dbP!$D$2),"&lt;="&amp;AF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G130" s="1">
        <f ca="1">SUMIFS(INDIRECT($F$1&amp;$F130&amp;":"&amp;$F130),INDIRECT($F$1&amp;dbP!$D$2&amp;":"&amp;dbP!$D$2),"&gt;="&amp;AG$6,INDIRECT($F$1&amp;dbP!$D$2&amp;":"&amp;dbP!$D$2),"&lt;="&amp;AG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H130" s="1">
        <f ca="1">SUMIFS(INDIRECT($F$1&amp;$F130&amp;":"&amp;$F130),INDIRECT($F$1&amp;dbP!$D$2&amp;":"&amp;dbP!$D$2),"&gt;="&amp;AH$6,INDIRECT($F$1&amp;dbP!$D$2&amp;":"&amp;dbP!$D$2),"&lt;="&amp;AH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I130" s="1">
        <f ca="1">SUMIFS(INDIRECT($F$1&amp;$F130&amp;":"&amp;$F130),INDIRECT($F$1&amp;dbP!$D$2&amp;":"&amp;dbP!$D$2),"&gt;="&amp;AI$6,INDIRECT($F$1&amp;dbP!$D$2&amp;":"&amp;dbP!$D$2),"&lt;="&amp;AI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J130" s="1">
        <f ca="1">SUMIFS(INDIRECT($F$1&amp;$F130&amp;":"&amp;$F130),INDIRECT($F$1&amp;dbP!$D$2&amp;":"&amp;dbP!$D$2),"&gt;="&amp;AJ$6,INDIRECT($F$1&amp;dbP!$D$2&amp;":"&amp;dbP!$D$2),"&lt;="&amp;AJ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K130" s="1">
        <f ca="1">SUMIFS(INDIRECT($F$1&amp;$F130&amp;":"&amp;$F130),INDIRECT($F$1&amp;dbP!$D$2&amp;":"&amp;dbP!$D$2),"&gt;="&amp;AK$6,INDIRECT($F$1&amp;dbP!$D$2&amp;":"&amp;dbP!$D$2),"&lt;="&amp;AK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L130" s="1">
        <f ca="1">SUMIFS(INDIRECT($F$1&amp;$F130&amp;":"&amp;$F130),INDIRECT($F$1&amp;dbP!$D$2&amp;":"&amp;dbP!$D$2),"&gt;="&amp;AL$6,INDIRECT($F$1&amp;dbP!$D$2&amp;":"&amp;dbP!$D$2),"&lt;="&amp;AL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M130" s="1">
        <f ca="1">SUMIFS(INDIRECT($F$1&amp;$F130&amp;":"&amp;$F130),INDIRECT($F$1&amp;dbP!$D$2&amp;":"&amp;dbP!$D$2),"&gt;="&amp;AM$6,INDIRECT($F$1&amp;dbP!$D$2&amp;":"&amp;dbP!$D$2),"&lt;="&amp;AM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N130" s="1">
        <f ca="1">SUMIFS(INDIRECT($F$1&amp;$F130&amp;":"&amp;$F130),INDIRECT($F$1&amp;dbP!$D$2&amp;":"&amp;dbP!$D$2),"&gt;="&amp;AN$6,INDIRECT($F$1&amp;dbP!$D$2&amp;":"&amp;dbP!$D$2),"&lt;="&amp;AN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O130" s="1">
        <f ca="1">SUMIFS(INDIRECT($F$1&amp;$F130&amp;":"&amp;$F130),INDIRECT($F$1&amp;dbP!$D$2&amp;":"&amp;dbP!$D$2),"&gt;="&amp;AO$6,INDIRECT($F$1&amp;dbP!$D$2&amp;":"&amp;dbP!$D$2),"&lt;="&amp;AO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P130" s="1">
        <f ca="1">SUMIFS(INDIRECT($F$1&amp;$F130&amp;":"&amp;$F130),INDIRECT($F$1&amp;dbP!$D$2&amp;":"&amp;dbP!$D$2),"&gt;="&amp;AP$6,INDIRECT($F$1&amp;dbP!$D$2&amp;":"&amp;dbP!$D$2),"&lt;="&amp;AP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Q130" s="1">
        <f ca="1">SUMIFS(INDIRECT($F$1&amp;$F130&amp;":"&amp;$F130),INDIRECT($F$1&amp;dbP!$D$2&amp;":"&amp;dbP!$D$2),"&gt;="&amp;AQ$6,INDIRECT($F$1&amp;dbP!$D$2&amp;":"&amp;dbP!$D$2),"&lt;="&amp;AQ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R130" s="1">
        <f ca="1">SUMIFS(INDIRECT($F$1&amp;$F130&amp;":"&amp;$F130),INDIRECT($F$1&amp;dbP!$D$2&amp;":"&amp;dbP!$D$2),"&gt;="&amp;AR$6,INDIRECT($F$1&amp;dbP!$D$2&amp;":"&amp;dbP!$D$2),"&lt;="&amp;AR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S130" s="1">
        <f ca="1">SUMIFS(INDIRECT($F$1&amp;$F130&amp;":"&amp;$F130),INDIRECT($F$1&amp;dbP!$D$2&amp;":"&amp;dbP!$D$2),"&gt;="&amp;AS$6,INDIRECT($F$1&amp;dbP!$D$2&amp;":"&amp;dbP!$D$2),"&lt;="&amp;AS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T130" s="1">
        <f ca="1">SUMIFS(INDIRECT($F$1&amp;$F130&amp;":"&amp;$F130),INDIRECT($F$1&amp;dbP!$D$2&amp;":"&amp;dbP!$D$2),"&gt;="&amp;AT$6,INDIRECT($F$1&amp;dbP!$D$2&amp;":"&amp;dbP!$D$2),"&lt;="&amp;AT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U130" s="1">
        <f ca="1">SUMIFS(INDIRECT($F$1&amp;$F130&amp;":"&amp;$F130),INDIRECT($F$1&amp;dbP!$D$2&amp;":"&amp;dbP!$D$2),"&gt;="&amp;AU$6,INDIRECT($F$1&amp;dbP!$D$2&amp;":"&amp;dbP!$D$2),"&lt;="&amp;AU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V130" s="1">
        <f ca="1">SUMIFS(INDIRECT($F$1&amp;$F130&amp;":"&amp;$F130),INDIRECT($F$1&amp;dbP!$D$2&amp;":"&amp;dbP!$D$2),"&gt;="&amp;AV$6,INDIRECT($F$1&amp;dbP!$D$2&amp;":"&amp;dbP!$D$2),"&lt;="&amp;AV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W130" s="1">
        <f ca="1">SUMIFS(INDIRECT($F$1&amp;$F130&amp;":"&amp;$F130),INDIRECT($F$1&amp;dbP!$D$2&amp;":"&amp;dbP!$D$2),"&gt;="&amp;AW$6,INDIRECT($F$1&amp;dbP!$D$2&amp;":"&amp;dbP!$D$2),"&lt;="&amp;AW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X130" s="1">
        <f ca="1">SUMIFS(INDIRECT($F$1&amp;$F130&amp;":"&amp;$F130),INDIRECT($F$1&amp;dbP!$D$2&amp;":"&amp;dbP!$D$2),"&gt;="&amp;AX$6,INDIRECT($F$1&amp;dbP!$D$2&amp;":"&amp;dbP!$D$2),"&lt;="&amp;AX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Y130" s="1">
        <f ca="1">SUMIFS(INDIRECT($F$1&amp;$F130&amp;":"&amp;$F130),INDIRECT($F$1&amp;dbP!$D$2&amp;":"&amp;dbP!$D$2),"&gt;="&amp;AY$6,INDIRECT($F$1&amp;dbP!$D$2&amp;":"&amp;dbP!$D$2),"&lt;="&amp;AY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Z130" s="1">
        <f ca="1">SUMIFS(INDIRECT($F$1&amp;$F130&amp;":"&amp;$F130),INDIRECT($F$1&amp;dbP!$D$2&amp;":"&amp;dbP!$D$2),"&gt;="&amp;AZ$6,INDIRECT($F$1&amp;dbP!$D$2&amp;":"&amp;dbP!$D$2),"&lt;="&amp;AZ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A130" s="1">
        <f ca="1">SUMIFS(INDIRECT($F$1&amp;$F130&amp;":"&amp;$F130),INDIRECT($F$1&amp;dbP!$D$2&amp;":"&amp;dbP!$D$2),"&gt;="&amp;BA$6,INDIRECT($F$1&amp;dbP!$D$2&amp;":"&amp;dbP!$D$2),"&lt;="&amp;BA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B130" s="1">
        <f ca="1">SUMIFS(INDIRECT($F$1&amp;$F130&amp;":"&amp;$F130),INDIRECT($F$1&amp;dbP!$D$2&amp;":"&amp;dbP!$D$2),"&gt;="&amp;BB$6,INDIRECT($F$1&amp;dbP!$D$2&amp;":"&amp;dbP!$D$2),"&lt;="&amp;BB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C130" s="1">
        <f ca="1">SUMIFS(INDIRECT($F$1&amp;$F130&amp;":"&amp;$F130),INDIRECT($F$1&amp;dbP!$D$2&amp;":"&amp;dbP!$D$2),"&gt;="&amp;BC$6,INDIRECT($F$1&amp;dbP!$D$2&amp;":"&amp;dbP!$D$2),"&lt;="&amp;BC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D130" s="1">
        <f ca="1">SUMIFS(INDIRECT($F$1&amp;$F130&amp;":"&amp;$F130),INDIRECT($F$1&amp;dbP!$D$2&amp;":"&amp;dbP!$D$2),"&gt;="&amp;BD$6,INDIRECT($F$1&amp;dbP!$D$2&amp;":"&amp;dbP!$D$2),"&lt;="&amp;BD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E130" s="1">
        <f ca="1">SUMIFS(INDIRECT($F$1&amp;$F130&amp;":"&amp;$F130),INDIRECT($F$1&amp;dbP!$D$2&amp;":"&amp;dbP!$D$2),"&gt;="&amp;BE$6,INDIRECT($F$1&amp;dbP!$D$2&amp;":"&amp;dbP!$D$2),"&lt;="&amp;BE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</row>
    <row r="131" spans="2:57" x14ac:dyDescent="0.3">
      <c r="B131" s="1">
        <f>MAX(B$109:B130)+1</f>
        <v>210</v>
      </c>
      <c r="F131" s="1" t="str">
        <f ca="1">INDIRECT($B$1&amp;Items!H$2&amp;$B131)</f>
        <v>Y</v>
      </c>
      <c r="H131" s="13" t="str">
        <f ca="1">INDIRECT($B$1&amp;Items!E$2&amp;$B131)</f>
        <v>Ввод в эксплуатацию</v>
      </c>
      <c r="I131" s="13" t="str">
        <f ca="1">IF(INDIRECT($B$1&amp;Items!F$2&amp;$B131)="",H131,INDIRECT($B$1&amp;Items!F$2&amp;$B131))</f>
        <v>Основные средства - тип - 2</v>
      </c>
      <c r="J131" s="1" t="str">
        <f ca="1">IF(INDIRECT($B$1&amp;Items!G$2&amp;$B131)="",IF(H131&lt;&gt;I131,"  "&amp;I131,I131),"    "&amp;INDIRECT($B$1&amp;Items!G$2&amp;$B131))</f>
        <v xml:space="preserve">    Капзатраты - тип - 2 - 8</v>
      </c>
      <c r="S131" s="1">
        <f ca="1">SUM($U131:INDIRECT(ADDRESS(ROW(),SUMIFS($1:$1,$5:$5,MAX($5:$5)))))</f>
        <v>1411926.26953125</v>
      </c>
      <c r="V131" s="1">
        <f ca="1">SUMIFS(INDIRECT($F$1&amp;$F131&amp;":"&amp;$F131),INDIRECT($F$1&amp;dbP!$D$2&amp;":"&amp;dbP!$D$2),"&gt;="&amp;V$6,INDIRECT($F$1&amp;dbP!$D$2&amp;":"&amp;dbP!$D$2),"&lt;="&amp;V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W131" s="1">
        <f ca="1">SUMIFS(INDIRECT($F$1&amp;$F131&amp;":"&amp;$F131),INDIRECT($F$1&amp;dbP!$D$2&amp;":"&amp;dbP!$D$2),"&gt;="&amp;W$6,INDIRECT($F$1&amp;dbP!$D$2&amp;":"&amp;dbP!$D$2),"&lt;="&amp;W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1411926.26953125</v>
      </c>
      <c r="X131" s="1">
        <f ca="1">SUMIFS(INDIRECT($F$1&amp;$F131&amp;":"&amp;$F131),INDIRECT($F$1&amp;dbP!$D$2&amp;":"&amp;dbP!$D$2),"&gt;="&amp;X$6,INDIRECT($F$1&amp;dbP!$D$2&amp;":"&amp;dbP!$D$2),"&lt;="&amp;X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Y131" s="1">
        <f ca="1">SUMIFS(INDIRECT($F$1&amp;$F131&amp;":"&amp;$F131),INDIRECT($F$1&amp;dbP!$D$2&amp;":"&amp;dbP!$D$2),"&gt;="&amp;Y$6,INDIRECT($F$1&amp;dbP!$D$2&amp;":"&amp;dbP!$D$2),"&lt;="&amp;Y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Z131" s="1">
        <f ca="1">SUMIFS(INDIRECT($F$1&amp;$F131&amp;":"&amp;$F131),INDIRECT($F$1&amp;dbP!$D$2&amp;":"&amp;dbP!$D$2),"&gt;="&amp;Z$6,INDIRECT($F$1&amp;dbP!$D$2&amp;":"&amp;dbP!$D$2),"&lt;="&amp;Z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A131" s="1">
        <f ca="1">SUMIFS(INDIRECT($F$1&amp;$F131&amp;":"&amp;$F131),INDIRECT($F$1&amp;dbP!$D$2&amp;":"&amp;dbP!$D$2),"&gt;="&amp;AA$6,INDIRECT($F$1&amp;dbP!$D$2&amp;":"&amp;dbP!$D$2),"&lt;="&amp;AA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B131" s="1">
        <f ca="1">SUMIFS(INDIRECT($F$1&amp;$F131&amp;":"&amp;$F131),INDIRECT($F$1&amp;dbP!$D$2&amp;":"&amp;dbP!$D$2),"&gt;="&amp;AB$6,INDIRECT($F$1&amp;dbP!$D$2&amp;":"&amp;dbP!$D$2),"&lt;="&amp;AB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C131" s="1">
        <f ca="1">SUMIFS(INDIRECT($F$1&amp;$F131&amp;":"&amp;$F131),INDIRECT($F$1&amp;dbP!$D$2&amp;":"&amp;dbP!$D$2),"&gt;="&amp;AC$6,INDIRECT($F$1&amp;dbP!$D$2&amp;":"&amp;dbP!$D$2),"&lt;="&amp;AC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D131" s="1">
        <f ca="1">SUMIFS(INDIRECT($F$1&amp;$F131&amp;":"&amp;$F131),INDIRECT($F$1&amp;dbP!$D$2&amp;":"&amp;dbP!$D$2),"&gt;="&amp;AD$6,INDIRECT($F$1&amp;dbP!$D$2&amp;":"&amp;dbP!$D$2),"&lt;="&amp;AD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E131" s="1">
        <f ca="1">SUMIFS(INDIRECT($F$1&amp;$F131&amp;":"&amp;$F131),INDIRECT($F$1&amp;dbP!$D$2&amp;":"&amp;dbP!$D$2),"&gt;="&amp;AE$6,INDIRECT($F$1&amp;dbP!$D$2&amp;":"&amp;dbP!$D$2),"&lt;="&amp;AE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F131" s="1">
        <f ca="1">SUMIFS(INDIRECT($F$1&amp;$F131&amp;":"&amp;$F131),INDIRECT($F$1&amp;dbP!$D$2&amp;":"&amp;dbP!$D$2),"&gt;="&amp;AF$6,INDIRECT($F$1&amp;dbP!$D$2&amp;":"&amp;dbP!$D$2),"&lt;="&amp;AF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G131" s="1">
        <f ca="1">SUMIFS(INDIRECT($F$1&amp;$F131&amp;":"&amp;$F131),INDIRECT($F$1&amp;dbP!$D$2&amp;":"&amp;dbP!$D$2),"&gt;="&amp;AG$6,INDIRECT($F$1&amp;dbP!$D$2&amp;":"&amp;dbP!$D$2),"&lt;="&amp;AG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H131" s="1">
        <f ca="1">SUMIFS(INDIRECT($F$1&amp;$F131&amp;":"&amp;$F131),INDIRECT($F$1&amp;dbP!$D$2&amp;":"&amp;dbP!$D$2),"&gt;="&amp;AH$6,INDIRECT($F$1&amp;dbP!$D$2&amp;":"&amp;dbP!$D$2),"&lt;="&amp;AH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I131" s="1">
        <f ca="1">SUMIFS(INDIRECT($F$1&amp;$F131&amp;":"&amp;$F131),INDIRECT($F$1&amp;dbP!$D$2&amp;":"&amp;dbP!$D$2),"&gt;="&amp;AI$6,INDIRECT($F$1&amp;dbP!$D$2&amp;":"&amp;dbP!$D$2),"&lt;="&amp;AI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J131" s="1">
        <f ca="1">SUMIFS(INDIRECT($F$1&amp;$F131&amp;":"&amp;$F131),INDIRECT($F$1&amp;dbP!$D$2&amp;":"&amp;dbP!$D$2),"&gt;="&amp;AJ$6,INDIRECT($F$1&amp;dbP!$D$2&amp;":"&amp;dbP!$D$2),"&lt;="&amp;AJ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K131" s="1">
        <f ca="1">SUMIFS(INDIRECT($F$1&amp;$F131&amp;":"&amp;$F131),INDIRECT($F$1&amp;dbP!$D$2&amp;":"&amp;dbP!$D$2),"&gt;="&amp;AK$6,INDIRECT($F$1&amp;dbP!$D$2&amp;":"&amp;dbP!$D$2),"&lt;="&amp;AK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L131" s="1">
        <f ca="1">SUMIFS(INDIRECT($F$1&amp;$F131&amp;":"&amp;$F131),INDIRECT($F$1&amp;dbP!$D$2&amp;":"&amp;dbP!$D$2),"&gt;="&amp;AL$6,INDIRECT($F$1&amp;dbP!$D$2&amp;":"&amp;dbP!$D$2),"&lt;="&amp;AL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M131" s="1">
        <f ca="1">SUMIFS(INDIRECT($F$1&amp;$F131&amp;":"&amp;$F131),INDIRECT($F$1&amp;dbP!$D$2&amp;":"&amp;dbP!$D$2),"&gt;="&amp;AM$6,INDIRECT($F$1&amp;dbP!$D$2&amp;":"&amp;dbP!$D$2),"&lt;="&amp;AM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N131" s="1">
        <f ca="1">SUMIFS(INDIRECT($F$1&amp;$F131&amp;":"&amp;$F131),INDIRECT($F$1&amp;dbP!$D$2&amp;":"&amp;dbP!$D$2),"&gt;="&amp;AN$6,INDIRECT($F$1&amp;dbP!$D$2&amp;":"&amp;dbP!$D$2),"&lt;="&amp;AN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O131" s="1">
        <f ca="1">SUMIFS(INDIRECT($F$1&amp;$F131&amp;":"&amp;$F131),INDIRECT($F$1&amp;dbP!$D$2&amp;":"&amp;dbP!$D$2),"&gt;="&amp;AO$6,INDIRECT($F$1&amp;dbP!$D$2&amp;":"&amp;dbP!$D$2),"&lt;="&amp;AO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P131" s="1">
        <f ca="1">SUMIFS(INDIRECT($F$1&amp;$F131&amp;":"&amp;$F131),INDIRECT($F$1&amp;dbP!$D$2&amp;":"&amp;dbP!$D$2),"&gt;="&amp;AP$6,INDIRECT($F$1&amp;dbP!$D$2&amp;":"&amp;dbP!$D$2),"&lt;="&amp;AP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Q131" s="1">
        <f ca="1">SUMIFS(INDIRECT($F$1&amp;$F131&amp;":"&amp;$F131),INDIRECT($F$1&amp;dbP!$D$2&amp;":"&amp;dbP!$D$2),"&gt;="&amp;AQ$6,INDIRECT($F$1&amp;dbP!$D$2&amp;":"&amp;dbP!$D$2),"&lt;="&amp;AQ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R131" s="1">
        <f ca="1">SUMIFS(INDIRECT($F$1&amp;$F131&amp;":"&amp;$F131),INDIRECT($F$1&amp;dbP!$D$2&amp;":"&amp;dbP!$D$2),"&gt;="&amp;AR$6,INDIRECT($F$1&amp;dbP!$D$2&amp;":"&amp;dbP!$D$2),"&lt;="&amp;AR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S131" s="1">
        <f ca="1">SUMIFS(INDIRECT($F$1&amp;$F131&amp;":"&amp;$F131),INDIRECT($F$1&amp;dbP!$D$2&amp;":"&amp;dbP!$D$2),"&gt;="&amp;AS$6,INDIRECT($F$1&amp;dbP!$D$2&amp;":"&amp;dbP!$D$2),"&lt;="&amp;AS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T131" s="1">
        <f ca="1">SUMIFS(INDIRECT($F$1&amp;$F131&amp;":"&amp;$F131),INDIRECT($F$1&amp;dbP!$D$2&amp;":"&amp;dbP!$D$2),"&gt;="&amp;AT$6,INDIRECT($F$1&amp;dbP!$D$2&amp;":"&amp;dbP!$D$2),"&lt;="&amp;AT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U131" s="1">
        <f ca="1">SUMIFS(INDIRECT($F$1&amp;$F131&amp;":"&amp;$F131),INDIRECT($F$1&amp;dbP!$D$2&amp;":"&amp;dbP!$D$2),"&gt;="&amp;AU$6,INDIRECT($F$1&amp;dbP!$D$2&amp;":"&amp;dbP!$D$2),"&lt;="&amp;AU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V131" s="1">
        <f ca="1">SUMIFS(INDIRECT($F$1&amp;$F131&amp;":"&amp;$F131),INDIRECT($F$1&amp;dbP!$D$2&amp;":"&amp;dbP!$D$2),"&gt;="&amp;AV$6,INDIRECT($F$1&amp;dbP!$D$2&amp;":"&amp;dbP!$D$2),"&lt;="&amp;AV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W131" s="1">
        <f ca="1">SUMIFS(INDIRECT($F$1&amp;$F131&amp;":"&amp;$F131),INDIRECT($F$1&amp;dbP!$D$2&amp;":"&amp;dbP!$D$2),"&gt;="&amp;AW$6,INDIRECT($F$1&amp;dbP!$D$2&amp;":"&amp;dbP!$D$2),"&lt;="&amp;AW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X131" s="1">
        <f ca="1">SUMIFS(INDIRECT($F$1&amp;$F131&amp;":"&amp;$F131),INDIRECT($F$1&amp;dbP!$D$2&amp;":"&amp;dbP!$D$2),"&gt;="&amp;AX$6,INDIRECT($F$1&amp;dbP!$D$2&amp;":"&amp;dbP!$D$2),"&lt;="&amp;AX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Y131" s="1">
        <f ca="1">SUMIFS(INDIRECT($F$1&amp;$F131&amp;":"&amp;$F131),INDIRECT($F$1&amp;dbP!$D$2&amp;":"&amp;dbP!$D$2),"&gt;="&amp;AY$6,INDIRECT($F$1&amp;dbP!$D$2&amp;":"&amp;dbP!$D$2),"&lt;="&amp;AY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Z131" s="1">
        <f ca="1">SUMIFS(INDIRECT($F$1&amp;$F131&amp;":"&amp;$F131),INDIRECT($F$1&amp;dbP!$D$2&amp;":"&amp;dbP!$D$2),"&gt;="&amp;AZ$6,INDIRECT($F$1&amp;dbP!$D$2&amp;":"&amp;dbP!$D$2),"&lt;="&amp;AZ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A131" s="1">
        <f ca="1">SUMIFS(INDIRECT($F$1&amp;$F131&amp;":"&amp;$F131),INDIRECT($F$1&amp;dbP!$D$2&amp;":"&amp;dbP!$D$2),"&gt;="&amp;BA$6,INDIRECT($F$1&amp;dbP!$D$2&amp;":"&amp;dbP!$D$2),"&lt;="&amp;BA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B131" s="1">
        <f ca="1">SUMIFS(INDIRECT($F$1&amp;$F131&amp;":"&amp;$F131),INDIRECT($F$1&amp;dbP!$D$2&amp;":"&amp;dbP!$D$2),"&gt;="&amp;BB$6,INDIRECT($F$1&amp;dbP!$D$2&amp;":"&amp;dbP!$D$2),"&lt;="&amp;BB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C131" s="1">
        <f ca="1">SUMIFS(INDIRECT($F$1&amp;$F131&amp;":"&amp;$F131),INDIRECT($F$1&amp;dbP!$D$2&amp;":"&amp;dbP!$D$2),"&gt;="&amp;BC$6,INDIRECT($F$1&amp;dbP!$D$2&amp;":"&amp;dbP!$D$2),"&lt;="&amp;BC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D131" s="1">
        <f ca="1">SUMIFS(INDIRECT($F$1&amp;$F131&amp;":"&amp;$F131),INDIRECT($F$1&amp;dbP!$D$2&amp;":"&amp;dbP!$D$2),"&gt;="&amp;BD$6,INDIRECT($F$1&amp;dbP!$D$2&amp;":"&amp;dbP!$D$2),"&lt;="&amp;BD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E131" s="1">
        <f ca="1">SUMIFS(INDIRECT($F$1&amp;$F131&amp;":"&amp;$F131),INDIRECT($F$1&amp;dbP!$D$2&amp;":"&amp;dbP!$D$2),"&gt;="&amp;BE$6,INDIRECT($F$1&amp;dbP!$D$2&amp;":"&amp;dbP!$D$2),"&lt;="&amp;BE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</row>
    <row r="132" spans="2:57" x14ac:dyDescent="0.3">
      <c r="B132" s="1">
        <f>MAX(B$109:B131)+1</f>
        <v>211</v>
      </c>
      <c r="F132" s="1" t="str">
        <f ca="1">INDIRECT($B$1&amp;Items!H$2&amp;$B132)</f>
        <v>Y</v>
      </c>
      <c r="H132" s="13" t="str">
        <f ca="1">INDIRECT($B$1&amp;Items!E$2&amp;$B132)</f>
        <v>Ввод в эксплуатацию</v>
      </c>
      <c r="I132" s="13" t="str">
        <f ca="1">IF(INDIRECT($B$1&amp;Items!F$2&amp;$B132)="",H132,INDIRECT($B$1&amp;Items!F$2&amp;$B132))</f>
        <v>Основные средства - тип - 2</v>
      </c>
      <c r="J132" s="1" t="str">
        <f ca="1">IF(INDIRECT($B$1&amp;Items!G$2&amp;$B132)="",IF(H132&lt;&gt;I132,"  "&amp;I132,I132),"    "&amp;INDIRECT($B$1&amp;Items!G$2&amp;$B132))</f>
        <v xml:space="preserve">    Капзатраты - тип - 2 - 9</v>
      </c>
      <c r="S132" s="1">
        <f ca="1">SUM($U132:INDIRECT(ADDRESS(ROW(),SUMIFS($1:$1,$5:$5,MAX($5:$5)))))</f>
        <v>1372266.2338560005</v>
      </c>
      <c r="V132" s="1">
        <f ca="1">SUMIFS(INDIRECT($F$1&amp;$F132&amp;":"&amp;$F132),INDIRECT($F$1&amp;dbP!$D$2&amp;":"&amp;dbP!$D$2),"&gt;="&amp;V$6,INDIRECT($F$1&amp;dbP!$D$2&amp;":"&amp;dbP!$D$2),"&lt;="&amp;V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W132" s="1">
        <f ca="1">SUMIFS(INDIRECT($F$1&amp;$F132&amp;":"&amp;$F132),INDIRECT($F$1&amp;dbP!$D$2&amp;":"&amp;dbP!$D$2),"&gt;="&amp;W$6,INDIRECT($F$1&amp;dbP!$D$2&amp;":"&amp;dbP!$D$2),"&lt;="&amp;W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1372266.2338560005</v>
      </c>
      <c r="X132" s="1">
        <f ca="1">SUMIFS(INDIRECT($F$1&amp;$F132&amp;":"&amp;$F132),INDIRECT($F$1&amp;dbP!$D$2&amp;":"&amp;dbP!$D$2),"&gt;="&amp;X$6,INDIRECT($F$1&amp;dbP!$D$2&amp;":"&amp;dbP!$D$2),"&lt;="&amp;X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Y132" s="1">
        <f ca="1">SUMIFS(INDIRECT($F$1&amp;$F132&amp;":"&amp;$F132),INDIRECT($F$1&amp;dbP!$D$2&amp;":"&amp;dbP!$D$2),"&gt;="&amp;Y$6,INDIRECT($F$1&amp;dbP!$D$2&amp;":"&amp;dbP!$D$2),"&lt;="&amp;Y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Z132" s="1">
        <f ca="1">SUMIFS(INDIRECT($F$1&amp;$F132&amp;":"&amp;$F132),INDIRECT($F$1&amp;dbP!$D$2&amp;":"&amp;dbP!$D$2),"&gt;="&amp;Z$6,INDIRECT($F$1&amp;dbP!$D$2&amp;":"&amp;dbP!$D$2),"&lt;="&amp;Z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A132" s="1">
        <f ca="1">SUMIFS(INDIRECT($F$1&amp;$F132&amp;":"&amp;$F132),INDIRECT($F$1&amp;dbP!$D$2&amp;":"&amp;dbP!$D$2),"&gt;="&amp;AA$6,INDIRECT($F$1&amp;dbP!$D$2&amp;":"&amp;dbP!$D$2),"&lt;="&amp;AA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B132" s="1">
        <f ca="1">SUMIFS(INDIRECT($F$1&amp;$F132&amp;":"&amp;$F132),INDIRECT($F$1&amp;dbP!$D$2&amp;":"&amp;dbP!$D$2),"&gt;="&amp;AB$6,INDIRECT($F$1&amp;dbP!$D$2&amp;":"&amp;dbP!$D$2),"&lt;="&amp;AB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C132" s="1">
        <f ca="1">SUMIFS(INDIRECT($F$1&amp;$F132&amp;":"&amp;$F132),INDIRECT($F$1&amp;dbP!$D$2&amp;":"&amp;dbP!$D$2),"&gt;="&amp;AC$6,INDIRECT($F$1&amp;dbP!$D$2&amp;":"&amp;dbP!$D$2),"&lt;="&amp;AC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D132" s="1">
        <f ca="1">SUMIFS(INDIRECT($F$1&amp;$F132&amp;":"&amp;$F132),INDIRECT($F$1&amp;dbP!$D$2&amp;":"&amp;dbP!$D$2),"&gt;="&amp;AD$6,INDIRECT($F$1&amp;dbP!$D$2&amp;":"&amp;dbP!$D$2),"&lt;="&amp;AD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E132" s="1">
        <f ca="1">SUMIFS(INDIRECT($F$1&amp;$F132&amp;":"&amp;$F132),INDIRECT($F$1&amp;dbP!$D$2&amp;":"&amp;dbP!$D$2),"&gt;="&amp;AE$6,INDIRECT($F$1&amp;dbP!$D$2&amp;":"&amp;dbP!$D$2),"&lt;="&amp;AE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F132" s="1">
        <f ca="1">SUMIFS(INDIRECT($F$1&amp;$F132&amp;":"&amp;$F132),INDIRECT($F$1&amp;dbP!$D$2&amp;":"&amp;dbP!$D$2),"&gt;="&amp;AF$6,INDIRECT($F$1&amp;dbP!$D$2&amp;":"&amp;dbP!$D$2),"&lt;="&amp;AF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G132" s="1">
        <f ca="1">SUMIFS(INDIRECT($F$1&amp;$F132&amp;":"&amp;$F132),INDIRECT($F$1&amp;dbP!$D$2&amp;":"&amp;dbP!$D$2),"&gt;="&amp;AG$6,INDIRECT($F$1&amp;dbP!$D$2&amp;":"&amp;dbP!$D$2),"&lt;="&amp;AG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H132" s="1">
        <f ca="1">SUMIFS(INDIRECT($F$1&amp;$F132&amp;":"&amp;$F132),INDIRECT($F$1&amp;dbP!$D$2&amp;":"&amp;dbP!$D$2),"&gt;="&amp;AH$6,INDIRECT($F$1&amp;dbP!$D$2&amp;":"&amp;dbP!$D$2),"&lt;="&amp;AH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I132" s="1">
        <f ca="1">SUMIFS(INDIRECT($F$1&amp;$F132&amp;":"&amp;$F132),INDIRECT($F$1&amp;dbP!$D$2&amp;":"&amp;dbP!$D$2),"&gt;="&amp;AI$6,INDIRECT($F$1&amp;dbP!$D$2&amp;":"&amp;dbP!$D$2),"&lt;="&amp;AI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J132" s="1">
        <f ca="1">SUMIFS(INDIRECT($F$1&amp;$F132&amp;":"&amp;$F132),INDIRECT($F$1&amp;dbP!$D$2&amp;":"&amp;dbP!$D$2),"&gt;="&amp;AJ$6,INDIRECT($F$1&amp;dbP!$D$2&amp;":"&amp;dbP!$D$2),"&lt;="&amp;AJ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K132" s="1">
        <f ca="1">SUMIFS(INDIRECT($F$1&amp;$F132&amp;":"&amp;$F132),INDIRECT($F$1&amp;dbP!$D$2&amp;":"&amp;dbP!$D$2),"&gt;="&amp;AK$6,INDIRECT($F$1&amp;dbP!$D$2&amp;":"&amp;dbP!$D$2),"&lt;="&amp;AK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L132" s="1">
        <f ca="1">SUMIFS(INDIRECT($F$1&amp;$F132&amp;":"&amp;$F132),INDIRECT($F$1&amp;dbP!$D$2&amp;":"&amp;dbP!$D$2),"&gt;="&amp;AL$6,INDIRECT($F$1&amp;dbP!$D$2&amp;":"&amp;dbP!$D$2),"&lt;="&amp;AL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M132" s="1">
        <f ca="1">SUMIFS(INDIRECT($F$1&amp;$F132&amp;":"&amp;$F132),INDIRECT($F$1&amp;dbP!$D$2&amp;":"&amp;dbP!$D$2),"&gt;="&amp;AM$6,INDIRECT($F$1&amp;dbP!$D$2&amp;":"&amp;dbP!$D$2),"&lt;="&amp;AM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N132" s="1">
        <f ca="1">SUMIFS(INDIRECT($F$1&amp;$F132&amp;":"&amp;$F132),INDIRECT($F$1&amp;dbP!$D$2&amp;":"&amp;dbP!$D$2),"&gt;="&amp;AN$6,INDIRECT($F$1&amp;dbP!$D$2&amp;":"&amp;dbP!$D$2),"&lt;="&amp;AN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O132" s="1">
        <f ca="1">SUMIFS(INDIRECT($F$1&amp;$F132&amp;":"&amp;$F132),INDIRECT($F$1&amp;dbP!$D$2&amp;":"&amp;dbP!$D$2),"&gt;="&amp;AO$6,INDIRECT($F$1&amp;dbP!$D$2&amp;":"&amp;dbP!$D$2),"&lt;="&amp;AO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P132" s="1">
        <f ca="1">SUMIFS(INDIRECT($F$1&amp;$F132&amp;":"&amp;$F132),INDIRECT($F$1&amp;dbP!$D$2&amp;":"&amp;dbP!$D$2),"&gt;="&amp;AP$6,INDIRECT($F$1&amp;dbP!$D$2&amp;":"&amp;dbP!$D$2),"&lt;="&amp;AP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Q132" s="1">
        <f ca="1">SUMIFS(INDIRECT($F$1&amp;$F132&amp;":"&amp;$F132),INDIRECT($F$1&amp;dbP!$D$2&amp;":"&amp;dbP!$D$2),"&gt;="&amp;AQ$6,INDIRECT($F$1&amp;dbP!$D$2&amp;":"&amp;dbP!$D$2),"&lt;="&amp;AQ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R132" s="1">
        <f ca="1">SUMIFS(INDIRECT($F$1&amp;$F132&amp;":"&amp;$F132),INDIRECT($F$1&amp;dbP!$D$2&amp;":"&amp;dbP!$D$2),"&gt;="&amp;AR$6,INDIRECT($F$1&amp;dbP!$D$2&amp;":"&amp;dbP!$D$2),"&lt;="&amp;AR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S132" s="1">
        <f ca="1">SUMIFS(INDIRECT($F$1&amp;$F132&amp;":"&amp;$F132),INDIRECT($F$1&amp;dbP!$D$2&amp;":"&amp;dbP!$D$2),"&gt;="&amp;AS$6,INDIRECT($F$1&amp;dbP!$D$2&amp;":"&amp;dbP!$D$2),"&lt;="&amp;AS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T132" s="1">
        <f ca="1">SUMIFS(INDIRECT($F$1&amp;$F132&amp;":"&amp;$F132),INDIRECT($F$1&amp;dbP!$D$2&amp;":"&amp;dbP!$D$2),"&gt;="&amp;AT$6,INDIRECT($F$1&amp;dbP!$D$2&amp;":"&amp;dbP!$D$2),"&lt;="&amp;AT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U132" s="1">
        <f ca="1">SUMIFS(INDIRECT($F$1&amp;$F132&amp;":"&amp;$F132),INDIRECT($F$1&amp;dbP!$D$2&amp;":"&amp;dbP!$D$2),"&gt;="&amp;AU$6,INDIRECT($F$1&amp;dbP!$D$2&amp;":"&amp;dbP!$D$2),"&lt;="&amp;AU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V132" s="1">
        <f ca="1">SUMIFS(INDIRECT($F$1&amp;$F132&amp;":"&amp;$F132),INDIRECT($F$1&amp;dbP!$D$2&amp;":"&amp;dbP!$D$2),"&gt;="&amp;AV$6,INDIRECT($F$1&amp;dbP!$D$2&amp;":"&amp;dbP!$D$2),"&lt;="&amp;AV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W132" s="1">
        <f ca="1">SUMIFS(INDIRECT($F$1&amp;$F132&amp;":"&amp;$F132),INDIRECT($F$1&amp;dbP!$D$2&amp;":"&amp;dbP!$D$2),"&gt;="&amp;AW$6,INDIRECT($F$1&amp;dbP!$D$2&amp;":"&amp;dbP!$D$2),"&lt;="&amp;AW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X132" s="1">
        <f ca="1">SUMIFS(INDIRECT($F$1&amp;$F132&amp;":"&amp;$F132),INDIRECT($F$1&amp;dbP!$D$2&amp;":"&amp;dbP!$D$2),"&gt;="&amp;AX$6,INDIRECT($F$1&amp;dbP!$D$2&amp;":"&amp;dbP!$D$2),"&lt;="&amp;AX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Y132" s="1">
        <f ca="1">SUMIFS(INDIRECT($F$1&amp;$F132&amp;":"&amp;$F132),INDIRECT($F$1&amp;dbP!$D$2&amp;":"&amp;dbP!$D$2),"&gt;="&amp;AY$6,INDIRECT($F$1&amp;dbP!$D$2&amp;":"&amp;dbP!$D$2),"&lt;="&amp;AY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Z132" s="1">
        <f ca="1">SUMIFS(INDIRECT($F$1&amp;$F132&amp;":"&amp;$F132),INDIRECT($F$1&amp;dbP!$D$2&amp;":"&amp;dbP!$D$2),"&gt;="&amp;AZ$6,INDIRECT($F$1&amp;dbP!$D$2&amp;":"&amp;dbP!$D$2),"&lt;="&amp;AZ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A132" s="1">
        <f ca="1">SUMIFS(INDIRECT($F$1&amp;$F132&amp;":"&amp;$F132),INDIRECT($F$1&amp;dbP!$D$2&amp;":"&amp;dbP!$D$2),"&gt;="&amp;BA$6,INDIRECT($F$1&amp;dbP!$D$2&amp;":"&amp;dbP!$D$2),"&lt;="&amp;BA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B132" s="1">
        <f ca="1">SUMIFS(INDIRECT($F$1&amp;$F132&amp;":"&amp;$F132),INDIRECT($F$1&amp;dbP!$D$2&amp;":"&amp;dbP!$D$2),"&gt;="&amp;BB$6,INDIRECT($F$1&amp;dbP!$D$2&amp;":"&amp;dbP!$D$2),"&lt;="&amp;BB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C132" s="1">
        <f ca="1">SUMIFS(INDIRECT($F$1&amp;$F132&amp;":"&amp;$F132),INDIRECT($F$1&amp;dbP!$D$2&amp;":"&amp;dbP!$D$2),"&gt;="&amp;BC$6,INDIRECT($F$1&amp;dbP!$D$2&amp;":"&amp;dbP!$D$2),"&lt;="&amp;BC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D132" s="1">
        <f ca="1">SUMIFS(INDIRECT($F$1&amp;$F132&amp;":"&amp;$F132),INDIRECT($F$1&amp;dbP!$D$2&amp;":"&amp;dbP!$D$2),"&gt;="&amp;BD$6,INDIRECT($F$1&amp;dbP!$D$2&amp;":"&amp;dbP!$D$2),"&lt;="&amp;BD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E132" s="1">
        <f ca="1">SUMIFS(INDIRECT($F$1&amp;$F132&amp;":"&amp;$F132),INDIRECT($F$1&amp;dbP!$D$2&amp;":"&amp;dbP!$D$2),"&gt;="&amp;BE$6,INDIRECT($F$1&amp;dbP!$D$2&amp;":"&amp;dbP!$D$2),"&lt;="&amp;BE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</row>
    <row r="133" spans="2:57" x14ac:dyDescent="0.3">
      <c r="B133" s="1">
        <f>MAX(B$109:B132)+1</f>
        <v>212</v>
      </c>
      <c r="F133" s="1" t="str">
        <f ca="1">INDIRECT($B$1&amp;Items!H$2&amp;$B133)</f>
        <v>Y</v>
      </c>
      <c r="H133" s="13" t="str">
        <f ca="1">INDIRECT($B$1&amp;Items!E$2&amp;$B133)</f>
        <v>Ввод в эксплуатацию</v>
      </c>
      <c r="I133" s="13" t="str">
        <f ca="1">IF(INDIRECT($B$1&amp;Items!F$2&amp;$B133)="",H133,INDIRECT($B$1&amp;Items!F$2&amp;$B133))</f>
        <v>Основные средства - тип - 2</v>
      </c>
      <c r="J133" s="1" t="str">
        <f ca="1">IF(INDIRECT($B$1&amp;Items!G$2&amp;$B133)="",IF(H133&lt;&gt;I133,"  "&amp;I133,I133),"    "&amp;INDIRECT($B$1&amp;Items!G$2&amp;$B133))</f>
        <v xml:space="preserve">    Капзатраты - тип - 2 - 10</v>
      </c>
      <c r="S133" s="1">
        <f ca="1">SUM($U133:INDIRECT(ADDRESS(ROW(),SUMIFS($1:$1,$5:$5,MAX($5:$5)))))</f>
        <v>987299.28</v>
      </c>
      <c r="V133" s="1">
        <f ca="1">SUMIFS(INDIRECT($F$1&amp;$F133&amp;":"&amp;$F133),INDIRECT($F$1&amp;dbP!$D$2&amp;":"&amp;dbP!$D$2),"&gt;="&amp;V$6,INDIRECT($F$1&amp;dbP!$D$2&amp;":"&amp;dbP!$D$2),"&lt;="&amp;V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W133" s="1">
        <f ca="1">SUMIFS(INDIRECT($F$1&amp;$F133&amp;":"&amp;$F133),INDIRECT($F$1&amp;dbP!$D$2&amp;":"&amp;dbP!$D$2),"&gt;="&amp;W$6,INDIRECT($F$1&amp;dbP!$D$2&amp;":"&amp;dbP!$D$2),"&lt;="&amp;W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987299.28</v>
      </c>
      <c r="X133" s="1">
        <f ca="1">SUMIFS(INDIRECT($F$1&amp;$F133&amp;":"&amp;$F133),INDIRECT($F$1&amp;dbP!$D$2&amp;":"&amp;dbP!$D$2),"&gt;="&amp;X$6,INDIRECT($F$1&amp;dbP!$D$2&amp;":"&amp;dbP!$D$2),"&lt;="&amp;X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Y133" s="1">
        <f ca="1">SUMIFS(INDIRECT($F$1&amp;$F133&amp;":"&amp;$F133),INDIRECT($F$1&amp;dbP!$D$2&amp;":"&amp;dbP!$D$2),"&gt;="&amp;Y$6,INDIRECT($F$1&amp;dbP!$D$2&amp;":"&amp;dbP!$D$2),"&lt;="&amp;Y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Z133" s="1">
        <f ca="1">SUMIFS(INDIRECT($F$1&amp;$F133&amp;":"&amp;$F133),INDIRECT($F$1&amp;dbP!$D$2&amp;":"&amp;dbP!$D$2),"&gt;="&amp;Z$6,INDIRECT($F$1&amp;dbP!$D$2&amp;":"&amp;dbP!$D$2),"&lt;="&amp;Z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A133" s="1">
        <f ca="1">SUMIFS(INDIRECT($F$1&amp;$F133&amp;":"&amp;$F133),INDIRECT($F$1&amp;dbP!$D$2&amp;":"&amp;dbP!$D$2),"&gt;="&amp;AA$6,INDIRECT($F$1&amp;dbP!$D$2&amp;":"&amp;dbP!$D$2),"&lt;="&amp;AA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B133" s="1">
        <f ca="1">SUMIFS(INDIRECT($F$1&amp;$F133&amp;":"&amp;$F133),INDIRECT($F$1&amp;dbP!$D$2&amp;":"&amp;dbP!$D$2),"&gt;="&amp;AB$6,INDIRECT($F$1&amp;dbP!$D$2&amp;":"&amp;dbP!$D$2),"&lt;="&amp;AB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C133" s="1">
        <f ca="1">SUMIFS(INDIRECT($F$1&amp;$F133&amp;":"&amp;$F133),INDIRECT($F$1&amp;dbP!$D$2&amp;":"&amp;dbP!$D$2),"&gt;="&amp;AC$6,INDIRECT($F$1&amp;dbP!$D$2&amp;":"&amp;dbP!$D$2),"&lt;="&amp;AC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D133" s="1">
        <f ca="1">SUMIFS(INDIRECT($F$1&amp;$F133&amp;":"&amp;$F133),INDIRECT($F$1&amp;dbP!$D$2&amp;":"&amp;dbP!$D$2),"&gt;="&amp;AD$6,INDIRECT($F$1&amp;dbP!$D$2&amp;":"&amp;dbP!$D$2),"&lt;="&amp;AD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E133" s="1">
        <f ca="1">SUMIFS(INDIRECT($F$1&amp;$F133&amp;":"&amp;$F133),INDIRECT($F$1&amp;dbP!$D$2&amp;":"&amp;dbP!$D$2),"&gt;="&amp;AE$6,INDIRECT($F$1&amp;dbP!$D$2&amp;":"&amp;dbP!$D$2),"&lt;="&amp;AE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F133" s="1">
        <f ca="1">SUMIFS(INDIRECT($F$1&amp;$F133&amp;":"&amp;$F133),INDIRECT($F$1&amp;dbP!$D$2&amp;":"&amp;dbP!$D$2),"&gt;="&amp;AF$6,INDIRECT($F$1&amp;dbP!$D$2&amp;":"&amp;dbP!$D$2),"&lt;="&amp;AF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G133" s="1">
        <f ca="1">SUMIFS(INDIRECT($F$1&amp;$F133&amp;":"&amp;$F133),INDIRECT($F$1&amp;dbP!$D$2&amp;":"&amp;dbP!$D$2),"&gt;="&amp;AG$6,INDIRECT($F$1&amp;dbP!$D$2&amp;":"&amp;dbP!$D$2),"&lt;="&amp;AG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H133" s="1">
        <f ca="1">SUMIFS(INDIRECT($F$1&amp;$F133&amp;":"&amp;$F133),INDIRECT($F$1&amp;dbP!$D$2&amp;":"&amp;dbP!$D$2),"&gt;="&amp;AH$6,INDIRECT($F$1&amp;dbP!$D$2&amp;":"&amp;dbP!$D$2),"&lt;="&amp;AH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I133" s="1">
        <f ca="1">SUMIFS(INDIRECT($F$1&amp;$F133&amp;":"&amp;$F133),INDIRECT($F$1&amp;dbP!$D$2&amp;":"&amp;dbP!$D$2),"&gt;="&amp;AI$6,INDIRECT($F$1&amp;dbP!$D$2&amp;":"&amp;dbP!$D$2),"&lt;="&amp;AI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J133" s="1">
        <f ca="1">SUMIFS(INDIRECT($F$1&amp;$F133&amp;":"&amp;$F133),INDIRECT($F$1&amp;dbP!$D$2&amp;":"&amp;dbP!$D$2),"&gt;="&amp;AJ$6,INDIRECT($F$1&amp;dbP!$D$2&amp;":"&amp;dbP!$D$2),"&lt;="&amp;AJ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K133" s="1">
        <f ca="1">SUMIFS(INDIRECT($F$1&amp;$F133&amp;":"&amp;$F133),INDIRECT($F$1&amp;dbP!$D$2&amp;":"&amp;dbP!$D$2),"&gt;="&amp;AK$6,INDIRECT($F$1&amp;dbP!$D$2&amp;":"&amp;dbP!$D$2),"&lt;="&amp;AK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L133" s="1">
        <f ca="1">SUMIFS(INDIRECT($F$1&amp;$F133&amp;":"&amp;$F133),INDIRECT($F$1&amp;dbP!$D$2&amp;":"&amp;dbP!$D$2),"&gt;="&amp;AL$6,INDIRECT($F$1&amp;dbP!$D$2&amp;":"&amp;dbP!$D$2),"&lt;="&amp;AL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M133" s="1">
        <f ca="1">SUMIFS(INDIRECT($F$1&amp;$F133&amp;":"&amp;$F133),INDIRECT($F$1&amp;dbP!$D$2&amp;":"&amp;dbP!$D$2),"&gt;="&amp;AM$6,INDIRECT($F$1&amp;dbP!$D$2&amp;":"&amp;dbP!$D$2),"&lt;="&amp;AM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N133" s="1">
        <f ca="1">SUMIFS(INDIRECT($F$1&amp;$F133&amp;":"&amp;$F133),INDIRECT($F$1&amp;dbP!$D$2&amp;":"&amp;dbP!$D$2),"&gt;="&amp;AN$6,INDIRECT($F$1&amp;dbP!$D$2&amp;":"&amp;dbP!$D$2),"&lt;="&amp;AN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O133" s="1">
        <f ca="1">SUMIFS(INDIRECT($F$1&amp;$F133&amp;":"&amp;$F133),INDIRECT($F$1&amp;dbP!$D$2&amp;":"&amp;dbP!$D$2),"&gt;="&amp;AO$6,INDIRECT($F$1&amp;dbP!$D$2&amp;":"&amp;dbP!$D$2),"&lt;="&amp;AO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P133" s="1">
        <f ca="1">SUMIFS(INDIRECT($F$1&amp;$F133&amp;":"&amp;$F133),INDIRECT($F$1&amp;dbP!$D$2&amp;":"&amp;dbP!$D$2),"&gt;="&amp;AP$6,INDIRECT($F$1&amp;dbP!$D$2&amp;":"&amp;dbP!$D$2),"&lt;="&amp;AP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Q133" s="1">
        <f ca="1">SUMIFS(INDIRECT($F$1&amp;$F133&amp;":"&amp;$F133),INDIRECT($F$1&amp;dbP!$D$2&amp;":"&amp;dbP!$D$2),"&gt;="&amp;AQ$6,INDIRECT($F$1&amp;dbP!$D$2&amp;":"&amp;dbP!$D$2),"&lt;="&amp;AQ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R133" s="1">
        <f ca="1">SUMIFS(INDIRECT($F$1&amp;$F133&amp;":"&amp;$F133),INDIRECT($F$1&amp;dbP!$D$2&amp;":"&amp;dbP!$D$2),"&gt;="&amp;AR$6,INDIRECT($F$1&amp;dbP!$D$2&amp;":"&amp;dbP!$D$2),"&lt;="&amp;AR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S133" s="1">
        <f ca="1">SUMIFS(INDIRECT($F$1&amp;$F133&amp;":"&amp;$F133),INDIRECT($F$1&amp;dbP!$D$2&amp;":"&amp;dbP!$D$2),"&gt;="&amp;AS$6,INDIRECT($F$1&amp;dbP!$D$2&amp;":"&amp;dbP!$D$2),"&lt;="&amp;AS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T133" s="1">
        <f ca="1">SUMIFS(INDIRECT($F$1&amp;$F133&amp;":"&amp;$F133),INDIRECT($F$1&amp;dbP!$D$2&amp;":"&amp;dbP!$D$2),"&gt;="&amp;AT$6,INDIRECT($F$1&amp;dbP!$D$2&amp;":"&amp;dbP!$D$2),"&lt;="&amp;AT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U133" s="1">
        <f ca="1">SUMIFS(INDIRECT($F$1&amp;$F133&amp;":"&amp;$F133),INDIRECT($F$1&amp;dbP!$D$2&amp;":"&amp;dbP!$D$2),"&gt;="&amp;AU$6,INDIRECT($F$1&amp;dbP!$D$2&amp;":"&amp;dbP!$D$2),"&lt;="&amp;AU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V133" s="1">
        <f ca="1">SUMIFS(INDIRECT($F$1&amp;$F133&amp;":"&amp;$F133),INDIRECT($F$1&amp;dbP!$D$2&amp;":"&amp;dbP!$D$2),"&gt;="&amp;AV$6,INDIRECT($F$1&amp;dbP!$D$2&amp;":"&amp;dbP!$D$2),"&lt;="&amp;AV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W133" s="1">
        <f ca="1">SUMIFS(INDIRECT($F$1&amp;$F133&amp;":"&amp;$F133),INDIRECT($F$1&amp;dbP!$D$2&amp;":"&amp;dbP!$D$2),"&gt;="&amp;AW$6,INDIRECT($F$1&amp;dbP!$D$2&amp;":"&amp;dbP!$D$2),"&lt;="&amp;AW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X133" s="1">
        <f ca="1">SUMIFS(INDIRECT($F$1&amp;$F133&amp;":"&amp;$F133),INDIRECT($F$1&amp;dbP!$D$2&amp;":"&amp;dbP!$D$2),"&gt;="&amp;AX$6,INDIRECT($F$1&amp;dbP!$D$2&amp;":"&amp;dbP!$D$2),"&lt;="&amp;AX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Y133" s="1">
        <f ca="1">SUMIFS(INDIRECT($F$1&amp;$F133&amp;":"&amp;$F133),INDIRECT($F$1&amp;dbP!$D$2&amp;":"&amp;dbP!$D$2),"&gt;="&amp;AY$6,INDIRECT($F$1&amp;dbP!$D$2&amp;":"&amp;dbP!$D$2),"&lt;="&amp;AY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Z133" s="1">
        <f ca="1">SUMIFS(INDIRECT($F$1&amp;$F133&amp;":"&amp;$F133),INDIRECT($F$1&amp;dbP!$D$2&amp;":"&amp;dbP!$D$2),"&gt;="&amp;AZ$6,INDIRECT($F$1&amp;dbP!$D$2&amp;":"&amp;dbP!$D$2),"&lt;="&amp;AZ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A133" s="1">
        <f ca="1">SUMIFS(INDIRECT($F$1&amp;$F133&amp;":"&amp;$F133),INDIRECT($F$1&amp;dbP!$D$2&amp;":"&amp;dbP!$D$2),"&gt;="&amp;BA$6,INDIRECT($F$1&amp;dbP!$D$2&amp;":"&amp;dbP!$D$2),"&lt;="&amp;BA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B133" s="1">
        <f ca="1">SUMIFS(INDIRECT($F$1&amp;$F133&amp;":"&amp;$F133),INDIRECT($F$1&amp;dbP!$D$2&amp;":"&amp;dbP!$D$2),"&gt;="&amp;BB$6,INDIRECT($F$1&amp;dbP!$D$2&amp;":"&amp;dbP!$D$2),"&lt;="&amp;BB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C133" s="1">
        <f ca="1">SUMIFS(INDIRECT($F$1&amp;$F133&amp;":"&amp;$F133),INDIRECT($F$1&amp;dbP!$D$2&amp;":"&amp;dbP!$D$2),"&gt;="&amp;BC$6,INDIRECT($F$1&amp;dbP!$D$2&amp;":"&amp;dbP!$D$2),"&lt;="&amp;BC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D133" s="1">
        <f ca="1">SUMIFS(INDIRECT($F$1&amp;$F133&amp;":"&amp;$F133),INDIRECT($F$1&amp;dbP!$D$2&amp;":"&amp;dbP!$D$2),"&gt;="&amp;BD$6,INDIRECT($F$1&amp;dbP!$D$2&amp;":"&amp;dbP!$D$2),"&lt;="&amp;BD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E133" s="1">
        <f ca="1">SUMIFS(INDIRECT($F$1&amp;$F133&amp;":"&amp;$F133),INDIRECT($F$1&amp;dbP!$D$2&amp;":"&amp;dbP!$D$2),"&gt;="&amp;BE$6,INDIRECT($F$1&amp;dbP!$D$2&amp;":"&amp;dbP!$D$2),"&lt;="&amp;BE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</row>
    <row r="134" spans="2:57" x14ac:dyDescent="0.3">
      <c r="B134" s="1">
        <f>MAX(B$109:B133)+1</f>
        <v>213</v>
      </c>
      <c r="F134" s="1" t="str">
        <f ca="1">INDIRECT($B$1&amp;Items!H$2&amp;$B134)</f>
        <v>Y</v>
      </c>
      <c r="H134" s="13" t="str">
        <f ca="1">INDIRECT($B$1&amp;Items!E$2&amp;$B134)</f>
        <v>Ввод в эксплуатацию</v>
      </c>
      <c r="I134" s="13" t="str">
        <f ca="1">IF(INDIRECT($B$1&amp;Items!F$2&amp;$B134)="",H134,INDIRECT($B$1&amp;Items!F$2&amp;$B134))</f>
        <v>Основные средства - тип - 3</v>
      </c>
      <c r="J134" s="1" t="str">
        <f ca="1">IF(INDIRECT($B$1&amp;Items!G$2&amp;$B134)="",IF(H134&lt;&gt;I134,"  "&amp;I134,I134),"    "&amp;INDIRECT($B$1&amp;Items!G$2&amp;$B134))</f>
        <v xml:space="preserve">  Основные средства - тип - 3</v>
      </c>
      <c r="S134" s="1">
        <f ca="1">SUM($U134:INDIRECT(ADDRESS(ROW(),SUMIFS($1:$1,$5:$5,MAX($5:$5)))))</f>
        <v>22423723.297033995</v>
      </c>
      <c r="V134" s="1">
        <f ca="1">SUMIFS(INDIRECT($F$1&amp;$F134&amp;":"&amp;$F134),INDIRECT($F$1&amp;dbP!$D$2&amp;":"&amp;dbP!$D$2),"&gt;="&amp;V$6,INDIRECT($F$1&amp;dbP!$D$2&amp;":"&amp;dbP!$D$2),"&lt;="&amp;V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W134" s="1">
        <f ca="1">SUMIFS(INDIRECT($F$1&amp;$F134&amp;":"&amp;$F134),INDIRECT($F$1&amp;dbP!$D$2&amp;":"&amp;dbP!$D$2),"&gt;="&amp;W$6,INDIRECT($F$1&amp;dbP!$D$2&amp;":"&amp;dbP!$D$2),"&lt;="&amp;W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22423723.297033995</v>
      </c>
      <c r="X134" s="1">
        <f ca="1">SUMIFS(INDIRECT($F$1&amp;$F134&amp;":"&amp;$F134),INDIRECT($F$1&amp;dbP!$D$2&amp;":"&amp;dbP!$D$2),"&gt;="&amp;X$6,INDIRECT($F$1&amp;dbP!$D$2&amp;":"&amp;dbP!$D$2),"&lt;="&amp;X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Y134" s="1">
        <f ca="1">SUMIFS(INDIRECT($F$1&amp;$F134&amp;":"&amp;$F134),INDIRECT($F$1&amp;dbP!$D$2&amp;":"&amp;dbP!$D$2),"&gt;="&amp;Y$6,INDIRECT($F$1&amp;dbP!$D$2&amp;":"&amp;dbP!$D$2),"&lt;="&amp;Y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Z134" s="1">
        <f ca="1">SUMIFS(INDIRECT($F$1&amp;$F134&amp;":"&amp;$F134),INDIRECT($F$1&amp;dbP!$D$2&amp;":"&amp;dbP!$D$2),"&gt;="&amp;Z$6,INDIRECT($F$1&amp;dbP!$D$2&amp;":"&amp;dbP!$D$2),"&lt;="&amp;Z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A134" s="1">
        <f ca="1">SUMIFS(INDIRECT($F$1&amp;$F134&amp;":"&amp;$F134),INDIRECT($F$1&amp;dbP!$D$2&amp;":"&amp;dbP!$D$2),"&gt;="&amp;AA$6,INDIRECT($F$1&amp;dbP!$D$2&amp;":"&amp;dbP!$D$2),"&lt;="&amp;AA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B134" s="1">
        <f ca="1">SUMIFS(INDIRECT($F$1&amp;$F134&amp;":"&amp;$F134),INDIRECT($F$1&amp;dbP!$D$2&amp;":"&amp;dbP!$D$2),"&gt;="&amp;AB$6,INDIRECT($F$1&amp;dbP!$D$2&amp;":"&amp;dbP!$D$2),"&lt;="&amp;AB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C134" s="1">
        <f ca="1">SUMIFS(INDIRECT($F$1&amp;$F134&amp;":"&amp;$F134),INDIRECT($F$1&amp;dbP!$D$2&amp;":"&amp;dbP!$D$2),"&gt;="&amp;AC$6,INDIRECT($F$1&amp;dbP!$D$2&amp;":"&amp;dbP!$D$2),"&lt;="&amp;AC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D134" s="1">
        <f ca="1">SUMIFS(INDIRECT($F$1&amp;$F134&amp;":"&amp;$F134),INDIRECT($F$1&amp;dbP!$D$2&amp;":"&amp;dbP!$D$2),"&gt;="&amp;AD$6,INDIRECT($F$1&amp;dbP!$D$2&amp;":"&amp;dbP!$D$2),"&lt;="&amp;AD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E134" s="1">
        <f ca="1">SUMIFS(INDIRECT($F$1&amp;$F134&amp;":"&amp;$F134),INDIRECT($F$1&amp;dbP!$D$2&amp;":"&amp;dbP!$D$2),"&gt;="&amp;AE$6,INDIRECT($F$1&amp;dbP!$D$2&amp;":"&amp;dbP!$D$2),"&lt;="&amp;AE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F134" s="1">
        <f ca="1">SUMIFS(INDIRECT($F$1&amp;$F134&amp;":"&amp;$F134),INDIRECT($F$1&amp;dbP!$D$2&amp;":"&amp;dbP!$D$2),"&gt;="&amp;AF$6,INDIRECT($F$1&amp;dbP!$D$2&amp;":"&amp;dbP!$D$2),"&lt;="&amp;AF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G134" s="1">
        <f ca="1">SUMIFS(INDIRECT($F$1&amp;$F134&amp;":"&amp;$F134),INDIRECT($F$1&amp;dbP!$D$2&amp;":"&amp;dbP!$D$2),"&gt;="&amp;AG$6,INDIRECT($F$1&amp;dbP!$D$2&amp;":"&amp;dbP!$D$2),"&lt;="&amp;AG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H134" s="1">
        <f ca="1">SUMIFS(INDIRECT($F$1&amp;$F134&amp;":"&amp;$F134),INDIRECT($F$1&amp;dbP!$D$2&amp;":"&amp;dbP!$D$2),"&gt;="&amp;AH$6,INDIRECT($F$1&amp;dbP!$D$2&amp;":"&amp;dbP!$D$2),"&lt;="&amp;AH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I134" s="1">
        <f ca="1">SUMIFS(INDIRECT($F$1&amp;$F134&amp;":"&amp;$F134),INDIRECT($F$1&amp;dbP!$D$2&amp;":"&amp;dbP!$D$2),"&gt;="&amp;AI$6,INDIRECT($F$1&amp;dbP!$D$2&amp;":"&amp;dbP!$D$2),"&lt;="&amp;AI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J134" s="1">
        <f ca="1">SUMIFS(INDIRECT($F$1&amp;$F134&amp;":"&amp;$F134),INDIRECT($F$1&amp;dbP!$D$2&amp;":"&amp;dbP!$D$2),"&gt;="&amp;AJ$6,INDIRECT($F$1&amp;dbP!$D$2&amp;":"&amp;dbP!$D$2),"&lt;="&amp;AJ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K134" s="1">
        <f ca="1">SUMIFS(INDIRECT($F$1&amp;$F134&amp;":"&amp;$F134),INDIRECT($F$1&amp;dbP!$D$2&amp;":"&amp;dbP!$D$2),"&gt;="&amp;AK$6,INDIRECT($F$1&amp;dbP!$D$2&amp;":"&amp;dbP!$D$2),"&lt;="&amp;AK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L134" s="1">
        <f ca="1">SUMIFS(INDIRECT($F$1&amp;$F134&amp;":"&amp;$F134),INDIRECT($F$1&amp;dbP!$D$2&amp;":"&amp;dbP!$D$2),"&gt;="&amp;AL$6,INDIRECT($F$1&amp;dbP!$D$2&amp;":"&amp;dbP!$D$2),"&lt;="&amp;AL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M134" s="1">
        <f ca="1">SUMIFS(INDIRECT($F$1&amp;$F134&amp;":"&amp;$F134),INDIRECT($F$1&amp;dbP!$D$2&amp;":"&amp;dbP!$D$2),"&gt;="&amp;AM$6,INDIRECT($F$1&amp;dbP!$D$2&amp;":"&amp;dbP!$D$2),"&lt;="&amp;AM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N134" s="1">
        <f ca="1">SUMIFS(INDIRECT($F$1&amp;$F134&amp;":"&amp;$F134),INDIRECT($F$1&amp;dbP!$D$2&amp;":"&amp;dbP!$D$2),"&gt;="&amp;AN$6,INDIRECT($F$1&amp;dbP!$D$2&amp;":"&amp;dbP!$D$2),"&lt;="&amp;AN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O134" s="1">
        <f ca="1">SUMIFS(INDIRECT($F$1&amp;$F134&amp;":"&amp;$F134),INDIRECT($F$1&amp;dbP!$D$2&amp;":"&amp;dbP!$D$2),"&gt;="&amp;AO$6,INDIRECT($F$1&amp;dbP!$D$2&amp;":"&amp;dbP!$D$2),"&lt;="&amp;AO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P134" s="1">
        <f ca="1">SUMIFS(INDIRECT($F$1&amp;$F134&amp;":"&amp;$F134),INDIRECT($F$1&amp;dbP!$D$2&amp;":"&amp;dbP!$D$2),"&gt;="&amp;AP$6,INDIRECT($F$1&amp;dbP!$D$2&amp;":"&amp;dbP!$D$2),"&lt;="&amp;AP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Q134" s="1">
        <f ca="1">SUMIFS(INDIRECT($F$1&amp;$F134&amp;":"&amp;$F134),INDIRECT($F$1&amp;dbP!$D$2&amp;":"&amp;dbP!$D$2),"&gt;="&amp;AQ$6,INDIRECT($F$1&amp;dbP!$D$2&amp;":"&amp;dbP!$D$2),"&lt;="&amp;AQ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R134" s="1">
        <f ca="1">SUMIFS(INDIRECT($F$1&amp;$F134&amp;":"&amp;$F134),INDIRECT($F$1&amp;dbP!$D$2&amp;":"&amp;dbP!$D$2),"&gt;="&amp;AR$6,INDIRECT($F$1&amp;dbP!$D$2&amp;":"&amp;dbP!$D$2),"&lt;="&amp;AR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S134" s="1">
        <f ca="1">SUMIFS(INDIRECT($F$1&amp;$F134&amp;":"&amp;$F134),INDIRECT($F$1&amp;dbP!$D$2&amp;":"&amp;dbP!$D$2),"&gt;="&amp;AS$6,INDIRECT($F$1&amp;dbP!$D$2&amp;":"&amp;dbP!$D$2),"&lt;="&amp;AS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T134" s="1">
        <f ca="1">SUMIFS(INDIRECT($F$1&amp;$F134&amp;":"&amp;$F134),INDIRECT($F$1&amp;dbP!$D$2&amp;":"&amp;dbP!$D$2),"&gt;="&amp;AT$6,INDIRECT($F$1&amp;dbP!$D$2&amp;":"&amp;dbP!$D$2),"&lt;="&amp;AT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U134" s="1">
        <f ca="1">SUMIFS(INDIRECT($F$1&amp;$F134&amp;":"&amp;$F134),INDIRECT($F$1&amp;dbP!$D$2&amp;":"&amp;dbP!$D$2),"&gt;="&amp;AU$6,INDIRECT($F$1&amp;dbP!$D$2&amp;":"&amp;dbP!$D$2),"&lt;="&amp;AU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V134" s="1">
        <f ca="1">SUMIFS(INDIRECT($F$1&amp;$F134&amp;":"&amp;$F134),INDIRECT($F$1&amp;dbP!$D$2&amp;":"&amp;dbP!$D$2),"&gt;="&amp;AV$6,INDIRECT($F$1&amp;dbP!$D$2&amp;":"&amp;dbP!$D$2),"&lt;="&amp;AV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W134" s="1">
        <f ca="1">SUMIFS(INDIRECT($F$1&amp;$F134&amp;":"&amp;$F134),INDIRECT($F$1&amp;dbP!$D$2&amp;":"&amp;dbP!$D$2),"&gt;="&amp;AW$6,INDIRECT($F$1&amp;dbP!$D$2&amp;":"&amp;dbP!$D$2),"&lt;="&amp;AW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X134" s="1">
        <f ca="1">SUMIFS(INDIRECT($F$1&amp;$F134&amp;":"&amp;$F134),INDIRECT($F$1&amp;dbP!$D$2&amp;":"&amp;dbP!$D$2),"&gt;="&amp;AX$6,INDIRECT($F$1&amp;dbP!$D$2&amp;":"&amp;dbP!$D$2),"&lt;="&amp;AX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Y134" s="1">
        <f ca="1">SUMIFS(INDIRECT($F$1&amp;$F134&amp;":"&amp;$F134),INDIRECT($F$1&amp;dbP!$D$2&amp;":"&amp;dbP!$D$2),"&gt;="&amp;AY$6,INDIRECT($F$1&amp;dbP!$D$2&amp;":"&amp;dbP!$D$2),"&lt;="&amp;AY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Z134" s="1">
        <f ca="1">SUMIFS(INDIRECT($F$1&amp;$F134&amp;":"&amp;$F134),INDIRECT($F$1&amp;dbP!$D$2&amp;":"&amp;dbP!$D$2),"&gt;="&amp;AZ$6,INDIRECT($F$1&amp;dbP!$D$2&amp;":"&amp;dbP!$D$2),"&lt;="&amp;AZ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A134" s="1">
        <f ca="1">SUMIFS(INDIRECT($F$1&amp;$F134&amp;":"&amp;$F134),INDIRECT($F$1&amp;dbP!$D$2&amp;":"&amp;dbP!$D$2),"&gt;="&amp;BA$6,INDIRECT($F$1&amp;dbP!$D$2&amp;":"&amp;dbP!$D$2),"&lt;="&amp;BA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B134" s="1">
        <f ca="1">SUMIFS(INDIRECT($F$1&amp;$F134&amp;":"&amp;$F134),INDIRECT($F$1&amp;dbP!$D$2&amp;":"&amp;dbP!$D$2),"&gt;="&amp;BB$6,INDIRECT($F$1&amp;dbP!$D$2&amp;":"&amp;dbP!$D$2),"&lt;="&amp;BB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C134" s="1">
        <f ca="1">SUMIFS(INDIRECT($F$1&amp;$F134&amp;":"&amp;$F134),INDIRECT($F$1&amp;dbP!$D$2&amp;":"&amp;dbP!$D$2),"&gt;="&amp;BC$6,INDIRECT($F$1&amp;dbP!$D$2&amp;":"&amp;dbP!$D$2),"&lt;="&amp;BC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D134" s="1">
        <f ca="1">SUMIFS(INDIRECT($F$1&amp;$F134&amp;":"&amp;$F134),INDIRECT($F$1&amp;dbP!$D$2&amp;":"&amp;dbP!$D$2),"&gt;="&amp;BD$6,INDIRECT($F$1&amp;dbP!$D$2&amp;":"&amp;dbP!$D$2),"&lt;="&amp;BD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E134" s="1">
        <f ca="1">SUMIFS(INDIRECT($F$1&amp;$F134&amp;":"&amp;$F134),INDIRECT($F$1&amp;dbP!$D$2&amp;":"&amp;dbP!$D$2),"&gt;="&amp;BE$6,INDIRECT($F$1&amp;dbP!$D$2&amp;":"&amp;dbP!$D$2),"&lt;="&amp;BE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</row>
    <row r="135" spans="2:57" x14ac:dyDescent="0.3">
      <c r="B135" s="1">
        <f>MAX(B$109:B134)+1</f>
        <v>214</v>
      </c>
      <c r="F135" s="1" t="str">
        <f ca="1">INDIRECT($B$1&amp;Items!H$2&amp;$B135)</f>
        <v>Y</v>
      </c>
      <c r="H135" s="13" t="str">
        <f ca="1">INDIRECT($B$1&amp;Items!E$2&amp;$B135)</f>
        <v>Ввод в эксплуатацию</v>
      </c>
      <c r="I135" s="13" t="str">
        <f ca="1">IF(INDIRECT($B$1&amp;Items!F$2&amp;$B135)="",H135,INDIRECT($B$1&amp;Items!F$2&amp;$B135))</f>
        <v>Основные средства - тип - 3</v>
      </c>
      <c r="J135" s="1" t="str">
        <f ca="1">IF(INDIRECT($B$1&amp;Items!G$2&amp;$B135)="",IF(H135&lt;&gt;I135,"  "&amp;I135,I135),"    "&amp;INDIRECT($B$1&amp;Items!G$2&amp;$B135))</f>
        <v xml:space="preserve">    Капзатраты - тип - 3 - 1</v>
      </c>
      <c r="S135" s="1">
        <f ca="1">SUM($U135:INDIRECT(ADDRESS(ROW(),SUMIFS($1:$1,$5:$5,MAX($5:$5)))))</f>
        <v>704495.28083260008</v>
      </c>
      <c r="V135" s="1">
        <f ca="1">SUMIFS(INDIRECT($F$1&amp;$F135&amp;":"&amp;$F135),INDIRECT($F$1&amp;dbP!$D$2&amp;":"&amp;dbP!$D$2),"&gt;="&amp;V$6,INDIRECT($F$1&amp;dbP!$D$2&amp;":"&amp;dbP!$D$2),"&lt;="&amp;V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W135" s="1">
        <f ca="1">SUMIFS(INDIRECT($F$1&amp;$F135&amp;":"&amp;$F135),INDIRECT($F$1&amp;dbP!$D$2&amp;":"&amp;dbP!$D$2),"&gt;="&amp;W$6,INDIRECT($F$1&amp;dbP!$D$2&amp;":"&amp;dbP!$D$2),"&lt;="&amp;W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704495.28083260008</v>
      </c>
      <c r="X135" s="1">
        <f ca="1">SUMIFS(INDIRECT($F$1&amp;$F135&amp;":"&amp;$F135),INDIRECT($F$1&amp;dbP!$D$2&amp;":"&amp;dbP!$D$2),"&gt;="&amp;X$6,INDIRECT($F$1&amp;dbP!$D$2&amp;":"&amp;dbP!$D$2),"&lt;="&amp;X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Y135" s="1">
        <f ca="1">SUMIFS(INDIRECT($F$1&amp;$F135&amp;":"&amp;$F135),INDIRECT($F$1&amp;dbP!$D$2&amp;":"&amp;dbP!$D$2),"&gt;="&amp;Y$6,INDIRECT($F$1&amp;dbP!$D$2&amp;":"&amp;dbP!$D$2),"&lt;="&amp;Y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Z135" s="1">
        <f ca="1">SUMIFS(INDIRECT($F$1&amp;$F135&amp;":"&amp;$F135),INDIRECT($F$1&amp;dbP!$D$2&amp;":"&amp;dbP!$D$2),"&gt;="&amp;Z$6,INDIRECT($F$1&amp;dbP!$D$2&amp;":"&amp;dbP!$D$2),"&lt;="&amp;Z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A135" s="1">
        <f ca="1">SUMIFS(INDIRECT($F$1&amp;$F135&amp;":"&amp;$F135),INDIRECT($F$1&amp;dbP!$D$2&amp;":"&amp;dbP!$D$2),"&gt;="&amp;AA$6,INDIRECT($F$1&amp;dbP!$D$2&amp;":"&amp;dbP!$D$2),"&lt;="&amp;AA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B135" s="1">
        <f ca="1">SUMIFS(INDIRECT($F$1&amp;$F135&amp;":"&amp;$F135),INDIRECT($F$1&amp;dbP!$D$2&amp;":"&amp;dbP!$D$2),"&gt;="&amp;AB$6,INDIRECT($F$1&amp;dbP!$D$2&amp;":"&amp;dbP!$D$2),"&lt;="&amp;AB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C135" s="1">
        <f ca="1">SUMIFS(INDIRECT($F$1&amp;$F135&amp;":"&amp;$F135),INDIRECT($F$1&amp;dbP!$D$2&amp;":"&amp;dbP!$D$2),"&gt;="&amp;AC$6,INDIRECT($F$1&amp;dbP!$D$2&amp;":"&amp;dbP!$D$2),"&lt;="&amp;AC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D135" s="1">
        <f ca="1">SUMIFS(INDIRECT($F$1&amp;$F135&amp;":"&amp;$F135),INDIRECT($F$1&amp;dbP!$D$2&amp;":"&amp;dbP!$D$2),"&gt;="&amp;AD$6,INDIRECT($F$1&amp;dbP!$D$2&amp;":"&amp;dbP!$D$2),"&lt;="&amp;AD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E135" s="1">
        <f ca="1">SUMIFS(INDIRECT($F$1&amp;$F135&amp;":"&amp;$F135),INDIRECT($F$1&amp;dbP!$D$2&amp;":"&amp;dbP!$D$2),"&gt;="&amp;AE$6,INDIRECT($F$1&amp;dbP!$D$2&amp;":"&amp;dbP!$D$2),"&lt;="&amp;AE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F135" s="1">
        <f ca="1">SUMIFS(INDIRECT($F$1&amp;$F135&amp;":"&amp;$F135),INDIRECT($F$1&amp;dbP!$D$2&amp;":"&amp;dbP!$D$2),"&gt;="&amp;AF$6,INDIRECT($F$1&amp;dbP!$D$2&amp;":"&amp;dbP!$D$2),"&lt;="&amp;AF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G135" s="1">
        <f ca="1">SUMIFS(INDIRECT($F$1&amp;$F135&amp;":"&amp;$F135),INDIRECT($F$1&amp;dbP!$D$2&amp;":"&amp;dbP!$D$2),"&gt;="&amp;AG$6,INDIRECT($F$1&amp;dbP!$D$2&amp;":"&amp;dbP!$D$2),"&lt;="&amp;AG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H135" s="1">
        <f ca="1">SUMIFS(INDIRECT($F$1&amp;$F135&amp;":"&amp;$F135),INDIRECT($F$1&amp;dbP!$D$2&amp;":"&amp;dbP!$D$2),"&gt;="&amp;AH$6,INDIRECT($F$1&amp;dbP!$D$2&amp;":"&amp;dbP!$D$2),"&lt;="&amp;AH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I135" s="1">
        <f ca="1">SUMIFS(INDIRECT($F$1&amp;$F135&amp;":"&amp;$F135),INDIRECT($F$1&amp;dbP!$D$2&amp;":"&amp;dbP!$D$2),"&gt;="&amp;AI$6,INDIRECT($F$1&amp;dbP!$D$2&amp;":"&amp;dbP!$D$2),"&lt;="&amp;AI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J135" s="1">
        <f ca="1">SUMIFS(INDIRECT($F$1&amp;$F135&amp;":"&amp;$F135),INDIRECT($F$1&amp;dbP!$D$2&amp;":"&amp;dbP!$D$2),"&gt;="&amp;AJ$6,INDIRECT($F$1&amp;dbP!$D$2&amp;":"&amp;dbP!$D$2),"&lt;="&amp;AJ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K135" s="1">
        <f ca="1">SUMIFS(INDIRECT($F$1&amp;$F135&amp;":"&amp;$F135),INDIRECT($F$1&amp;dbP!$D$2&amp;":"&amp;dbP!$D$2),"&gt;="&amp;AK$6,INDIRECT($F$1&amp;dbP!$D$2&amp;":"&amp;dbP!$D$2),"&lt;="&amp;AK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L135" s="1">
        <f ca="1">SUMIFS(INDIRECT($F$1&amp;$F135&amp;":"&amp;$F135),INDIRECT($F$1&amp;dbP!$D$2&amp;":"&amp;dbP!$D$2),"&gt;="&amp;AL$6,INDIRECT($F$1&amp;dbP!$D$2&amp;":"&amp;dbP!$D$2),"&lt;="&amp;AL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M135" s="1">
        <f ca="1">SUMIFS(INDIRECT($F$1&amp;$F135&amp;":"&amp;$F135),INDIRECT($F$1&amp;dbP!$D$2&amp;":"&amp;dbP!$D$2),"&gt;="&amp;AM$6,INDIRECT($F$1&amp;dbP!$D$2&amp;":"&amp;dbP!$D$2),"&lt;="&amp;AM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N135" s="1">
        <f ca="1">SUMIFS(INDIRECT($F$1&amp;$F135&amp;":"&amp;$F135),INDIRECT($F$1&amp;dbP!$D$2&amp;":"&amp;dbP!$D$2),"&gt;="&amp;AN$6,INDIRECT($F$1&amp;dbP!$D$2&amp;":"&amp;dbP!$D$2),"&lt;="&amp;AN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O135" s="1">
        <f ca="1">SUMIFS(INDIRECT($F$1&amp;$F135&amp;":"&amp;$F135),INDIRECT($F$1&amp;dbP!$D$2&amp;":"&amp;dbP!$D$2),"&gt;="&amp;AO$6,INDIRECT($F$1&amp;dbP!$D$2&amp;":"&amp;dbP!$D$2),"&lt;="&amp;AO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P135" s="1">
        <f ca="1">SUMIFS(INDIRECT($F$1&amp;$F135&amp;":"&amp;$F135),INDIRECT($F$1&amp;dbP!$D$2&amp;":"&amp;dbP!$D$2),"&gt;="&amp;AP$6,INDIRECT($F$1&amp;dbP!$D$2&amp;":"&amp;dbP!$D$2),"&lt;="&amp;AP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Q135" s="1">
        <f ca="1">SUMIFS(INDIRECT($F$1&amp;$F135&amp;":"&amp;$F135),INDIRECT($F$1&amp;dbP!$D$2&amp;":"&amp;dbP!$D$2),"&gt;="&amp;AQ$6,INDIRECT($F$1&amp;dbP!$D$2&amp;":"&amp;dbP!$D$2),"&lt;="&amp;AQ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R135" s="1">
        <f ca="1">SUMIFS(INDIRECT($F$1&amp;$F135&amp;":"&amp;$F135),INDIRECT($F$1&amp;dbP!$D$2&amp;":"&amp;dbP!$D$2),"&gt;="&amp;AR$6,INDIRECT($F$1&amp;dbP!$D$2&amp;":"&amp;dbP!$D$2),"&lt;="&amp;AR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S135" s="1">
        <f ca="1">SUMIFS(INDIRECT($F$1&amp;$F135&amp;":"&amp;$F135),INDIRECT($F$1&amp;dbP!$D$2&amp;":"&amp;dbP!$D$2),"&gt;="&amp;AS$6,INDIRECT($F$1&amp;dbP!$D$2&amp;":"&amp;dbP!$D$2),"&lt;="&amp;AS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T135" s="1">
        <f ca="1">SUMIFS(INDIRECT($F$1&amp;$F135&amp;":"&amp;$F135),INDIRECT($F$1&amp;dbP!$D$2&amp;":"&amp;dbP!$D$2),"&gt;="&amp;AT$6,INDIRECT($F$1&amp;dbP!$D$2&amp;":"&amp;dbP!$D$2),"&lt;="&amp;AT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U135" s="1">
        <f ca="1">SUMIFS(INDIRECT($F$1&amp;$F135&amp;":"&amp;$F135),INDIRECT($F$1&amp;dbP!$D$2&amp;":"&amp;dbP!$D$2),"&gt;="&amp;AU$6,INDIRECT($F$1&amp;dbP!$D$2&amp;":"&amp;dbP!$D$2),"&lt;="&amp;AU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V135" s="1">
        <f ca="1">SUMIFS(INDIRECT($F$1&amp;$F135&amp;":"&amp;$F135),INDIRECT($F$1&amp;dbP!$D$2&amp;":"&amp;dbP!$D$2),"&gt;="&amp;AV$6,INDIRECT($F$1&amp;dbP!$D$2&amp;":"&amp;dbP!$D$2),"&lt;="&amp;AV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W135" s="1">
        <f ca="1">SUMIFS(INDIRECT($F$1&amp;$F135&amp;":"&amp;$F135),INDIRECT($F$1&amp;dbP!$D$2&amp;":"&amp;dbP!$D$2),"&gt;="&amp;AW$6,INDIRECT($F$1&amp;dbP!$D$2&amp;":"&amp;dbP!$D$2),"&lt;="&amp;AW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X135" s="1">
        <f ca="1">SUMIFS(INDIRECT($F$1&amp;$F135&amp;":"&amp;$F135),INDIRECT($F$1&amp;dbP!$D$2&amp;":"&amp;dbP!$D$2),"&gt;="&amp;AX$6,INDIRECT($F$1&amp;dbP!$D$2&amp;":"&amp;dbP!$D$2),"&lt;="&amp;AX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Y135" s="1">
        <f ca="1">SUMIFS(INDIRECT($F$1&amp;$F135&amp;":"&amp;$F135),INDIRECT($F$1&amp;dbP!$D$2&amp;":"&amp;dbP!$D$2),"&gt;="&amp;AY$6,INDIRECT($F$1&amp;dbP!$D$2&amp;":"&amp;dbP!$D$2),"&lt;="&amp;AY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Z135" s="1">
        <f ca="1">SUMIFS(INDIRECT($F$1&amp;$F135&amp;":"&amp;$F135),INDIRECT($F$1&amp;dbP!$D$2&amp;":"&amp;dbP!$D$2),"&gt;="&amp;AZ$6,INDIRECT($F$1&amp;dbP!$D$2&amp;":"&amp;dbP!$D$2),"&lt;="&amp;AZ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A135" s="1">
        <f ca="1">SUMIFS(INDIRECT($F$1&amp;$F135&amp;":"&amp;$F135),INDIRECT($F$1&amp;dbP!$D$2&amp;":"&amp;dbP!$D$2),"&gt;="&amp;BA$6,INDIRECT($F$1&amp;dbP!$D$2&amp;":"&amp;dbP!$D$2),"&lt;="&amp;BA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B135" s="1">
        <f ca="1">SUMIFS(INDIRECT($F$1&amp;$F135&amp;":"&amp;$F135),INDIRECT($F$1&amp;dbP!$D$2&amp;":"&amp;dbP!$D$2),"&gt;="&amp;BB$6,INDIRECT($F$1&amp;dbP!$D$2&amp;":"&amp;dbP!$D$2),"&lt;="&amp;BB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C135" s="1">
        <f ca="1">SUMIFS(INDIRECT($F$1&amp;$F135&amp;":"&amp;$F135),INDIRECT($F$1&amp;dbP!$D$2&amp;":"&amp;dbP!$D$2),"&gt;="&amp;BC$6,INDIRECT($F$1&amp;dbP!$D$2&amp;":"&amp;dbP!$D$2),"&lt;="&amp;BC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D135" s="1">
        <f ca="1">SUMIFS(INDIRECT($F$1&amp;$F135&amp;":"&amp;$F135),INDIRECT($F$1&amp;dbP!$D$2&amp;":"&amp;dbP!$D$2),"&gt;="&amp;BD$6,INDIRECT($F$1&amp;dbP!$D$2&amp;":"&amp;dbP!$D$2),"&lt;="&amp;BD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E135" s="1">
        <f ca="1">SUMIFS(INDIRECT($F$1&amp;$F135&amp;":"&amp;$F135),INDIRECT($F$1&amp;dbP!$D$2&amp;":"&amp;dbP!$D$2),"&gt;="&amp;BE$6,INDIRECT($F$1&amp;dbP!$D$2&amp;":"&amp;dbP!$D$2),"&lt;="&amp;BE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</row>
    <row r="136" spans="2:57" x14ac:dyDescent="0.3">
      <c r="B136" s="1">
        <f>MAX(B$109:B135)+1</f>
        <v>215</v>
      </c>
      <c r="F136" s="1" t="str">
        <f ca="1">INDIRECT($B$1&amp;Items!H$2&amp;$B136)</f>
        <v>Y</v>
      </c>
      <c r="H136" s="13" t="str">
        <f ca="1">INDIRECT($B$1&amp;Items!E$2&amp;$B136)</f>
        <v>Ввод в эксплуатацию</v>
      </c>
      <c r="I136" s="13" t="str">
        <f ca="1">IF(INDIRECT($B$1&amp;Items!F$2&amp;$B136)="",H136,INDIRECT($B$1&amp;Items!F$2&amp;$B136))</f>
        <v>Основные средства - тип - 3</v>
      </c>
      <c r="J136" s="1" t="str">
        <f ca="1">IF(INDIRECT($B$1&amp;Items!G$2&amp;$B136)="",IF(H136&lt;&gt;I136,"  "&amp;I136,I136),"    "&amp;INDIRECT($B$1&amp;Items!G$2&amp;$B136))</f>
        <v xml:space="preserve">    Капзатраты - тип - 3 - 2</v>
      </c>
      <c r="S136" s="1">
        <f ca="1">SUM($U136:INDIRECT(ADDRESS(ROW(),SUMIFS($1:$1,$5:$5,MAX($5:$5)))))</f>
        <v>1764907.8369140625</v>
      </c>
      <c r="V136" s="1">
        <f ca="1">SUMIFS(INDIRECT($F$1&amp;$F136&amp;":"&amp;$F136),INDIRECT($F$1&amp;dbP!$D$2&amp;":"&amp;dbP!$D$2),"&gt;="&amp;V$6,INDIRECT($F$1&amp;dbP!$D$2&amp;":"&amp;dbP!$D$2),"&lt;="&amp;V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W136" s="1">
        <f ca="1">SUMIFS(INDIRECT($F$1&amp;$F136&amp;":"&amp;$F136),INDIRECT($F$1&amp;dbP!$D$2&amp;":"&amp;dbP!$D$2),"&gt;="&amp;W$6,INDIRECT($F$1&amp;dbP!$D$2&amp;":"&amp;dbP!$D$2),"&lt;="&amp;W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1764907.8369140625</v>
      </c>
      <c r="X136" s="1">
        <f ca="1">SUMIFS(INDIRECT($F$1&amp;$F136&amp;":"&amp;$F136),INDIRECT($F$1&amp;dbP!$D$2&amp;":"&amp;dbP!$D$2),"&gt;="&amp;X$6,INDIRECT($F$1&amp;dbP!$D$2&amp;":"&amp;dbP!$D$2),"&lt;="&amp;X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Y136" s="1">
        <f ca="1">SUMIFS(INDIRECT($F$1&amp;$F136&amp;":"&amp;$F136),INDIRECT($F$1&amp;dbP!$D$2&amp;":"&amp;dbP!$D$2),"&gt;="&amp;Y$6,INDIRECT($F$1&amp;dbP!$D$2&amp;":"&amp;dbP!$D$2),"&lt;="&amp;Y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Z136" s="1">
        <f ca="1">SUMIFS(INDIRECT($F$1&amp;$F136&amp;":"&amp;$F136),INDIRECT($F$1&amp;dbP!$D$2&amp;":"&amp;dbP!$D$2),"&gt;="&amp;Z$6,INDIRECT($F$1&amp;dbP!$D$2&amp;":"&amp;dbP!$D$2),"&lt;="&amp;Z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A136" s="1">
        <f ca="1">SUMIFS(INDIRECT($F$1&amp;$F136&amp;":"&amp;$F136),INDIRECT($F$1&amp;dbP!$D$2&amp;":"&amp;dbP!$D$2),"&gt;="&amp;AA$6,INDIRECT($F$1&amp;dbP!$D$2&amp;":"&amp;dbP!$D$2),"&lt;="&amp;AA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B136" s="1">
        <f ca="1">SUMIFS(INDIRECT($F$1&amp;$F136&amp;":"&amp;$F136),INDIRECT($F$1&amp;dbP!$D$2&amp;":"&amp;dbP!$D$2),"&gt;="&amp;AB$6,INDIRECT($F$1&amp;dbP!$D$2&amp;":"&amp;dbP!$D$2),"&lt;="&amp;AB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C136" s="1">
        <f ca="1">SUMIFS(INDIRECT($F$1&amp;$F136&amp;":"&amp;$F136),INDIRECT($F$1&amp;dbP!$D$2&amp;":"&amp;dbP!$D$2),"&gt;="&amp;AC$6,INDIRECT($F$1&amp;dbP!$D$2&amp;":"&amp;dbP!$D$2),"&lt;="&amp;AC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D136" s="1">
        <f ca="1">SUMIFS(INDIRECT($F$1&amp;$F136&amp;":"&amp;$F136),INDIRECT($F$1&amp;dbP!$D$2&amp;":"&amp;dbP!$D$2),"&gt;="&amp;AD$6,INDIRECT($F$1&amp;dbP!$D$2&amp;":"&amp;dbP!$D$2),"&lt;="&amp;AD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E136" s="1">
        <f ca="1">SUMIFS(INDIRECT($F$1&amp;$F136&amp;":"&amp;$F136),INDIRECT($F$1&amp;dbP!$D$2&amp;":"&amp;dbP!$D$2),"&gt;="&amp;AE$6,INDIRECT($F$1&amp;dbP!$D$2&amp;":"&amp;dbP!$D$2),"&lt;="&amp;AE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F136" s="1">
        <f ca="1">SUMIFS(INDIRECT($F$1&amp;$F136&amp;":"&amp;$F136),INDIRECT($F$1&amp;dbP!$D$2&amp;":"&amp;dbP!$D$2),"&gt;="&amp;AF$6,INDIRECT($F$1&amp;dbP!$D$2&amp;":"&amp;dbP!$D$2),"&lt;="&amp;AF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G136" s="1">
        <f ca="1">SUMIFS(INDIRECT($F$1&amp;$F136&amp;":"&amp;$F136),INDIRECT($F$1&amp;dbP!$D$2&amp;":"&amp;dbP!$D$2),"&gt;="&amp;AG$6,INDIRECT($F$1&amp;dbP!$D$2&amp;":"&amp;dbP!$D$2),"&lt;="&amp;AG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H136" s="1">
        <f ca="1">SUMIFS(INDIRECT($F$1&amp;$F136&amp;":"&amp;$F136),INDIRECT($F$1&amp;dbP!$D$2&amp;":"&amp;dbP!$D$2),"&gt;="&amp;AH$6,INDIRECT($F$1&amp;dbP!$D$2&amp;":"&amp;dbP!$D$2),"&lt;="&amp;AH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I136" s="1">
        <f ca="1">SUMIFS(INDIRECT($F$1&amp;$F136&amp;":"&amp;$F136),INDIRECT($F$1&amp;dbP!$D$2&amp;":"&amp;dbP!$D$2),"&gt;="&amp;AI$6,INDIRECT($F$1&amp;dbP!$D$2&amp;":"&amp;dbP!$D$2),"&lt;="&amp;AI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J136" s="1">
        <f ca="1">SUMIFS(INDIRECT($F$1&amp;$F136&amp;":"&amp;$F136),INDIRECT($F$1&amp;dbP!$D$2&amp;":"&amp;dbP!$D$2),"&gt;="&amp;AJ$6,INDIRECT($F$1&amp;dbP!$D$2&amp;":"&amp;dbP!$D$2),"&lt;="&amp;AJ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K136" s="1">
        <f ca="1">SUMIFS(INDIRECT($F$1&amp;$F136&amp;":"&amp;$F136),INDIRECT($F$1&amp;dbP!$D$2&amp;":"&amp;dbP!$D$2),"&gt;="&amp;AK$6,INDIRECT($F$1&amp;dbP!$D$2&amp;":"&amp;dbP!$D$2),"&lt;="&amp;AK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L136" s="1">
        <f ca="1">SUMIFS(INDIRECT($F$1&amp;$F136&amp;":"&amp;$F136),INDIRECT($F$1&amp;dbP!$D$2&amp;":"&amp;dbP!$D$2),"&gt;="&amp;AL$6,INDIRECT($F$1&amp;dbP!$D$2&amp;":"&amp;dbP!$D$2),"&lt;="&amp;AL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M136" s="1">
        <f ca="1">SUMIFS(INDIRECT($F$1&amp;$F136&amp;":"&amp;$F136),INDIRECT($F$1&amp;dbP!$D$2&amp;":"&amp;dbP!$D$2),"&gt;="&amp;AM$6,INDIRECT($F$1&amp;dbP!$D$2&amp;":"&amp;dbP!$D$2),"&lt;="&amp;AM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N136" s="1">
        <f ca="1">SUMIFS(INDIRECT($F$1&amp;$F136&amp;":"&amp;$F136),INDIRECT($F$1&amp;dbP!$D$2&amp;":"&amp;dbP!$D$2),"&gt;="&amp;AN$6,INDIRECT($F$1&amp;dbP!$D$2&amp;":"&amp;dbP!$D$2),"&lt;="&amp;AN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O136" s="1">
        <f ca="1">SUMIFS(INDIRECT($F$1&amp;$F136&amp;":"&amp;$F136),INDIRECT($F$1&amp;dbP!$D$2&amp;":"&amp;dbP!$D$2),"&gt;="&amp;AO$6,INDIRECT($F$1&amp;dbP!$D$2&amp;":"&amp;dbP!$D$2),"&lt;="&amp;AO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P136" s="1">
        <f ca="1">SUMIFS(INDIRECT($F$1&amp;$F136&amp;":"&amp;$F136),INDIRECT($F$1&amp;dbP!$D$2&amp;":"&amp;dbP!$D$2),"&gt;="&amp;AP$6,INDIRECT($F$1&amp;dbP!$D$2&amp;":"&amp;dbP!$D$2),"&lt;="&amp;AP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Q136" s="1">
        <f ca="1">SUMIFS(INDIRECT($F$1&amp;$F136&amp;":"&amp;$F136),INDIRECT($F$1&amp;dbP!$D$2&amp;":"&amp;dbP!$D$2),"&gt;="&amp;AQ$6,INDIRECT($F$1&amp;dbP!$D$2&amp;":"&amp;dbP!$D$2),"&lt;="&amp;AQ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R136" s="1">
        <f ca="1">SUMIFS(INDIRECT($F$1&amp;$F136&amp;":"&amp;$F136),INDIRECT($F$1&amp;dbP!$D$2&amp;":"&amp;dbP!$D$2),"&gt;="&amp;AR$6,INDIRECT($F$1&amp;dbP!$D$2&amp;":"&amp;dbP!$D$2),"&lt;="&amp;AR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S136" s="1">
        <f ca="1">SUMIFS(INDIRECT($F$1&amp;$F136&amp;":"&amp;$F136),INDIRECT($F$1&amp;dbP!$D$2&amp;":"&amp;dbP!$D$2),"&gt;="&amp;AS$6,INDIRECT($F$1&amp;dbP!$D$2&amp;":"&amp;dbP!$D$2),"&lt;="&amp;AS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T136" s="1">
        <f ca="1">SUMIFS(INDIRECT($F$1&amp;$F136&amp;":"&amp;$F136),INDIRECT($F$1&amp;dbP!$D$2&amp;":"&amp;dbP!$D$2),"&gt;="&amp;AT$6,INDIRECT($F$1&amp;dbP!$D$2&amp;":"&amp;dbP!$D$2),"&lt;="&amp;AT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U136" s="1">
        <f ca="1">SUMIFS(INDIRECT($F$1&amp;$F136&amp;":"&amp;$F136),INDIRECT($F$1&amp;dbP!$D$2&amp;":"&amp;dbP!$D$2),"&gt;="&amp;AU$6,INDIRECT($F$1&amp;dbP!$D$2&amp;":"&amp;dbP!$D$2),"&lt;="&amp;AU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V136" s="1">
        <f ca="1">SUMIFS(INDIRECT($F$1&amp;$F136&amp;":"&amp;$F136),INDIRECT($F$1&amp;dbP!$D$2&amp;":"&amp;dbP!$D$2),"&gt;="&amp;AV$6,INDIRECT($F$1&amp;dbP!$D$2&amp;":"&amp;dbP!$D$2),"&lt;="&amp;AV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W136" s="1">
        <f ca="1">SUMIFS(INDIRECT($F$1&amp;$F136&amp;":"&amp;$F136),INDIRECT($F$1&amp;dbP!$D$2&amp;":"&amp;dbP!$D$2),"&gt;="&amp;AW$6,INDIRECT($F$1&amp;dbP!$D$2&amp;":"&amp;dbP!$D$2),"&lt;="&amp;AW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X136" s="1">
        <f ca="1">SUMIFS(INDIRECT($F$1&amp;$F136&amp;":"&amp;$F136),INDIRECT($F$1&amp;dbP!$D$2&amp;":"&amp;dbP!$D$2),"&gt;="&amp;AX$6,INDIRECT($F$1&amp;dbP!$D$2&amp;":"&amp;dbP!$D$2),"&lt;="&amp;AX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Y136" s="1">
        <f ca="1">SUMIFS(INDIRECT($F$1&amp;$F136&amp;":"&amp;$F136),INDIRECT($F$1&amp;dbP!$D$2&amp;":"&amp;dbP!$D$2),"&gt;="&amp;AY$6,INDIRECT($F$1&amp;dbP!$D$2&amp;":"&amp;dbP!$D$2),"&lt;="&amp;AY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Z136" s="1">
        <f ca="1">SUMIFS(INDIRECT($F$1&amp;$F136&amp;":"&amp;$F136),INDIRECT($F$1&amp;dbP!$D$2&amp;":"&amp;dbP!$D$2),"&gt;="&amp;AZ$6,INDIRECT($F$1&amp;dbP!$D$2&amp;":"&amp;dbP!$D$2),"&lt;="&amp;AZ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A136" s="1">
        <f ca="1">SUMIFS(INDIRECT($F$1&amp;$F136&amp;":"&amp;$F136),INDIRECT($F$1&amp;dbP!$D$2&amp;":"&amp;dbP!$D$2),"&gt;="&amp;BA$6,INDIRECT($F$1&amp;dbP!$D$2&amp;":"&amp;dbP!$D$2),"&lt;="&amp;BA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B136" s="1">
        <f ca="1">SUMIFS(INDIRECT($F$1&amp;$F136&amp;":"&amp;$F136),INDIRECT($F$1&amp;dbP!$D$2&amp;":"&amp;dbP!$D$2),"&gt;="&amp;BB$6,INDIRECT($F$1&amp;dbP!$D$2&amp;":"&amp;dbP!$D$2),"&lt;="&amp;BB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C136" s="1">
        <f ca="1">SUMIFS(INDIRECT($F$1&amp;$F136&amp;":"&amp;$F136),INDIRECT($F$1&amp;dbP!$D$2&amp;":"&amp;dbP!$D$2),"&gt;="&amp;BC$6,INDIRECT($F$1&amp;dbP!$D$2&amp;":"&amp;dbP!$D$2),"&lt;="&amp;BC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D136" s="1">
        <f ca="1">SUMIFS(INDIRECT($F$1&amp;$F136&amp;":"&amp;$F136),INDIRECT($F$1&amp;dbP!$D$2&amp;":"&amp;dbP!$D$2),"&gt;="&amp;BD$6,INDIRECT($F$1&amp;dbP!$D$2&amp;":"&amp;dbP!$D$2),"&lt;="&amp;BD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E136" s="1">
        <f ca="1">SUMIFS(INDIRECT($F$1&amp;$F136&amp;":"&amp;$F136),INDIRECT($F$1&amp;dbP!$D$2&amp;":"&amp;dbP!$D$2),"&gt;="&amp;BE$6,INDIRECT($F$1&amp;dbP!$D$2&amp;":"&amp;dbP!$D$2),"&lt;="&amp;BE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</row>
    <row r="137" spans="2:57" x14ac:dyDescent="0.3">
      <c r="B137" s="1">
        <f>MAX(B$109:B136)+1</f>
        <v>216</v>
      </c>
      <c r="F137" s="1" t="str">
        <f ca="1">INDIRECT($B$1&amp;Items!H$2&amp;$B137)</f>
        <v>Y</v>
      </c>
      <c r="H137" s="13" t="str">
        <f ca="1">INDIRECT($B$1&amp;Items!E$2&amp;$B137)</f>
        <v>Ввод в эксплуатацию</v>
      </c>
      <c r="I137" s="13" t="str">
        <f ca="1">IF(INDIRECT($B$1&amp;Items!F$2&amp;$B137)="",H137,INDIRECT($B$1&amp;Items!F$2&amp;$B137))</f>
        <v>Основные средства - тип - 3</v>
      </c>
      <c r="J137" s="1" t="str">
        <f ca="1">IF(INDIRECT($B$1&amp;Items!G$2&amp;$B137)="",IF(H137&lt;&gt;I137,"  "&amp;I137,I137),"    "&amp;INDIRECT($B$1&amp;Items!G$2&amp;$B137))</f>
        <v xml:space="preserve">    Капзатраты - тип - 3 - 3</v>
      </c>
      <c r="S137" s="1">
        <f ca="1">SUM($U137:INDIRECT(ADDRESS(ROW(),SUMIFS($1:$1,$5:$5,MAX($5:$5)))))</f>
        <v>1536938.1819187207</v>
      </c>
      <c r="V137" s="1">
        <f ca="1">SUMIFS(INDIRECT($F$1&amp;$F137&amp;":"&amp;$F137),INDIRECT($F$1&amp;dbP!$D$2&amp;":"&amp;dbP!$D$2),"&gt;="&amp;V$6,INDIRECT($F$1&amp;dbP!$D$2&amp;":"&amp;dbP!$D$2),"&lt;="&amp;V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W137" s="1">
        <f ca="1">SUMIFS(INDIRECT($F$1&amp;$F137&amp;":"&amp;$F137),INDIRECT($F$1&amp;dbP!$D$2&amp;":"&amp;dbP!$D$2),"&gt;="&amp;W$6,INDIRECT($F$1&amp;dbP!$D$2&amp;":"&amp;dbP!$D$2),"&lt;="&amp;W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1536938.1819187207</v>
      </c>
      <c r="X137" s="1">
        <f ca="1">SUMIFS(INDIRECT($F$1&amp;$F137&amp;":"&amp;$F137),INDIRECT($F$1&amp;dbP!$D$2&amp;":"&amp;dbP!$D$2),"&gt;="&amp;X$6,INDIRECT($F$1&amp;dbP!$D$2&amp;":"&amp;dbP!$D$2),"&lt;="&amp;X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Y137" s="1">
        <f ca="1">SUMIFS(INDIRECT($F$1&amp;$F137&amp;":"&amp;$F137),INDIRECT($F$1&amp;dbP!$D$2&amp;":"&amp;dbP!$D$2),"&gt;="&amp;Y$6,INDIRECT($F$1&amp;dbP!$D$2&amp;":"&amp;dbP!$D$2),"&lt;="&amp;Y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Z137" s="1">
        <f ca="1">SUMIFS(INDIRECT($F$1&amp;$F137&amp;":"&amp;$F137),INDIRECT($F$1&amp;dbP!$D$2&amp;":"&amp;dbP!$D$2),"&gt;="&amp;Z$6,INDIRECT($F$1&amp;dbP!$D$2&amp;":"&amp;dbP!$D$2),"&lt;="&amp;Z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A137" s="1">
        <f ca="1">SUMIFS(INDIRECT($F$1&amp;$F137&amp;":"&amp;$F137),INDIRECT($F$1&amp;dbP!$D$2&amp;":"&amp;dbP!$D$2),"&gt;="&amp;AA$6,INDIRECT($F$1&amp;dbP!$D$2&amp;":"&amp;dbP!$D$2),"&lt;="&amp;AA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B137" s="1">
        <f ca="1">SUMIFS(INDIRECT($F$1&amp;$F137&amp;":"&amp;$F137),INDIRECT($F$1&amp;dbP!$D$2&amp;":"&amp;dbP!$D$2),"&gt;="&amp;AB$6,INDIRECT($F$1&amp;dbP!$D$2&amp;":"&amp;dbP!$D$2),"&lt;="&amp;AB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C137" s="1">
        <f ca="1">SUMIFS(INDIRECT($F$1&amp;$F137&amp;":"&amp;$F137),INDIRECT($F$1&amp;dbP!$D$2&amp;":"&amp;dbP!$D$2),"&gt;="&amp;AC$6,INDIRECT($F$1&amp;dbP!$D$2&amp;":"&amp;dbP!$D$2),"&lt;="&amp;AC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D137" s="1">
        <f ca="1">SUMIFS(INDIRECT($F$1&amp;$F137&amp;":"&amp;$F137),INDIRECT($F$1&amp;dbP!$D$2&amp;":"&amp;dbP!$D$2),"&gt;="&amp;AD$6,INDIRECT($F$1&amp;dbP!$D$2&amp;":"&amp;dbP!$D$2),"&lt;="&amp;AD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E137" s="1">
        <f ca="1">SUMIFS(INDIRECT($F$1&amp;$F137&amp;":"&amp;$F137),INDIRECT($F$1&amp;dbP!$D$2&amp;":"&amp;dbP!$D$2),"&gt;="&amp;AE$6,INDIRECT($F$1&amp;dbP!$D$2&amp;":"&amp;dbP!$D$2),"&lt;="&amp;AE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F137" s="1">
        <f ca="1">SUMIFS(INDIRECT($F$1&amp;$F137&amp;":"&amp;$F137),INDIRECT($F$1&amp;dbP!$D$2&amp;":"&amp;dbP!$D$2),"&gt;="&amp;AF$6,INDIRECT($F$1&amp;dbP!$D$2&amp;":"&amp;dbP!$D$2),"&lt;="&amp;AF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G137" s="1">
        <f ca="1">SUMIFS(INDIRECT($F$1&amp;$F137&amp;":"&amp;$F137),INDIRECT($F$1&amp;dbP!$D$2&amp;":"&amp;dbP!$D$2),"&gt;="&amp;AG$6,INDIRECT($F$1&amp;dbP!$D$2&amp;":"&amp;dbP!$D$2),"&lt;="&amp;AG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H137" s="1">
        <f ca="1">SUMIFS(INDIRECT($F$1&amp;$F137&amp;":"&amp;$F137),INDIRECT($F$1&amp;dbP!$D$2&amp;":"&amp;dbP!$D$2),"&gt;="&amp;AH$6,INDIRECT($F$1&amp;dbP!$D$2&amp;":"&amp;dbP!$D$2),"&lt;="&amp;AH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I137" s="1">
        <f ca="1">SUMIFS(INDIRECT($F$1&amp;$F137&amp;":"&amp;$F137),INDIRECT($F$1&amp;dbP!$D$2&amp;":"&amp;dbP!$D$2),"&gt;="&amp;AI$6,INDIRECT($F$1&amp;dbP!$D$2&amp;":"&amp;dbP!$D$2),"&lt;="&amp;AI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J137" s="1">
        <f ca="1">SUMIFS(INDIRECT($F$1&amp;$F137&amp;":"&amp;$F137),INDIRECT($F$1&amp;dbP!$D$2&amp;":"&amp;dbP!$D$2),"&gt;="&amp;AJ$6,INDIRECT($F$1&amp;dbP!$D$2&amp;":"&amp;dbP!$D$2),"&lt;="&amp;AJ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K137" s="1">
        <f ca="1">SUMIFS(INDIRECT($F$1&amp;$F137&amp;":"&amp;$F137),INDIRECT($F$1&amp;dbP!$D$2&amp;":"&amp;dbP!$D$2),"&gt;="&amp;AK$6,INDIRECT($F$1&amp;dbP!$D$2&amp;":"&amp;dbP!$D$2),"&lt;="&amp;AK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L137" s="1">
        <f ca="1">SUMIFS(INDIRECT($F$1&amp;$F137&amp;":"&amp;$F137),INDIRECT($F$1&amp;dbP!$D$2&amp;":"&amp;dbP!$D$2),"&gt;="&amp;AL$6,INDIRECT($F$1&amp;dbP!$D$2&amp;":"&amp;dbP!$D$2),"&lt;="&amp;AL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M137" s="1">
        <f ca="1">SUMIFS(INDIRECT($F$1&amp;$F137&amp;":"&amp;$F137),INDIRECT($F$1&amp;dbP!$D$2&amp;":"&amp;dbP!$D$2),"&gt;="&amp;AM$6,INDIRECT($F$1&amp;dbP!$D$2&amp;":"&amp;dbP!$D$2),"&lt;="&amp;AM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N137" s="1">
        <f ca="1">SUMIFS(INDIRECT($F$1&amp;$F137&amp;":"&amp;$F137),INDIRECT($F$1&amp;dbP!$D$2&amp;":"&amp;dbP!$D$2),"&gt;="&amp;AN$6,INDIRECT($F$1&amp;dbP!$D$2&amp;":"&amp;dbP!$D$2),"&lt;="&amp;AN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O137" s="1">
        <f ca="1">SUMIFS(INDIRECT($F$1&amp;$F137&amp;":"&amp;$F137),INDIRECT($F$1&amp;dbP!$D$2&amp;":"&amp;dbP!$D$2),"&gt;="&amp;AO$6,INDIRECT($F$1&amp;dbP!$D$2&amp;":"&amp;dbP!$D$2),"&lt;="&amp;AO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P137" s="1">
        <f ca="1">SUMIFS(INDIRECT($F$1&amp;$F137&amp;":"&amp;$F137),INDIRECT($F$1&amp;dbP!$D$2&amp;":"&amp;dbP!$D$2),"&gt;="&amp;AP$6,INDIRECT($F$1&amp;dbP!$D$2&amp;":"&amp;dbP!$D$2),"&lt;="&amp;AP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Q137" s="1">
        <f ca="1">SUMIFS(INDIRECT($F$1&amp;$F137&amp;":"&amp;$F137),INDIRECT($F$1&amp;dbP!$D$2&amp;":"&amp;dbP!$D$2),"&gt;="&amp;AQ$6,INDIRECT($F$1&amp;dbP!$D$2&amp;":"&amp;dbP!$D$2),"&lt;="&amp;AQ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R137" s="1">
        <f ca="1">SUMIFS(INDIRECT($F$1&amp;$F137&amp;":"&amp;$F137),INDIRECT($F$1&amp;dbP!$D$2&amp;":"&amp;dbP!$D$2),"&gt;="&amp;AR$6,INDIRECT($F$1&amp;dbP!$D$2&amp;":"&amp;dbP!$D$2),"&lt;="&amp;AR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S137" s="1">
        <f ca="1">SUMIFS(INDIRECT($F$1&amp;$F137&amp;":"&amp;$F137),INDIRECT($F$1&amp;dbP!$D$2&amp;":"&amp;dbP!$D$2),"&gt;="&amp;AS$6,INDIRECT($F$1&amp;dbP!$D$2&amp;":"&amp;dbP!$D$2),"&lt;="&amp;AS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T137" s="1">
        <f ca="1">SUMIFS(INDIRECT($F$1&amp;$F137&amp;":"&amp;$F137),INDIRECT($F$1&amp;dbP!$D$2&amp;":"&amp;dbP!$D$2),"&gt;="&amp;AT$6,INDIRECT($F$1&amp;dbP!$D$2&amp;":"&amp;dbP!$D$2),"&lt;="&amp;AT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U137" s="1">
        <f ca="1">SUMIFS(INDIRECT($F$1&amp;$F137&amp;":"&amp;$F137),INDIRECT($F$1&amp;dbP!$D$2&amp;":"&amp;dbP!$D$2),"&gt;="&amp;AU$6,INDIRECT($F$1&amp;dbP!$D$2&amp;":"&amp;dbP!$D$2),"&lt;="&amp;AU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V137" s="1">
        <f ca="1">SUMIFS(INDIRECT($F$1&amp;$F137&amp;":"&amp;$F137),INDIRECT($F$1&amp;dbP!$D$2&amp;":"&amp;dbP!$D$2),"&gt;="&amp;AV$6,INDIRECT($F$1&amp;dbP!$D$2&amp;":"&amp;dbP!$D$2),"&lt;="&amp;AV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W137" s="1">
        <f ca="1">SUMIFS(INDIRECT($F$1&amp;$F137&amp;":"&amp;$F137),INDIRECT($F$1&amp;dbP!$D$2&amp;":"&amp;dbP!$D$2),"&gt;="&amp;AW$6,INDIRECT($F$1&amp;dbP!$D$2&amp;":"&amp;dbP!$D$2),"&lt;="&amp;AW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X137" s="1">
        <f ca="1">SUMIFS(INDIRECT($F$1&amp;$F137&amp;":"&amp;$F137),INDIRECT($F$1&amp;dbP!$D$2&amp;":"&amp;dbP!$D$2),"&gt;="&amp;AX$6,INDIRECT($F$1&amp;dbP!$D$2&amp;":"&amp;dbP!$D$2),"&lt;="&amp;AX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Y137" s="1">
        <f ca="1">SUMIFS(INDIRECT($F$1&amp;$F137&amp;":"&amp;$F137),INDIRECT($F$1&amp;dbP!$D$2&amp;":"&amp;dbP!$D$2),"&gt;="&amp;AY$6,INDIRECT($F$1&amp;dbP!$D$2&amp;":"&amp;dbP!$D$2),"&lt;="&amp;AY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Z137" s="1">
        <f ca="1">SUMIFS(INDIRECT($F$1&amp;$F137&amp;":"&amp;$F137),INDIRECT($F$1&amp;dbP!$D$2&amp;":"&amp;dbP!$D$2),"&gt;="&amp;AZ$6,INDIRECT($F$1&amp;dbP!$D$2&amp;":"&amp;dbP!$D$2),"&lt;="&amp;AZ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A137" s="1">
        <f ca="1">SUMIFS(INDIRECT($F$1&amp;$F137&amp;":"&amp;$F137),INDIRECT($F$1&amp;dbP!$D$2&amp;":"&amp;dbP!$D$2),"&gt;="&amp;BA$6,INDIRECT($F$1&amp;dbP!$D$2&amp;":"&amp;dbP!$D$2),"&lt;="&amp;BA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B137" s="1">
        <f ca="1">SUMIFS(INDIRECT($F$1&amp;$F137&amp;":"&amp;$F137),INDIRECT($F$1&amp;dbP!$D$2&amp;":"&amp;dbP!$D$2),"&gt;="&amp;BB$6,INDIRECT($F$1&amp;dbP!$D$2&amp;":"&amp;dbP!$D$2),"&lt;="&amp;BB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C137" s="1">
        <f ca="1">SUMIFS(INDIRECT($F$1&amp;$F137&amp;":"&amp;$F137),INDIRECT($F$1&amp;dbP!$D$2&amp;":"&amp;dbP!$D$2),"&gt;="&amp;BC$6,INDIRECT($F$1&amp;dbP!$D$2&amp;":"&amp;dbP!$D$2),"&lt;="&amp;BC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D137" s="1">
        <f ca="1">SUMIFS(INDIRECT($F$1&amp;$F137&amp;":"&amp;$F137),INDIRECT($F$1&amp;dbP!$D$2&amp;":"&amp;dbP!$D$2),"&gt;="&amp;BD$6,INDIRECT($F$1&amp;dbP!$D$2&amp;":"&amp;dbP!$D$2),"&lt;="&amp;BD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E137" s="1">
        <f ca="1">SUMIFS(INDIRECT($F$1&amp;$F137&amp;":"&amp;$F137),INDIRECT($F$1&amp;dbP!$D$2&amp;":"&amp;dbP!$D$2),"&gt;="&amp;BE$6,INDIRECT($F$1&amp;dbP!$D$2&amp;":"&amp;dbP!$D$2),"&lt;="&amp;BE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</row>
    <row r="138" spans="2:57" x14ac:dyDescent="0.3">
      <c r="B138" s="1">
        <f>MAX(B$109:B137)+1</f>
        <v>217</v>
      </c>
      <c r="F138" s="1" t="str">
        <f ca="1">INDIRECT($B$1&amp;Items!H$2&amp;$B138)</f>
        <v>Y</v>
      </c>
      <c r="H138" s="13" t="str">
        <f ca="1">INDIRECT($B$1&amp;Items!E$2&amp;$B138)</f>
        <v>Ввод в эксплуатацию</v>
      </c>
      <c r="I138" s="13" t="str">
        <f ca="1">IF(INDIRECT($B$1&amp;Items!F$2&amp;$B138)="",H138,INDIRECT($B$1&amp;Items!F$2&amp;$B138))</f>
        <v>Основные средства - тип - 3</v>
      </c>
      <c r="J138" s="1" t="str">
        <f ca="1">IF(INDIRECT($B$1&amp;Items!G$2&amp;$B138)="",IF(H138&lt;&gt;I138,"  "&amp;I138,I138),"    "&amp;INDIRECT($B$1&amp;Items!G$2&amp;$B138))</f>
        <v xml:space="preserve">    Капзатраты - тип - 3 - 4</v>
      </c>
      <c r="S138" s="1">
        <f ca="1">SUM($U138:INDIRECT(ADDRESS(ROW(),SUMIFS($1:$1,$5:$5,MAX($5:$5)))))</f>
        <v>888569.35200000007</v>
      </c>
      <c r="V138" s="1">
        <f ca="1">SUMIFS(INDIRECT($F$1&amp;$F138&amp;":"&amp;$F138),INDIRECT($F$1&amp;dbP!$D$2&amp;":"&amp;dbP!$D$2),"&gt;="&amp;V$6,INDIRECT($F$1&amp;dbP!$D$2&amp;":"&amp;dbP!$D$2),"&lt;="&amp;V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W138" s="1">
        <f ca="1">SUMIFS(INDIRECT($F$1&amp;$F138&amp;":"&amp;$F138),INDIRECT($F$1&amp;dbP!$D$2&amp;":"&amp;dbP!$D$2),"&gt;="&amp;W$6,INDIRECT($F$1&amp;dbP!$D$2&amp;":"&amp;dbP!$D$2),"&lt;="&amp;W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888569.35200000007</v>
      </c>
      <c r="X138" s="1">
        <f ca="1">SUMIFS(INDIRECT($F$1&amp;$F138&amp;":"&amp;$F138),INDIRECT($F$1&amp;dbP!$D$2&amp;":"&amp;dbP!$D$2),"&gt;="&amp;X$6,INDIRECT($F$1&amp;dbP!$D$2&amp;":"&amp;dbP!$D$2),"&lt;="&amp;X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Y138" s="1">
        <f ca="1">SUMIFS(INDIRECT($F$1&amp;$F138&amp;":"&amp;$F138),INDIRECT($F$1&amp;dbP!$D$2&amp;":"&amp;dbP!$D$2),"&gt;="&amp;Y$6,INDIRECT($F$1&amp;dbP!$D$2&amp;":"&amp;dbP!$D$2),"&lt;="&amp;Y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Z138" s="1">
        <f ca="1">SUMIFS(INDIRECT($F$1&amp;$F138&amp;":"&amp;$F138),INDIRECT($F$1&amp;dbP!$D$2&amp;":"&amp;dbP!$D$2),"&gt;="&amp;Z$6,INDIRECT($F$1&amp;dbP!$D$2&amp;":"&amp;dbP!$D$2),"&lt;="&amp;Z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A138" s="1">
        <f ca="1">SUMIFS(INDIRECT($F$1&amp;$F138&amp;":"&amp;$F138),INDIRECT($F$1&amp;dbP!$D$2&amp;":"&amp;dbP!$D$2),"&gt;="&amp;AA$6,INDIRECT($F$1&amp;dbP!$D$2&amp;":"&amp;dbP!$D$2),"&lt;="&amp;AA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B138" s="1">
        <f ca="1">SUMIFS(INDIRECT($F$1&amp;$F138&amp;":"&amp;$F138),INDIRECT($F$1&amp;dbP!$D$2&amp;":"&amp;dbP!$D$2),"&gt;="&amp;AB$6,INDIRECT($F$1&amp;dbP!$D$2&amp;":"&amp;dbP!$D$2),"&lt;="&amp;AB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C138" s="1">
        <f ca="1">SUMIFS(INDIRECT($F$1&amp;$F138&amp;":"&amp;$F138),INDIRECT($F$1&amp;dbP!$D$2&amp;":"&amp;dbP!$D$2),"&gt;="&amp;AC$6,INDIRECT($F$1&amp;dbP!$D$2&amp;":"&amp;dbP!$D$2),"&lt;="&amp;AC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D138" s="1">
        <f ca="1">SUMIFS(INDIRECT($F$1&amp;$F138&amp;":"&amp;$F138),INDIRECT($F$1&amp;dbP!$D$2&amp;":"&amp;dbP!$D$2),"&gt;="&amp;AD$6,INDIRECT($F$1&amp;dbP!$D$2&amp;":"&amp;dbP!$D$2),"&lt;="&amp;AD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E138" s="1">
        <f ca="1">SUMIFS(INDIRECT($F$1&amp;$F138&amp;":"&amp;$F138),INDIRECT($F$1&amp;dbP!$D$2&amp;":"&amp;dbP!$D$2),"&gt;="&amp;AE$6,INDIRECT($F$1&amp;dbP!$D$2&amp;":"&amp;dbP!$D$2),"&lt;="&amp;AE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F138" s="1">
        <f ca="1">SUMIFS(INDIRECT($F$1&amp;$F138&amp;":"&amp;$F138),INDIRECT($F$1&amp;dbP!$D$2&amp;":"&amp;dbP!$D$2),"&gt;="&amp;AF$6,INDIRECT($F$1&amp;dbP!$D$2&amp;":"&amp;dbP!$D$2),"&lt;="&amp;AF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G138" s="1">
        <f ca="1">SUMIFS(INDIRECT($F$1&amp;$F138&amp;":"&amp;$F138),INDIRECT($F$1&amp;dbP!$D$2&amp;":"&amp;dbP!$D$2),"&gt;="&amp;AG$6,INDIRECT($F$1&amp;dbP!$D$2&amp;":"&amp;dbP!$D$2),"&lt;="&amp;AG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H138" s="1">
        <f ca="1">SUMIFS(INDIRECT($F$1&amp;$F138&amp;":"&amp;$F138),INDIRECT($F$1&amp;dbP!$D$2&amp;":"&amp;dbP!$D$2),"&gt;="&amp;AH$6,INDIRECT($F$1&amp;dbP!$D$2&amp;":"&amp;dbP!$D$2),"&lt;="&amp;AH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I138" s="1">
        <f ca="1">SUMIFS(INDIRECT($F$1&amp;$F138&amp;":"&amp;$F138),INDIRECT($F$1&amp;dbP!$D$2&amp;":"&amp;dbP!$D$2),"&gt;="&amp;AI$6,INDIRECT($F$1&amp;dbP!$D$2&amp;":"&amp;dbP!$D$2),"&lt;="&amp;AI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J138" s="1">
        <f ca="1">SUMIFS(INDIRECT($F$1&amp;$F138&amp;":"&amp;$F138),INDIRECT($F$1&amp;dbP!$D$2&amp;":"&amp;dbP!$D$2),"&gt;="&amp;AJ$6,INDIRECT($F$1&amp;dbP!$D$2&amp;":"&amp;dbP!$D$2),"&lt;="&amp;AJ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K138" s="1">
        <f ca="1">SUMIFS(INDIRECT($F$1&amp;$F138&amp;":"&amp;$F138),INDIRECT($F$1&amp;dbP!$D$2&amp;":"&amp;dbP!$D$2),"&gt;="&amp;AK$6,INDIRECT($F$1&amp;dbP!$D$2&amp;":"&amp;dbP!$D$2),"&lt;="&amp;AK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L138" s="1">
        <f ca="1">SUMIFS(INDIRECT($F$1&amp;$F138&amp;":"&amp;$F138),INDIRECT($F$1&amp;dbP!$D$2&amp;":"&amp;dbP!$D$2),"&gt;="&amp;AL$6,INDIRECT($F$1&amp;dbP!$D$2&amp;":"&amp;dbP!$D$2),"&lt;="&amp;AL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M138" s="1">
        <f ca="1">SUMIFS(INDIRECT($F$1&amp;$F138&amp;":"&amp;$F138),INDIRECT($F$1&amp;dbP!$D$2&amp;":"&amp;dbP!$D$2),"&gt;="&amp;AM$6,INDIRECT($F$1&amp;dbP!$D$2&amp;":"&amp;dbP!$D$2),"&lt;="&amp;AM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N138" s="1">
        <f ca="1">SUMIFS(INDIRECT($F$1&amp;$F138&amp;":"&amp;$F138),INDIRECT($F$1&amp;dbP!$D$2&amp;":"&amp;dbP!$D$2),"&gt;="&amp;AN$6,INDIRECT($F$1&amp;dbP!$D$2&amp;":"&amp;dbP!$D$2),"&lt;="&amp;AN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O138" s="1">
        <f ca="1">SUMIFS(INDIRECT($F$1&amp;$F138&amp;":"&amp;$F138),INDIRECT($F$1&amp;dbP!$D$2&amp;":"&amp;dbP!$D$2),"&gt;="&amp;AO$6,INDIRECT($F$1&amp;dbP!$D$2&amp;":"&amp;dbP!$D$2),"&lt;="&amp;AO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P138" s="1">
        <f ca="1">SUMIFS(INDIRECT($F$1&amp;$F138&amp;":"&amp;$F138),INDIRECT($F$1&amp;dbP!$D$2&amp;":"&amp;dbP!$D$2),"&gt;="&amp;AP$6,INDIRECT($F$1&amp;dbP!$D$2&amp;":"&amp;dbP!$D$2),"&lt;="&amp;AP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Q138" s="1">
        <f ca="1">SUMIFS(INDIRECT($F$1&amp;$F138&amp;":"&amp;$F138),INDIRECT($F$1&amp;dbP!$D$2&amp;":"&amp;dbP!$D$2),"&gt;="&amp;AQ$6,INDIRECT($F$1&amp;dbP!$D$2&amp;":"&amp;dbP!$D$2),"&lt;="&amp;AQ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R138" s="1">
        <f ca="1">SUMIFS(INDIRECT($F$1&amp;$F138&amp;":"&amp;$F138),INDIRECT($F$1&amp;dbP!$D$2&amp;":"&amp;dbP!$D$2),"&gt;="&amp;AR$6,INDIRECT($F$1&amp;dbP!$D$2&amp;":"&amp;dbP!$D$2),"&lt;="&amp;AR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S138" s="1">
        <f ca="1">SUMIFS(INDIRECT($F$1&amp;$F138&amp;":"&amp;$F138),INDIRECT($F$1&amp;dbP!$D$2&amp;":"&amp;dbP!$D$2),"&gt;="&amp;AS$6,INDIRECT($F$1&amp;dbP!$D$2&amp;":"&amp;dbP!$D$2),"&lt;="&amp;AS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T138" s="1">
        <f ca="1">SUMIFS(INDIRECT($F$1&amp;$F138&amp;":"&amp;$F138),INDIRECT($F$1&amp;dbP!$D$2&amp;":"&amp;dbP!$D$2),"&gt;="&amp;AT$6,INDIRECT($F$1&amp;dbP!$D$2&amp;":"&amp;dbP!$D$2),"&lt;="&amp;AT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U138" s="1">
        <f ca="1">SUMIFS(INDIRECT($F$1&amp;$F138&amp;":"&amp;$F138),INDIRECT($F$1&amp;dbP!$D$2&amp;":"&amp;dbP!$D$2),"&gt;="&amp;AU$6,INDIRECT($F$1&amp;dbP!$D$2&amp;":"&amp;dbP!$D$2),"&lt;="&amp;AU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V138" s="1">
        <f ca="1">SUMIFS(INDIRECT($F$1&amp;$F138&amp;":"&amp;$F138),INDIRECT($F$1&amp;dbP!$D$2&amp;":"&amp;dbP!$D$2),"&gt;="&amp;AV$6,INDIRECT($F$1&amp;dbP!$D$2&amp;":"&amp;dbP!$D$2),"&lt;="&amp;AV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W138" s="1">
        <f ca="1">SUMIFS(INDIRECT($F$1&amp;$F138&amp;":"&amp;$F138),INDIRECT($F$1&amp;dbP!$D$2&amp;":"&amp;dbP!$D$2),"&gt;="&amp;AW$6,INDIRECT($F$1&amp;dbP!$D$2&amp;":"&amp;dbP!$D$2),"&lt;="&amp;AW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X138" s="1">
        <f ca="1">SUMIFS(INDIRECT($F$1&amp;$F138&amp;":"&amp;$F138),INDIRECT($F$1&amp;dbP!$D$2&amp;":"&amp;dbP!$D$2),"&gt;="&amp;AX$6,INDIRECT($F$1&amp;dbP!$D$2&amp;":"&amp;dbP!$D$2),"&lt;="&amp;AX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Y138" s="1">
        <f ca="1">SUMIFS(INDIRECT($F$1&amp;$F138&amp;":"&amp;$F138),INDIRECT($F$1&amp;dbP!$D$2&amp;":"&amp;dbP!$D$2),"&gt;="&amp;AY$6,INDIRECT($F$1&amp;dbP!$D$2&amp;":"&amp;dbP!$D$2),"&lt;="&amp;AY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Z138" s="1">
        <f ca="1">SUMIFS(INDIRECT($F$1&amp;$F138&amp;":"&amp;$F138),INDIRECT($F$1&amp;dbP!$D$2&amp;":"&amp;dbP!$D$2),"&gt;="&amp;AZ$6,INDIRECT($F$1&amp;dbP!$D$2&amp;":"&amp;dbP!$D$2),"&lt;="&amp;AZ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A138" s="1">
        <f ca="1">SUMIFS(INDIRECT($F$1&amp;$F138&amp;":"&amp;$F138),INDIRECT($F$1&amp;dbP!$D$2&amp;":"&amp;dbP!$D$2),"&gt;="&amp;BA$6,INDIRECT($F$1&amp;dbP!$D$2&amp;":"&amp;dbP!$D$2),"&lt;="&amp;BA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B138" s="1">
        <f ca="1">SUMIFS(INDIRECT($F$1&amp;$F138&amp;":"&amp;$F138),INDIRECT($F$1&amp;dbP!$D$2&amp;":"&amp;dbP!$D$2),"&gt;="&amp;BB$6,INDIRECT($F$1&amp;dbP!$D$2&amp;":"&amp;dbP!$D$2),"&lt;="&amp;BB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C138" s="1">
        <f ca="1">SUMIFS(INDIRECT($F$1&amp;$F138&amp;":"&amp;$F138),INDIRECT($F$1&amp;dbP!$D$2&amp;":"&amp;dbP!$D$2),"&gt;="&amp;BC$6,INDIRECT($F$1&amp;dbP!$D$2&amp;":"&amp;dbP!$D$2),"&lt;="&amp;BC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D138" s="1">
        <f ca="1">SUMIFS(INDIRECT($F$1&amp;$F138&amp;":"&amp;$F138),INDIRECT($F$1&amp;dbP!$D$2&amp;":"&amp;dbP!$D$2),"&gt;="&amp;BD$6,INDIRECT($F$1&amp;dbP!$D$2&amp;":"&amp;dbP!$D$2),"&lt;="&amp;BD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E138" s="1">
        <f ca="1">SUMIFS(INDIRECT($F$1&amp;$F138&amp;":"&amp;$F138),INDIRECT($F$1&amp;dbP!$D$2&amp;":"&amp;dbP!$D$2),"&gt;="&amp;BE$6,INDIRECT($F$1&amp;dbP!$D$2&amp;":"&amp;dbP!$D$2),"&lt;="&amp;BE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</row>
    <row r="139" spans="2:57" x14ac:dyDescent="0.3">
      <c r="B139" s="1">
        <f>MAX(B$109:B138)+1</f>
        <v>218</v>
      </c>
      <c r="F139" s="1" t="str">
        <f ca="1">INDIRECT($B$1&amp;Items!H$2&amp;$B139)</f>
        <v>Y</v>
      </c>
      <c r="H139" s="13" t="str">
        <f ca="1">INDIRECT($B$1&amp;Items!E$2&amp;$B139)</f>
        <v>Ввод в эксплуатацию</v>
      </c>
      <c r="I139" s="13" t="str">
        <f ca="1">IF(INDIRECT($B$1&amp;Items!F$2&amp;$B139)="",H139,INDIRECT($B$1&amp;Items!F$2&amp;$B139))</f>
        <v>Основные средства - тип - 3</v>
      </c>
      <c r="J139" s="1" t="str">
        <f ca="1">IF(INDIRECT($B$1&amp;Items!G$2&amp;$B139)="",IF(H139&lt;&gt;I139,"  "&amp;I139,I139),"    "&amp;INDIRECT($B$1&amp;Items!G$2&amp;$B139))</f>
        <v xml:space="preserve">    Капзатраты - тип - 3 - 5</v>
      </c>
      <c r="S139" s="1">
        <f ca="1">SUM($U139:INDIRECT(ADDRESS(ROW(),SUMIFS($1:$1,$5:$5,MAX($5:$5)))))</f>
        <v>472011.83815784211</v>
      </c>
      <c r="V139" s="1">
        <f ca="1">SUMIFS(INDIRECT($F$1&amp;$F139&amp;":"&amp;$F139),INDIRECT($F$1&amp;dbP!$D$2&amp;":"&amp;dbP!$D$2),"&gt;="&amp;V$6,INDIRECT($F$1&amp;dbP!$D$2&amp;":"&amp;dbP!$D$2),"&lt;="&amp;V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W139" s="1">
        <f ca="1">SUMIFS(INDIRECT($F$1&amp;$F139&amp;":"&amp;$F139),INDIRECT($F$1&amp;dbP!$D$2&amp;":"&amp;dbP!$D$2),"&gt;="&amp;W$6,INDIRECT($F$1&amp;dbP!$D$2&amp;":"&amp;dbP!$D$2),"&lt;="&amp;W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472011.83815784211</v>
      </c>
      <c r="X139" s="1">
        <f ca="1">SUMIFS(INDIRECT($F$1&amp;$F139&amp;":"&amp;$F139),INDIRECT($F$1&amp;dbP!$D$2&amp;":"&amp;dbP!$D$2),"&gt;="&amp;X$6,INDIRECT($F$1&amp;dbP!$D$2&amp;":"&amp;dbP!$D$2),"&lt;="&amp;X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Y139" s="1">
        <f ca="1">SUMIFS(INDIRECT($F$1&amp;$F139&amp;":"&amp;$F139),INDIRECT($F$1&amp;dbP!$D$2&amp;":"&amp;dbP!$D$2),"&gt;="&amp;Y$6,INDIRECT($F$1&amp;dbP!$D$2&amp;":"&amp;dbP!$D$2),"&lt;="&amp;Y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Z139" s="1">
        <f ca="1">SUMIFS(INDIRECT($F$1&amp;$F139&amp;":"&amp;$F139),INDIRECT($F$1&amp;dbP!$D$2&amp;":"&amp;dbP!$D$2),"&gt;="&amp;Z$6,INDIRECT($F$1&amp;dbP!$D$2&amp;":"&amp;dbP!$D$2),"&lt;="&amp;Z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A139" s="1">
        <f ca="1">SUMIFS(INDIRECT($F$1&amp;$F139&amp;":"&amp;$F139),INDIRECT($F$1&amp;dbP!$D$2&amp;":"&amp;dbP!$D$2),"&gt;="&amp;AA$6,INDIRECT($F$1&amp;dbP!$D$2&amp;":"&amp;dbP!$D$2),"&lt;="&amp;AA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B139" s="1">
        <f ca="1">SUMIFS(INDIRECT($F$1&amp;$F139&amp;":"&amp;$F139),INDIRECT($F$1&amp;dbP!$D$2&amp;":"&amp;dbP!$D$2),"&gt;="&amp;AB$6,INDIRECT($F$1&amp;dbP!$D$2&amp;":"&amp;dbP!$D$2),"&lt;="&amp;AB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C139" s="1">
        <f ca="1">SUMIFS(INDIRECT($F$1&amp;$F139&amp;":"&amp;$F139),INDIRECT($F$1&amp;dbP!$D$2&amp;":"&amp;dbP!$D$2),"&gt;="&amp;AC$6,INDIRECT($F$1&amp;dbP!$D$2&amp;":"&amp;dbP!$D$2),"&lt;="&amp;AC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D139" s="1">
        <f ca="1">SUMIFS(INDIRECT($F$1&amp;$F139&amp;":"&amp;$F139),INDIRECT($F$1&amp;dbP!$D$2&amp;":"&amp;dbP!$D$2),"&gt;="&amp;AD$6,INDIRECT($F$1&amp;dbP!$D$2&amp;":"&amp;dbP!$D$2),"&lt;="&amp;AD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E139" s="1">
        <f ca="1">SUMIFS(INDIRECT($F$1&amp;$F139&amp;":"&amp;$F139),INDIRECT($F$1&amp;dbP!$D$2&amp;":"&amp;dbP!$D$2),"&gt;="&amp;AE$6,INDIRECT($F$1&amp;dbP!$D$2&amp;":"&amp;dbP!$D$2),"&lt;="&amp;AE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F139" s="1">
        <f ca="1">SUMIFS(INDIRECT($F$1&amp;$F139&amp;":"&amp;$F139),INDIRECT($F$1&amp;dbP!$D$2&amp;":"&amp;dbP!$D$2),"&gt;="&amp;AF$6,INDIRECT($F$1&amp;dbP!$D$2&amp;":"&amp;dbP!$D$2),"&lt;="&amp;AF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G139" s="1">
        <f ca="1">SUMIFS(INDIRECT($F$1&amp;$F139&amp;":"&amp;$F139),INDIRECT($F$1&amp;dbP!$D$2&amp;":"&amp;dbP!$D$2),"&gt;="&amp;AG$6,INDIRECT($F$1&amp;dbP!$D$2&amp;":"&amp;dbP!$D$2),"&lt;="&amp;AG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H139" s="1">
        <f ca="1">SUMIFS(INDIRECT($F$1&amp;$F139&amp;":"&amp;$F139),INDIRECT($F$1&amp;dbP!$D$2&amp;":"&amp;dbP!$D$2),"&gt;="&amp;AH$6,INDIRECT($F$1&amp;dbP!$D$2&amp;":"&amp;dbP!$D$2),"&lt;="&amp;AH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I139" s="1">
        <f ca="1">SUMIFS(INDIRECT($F$1&amp;$F139&amp;":"&amp;$F139),INDIRECT($F$1&amp;dbP!$D$2&amp;":"&amp;dbP!$D$2),"&gt;="&amp;AI$6,INDIRECT($F$1&amp;dbP!$D$2&amp;":"&amp;dbP!$D$2),"&lt;="&amp;AI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J139" s="1">
        <f ca="1">SUMIFS(INDIRECT($F$1&amp;$F139&amp;":"&amp;$F139),INDIRECT($F$1&amp;dbP!$D$2&amp;":"&amp;dbP!$D$2),"&gt;="&amp;AJ$6,INDIRECT($F$1&amp;dbP!$D$2&amp;":"&amp;dbP!$D$2),"&lt;="&amp;AJ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K139" s="1">
        <f ca="1">SUMIFS(INDIRECT($F$1&amp;$F139&amp;":"&amp;$F139),INDIRECT($F$1&amp;dbP!$D$2&amp;":"&amp;dbP!$D$2),"&gt;="&amp;AK$6,INDIRECT($F$1&amp;dbP!$D$2&amp;":"&amp;dbP!$D$2),"&lt;="&amp;AK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L139" s="1">
        <f ca="1">SUMIFS(INDIRECT($F$1&amp;$F139&amp;":"&amp;$F139),INDIRECT($F$1&amp;dbP!$D$2&amp;":"&amp;dbP!$D$2),"&gt;="&amp;AL$6,INDIRECT($F$1&amp;dbP!$D$2&amp;":"&amp;dbP!$D$2),"&lt;="&amp;AL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M139" s="1">
        <f ca="1">SUMIFS(INDIRECT($F$1&amp;$F139&amp;":"&amp;$F139),INDIRECT($F$1&amp;dbP!$D$2&amp;":"&amp;dbP!$D$2),"&gt;="&amp;AM$6,INDIRECT($F$1&amp;dbP!$D$2&amp;":"&amp;dbP!$D$2),"&lt;="&amp;AM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N139" s="1">
        <f ca="1">SUMIFS(INDIRECT($F$1&amp;$F139&amp;":"&amp;$F139),INDIRECT($F$1&amp;dbP!$D$2&amp;":"&amp;dbP!$D$2),"&gt;="&amp;AN$6,INDIRECT($F$1&amp;dbP!$D$2&amp;":"&amp;dbP!$D$2),"&lt;="&amp;AN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O139" s="1">
        <f ca="1">SUMIFS(INDIRECT($F$1&amp;$F139&amp;":"&amp;$F139),INDIRECT($F$1&amp;dbP!$D$2&amp;":"&amp;dbP!$D$2),"&gt;="&amp;AO$6,INDIRECT($F$1&amp;dbP!$D$2&amp;":"&amp;dbP!$D$2),"&lt;="&amp;AO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P139" s="1">
        <f ca="1">SUMIFS(INDIRECT($F$1&amp;$F139&amp;":"&amp;$F139),INDIRECT($F$1&amp;dbP!$D$2&amp;":"&amp;dbP!$D$2),"&gt;="&amp;AP$6,INDIRECT($F$1&amp;dbP!$D$2&amp;":"&amp;dbP!$D$2),"&lt;="&amp;AP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Q139" s="1">
        <f ca="1">SUMIFS(INDIRECT($F$1&amp;$F139&amp;":"&amp;$F139),INDIRECT($F$1&amp;dbP!$D$2&amp;":"&amp;dbP!$D$2),"&gt;="&amp;AQ$6,INDIRECT($F$1&amp;dbP!$D$2&amp;":"&amp;dbP!$D$2),"&lt;="&amp;AQ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R139" s="1">
        <f ca="1">SUMIFS(INDIRECT($F$1&amp;$F139&amp;":"&amp;$F139),INDIRECT($F$1&amp;dbP!$D$2&amp;":"&amp;dbP!$D$2),"&gt;="&amp;AR$6,INDIRECT($F$1&amp;dbP!$D$2&amp;":"&amp;dbP!$D$2),"&lt;="&amp;AR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S139" s="1">
        <f ca="1">SUMIFS(INDIRECT($F$1&amp;$F139&amp;":"&amp;$F139),INDIRECT($F$1&amp;dbP!$D$2&amp;":"&amp;dbP!$D$2),"&gt;="&amp;AS$6,INDIRECT($F$1&amp;dbP!$D$2&amp;":"&amp;dbP!$D$2),"&lt;="&amp;AS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T139" s="1">
        <f ca="1">SUMIFS(INDIRECT($F$1&amp;$F139&amp;":"&amp;$F139),INDIRECT($F$1&amp;dbP!$D$2&amp;":"&amp;dbP!$D$2),"&gt;="&amp;AT$6,INDIRECT($F$1&amp;dbP!$D$2&amp;":"&amp;dbP!$D$2),"&lt;="&amp;AT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U139" s="1">
        <f ca="1">SUMIFS(INDIRECT($F$1&amp;$F139&amp;":"&amp;$F139),INDIRECT($F$1&amp;dbP!$D$2&amp;":"&amp;dbP!$D$2),"&gt;="&amp;AU$6,INDIRECT($F$1&amp;dbP!$D$2&amp;":"&amp;dbP!$D$2),"&lt;="&amp;AU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V139" s="1">
        <f ca="1">SUMIFS(INDIRECT($F$1&amp;$F139&amp;":"&amp;$F139),INDIRECT($F$1&amp;dbP!$D$2&amp;":"&amp;dbP!$D$2),"&gt;="&amp;AV$6,INDIRECT($F$1&amp;dbP!$D$2&amp;":"&amp;dbP!$D$2),"&lt;="&amp;AV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W139" s="1">
        <f ca="1">SUMIFS(INDIRECT($F$1&amp;$F139&amp;":"&amp;$F139),INDIRECT($F$1&amp;dbP!$D$2&amp;":"&amp;dbP!$D$2),"&gt;="&amp;AW$6,INDIRECT($F$1&amp;dbP!$D$2&amp;":"&amp;dbP!$D$2),"&lt;="&amp;AW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X139" s="1">
        <f ca="1">SUMIFS(INDIRECT($F$1&amp;$F139&amp;":"&amp;$F139),INDIRECT($F$1&amp;dbP!$D$2&amp;":"&amp;dbP!$D$2),"&gt;="&amp;AX$6,INDIRECT($F$1&amp;dbP!$D$2&amp;":"&amp;dbP!$D$2),"&lt;="&amp;AX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Y139" s="1">
        <f ca="1">SUMIFS(INDIRECT($F$1&amp;$F139&amp;":"&amp;$F139),INDIRECT($F$1&amp;dbP!$D$2&amp;":"&amp;dbP!$D$2),"&gt;="&amp;AY$6,INDIRECT($F$1&amp;dbP!$D$2&amp;":"&amp;dbP!$D$2),"&lt;="&amp;AY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Z139" s="1">
        <f ca="1">SUMIFS(INDIRECT($F$1&amp;$F139&amp;":"&amp;$F139),INDIRECT($F$1&amp;dbP!$D$2&amp;":"&amp;dbP!$D$2),"&gt;="&amp;AZ$6,INDIRECT($F$1&amp;dbP!$D$2&amp;":"&amp;dbP!$D$2),"&lt;="&amp;AZ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A139" s="1">
        <f ca="1">SUMIFS(INDIRECT($F$1&amp;$F139&amp;":"&amp;$F139),INDIRECT($F$1&amp;dbP!$D$2&amp;":"&amp;dbP!$D$2),"&gt;="&amp;BA$6,INDIRECT($F$1&amp;dbP!$D$2&amp;":"&amp;dbP!$D$2),"&lt;="&amp;BA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B139" s="1">
        <f ca="1">SUMIFS(INDIRECT($F$1&amp;$F139&amp;":"&amp;$F139),INDIRECT($F$1&amp;dbP!$D$2&amp;":"&amp;dbP!$D$2),"&gt;="&amp;BB$6,INDIRECT($F$1&amp;dbP!$D$2&amp;":"&amp;dbP!$D$2),"&lt;="&amp;BB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C139" s="1">
        <f ca="1">SUMIFS(INDIRECT($F$1&amp;$F139&amp;":"&amp;$F139),INDIRECT($F$1&amp;dbP!$D$2&amp;":"&amp;dbP!$D$2),"&gt;="&amp;BC$6,INDIRECT($F$1&amp;dbP!$D$2&amp;":"&amp;dbP!$D$2),"&lt;="&amp;BC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D139" s="1">
        <f ca="1">SUMIFS(INDIRECT($F$1&amp;$F139&amp;":"&amp;$F139),INDIRECT($F$1&amp;dbP!$D$2&amp;":"&amp;dbP!$D$2),"&gt;="&amp;BD$6,INDIRECT($F$1&amp;dbP!$D$2&amp;":"&amp;dbP!$D$2),"&lt;="&amp;BD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E139" s="1">
        <f ca="1">SUMIFS(INDIRECT($F$1&amp;$F139&amp;":"&amp;$F139),INDIRECT($F$1&amp;dbP!$D$2&amp;":"&amp;dbP!$D$2),"&gt;="&amp;BE$6,INDIRECT($F$1&amp;dbP!$D$2&amp;":"&amp;dbP!$D$2),"&lt;="&amp;BE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</row>
    <row r="140" spans="2:57" x14ac:dyDescent="0.3">
      <c r="B140" s="1">
        <f>MAX(B$109:B139)+1</f>
        <v>219</v>
      </c>
      <c r="F140" s="1" t="str">
        <f ca="1">INDIRECT($B$1&amp;Items!H$2&amp;$B140)</f>
        <v>Y</v>
      </c>
      <c r="H140" s="13" t="str">
        <f ca="1">INDIRECT($B$1&amp;Items!E$2&amp;$B140)</f>
        <v>Ввод в эксплуатацию</v>
      </c>
      <c r="I140" s="13" t="str">
        <f ca="1">IF(INDIRECT($B$1&amp;Items!F$2&amp;$B140)="",H140,INDIRECT($B$1&amp;Items!F$2&amp;$B140))</f>
        <v>Основные средства - тип - 3</v>
      </c>
      <c r="J140" s="1" t="str">
        <f ca="1">IF(INDIRECT($B$1&amp;Items!G$2&amp;$B140)="",IF(H140&lt;&gt;I140,"  "&amp;I140,I140),"    "&amp;INDIRECT($B$1&amp;Items!G$2&amp;$B140))</f>
        <v xml:space="preserve">    Капзатраты - тип - 3 - 6</v>
      </c>
      <c r="S140" s="1">
        <f ca="1">SUM($U140:INDIRECT(ADDRESS(ROW(),SUMIFS($1:$1,$5:$5,MAX($5:$5)))))</f>
        <v>2206134.7961425781</v>
      </c>
      <c r="V140" s="1">
        <f ca="1">SUMIFS(INDIRECT($F$1&amp;$F140&amp;":"&amp;$F140),INDIRECT($F$1&amp;dbP!$D$2&amp;":"&amp;dbP!$D$2),"&gt;="&amp;V$6,INDIRECT($F$1&amp;dbP!$D$2&amp;":"&amp;dbP!$D$2),"&lt;="&amp;V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W140" s="1">
        <f ca="1">SUMIFS(INDIRECT($F$1&amp;$F140&amp;":"&amp;$F140),INDIRECT($F$1&amp;dbP!$D$2&amp;":"&amp;dbP!$D$2),"&gt;="&amp;W$6,INDIRECT($F$1&amp;dbP!$D$2&amp;":"&amp;dbP!$D$2),"&lt;="&amp;W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2206134.7961425781</v>
      </c>
      <c r="X140" s="1">
        <f ca="1">SUMIFS(INDIRECT($F$1&amp;$F140&amp;":"&amp;$F140),INDIRECT($F$1&amp;dbP!$D$2&amp;":"&amp;dbP!$D$2),"&gt;="&amp;X$6,INDIRECT($F$1&amp;dbP!$D$2&amp;":"&amp;dbP!$D$2),"&lt;="&amp;X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Y140" s="1">
        <f ca="1">SUMIFS(INDIRECT($F$1&amp;$F140&amp;":"&amp;$F140),INDIRECT($F$1&amp;dbP!$D$2&amp;":"&amp;dbP!$D$2),"&gt;="&amp;Y$6,INDIRECT($F$1&amp;dbP!$D$2&amp;":"&amp;dbP!$D$2),"&lt;="&amp;Y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Z140" s="1">
        <f ca="1">SUMIFS(INDIRECT($F$1&amp;$F140&amp;":"&amp;$F140),INDIRECT($F$1&amp;dbP!$D$2&amp;":"&amp;dbP!$D$2),"&gt;="&amp;Z$6,INDIRECT($F$1&amp;dbP!$D$2&amp;":"&amp;dbP!$D$2),"&lt;="&amp;Z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A140" s="1">
        <f ca="1">SUMIFS(INDIRECT($F$1&amp;$F140&amp;":"&amp;$F140),INDIRECT($F$1&amp;dbP!$D$2&amp;":"&amp;dbP!$D$2),"&gt;="&amp;AA$6,INDIRECT($F$1&amp;dbP!$D$2&amp;":"&amp;dbP!$D$2),"&lt;="&amp;AA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B140" s="1">
        <f ca="1">SUMIFS(INDIRECT($F$1&amp;$F140&amp;":"&amp;$F140),INDIRECT($F$1&amp;dbP!$D$2&amp;":"&amp;dbP!$D$2),"&gt;="&amp;AB$6,INDIRECT($F$1&amp;dbP!$D$2&amp;":"&amp;dbP!$D$2),"&lt;="&amp;AB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C140" s="1">
        <f ca="1">SUMIFS(INDIRECT($F$1&amp;$F140&amp;":"&amp;$F140),INDIRECT($F$1&amp;dbP!$D$2&amp;":"&amp;dbP!$D$2),"&gt;="&amp;AC$6,INDIRECT($F$1&amp;dbP!$D$2&amp;":"&amp;dbP!$D$2),"&lt;="&amp;AC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D140" s="1">
        <f ca="1">SUMIFS(INDIRECT($F$1&amp;$F140&amp;":"&amp;$F140),INDIRECT($F$1&amp;dbP!$D$2&amp;":"&amp;dbP!$D$2),"&gt;="&amp;AD$6,INDIRECT($F$1&amp;dbP!$D$2&amp;":"&amp;dbP!$D$2),"&lt;="&amp;AD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E140" s="1">
        <f ca="1">SUMIFS(INDIRECT($F$1&amp;$F140&amp;":"&amp;$F140),INDIRECT($F$1&amp;dbP!$D$2&amp;":"&amp;dbP!$D$2),"&gt;="&amp;AE$6,INDIRECT($F$1&amp;dbP!$D$2&amp;":"&amp;dbP!$D$2),"&lt;="&amp;AE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F140" s="1">
        <f ca="1">SUMIFS(INDIRECT($F$1&amp;$F140&amp;":"&amp;$F140),INDIRECT($F$1&amp;dbP!$D$2&amp;":"&amp;dbP!$D$2),"&gt;="&amp;AF$6,INDIRECT($F$1&amp;dbP!$D$2&amp;":"&amp;dbP!$D$2),"&lt;="&amp;AF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G140" s="1">
        <f ca="1">SUMIFS(INDIRECT($F$1&amp;$F140&amp;":"&amp;$F140),INDIRECT($F$1&amp;dbP!$D$2&amp;":"&amp;dbP!$D$2),"&gt;="&amp;AG$6,INDIRECT($F$1&amp;dbP!$D$2&amp;":"&amp;dbP!$D$2),"&lt;="&amp;AG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H140" s="1">
        <f ca="1">SUMIFS(INDIRECT($F$1&amp;$F140&amp;":"&amp;$F140),INDIRECT($F$1&amp;dbP!$D$2&amp;":"&amp;dbP!$D$2),"&gt;="&amp;AH$6,INDIRECT($F$1&amp;dbP!$D$2&amp;":"&amp;dbP!$D$2),"&lt;="&amp;AH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I140" s="1">
        <f ca="1">SUMIFS(INDIRECT($F$1&amp;$F140&amp;":"&amp;$F140),INDIRECT($F$1&amp;dbP!$D$2&amp;":"&amp;dbP!$D$2),"&gt;="&amp;AI$6,INDIRECT($F$1&amp;dbP!$D$2&amp;":"&amp;dbP!$D$2),"&lt;="&amp;AI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J140" s="1">
        <f ca="1">SUMIFS(INDIRECT($F$1&amp;$F140&amp;":"&amp;$F140),INDIRECT($F$1&amp;dbP!$D$2&amp;":"&amp;dbP!$D$2),"&gt;="&amp;AJ$6,INDIRECT($F$1&amp;dbP!$D$2&amp;":"&amp;dbP!$D$2),"&lt;="&amp;AJ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K140" s="1">
        <f ca="1">SUMIFS(INDIRECT($F$1&amp;$F140&amp;":"&amp;$F140),INDIRECT($F$1&amp;dbP!$D$2&amp;":"&amp;dbP!$D$2),"&gt;="&amp;AK$6,INDIRECT($F$1&amp;dbP!$D$2&amp;":"&amp;dbP!$D$2),"&lt;="&amp;AK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L140" s="1">
        <f ca="1">SUMIFS(INDIRECT($F$1&amp;$F140&amp;":"&amp;$F140),INDIRECT($F$1&amp;dbP!$D$2&amp;":"&amp;dbP!$D$2),"&gt;="&amp;AL$6,INDIRECT($F$1&amp;dbP!$D$2&amp;":"&amp;dbP!$D$2),"&lt;="&amp;AL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M140" s="1">
        <f ca="1">SUMIFS(INDIRECT($F$1&amp;$F140&amp;":"&amp;$F140),INDIRECT($F$1&amp;dbP!$D$2&amp;":"&amp;dbP!$D$2),"&gt;="&amp;AM$6,INDIRECT($F$1&amp;dbP!$D$2&amp;":"&amp;dbP!$D$2),"&lt;="&amp;AM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N140" s="1">
        <f ca="1">SUMIFS(INDIRECT($F$1&amp;$F140&amp;":"&amp;$F140),INDIRECT($F$1&amp;dbP!$D$2&amp;":"&amp;dbP!$D$2),"&gt;="&amp;AN$6,INDIRECT($F$1&amp;dbP!$D$2&amp;":"&amp;dbP!$D$2),"&lt;="&amp;AN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O140" s="1">
        <f ca="1">SUMIFS(INDIRECT($F$1&amp;$F140&amp;":"&amp;$F140),INDIRECT($F$1&amp;dbP!$D$2&amp;":"&amp;dbP!$D$2),"&gt;="&amp;AO$6,INDIRECT($F$1&amp;dbP!$D$2&amp;":"&amp;dbP!$D$2),"&lt;="&amp;AO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P140" s="1">
        <f ca="1">SUMIFS(INDIRECT($F$1&amp;$F140&amp;":"&amp;$F140),INDIRECT($F$1&amp;dbP!$D$2&amp;":"&amp;dbP!$D$2),"&gt;="&amp;AP$6,INDIRECT($F$1&amp;dbP!$D$2&amp;":"&amp;dbP!$D$2),"&lt;="&amp;AP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Q140" s="1">
        <f ca="1">SUMIFS(INDIRECT($F$1&amp;$F140&amp;":"&amp;$F140),INDIRECT($F$1&amp;dbP!$D$2&amp;":"&amp;dbP!$D$2),"&gt;="&amp;AQ$6,INDIRECT($F$1&amp;dbP!$D$2&amp;":"&amp;dbP!$D$2),"&lt;="&amp;AQ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R140" s="1">
        <f ca="1">SUMIFS(INDIRECT($F$1&amp;$F140&amp;":"&amp;$F140),INDIRECT($F$1&amp;dbP!$D$2&amp;":"&amp;dbP!$D$2),"&gt;="&amp;AR$6,INDIRECT($F$1&amp;dbP!$D$2&amp;":"&amp;dbP!$D$2),"&lt;="&amp;AR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S140" s="1">
        <f ca="1">SUMIFS(INDIRECT($F$1&amp;$F140&amp;":"&amp;$F140),INDIRECT($F$1&amp;dbP!$D$2&amp;":"&amp;dbP!$D$2),"&gt;="&amp;AS$6,INDIRECT($F$1&amp;dbP!$D$2&amp;":"&amp;dbP!$D$2),"&lt;="&amp;AS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T140" s="1">
        <f ca="1">SUMIFS(INDIRECT($F$1&amp;$F140&amp;":"&amp;$F140),INDIRECT($F$1&amp;dbP!$D$2&amp;":"&amp;dbP!$D$2),"&gt;="&amp;AT$6,INDIRECT($F$1&amp;dbP!$D$2&amp;":"&amp;dbP!$D$2),"&lt;="&amp;AT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U140" s="1">
        <f ca="1">SUMIFS(INDIRECT($F$1&amp;$F140&amp;":"&amp;$F140),INDIRECT($F$1&amp;dbP!$D$2&amp;":"&amp;dbP!$D$2),"&gt;="&amp;AU$6,INDIRECT($F$1&amp;dbP!$D$2&amp;":"&amp;dbP!$D$2),"&lt;="&amp;AU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V140" s="1">
        <f ca="1">SUMIFS(INDIRECT($F$1&amp;$F140&amp;":"&amp;$F140),INDIRECT($F$1&amp;dbP!$D$2&amp;":"&amp;dbP!$D$2),"&gt;="&amp;AV$6,INDIRECT($F$1&amp;dbP!$D$2&amp;":"&amp;dbP!$D$2),"&lt;="&amp;AV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W140" s="1">
        <f ca="1">SUMIFS(INDIRECT($F$1&amp;$F140&amp;":"&amp;$F140),INDIRECT($F$1&amp;dbP!$D$2&amp;":"&amp;dbP!$D$2),"&gt;="&amp;AW$6,INDIRECT($F$1&amp;dbP!$D$2&amp;":"&amp;dbP!$D$2),"&lt;="&amp;AW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X140" s="1">
        <f ca="1">SUMIFS(INDIRECT($F$1&amp;$F140&amp;":"&amp;$F140),INDIRECT($F$1&amp;dbP!$D$2&amp;":"&amp;dbP!$D$2),"&gt;="&amp;AX$6,INDIRECT($F$1&amp;dbP!$D$2&amp;":"&amp;dbP!$D$2),"&lt;="&amp;AX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Y140" s="1">
        <f ca="1">SUMIFS(INDIRECT($F$1&amp;$F140&amp;":"&amp;$F140),INDIRECT($F$1&amp;dbP!$D$2&amp;":"&amp;dbP!$D$2),"&gt;="&amp;AY$6,INDIRECT($F$1&amp;dbP!$D$2&amp;":"&amp;dbP!$D$2),"&lt;="&amp;AY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Z140" s="1">
        <f ca="1">SUMIFS(INDIRECT($F$1&amp;$F140&amp;":"&amp;$F140),INDIRECT($F$1&amp;dbP!$D$2&amp;":"&amp;dbP!$D$2),"&gt;="&amp;AZ$6,INDIRECT($F$1&amp;dbP!$D$2&amp;":"&amp;dbP!$D$2),"&lt;="&amp;AZ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A140" s="1">
        <f ca="1">SUMIFS(INDIRECT($F$1&amp;$F140&amp;":"&amp;$F140),INDIRECT($F$1&amp;dbP!$D$2&amp;":"&amp;dbP!$D$2),"&gt;="&amp;BA$6,INDIRECT($F$1&amp;dbP!$D$2&amp;":"&amp;dbP!$D$2),"&lt;="&amp;BA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B140" s="1">
        <f ca="1">SUMIFS(INDIRECT($F$1&amp;$F140&amp;":"&amp;$F140),INDIRECT($F$1&amp;dbP!$D$2&amp;":"&amp;dbP!$D$2),"&gt;="&amp;BB$6,INDIRECT($F$1&amp;dbP!$D$2&amp;":"&amp;dbP!$D$2),"&lt;="&amp;BB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C140" s="1">
        <f ca="1">SUMIFS(INDIRECT($F$1&amp;$F140&amp;":"&amp;$F140),INDIRECT($F$1&amp;dbP!$D$2&amp;":"&amp;dbP!$D$2),"&gt;="&amp;BC$6,INDIRECT($F$1&amp;dbP!$D$2&amp;":"&amp;dbP!$D$2),"&lt;="&amp;BC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D140" s="1">
        <f ca="1">SUMIFS(INDIRECT($F$1&amp;$F140&amp;":"&amp;$F140),INDIRECT($F$1&amp;dbP!$D$2&amp;":"&amp;dbP!$D$2),"&gt;="&amp;BD$6,INDIRECT($F$1&amp;dbP!$D$2&amp;":"&amp;dbP!$D$2),"&lt;="&amp;BD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E140" s="1">
        <f ca="1">SUMIFS(INDIRECT($F$1&amp;$F140&amp;":"&amp;$F140),INDIRECT($F$1&amp;dbP!$D$2&amp;":"&amp;dbP!$D$2),"&gt;="&amp;BE$6,INDIRECT($F$1&amp;dbP!$D$2&amp;":"&amp;dbP!$D$2),"&lt;="&amp;BE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</row>
    <row r="141" spans="2:57" x14ac:dyDescent="0.3">
      <c r="B141" s="1">
        <f>MAX(B$109:B140)+1</f>
        <v>220</v>
      </c>
      <c r="F141" s="1" t="str">
        <f ca="1">INDIRECT($B$1&amp;Items!H$2&amp;$B141)</f>
        <v>Y</v>
      </c>
      <c r="H141" s="13" t="str">
        <f ca="1">INDIRECT($B$1&amp;Items!E$2&amp;$B141)</f>
        <v>Ввод в эксплуатацию</v>
      </c>
      <c r="I141" s="13" t="str">
        <f ca="1">IF(INDIRECT($B$1&amp;Items!F$2&amp;$B141)="",H141,INDIRECT($B$1&amp;Items!F$2&amp;$B141))</f>
        <v>Основные средства - тип - 3</v>
      </c>
      <c r="J141" s="1" t="str">
        <f ca="1">IF(INDIRECT($B$1&amp;Items!G$2&amp;$B141)="",IF(H141&lt;&gt;I141,"  "&amp;I141,I141),"    "&amp;INDIRECT($B$1&amp;Items!G$2&amp;$B141))</f>
        <v xml:space="preserve">    Капзатраты - тип - 3 - 7</v>
      </c>
      <c r="S141" s="1">
        <f ca="1">SUM($U141:INDIRECT(ADDRESS(ROW(),SUMIFS($1:$1,$5:$5,MAX($5:$5)))))</f>
        <v>1721370.7637489673</v>
      </c>
      <c r="V141" s="1">
        <f ca="1">SUMIFS(INDIRECT($F$1&amp;$F141&amp;":"&amp;$F141),INDIRECT($F$1&amp;dbP!$D$2&amp;":"&amp;dbP!$D$2),"&gt;="&amp;V$6,INDIRECT($F$1&amp;dbP!$D$2&amp;":"&amp;dbP!$D$2),"&lt;="&amp;V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W141" s="1">
        <f ca="1">SUMIFS(INDIRECT($F$1&amp;$F141&amp;":"&amp;$F141),INDIRECT($F$1&amp;dbP!$D$2&amp;":"&amp;dbP!$D$2),"&gt;="&amp;W$6,INDIRECT($F$1&amp;dbP!$D$2&amp;":"&amp;dbP!$D$2),"&lt;="&amp;W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1721370.7637489673</v>
      </c>
      <c r="X141" s="1">
        <f ca="1">SUMIFS(INDIRECT($F$1&amp;$F141&amp;":"&amp;$F141),INDIRECT($F$1&amp;dbP!$D$2&amp;":"&amp;dbP!$D$2),"&gt;="&amp;X$6,INDIRECT($F$1&amp;dbP!$D$2&amp;":"&amp;dbP!$D$2),"&lt;="&amp;X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Y141" s="1">
        <f ca="1">SUMIFS(INDIRECT($F$1&amp;$F141&amp;":"&amp;$F141),INDIRECT($F$1&amp;dbP!$D$2&amp;":"&amp;dbP!$D$2),"&gt;="&amp;Y$6,INDIRECT($F$1&amp;dbP!$D$2&amp;":"&amp;dbP!$D$2),"&lt;="&amp;Y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Z141" s="1">
        <f ca="1">SUMIFS(INDIRECT($F$1&amp;$F141&amp;":"&amp;$F141),INDIRECT($F$1&amp;dbP!$D$2&amp;":"&amp;dbP!$D$2),"&gt;="&amp;Z$6,INDIRECT($F$1&amp;dbP!$D$2&amp;":"&amp;dbP!$D$2),"&lt;="&amp;Z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A141" s="1">
        <f ca="1">SUMIFS(INDIRECT($F$1&amp;$F141&amp;":"&amp;$F141),INDIRECT($F$1&amp;dbP!$D$2&amp;":"&amp;dbP!$D$2),"&gt;="&amp;AA$6,INDIRECT($F$1&amp;dbP!$D$2&amp;":"&amp;dbP!$D$2),"&lt;="&amp;AA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B141" s="1">
        <f ca="1">SUMIFS(INDIRECT($F$1&amp;$F141&amp;":"&amp;$F141),INDIRECT($F$1&amp;dbP!$D$2&amp;":"&amp;dbP!$D$2),"&gt;="&amp;AB$6,INDIRECT($F$1&amp;dbP!$D$2&amp;":"&amp;dbP!$D$2),"&lt;="&amp;AB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C141" s="1">
        <f ca="1">SUMIFS(INDIRECT($F$1&amp;$F141&amp;":"&amp;$F141),INDIRECT($F$1&amp;dbP!$D$2&amp;":"&amp;dbP!$D$2),"&gt;="&amp;AC$6,INDIRECT($F$1&amp;dbP!$D$2&amp;":"&amp;dbP!$D$2),"&lt;="&amp;AC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D141" s="1">
        <f ca="1">SUMIFS(INDIRECT($F$1&amp;$F141&amp;":"&amp;$F141),INDIRECT($F$1&amp;dbP!$D$2&amp;":"&amp;dbP!$D$2),"&gt;="&amp;AD$6,INDIRECT($F$1&amp;dbP!$D$2&amp;":"&amp;dbP!$D$2),"&lt;="&amp;AD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E141" s="1">
        <f ca="1">SUMIFS(INDIRECT($F$1&amp;$F141&amp;":"&amp;$F141),INDIRECT($F$1&amp;dbP!$D$2&amp;":"&amp;dbP!$D$2),"&gt;="&amp;AE$6,INDIRECT($F$1&amp;dbP!$D$2&amp;":"&amp;dbP!$D$2),"&lt;="&amp;AE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F141" s="1">
        <f ca="1">SUMIFS(INDIRECT($F$1&amp;$F141&amp;":"&amp;$F141),INDIRECT($F$1&amp;dbP!$D$2&amp;":"&amp;dbP!$D$2),"&gt;="&amp;AF$6,INDIRECT($F$1&amp;dbP!$D$2&amp;":"&amp;dbP!$D$2),"&lt;="&amp;AF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G141" s="1">
        <f ca="1">SUMIFS(INDIRECT($F$1&amp;$F141&amp;":"&amp;$F141),INDIRECT($F$1&amp;dbP!$D$2&amp;":"&amp;dbP!$D$2),"&gt;="&amp;AG$6,INDIRECT($F$1&amp;dbP!$D$2&amp;":"&amp;dbP!$D$2),"&lt;="&amp;AG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H141" s="1">
        <f ca="1">SUMIFS(INDIRECT($F$1&amp;$F141&amp;":"&amp;$F141),INDIRECT($F$1&amp;dbP!$D$2&amp;":"&amp;dbP!$D$2),"&gt;="&amp;AH$6,INDIRECT($F$1&amp;dbP!$D$2&amp;":"&amp;dbP!$D$2),"&lt;="&amp;AH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I141" s="1">
        <f ca="1">SUMIFS(INDIRECT($F$1&amp;$F141&amp;":"&amp;$F141),INDIRECT($F$1&amp;dbP!$D$2&amp;":"&amp;dbP!$D$2),"&gt;="&amp;AI$6,INDIRECT($F$1&amp;dbP!$D$2&amp;":"&amp;dbP!$D$2),"&lt;="&amp;AI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J141" s="1">
        <f ca="1">SUMIFS(INDIRECT($F$1&amp;$F141&amp;":"&amp;$F141),INDIRECT($F$1&amp;dbP!$D$2&amp;":"&amp;dbP!$D$2),"&gt;="&amp;AJ$6,INDIRECT($F$1&amp;dbP!$D$2&amp;":"&amp;dbP!$D$2),"&lt;="&amp;AJ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K141" s="1">
        <f ca="1">SUMIFS(INDIRECT($F$1&amp;$F141&amp;":"&amp;$F141),INDIRECT($F$1&amp;dbP!$D$2&amp;":"&amp;dbP!$D$2),"&gt;="&amp;AK$6,INDIRECT($F$1&amp;dbP!$D$2&amp;":"&amp;dbP!$D$2),"&lt;="&amp;AK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L141" s="1">
        <f ca="1">SUMIFS(INDIRECT($F$1&amp;$F141&amp;":"&amp;$F141),INDIRECT($F$1&amp;dbP!$D$2&amp;":"&amp;dbP!$D$2),"&gt;="&amp;AL$6,INDIRECT($F$1&amp;dbP!$D$2&amp;":"&amp;dbP!$D$2),"&lt;="&amp;AL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M141" s="1">
        <f ca="1">SUMIFS(INDIRECT($F$1&amp;$F141&amp;":"&amp;$F141),INDIRECT($F$1&amp;dbP!$D$2&amp;":"&amp;dbP!$D$2),"&gt;="&amp;AM$6,INDIRECT($F$1&amp;dbP!$D$2&amp;":"&amp;dbP!$D$2),"&lt;="&amp;AM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N141" s="1">
        <f ca="1">SUMIFS(INDIRECT($F$1&amp;$F141&amp;":"&amp;$F141),INDIRECT($F$1&amp;dbP!$D$2&amp;":"&amp;dbP!$D$2),"&gt;="&amp;AN$6,INDIRECT($F$1&amp;dbP!$D$2&amp;":"&amp;dbP!$D$2),"&lt;="&amp;AN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O141" s="1">
        <f ca="1">SUMIFS(INDIRECT($F$1&amp;$F141&amp;":"&amp;$F141),INDIRECT($F$1&amp;dbP!$D$2&amp;":"&amp;dbP!$D$2),"&gt;="&amp;AO$6,INDIRECT($F$1&amp;dbP!$D$2&amp;":"&amp;dbP!$D$2),"&lt;="&amp;AO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P141" s="1">
        <f ca="1">SUMIFS(INDIRECT($F$1&amp;$F141&amp;":"&amp;$F141),INDIRECT($F$1&amp;dbP!$D$2&amp;":"&amp;dbP!$D$2),"&gt;="&amp;AP$6,INDIRECT($F$1&amp;dbP!$D$2&amp;":"&amp;dbP!$D$2),"&lt;="&amp;AP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Q141" s="1">
        <f ca="1">SUMIFS(INDIRECT($F$1&amp;$F141&amp;":"&amp;$F141),INDIRECT($F$1&amp;dbP!$D$2&amp;":"&amp;dbP!$D$2),"&gt;="&amp;AQ$6,INDIRECT($F$1&amp;dbP!$D$2&amp;":"&amp;dbP!$D$2),"&lt;="&amp;AQ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R141" s="1">
        <f ca="1">SUMIFS(INDIRECT($F$1&amp;$F141&amp;":"&amp;$F141),INDIRECT($F$1&amp;dbP!$D$2&amp;":"&amp;dbP!$D$2),"&gt;="&amp;AR$6,INDIRECT($F$1&amp;dbP!$D$2&amp;":"&amp;dbP!$D$2),"&lt;="&amp;AR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S141" s="1">
        <f ca="1">SUMIFS(INDIRECT($F$1&amp;$F141&amp;":"&amp;$F141),INDIRECT($F$1&amp;dbP!$D$2&amp;":"&amp;dbP!$D$2),"&gt;="&amp;AS$6,INDIRECT($F$1&amp;dbP!$D$2&amp;":"&amp;dbP!$D$2),"&lt;="&amp;AS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T141" s="1">
        <f ca="1">SUMIFS(INDIRECT($F$1&amp;$F141&amp;":"&amp;$F141),INDIRECT($F$1&amp;dbP!$D$2&amp;":"&amp;dbP!$D$2),"&gt;="&amp;AT$6,INDIRECT($F$1&amp;dbP!$D$2&amp;":"&amp;dbP!$D$2),"&lt;="&amp;AT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U141" s="1">
        <f ca="1">SUMIFS(INDIRECT($F$1&amp;$F141&amp;":"&amp;$F141),INDIRECT($F$1&amp;dbP!$D$2&amp;":"&amp;dbP!$D$2),"&gt;="&amp;AU$6,INDIRECT($F$1&amp;dbP!$D$2&amp;":"&amp;dbP!$D$2),"&lt;="&amp;AU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V141" s="1">
        <f ca="1">SUMIFS(INDIRECT($F$1&amp;$F141&amp;":"&amp;$F141),INDIRECT($F$1&amp;dbP!$D$2&amp;":"&amp;dbP!$D$2),"&gt;="&amp;AV$6,INDIRECT($F$1&amp;dbP!$D$2&amp;":"&amp;dbP!$D$2),"&lt;="&amp;AV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W141" s="1">
        <f ca="1">SUMIFS(INDIRECT($F$1&amp;$F141&amp;":"&amp;$F141),INDIRECT($F$1&amp;dbP!$D$2&amp;":"&amp;dbP!$D$2),"&gt;="&amp;AW$6,INDIRECT($F$1&amp;dbP!$D$2&amp;":"&amp;dbP!$D$2),"&lt;="&amp;AW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X141" s="1">
        <f ca="1">SUMIFS(INDIRECT($F$1&amp;$F141&amp;":"&amp;$F141),INDIRECT($F$1&amp;dbP!$D$2&amp;":"&amp;dbP!$D$2),"&gt;="&amp;AX$6,INDIRECT($F$1&amp;dbP!$D$2&amp;":"&amp;dbP!$D$2),"&lt;="&amp;AX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Y141" s="1">
        <f ca="1">SUMIFS(INDIRECT($F$1&amp;$F141&amp;":"&amp;$F141),INDIRECT($F$1&amp;dbP!$D$2&amp;":"&amp;dbP!$D$2),"&gt;="&amp;AY$6,INDIRECT($F$1&amp;dbP!$D$2&amp;":"&amp;dbP!$D$2),"&lt;="&amp;AY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Z141" s="1">
        <f ca="1">SUMIFS(INDIRECT($F$1&amp;$F141&amp;":"&amp;$F141),INDIRECT($F$1&amp;dbP!$D$2&amp;":"&amp;dbP!$D$2),"&gt;="&amp;AZ$6,INDIRECT($F$1&amp;dbP!$D$2&amp;":"&amp;dbP!$D$2),"&lt;="&amp;AZ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A141" s="1">
        <f ca="1">SUMIFS(INDIRECT($F$1&amp;$F141&amp;":"&amp;$F141),INDIRECT($F$1&amp;dbP!$D$2&amp;":"&amp;dbP!$D$2),"&gt;="&amp;BA$6,INDIRECT($F$1&amp;dbP!$D$2&amp;":"&amp;dbP!$D$2),"&lt;="&amp;BA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B141" s="1">
        <f ca="1">SUMIFS(INDIRECT($F$1&amp;$F141&amp;":"&amp;$F141),INDIRECT($F$1&amp;dbP!$D$2&amp;":"&amp;dbP!$D$2),"&gt;="&amp;BB$6,INDIRECT($F$1&amp;dbP!$D$2&amp;":"&amp;dbP!$D$2),"&lt;="&amp;BB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C141" s="1">
        <f ca="1">SUMIFS(INDIRECT($F$1&amp;$F141&amp;":"&amp;$F141),INDIRECT($F$1&amp;dbP!$D$2&amp;":"&amp;dbP!$D$2),"&gt;="&amp;BC$6,INDIRECT($F$1&amp;dbP!$D$2&amp;":"&amp;dbP!$D$2),"&lt;="&amp;BC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D141" s="1">
        <f ca="1">SUMIFS(INDIRECT($F$1&amp;$F141&amp;":"&amp;$F141),INDIRECT($F$1&amp;dbP!$D$2&amp;":"&amp;dbP!$D$2),"&gt;="&amp;BD$6,INDIRECT($F$1&amp;dbP!$D$2&amp;":"&amp;dbP!$D$2),"&lt;="&amp;BD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E141" s="1">
        <f ca="1">SUMIFS(INDIRECT($F$1&amp;$F141&amp;":"&amp;$F141),INDIRECT($F$1&amp;dbP!$D$2&amp;":"&amp;dbP!$D$2),"&gt;="&amp;BE$6,INDIRECT($F$1&amp;dbP!$D$2&amp;":"&amp;dbP!$D$2),"&lt;="&amp;BE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</row>
    <row r="142" spans="2:57" x14ac:dyDescent="0.3">
      <c r="B142" s="1">
        <f>MAX(B$109:B141)+1</f>
        <v>221</v>
      </c>
      <c r="F142" s="1" t="str">
        <f ca="1">INDIRECT($B$1&amp;Items!H$2&amp;$B142)</f>
        <v>Y</v>
      </c>
      <c r="H142" s="13" t="str">
        <f ca="1">INDIRECT($B$1&amp;Items!E$2&amp;$B142)</f>
        <v>Ввод в эксплуатацию</v>
      </c>
      <c r="I142" s="13" t="str">
        <f ca="1">IF(INDIRECT($B$1&amp;Items!F$2&amp;$B142)="",H142,INDIRECT($B$1&amp;Items!F$2&amp;$B142))</f>
        <v>Основные средства - тип - 3</v>
      </c>
      <c r="J142" s="1" t="str">
        <f ca="1">IF(INDIRECT($B$1&amp;Items!G$2&amp;$B142)="",IF(H142&lt;&gt;I142,"  "&amp;I142,I142),"    "&amp;INDIRECT($B$1&amp;Items!G$2&amp;$B142))</f>
        <v xml:space="preserve">    Капзатраты - тип - 3 - 8</v>
      </c>
      <c r="S142" s="1">
        <f ca="1">SUM($U142:INDIRECT(ADDRESS(ROW(),SUMIFS($1:$1,$5:$5,MAX($5:$5)))))</f>
        <v>799712.41680000012</v>
      </c>
      <c r="V142" s="1">
        <f ca="1">SUMIFS(INDIRECT($F$1&amp;$F142&amp;":"&amp;$F142),INDIRECT($F$1&amp;dbP!$D$2&amp;":"&amp;dbP!$D$2),"&gt;="&amp;V$6,INDIRECT($F$1&amp;dbP!$D$2&amp;":"&amp;dbP!$D$2),"&lt;="&amp;V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W142" s="1">
        <f ca="1">SUMIFS(INDIRECT($F$1&amp;$F142&amp;":"&amp;$F142),INDIRECT($F$1&amp;dbP!$D$2&amp;":"&amp;dbP!$D$2),"&gt;="&amp;W$6,INDIRECT($F$1&amp;dbP!$D$2&amp;":"&amp;dbP!$D$2),"&lt;="&amp;W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799712.41680000012</v>
      </c>
      <c r="X142" s="1">
        <f ca="1">SUMIFS(INDIRECT($F$1&amp;$F142&amp;":"&amp;$F142),INDIRECT($F$1&amp;dbP!$D$2&amp;":"&amp;dbP!$D$2),"&gt;="&amp;X$6,INDIRECT($F$1&amp;dbP!$D$2&amp;":"&amp;dbP!$D$2),"&lt;="&amp;X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Y142" s="1">
        <f ca="1">SUMIFS(INDIRECT($F$1&amp;$F142&amp;":"&amp;$F142),INDIRECT($F$1&amp;dbP!$D$2&amp;":"&amp;dbP!$D$2),"&gt;="&amp;Y$6,INDIRECT($F$1&amp;dbP!$D$2&amp;":"&amp;dbP!$D$2),"&lt;="&amp;Y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Z142" s="1">
        <f ca="1">SUMIFS(INDIRECT($F$1&amp;$F142&amp;":"&amp;$F142),INDIRECT($F$1&amp;dbP!$D$2&amp;":"&amp;dbP!$D$2),"&gt;="&amp;Z$6,INDIRECT($F$1&amp;dbP!$D$2&amp;":"&amp;dbP!$D$2),"&lt;="&amp;Z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A142" s="1">
        <f ca="1">SUMIFS(INDIRECT($F$1&amp;$F142&amp;":"&amp;$F142),INDIRECT($F$1&amp;dbP!$D$2&amp;":"&amp;dbP!$D$2),"&gt;="&amp;AA$6,INDIRECT($F$1&amp;dbP!$D$2&amp;":"&amp;dbP!$D$2),"&lt;="&amp;AA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B142" s="1">
        <f ca="1">SUMIFS(INDIRECT($F$1&amp;$F142&amp;":"&amp;$F142),INDIRECT($F$1&amp;dbP!$D$2&amp;":"&amp;dbP!$D$2),"&gt;="&amp;AB$6,INDIRECT($F$1&amp;dbP!$D$2&amp;":"&amp;dbP!$D$2),"&lt;="&amp;AB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C142" s="1">
        <f ca="1">SUMIFS(INDIRECT($F$1&amp;$F142&amp;":"&amp;$F142),INDIRECT($F$1&amp;dbP!$D$2&amp;":"&amp;dbP!$D$2),"&gt;="&amp;AC$6,INDIRECT($F$1&amp;dbP!$D$2&amp;":"&amp;dbP!$D$2),"&lt;="&amp;AC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D142" s="1">
        <f ca="1">SUMIFS(INDIRECT($F$1&amp;$F142&amp;":"&amp;$F142),INDIRECT($F$1&amp;dbP!$D$2&amp;":"&amp;dbP!$D$2),"&gt;="&amp;AD$6,INDIRECT($F$1&amp;dbP!$D$2&amp;":"&amp;dbP!$D$2),"&lt;="&amp;AD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E142" s="1">
        <f ca="1">SUMIFS(INDIRECT($F$1&amp;$F142&amp;":"&amp;$F142),INDIRECT($F$1&amp;dbP!$D$2&amp;":"&amp;dbP!$D$2),"&gt;="&amp;AE$6,INDIRECT($F$1&amp;dbP!$D$2&amp;":"&amp;dbP!$D$2),"&lt;="&amp;AE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F142" s="1">
        <f ca="1">SUMIFS(INDIRECT($F$1&amp;$F142&amp;":"&amp;$F142),INDIRECT($F$1&amp;dbP!$D$2&amp;":"&amp;dbP!$D$2),"&gt;="&amp;AF$6,INDIRECT($F$1&amp;dbP!$D$2&amp;":"&amp;dbP!$D$2),"&lt;="&amp;AF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G142" s="1">
        <f ca="1">SUMIFS(INDIRECT($F$1&amp;$F142&amp;":"&amp;$F142),INDIRECT($F$1&amp;dbP!$D$2&amp;":"&amp;dbP!$D$2),"&gt;="&amp;AG$6,INDIRECT($F$1&amp;dbP!$D$2&amp;":"&amp;dbP!$D$2),"&lt;="&amp;AG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H142" s="1">
        <f ca="1">SUMIFS(INDIRECT($F$1&amp;$F142&amp;":"&amp;$F142),INDIRECT($F$1&amp;dbP!$D$2&amp;":"&amp;dbP!$D$2),"&gt;="&amp;AH$6,INDIRECT($F$1&amp;dbP!$D$2&amp;":"&amp;dbP!$D$2),"&lt;="&amp;AH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I142" s="1">
        <f ca="1">SUMIFS(INDIRECT($F$1&amp;$F142&amp;":"&amp;$F142),INDIRECT($F$1&amp;dbP!$D$2&amp;":"&amp;dbP!$D$2),"&gt;="&amp;AI$6,INDIRECT($F$1&amp;dbP!$D$2&amp;":"&amp;dbP!$D$2),"&lt;="&amp;AI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J142" s="1">
        <f ca="1">SUMIFS(INDIRECT($F$1&amp;$F142&amp;":"&amp;$F142),INDIRECT($F$1&amp;dbP!$D$2&amp;":"&amp;dbP!$D$2),"&gt;="&amp;AJ$6,INDIRECT($F$1&amp;dbP!$D$2&amp;":"&amp;dbP!$D$2),"&lt;="&amp;AJ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K142" s="1">
        <f ca="1">SUMIFS(INDIRECT($F$1&amp;$F142&amp;":"&amp;$F142),INDIRECT($F$1&amp;dbP!$D$2&amp;":"&amp;dbP!$D$2),"&gt;="&amp;AK$6,INDIRECT($F$1&amp;dbP!$D$2&amp;":"&amp;dbP!$D$2),"&lt;="&amp;AK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L142" s="1">
        <f ca="1">SUMIFS(INDIRECT($F$1&amp;$F142&amp;":"&amp;$F142),INDIRECT($F$1&amp;dbP!$D$2&amp;":"&amp;dbP!$D$2),"&gt;="&amp;AL$6,INDIRECT($F$1&amp;dbP!$D$2&amp;":"&amp;dbP!$D$2),"&lt;="&amp;AL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M142" s="1">
        <f ca="1">SUMIFS(INDIRECT($F$1&amp;$F142&amp;":"&amp;$F142),INDIRECT($F$1&amp;dbP!$D$2&amp;":"&amp;dbP!$D$2),"&gt;="&amp;AM$6,INDIRECT($F$1&amp;dbP!$D$2&amp;":"&amp;dbP!$D$2),"&lt;="&amp;AM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N142" s="1">
        <f ca="1">SUMIFS(INDIRECT($F$1&amp;$F142&amp;":"&amp;$F142),INDIRECT($F$1&amp;dbP!$D$2&amp;":"&amp;dbP!$D$2),"&gt;="&amp;AN$6,INDIRECT($F$1&amp;dbP!$D$2&amp;":"&amp;dbP!$D$2),"&lt;="&amp;AN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O142" s="1">
        <f ca="1">SUMIFS(INDIRECT($F$1&amp;$F142&amp;":"&amp;$F142),INDIRECT($F$1&amp;dbP!$D$2&amp;":"&amp;dbP!$D$2),"&gt;="&amp;AO$6,INDIRECT($F$1&amp;dbP!$D$2&amp;":"&amp;dbP!$D$2),"&lt;="&amp;AO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P142" s="1">
        <f ca="1">SUMIFS(INDIRECT($F$1&amp;$F142&amp;":"&amp;$F142),INDIRECT($F$1&amp;dbP!$D$2&amp;":"&amp;dbP!$D$2),"&gt;="&amp;AP$6,INDIRECT($F$1&amp;dbP!$D$2&amp;":"&amp;dbP!$D$2),"&lt;="&amp;AP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Q142" s="1">
        <f ca="1">SUMIFS(INDIRECT($F$1&amp;$F142&amp;":"&amp;$F142),INDIRECT($F$1&amp;dbP!$D$2&amp;":"&amp;dbP!$D$2),"&gt;="&amp;AQ$6,INDIRECT($F$1&amp;dbP!$D$2&amp;":"&amp;dbP!$D$2),"&lt;="&amp;AQ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R142" s="1">
        <f ca="1">SUMIFS(INDIRECT($F$1&amp;$F142&amp;":"&amp;$F142),INDIRECT($F$1&amp;dbP!$D$2&amp;":"&amp;dbP!$D$2),"&gt;="&amp;AR$6,INDIRECT($F$1&amp;dbP!$D$2&amp;":"&amp;dbP!$D$2),"&lt;="&amp;AR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S142" s="1">
        <f ca="1">SUMIFS(INDIRECT($F$1&amp;$F142&amp;":"&amp;$F142),INDIRECT($F$1&amp;dbP!$D$2&amp;":"&amp;dbP!$D$2),"&gt;="&amp;AS$6,INDIRECT($F$1&amp;dbP!$D$2&amp;":"&amp;dbP!$D$2),"&lt;="&amp;AS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T142" s="1">
        <f ca="1">SUMIFS(INDIRECT($F$1&amp;$F142&amp;":"&amp;$F142),INDIRECT($F$1&amp;dbP!$D$2&amp;":"&amp;dbP!$D$2),"&gt;="&amp;AT$6,INDIRECT($F$1&amp;dbP!$D$2&amp;":"&amp;dbP!$D$2),"&lt;="&amp;AT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U142" s="1">
        <f ca="1">SUMIFS(INDIRECT($F$1&amp;$F142&amp;":"&amp;$F142),INDIRECT($F$1&amp;dbP!$D$2&amp;":"&amp;dbP!$D$2),"&gt;="&amp;AU$6,INDIRECT($F$1&amp;dbP!$D$2&amp;":"&amp;dbP!$D$2),"&lt;="&amp;AU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V142" s="1">
        <f ca="1">SUMIFS(INDIRECT($F$1&amp;$F142&amp;":"&amp;$F142),INDIRECT($F$1&amp;dbP!$D$2&amp;":"&amp;dbP!$D$2),"&gt;="&amp;AV$6,INDIRECT($F$1&amp;dbP!$D$2&amp;":"&amp;dbP!$D$2),"&lt;="&amp;AV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W142" s="1">
        <f ca="1">SUMIFS(INDIRECT($F$1&amp;$F142&amp;":"&amp;$F142),INDIRECT($F$1&amp;dbP!$D$2&amp;":"&amp;dbP!$D$2),"&gt;="&amp;AW$6,INDIRECT($F$1&amp;dbP!$D$2&amp;":"&amp;dbP!$D$2),"&lt;="&amp;AW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X142" s="1">
        <f ca="1">SUMIFS(INDIRECT($F$1&amp;$F142&amp;":"&amp;$F142),INDIRECT($F$1&amp;dbP!$D$2&amp;":"&amp;dbP!$D$2),"&gt;="&amp;AX$6,INDIRECT($F$1&amp;dbP!$D$2&amp;":"&amp;dbP!$D$2),"&lt;="&amp;AX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Y142" s="1">
        <f ca="1">SUMIFS(INDIRECT($F$1&amp;$F142&amp;":"&amp;$F142),INDIRECT($F$1&amp;dbP!$D$2&amp;":"&amp;dbP!$D$2),"&gt;="&amp;AY$6,INDIRECT($F$1&amp;dbP!$D$2&amp;":"&amp;dbP!$D$2),"&lt;="&amp;AY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Z142" s="1">
        <f ca="1">SUMIFS(INDIRECT($F$1&amp;$F142&amp;":"&amp;$F142),INDIRECT($F$1&amp;dbP!$D$2&amp;":"&amp;dbP!$D$2),"&gt;="&amp;AZ$6,INDIRECT($F$1&amp;dbP!$D$2&amp;":"&amp;dbP!$D$2),"&lt;="&amp;AZ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A142" s="1">
        <f ca="1">SUMIFS(INDIRECT($F$1&amp;$F142&amp;":"&amp;$F142),INDIRECT($F$1&amp;dbP!$D$2&amp;":"&amp;dbP!$D$2),"&gt;="&amp;BA$6,INDIRECT($F$1&amp;dbP!$D$2&amp;":"&amp;dbP!$D$2),"&lt;="&amp;BA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B142" s="1">
        <f ca="1">SUMIFS(INDIRECT($F$1&amp;$F142&amp;":"&amp;$F142),INDIRECT($F$1&amp;dbP!$D$2&amp;":"&amp;dbP!$D$2),"&gt;="&amp;BB$6,INDIRECT($F$1&amp;dbP!$D$2&amp;":"&amp;dbP!$D$2),"&lt;="&amp;BB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C142" s="1">
        <f ca="1">SUMIFS(INDIRECT($F$1&amp;$F142&amp;":"&amp;$F142),INDIRECT($F$1&amp;dbP!$D$2&amp;":"&amp;dbP!$D$2),"&gt;="&amp;BC$6,INDIRECT($F$1&amp;dbP!$D$2&amp;":"&amp;dbP!$D$2),"&lt;="&amp;BC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D142" s="1">
        <f ca="1">SUMIFS(INDIRECT($F$1&amp;$F142&amp;":"&amp;$F142),INDIRECT($F$1&amp;dbP!$D$2&amp;":"&amp;dbP!$D$2),"&gt;="&amp;BD$6,INDIRECT($F$1&amp;dbP!$D$2&amp;":"&amp;dbP!$D$2),"&lt;="&amp;BD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E142" s="1">
        <f ca="1">SUMIFS(INDIRECT($F$1&amp;$F142&amp;":"&amp;$F142),INDIRECT($F$1&amp;dbP!$D$2&amp;":"&amp;dbP!$D$2),"&gt;="&amp;BE$6,INDIRECT($F$1&amp;dbP!$D$2&amp;":"&amp;dbP!$D$2),"&lt;="&amp;BE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</row>
    <row r="143" spans="2:57" x14ac:dyDescent="0.3">
      <c r="B143" s="1">
        <f>MAX(B$109:B142)+1</f>
        <v>222</v>
      </c>
      <c r="F143" s="1" t="str">
        <f ca="1">INDIRECT($B$1&amp;Items!H$2&amp;$B143)</f>
        <v>Y</v>
      </c>
      <c r="H143" s="13" t="str">
        <f ca="1">INDIRECT($B$1&amp;Items!E$2&amp;$B143)</f>
        <v>Ввод в эксплуатацию</v>
      </c>
      <c r="I143" s="13" t="str">
        <f ca="1">IF(INDIRECT($B$1&amp;Items!F$2&amp;$B143)="",H143,INDIRECT($B$1&amp;Items!F$2&amp;$B143))</f>
        <v>Основные средства - тип - 3</v>
      </c>
      <c r="J143" s="1" t="str">
        <f ca="1">IF(INDIRECT($B$1&amp;Items!G$2&amp;$B143)="",IF(H143&lt;&gt;I143,"  "&amp;I143,I143),"    "&amp;INDIRECT($B$1&amp;Items!G$2&amp;$B143))</f>
        <v xml:space="preserve">    Капзатраты - тип - 3 - 9</v>
      </c>
      <c r="S143" s="1">
        <f ca="1">SUM($U143:INDIRECT(ADDRESS(ROW(),SUMIFS($1:$1,$5:$5,MAX($5:$5)))))</f>
        <v>316247.93156575423</v>
      </c>
      <c r="V143" s="1">
        <f ca="1">SUMIFS(INDIRECT($F$1&amp;$F143&amp;":"&amp;$F143),INDIRECT($F$1&amp;dbP!$D$2&amp;":"&amp;dbP!$D$2),"&gt;="&amp;V$6,INDIRECT($F$1&amp;dbP!$D$2&amp;":"&amp;dbP!$D$2),"&lt;="&amp;V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W143" s="1">
        <f ca="1">SUMIFS(INDIRECT($F$1&amp;$F143&amp;":"&amp;$F143),INDIRECT($F$1&amp;dbP!$D$2&amp;":"&amp;dbP!$D$2),"&gt;="&amp;W$6,INDIRECT($F$1&amp;dbP!$D$2&amp;":"&amp;dbP!$D$2),"&lt;="&amp;W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316247.93156575423</v>
      </c>
      <c r="X143" s="1">
        <f ca="1">SUMIFS(INDIRECT($F$1&amp;$F143&amp;":"&amp;$F143),INDIRECT($F$1&amp;dbP!$D$2&amp;":"&amp;dbP!$D$2),"&gt;="&amp;X$6,INDIRECT($F$1&amp;dbP!$D$2&amp;":"&amp;dbP!$D$2),"&lt;="&amp;X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Y143" s="1">
        <f ca="1">SUMIFS(INDIRECT($F$1&amp;$F143&amp;":"&amp;$F143),INDIRECT($F$1&amp;dbP!$D$2&amp;":"&amp;dbP!$D$2),"&gt;="&amp;Y$6,INDIRECT($F$1&amp;dbP!$D$2&amp;":"&amp;dbP!$D$2),"&lt;="&amp;Y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Z143" s="1">
        <f ca="1">SUMIFS(INDIRECT($F$1&amp;$F143&amp;":"&amp;$F143),INDIRECT($F$1&amp;dbP!$D$2&amp;":"&amp;dbP!$D$2),"&gt;="&amp;Z$6,INDIRECT($F$1&amp;dbP!$D$2&amp;":"&amp;dbP!$D$2),"&lt;="&amp;Z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A143" s="1">
        <f ca="1">SUMIFS(INDIRECT($F$1&amp;$F143&amp;":"&amp;$F143),INDIRECT($F$1&amp;dbP!$D$2&amp;":"&amp;dbP!$D$2),"&gt;="&amp;AA$6,INDIRECT($F$1&amp;dbP!$D$2&amp;":"&amp;dbP!$D$2),"&lt;="&amp;AA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B143" s="1">
        <f ca="1">SUMIFS(INDIRECT($F$1&amp;$F143&amp;":"&amp;$F143),INDIRECT($F$1&amp;dbP!$D$2&amp;":"&amp;dbP!$D$2),"&gt;="&amp;AB$6,INDIRECT($F$1&amp;dbP!$D$2&amp;":"&amp;dbP!$D$2),"&lt;="&amp;AB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C143" s="1">
        <f ca="1">SUMIFS(INDIRECT($F$1&amp;$F143&amp;":"&amp;$F143),INDIRECT($F$1&amp;dbP!$D$2&amp;":"&amp;dbP!$D$2),"&gt;="&amp;AC$6,INDIRECT($F$1&amp;dbP!$D$2&amp;":"&amp;dbP!$D$2),"&lt;="&amp;AC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D143" s="1">
        <f ca="1">SUMIFS(INDIRECT($F$1&amp;$F143&amp;":"&amp;$F143),INDIRECT($F$1&amp;dbP!$D$2&amp;":"&amp;dbP!$D$2),"&gt;="&amp;AD$6,INDIRECT($F$1&amp;dbP!$D$2&amp;":"&amp;dbP!$D$2),"&lt;="&amp;AD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E143" s="1">
        <f ca="1">SUMIFS(INDIRECT($F$1&amp;$F143&amp;":"&amp;$F143),INDIRECT($F$1&amp;dbP!$D$2&amp;":"&amp;dbP!$D$2),"&gt;="&amp;AE$6,INDIRECT($F$1&amp;dbP!$D$2&amp;":"&amp;dbP!$D$2),"&lt;="&amp;AE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F143" s="1">
        <f ca="1">SUMIFS(INDIRECT($F$1&amp;$F143&amp;":"&amp;$F143),INDIRECT($F$1&amp;dbP!$D$2&amp;":"&amp;dbP!$D$2),"&gt;="&amp;AF$6,INDIRECT($F$1&amp;dbP!$D$2&amp;":"&amp;dbP!$D$2),"&lt;="&amp;AF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G143" s="1">
        <f ca="1">SUMIFS(INDIRECT($F$1&amp;$F143&amp;":"&amp;$F143),INDIRECT($F$1&amp;dbP!$D$2&amp;":"&amp;dbP!$D$2),"&gt;="&amp;AG$6,INDIRECT($F$1&amp;dbP!$D$2&amp;":"&amp;dbP!$D$2),"&lt;="&amp;AG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H143" s="1">
        <f ca="1">SUMIFS(INDIRECT($F$1&amp;$F143&amp;":"&amp;$F143),INDIRECT($F$1&amp;dbP!$D$2&amp;":"&amp;dbP!$D$2),"&gt;="&amp;AH$6,INDIRECT($F$1&amp;dbP!$D$2&amp;":"&amp;dbP!$D$2),"&lt;="&amp;AH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I143" s="1">
        <f ca="1">SUMIFS(INDIRECT($F$1&amp;$F143&amp;":"&amp;$F143),INDIRECT($F$1&amp;dbP!$D$2&amp;":"&amp;dbP!$D$2),"&gt;="&amp;AI$6,INDIRECT($F$1&amp;dbP!$D$2&amp;":"&amp;dbP!$D$2),"&lt;="&amp;AI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J143" s="1">
        <f ca="1">SUMIFS(INDIRECT($F$1&amp;$F143&amp;":"&amp;$F143),INDIRECT($F$1&amp;dbP!$D$2&amp;":"&amp;dbP!$D$2),"&gt;="&amp;AJ$6,INDIRECT($F$1&amp;dbP!$D$2&amp;":"&amp;dbP!$D$2),"&lt;="&amp;AJ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K143" s="1">
        <f ca="1">SUMIFS(INDIRECT($F$1&amp;$F143&amp;":"&amp;$F143),INDIRECT($F$1&amp;dbP!$D$2&amp;":"&amp;dbP!$D$2),"&gt;="&amp;AK$6,INDIRECT($F$1&amp;dbP!$D$2&amp;":"&amp;dbP!$D$2),"&lt;="&amp;AK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L143" s="1">
        <f ca="1">SUMIFS(INDIRECT($F$1&amp;$F143&amp;":"&amp;$F143),INDIRECT($F$1&amp;dbP!$D$2&amp;":"&amp;dbP!$D$2),"&gt;="&amp;AL$6,INDIRECT($F$1&amp;dbP!$D$2&amp;":"&amp;dbP!$D$2),"&lt;="&amp;AL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M143" s="1">
        <f ca="1">SUMIFS(INDIRECT($F$1&amp;$F143&amp;":"&amp;$F143),INDIRECT($F$1&amp;dbP!$D$2&amp;":"&amp;dbP!$D$2),"&gt;="&amp;AM$6,INDIRECT($F$1&amp;dbP!$D$2&amp;":"&amp;dbP!$D$2),"&lt;="&amp;AM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N143" s="1">
        <f ca="1">SUMIFS(INDIRECT($F$1&amp;$F143&amp;":"&amp;$F143),INDIRECT($F$1&amp;dbP!$D$2&amp;":"&amp;dbP!$D$2),"&gt;="&amp;AN$6,INDIRECT($F$1&amp;dbP!$D$2&amp;":"&amp;dbP!$D$2),"&lt;="&amp;AN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O143" s="1">
        <f ca="1">SUMIFS(INDIRECT($F$1&amp;$F143&amp;":"&amp;$F143),INDIRECT($F$1&amp;dbP!$D$2&amp;":"&amp;dbP!$D$2),"&gt;="&amp;AO$6,INDIRECT($F$1&amp;dbP!$D$2&amp;":"&amp;dbP!$D$2),"&lt;="&amp;AO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P143" s="1">
        <f ca="1">SUMIFS(INDIRECT($F$1&amp;$F143&amp;":"&amp;$F143),INDIRECT($F$1&amp;dbP!$D$2&amp;":"&amp;dbP!$D$2),"&gt;="&amp;AP$6,INDIRECT($F$1&amp;dbP!$D$2&amp;":"&amp;dbP!$D$2),"&lt;="&amp;AP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Q143" s="1">
        <f ca="1">SUMIFS(INDIRECT($F$1&amp;$F143&amp;":"&amp;$F143),INDIRECT($F$1&amp;dbP!$D$2&amp;":"&amp;dbP!$D$2),"&gt;="&amp;AQ$6,INDIRECT($F$1&amp;dbP!$D$2&amp;":"&amp;dbP!$D$2),"&lt;="&amp;AQ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R143" s="1">
        <f ca="1">SUMIFS(INDIRECT($F$1&amp;$F143&amp;":"&amp;$F143),INDIRECT($F$1&amp;dbP!$D$2&amp;":"&amp;dbP!$D$2),"&gt;="&amp;AR$6,INDIRECT($F$1&amp;dbP!$D$2&amp;":"&amp;dbP!$D$2),"&lt;="&amp;AR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S143" s="1">
        <f ca="1">SUMIFS(INDIRECT($F$1&amp;$F143&amp;":"&amp;$F143),INDIRECT($F$1&amp;dbP!$D$2&amp;":"&amp;dbP!$D$2),"&gt;="&amp;AS$6,INDIRECT($F$1&amp;dbP!$D$2&amp;":"&amp;dbP!$D$2),"&lt;="&amp;AS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T143" s="1">
        <f ca="1">SUMIFS(INDIRECT($F$1&amp;$F143&amp;":"&amp;$F143),INDIRECT($F$1&amp;dbP!$D$2&amp;":"&amp;dbP!$D$2),"&gt;="&amp;AT$6,INDIRECT($F$1&amp;dbP!$D$2&amp;":"&amp;dbP!$D$2),"&lt;="&amp;AT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U143" s="1">
        <f ca="1">SUMIFS(INDIRECT($F$1&amp;$F143&amp;":"&amp;$F143),INDIRECT($F$1&amp;dbP!$D$2&amp;":"&amp;dbP!$D$2),"&gt;="&amp;AU$6,INDIRECT($F$1&amp;dbP!$D$2&amp;":"&amp;dbP!$D$2),"&lt;="&amp;AU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V143" s="1">
        <f ca="1">SUMIFS(INDIRECT($F$1&amp;$F143&amp;":"&amp;$F143),INDIRECT($F$1&amp;dbP!$D$2&amp;":"&amp;dbP!$D$2),"&gt;="&amp;AV$6,INDIRECT($F$1&amp;dbP!$D$2&amp;":"&amp;dbP!$D$2),"&lt;="&amp;AV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W143" s="1">
        <f ca="1">SUMIFS(INDIRECT($F$1&amp;$F143&amp;":"&amp;$F143),INDIRECT($F$1&amp;dbP!$D$2&amp;":"&amp;dbP!$D$2),"&gt;="&amp;AW$6,INDIRECT($F$1&amp;dbP!$D$2&amp;":"&amp;dbP!$D$2),"&lt;="&amp;AW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X143" s="1">
        <f ca="1">SUMIFS(INDIRECT($F$1&amp;$F143&amp;":"&amp;$F143),INDIRECT($F$1&amp;dbP!$D$2&amp;":"&amp;dbP!$D$2),"&gt;="&amp;AX$6,INDIRECT($F$1&amp;dbP!$D$2&amp;":"&amp;dbP!$D$2),"&lt;="&amp;AX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Y143" s="1">
        <f ca="1">SUMIFS(INDIRECT($F$1&amp;$F143&amp;":"&amp;$F143),INDIRECT($F$1&amp;dbP!$D$2&amp;":"&amp;dbP!$D$2),"&gt;="&amp;AY$6,INDIRECT($F$1&amp;dbP!$D$2&amp;":"&amp;dbP!$D$2),"&lt;="&amp;AY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Z143" s="1">
        <f ca="1">SUMIFS(INDIRECT($F$1&amp;$F143&amp;":"&amp;$F143),INDIRECT($F$1&amp;dbP!$D$2&amp;":"&amp;dbP!$D$2),"&gt;="&amp;AZ$6,INDIRECT($F$1&amp;dbP!$D$2&amp;":"&amp;dbP!$D$2),"&lt;="&amp;AZ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A143" s="1">
        <f ca="1">SUMIFS(INDIRECT($F$1&amp;$F143&amp;":"&amp;$F143),INDIRECT($F$1&amp;dbP!$D$2&amp;":"&amp;dbP!$D$2),"&gt;="&amp;BA$6,INDIRECT($F$1&amp;dbP!$D$2&amp;":"&amp;dbP!$D$2),"&lt;="&amp;BA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B143" s="1">
        <f ca="1">SUMIFS(INDIRECT($F$1&amp;$F143&amp;":"&amp;$F143),INDIRECT($F$1&amp;dbP!$D$2&amp;":"&amp;dbP!$D$2),"&gt;="&amp;BB$6,INDIRECT($F$1&amp;dbP!$D$2&amp;":"&amp;dbP!$D$2),"&lt;="&amp;BB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C143" s="1">
        <f ca="1">SUMIFS(INDIRECT($F$1&amp;$F143&amp;":"&amp;$F143),INDIRECT($F$1&amp;dbP!$D$2&amp;":"&amp;dbP!$D$2),"&gt;="&amp;BC$6,INDIRECT($F$1&amp;dbP!$D$2&amp;":"&amp;dbP!$D$2),"&lt;="&amp;BC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D143" s="1">
        <f ca="1">SUMIFS(INDIRECT($F$1&amp;$F143&amp;":"&amp;$F143),INDIRECT($F$1&amp;dbP!$D$2&amp;":"&amp;dbP!$D$2),"&gt;="&amp;BD$6,INDIRECT($F$1&amp;dbP!$D$2&amp;":"&amp;dbP!$D$2),"&lt;="&amp;BD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E143" s="1">
        <f ca="1">SUMIFS(INDIRECT($F$1&amp;$F143&amp;":"&amp;$F143),INDIRECT($F$1&amp;dbP!$D$2&amp;":"&amp;dbP!$D$2),"&gt;="&amp;BE$6,INDIRECT($F$1&amp;dbP!$D$2&amp;":"&amp;dbP!$D$2),"&lt;="&amp;BE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</row>
    <row r="144" spans="2:57" x14ac:dyDescent="0.3">
      <c r="B144" s="1">
        <f>MAX(B$109:B143)+1</f>
        <v>223</v>
      </c>
      <c r="F144" s="1" t="str">
        <f ca="1">INDIRECT($B$1&amp;Items!H$2&amp;$B144)</f>
        <v>Y</v>
      </c>
      <c r="H144" s="13" t="str">
        <f ca="1">INDIRECT($B$1&amp;Items!E$2&amp;$B144)</f>
        <v>Ввод в эксплуатацию</v>
      </c>
      <c r="I144" s="13" t="str">
        <f ca="1">IF(INDIRECT($B$1&amp;Items!F$2&amp;$B144)="",H144,INDIRECT($B$1&amp;Items!F$2&amp;$B144))</f>
        <v>Основные средства - тип - 3</v>
      </c>
      <c r="J144" s="1" t="str">
        <f ca="1">IF(INDIRECT($B$1&amp;Items!G$2&amp;$B144)="",IF(H144&lt;&gt;I144,"  "&amp;I144,I144),"    "&amp;INDIRECT($B$1&amp;Items!G$2&amp;$B144))</f>
        <v xml:space="preserve">    Капзатраты - тип - 3 - 10</v>
      </c>
      <c r="S144" s="1">
        <f ca="1">SUM($U144:INDIRECT(ADDRESS(ROW(),SUMIFS($1:$1,$5:$5,MAX($5:$5)))))</f>
        <v>2757668.4951782227</v>
      </c>
      <c r="V144" s="1">
        <f ca="1">SUMIFS(INDIRECT($F$1&amp;$F144&amp;":"&amp;$F144),INDIRECT($F$1&amp;dbP!$D$2&amp;":"&amp;dbP!$D$2),"&gt;="&amp;V$6,INDIRECT($F$1&amp;dbP!$D$2&amp;":"&amp;dbP!$D$2),"&lt;="&amp;V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W144" s="1">
        <f ca="1">SUMIFS(INDIRECT($F$1&amp;$F144&amp;":"&amp;$F144),INDIRECT($F$1&amp;dbP!$D$2&amp;":"&amp;dbP!$D$2),"&gt;="&amp;W$6,INDIRECT($F$1&amp;dbP!$D$2&amp;":"&amp;dbP!$D$2),"&lt;="&amp;W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2757668.4951782227</v>
      </c>
      <c r="X144" s="1">
        <f ca="1">SUMIFS(INDIRECT($F$1&amp;$F144&amp;":"&amp;$F144),INDIRECT($F$1&amp;dbP!$D$2&amp;":"&amp;dbP!$D$2),"&gt;="&amp;X$6,INDIRECT($F$1&amp;dbP!$D$2&amp;":"&amp;dbP!$D$2),"&lt;="&amp;X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Y144" s="1">
        <f ca="1">SUMIFS(INDIRECT($F$1&amp;$F144&amp;":"&amp;$F144),INDIRECT($F$1&amp;dbP!$D$2&amp;":"&amp;dbP!$D$2),"&gt;="&amp;Y$6,INDIRECT($F$1&amp;dbP!$D$2&amp;":"&amp;dbP!$D$2),"&lt;="&amp;Y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Z144" s="1">
        <f ca="1">SUMIFS(INDIRECT($F$1&amp;$F144&amp;":"&amp;$F144),INDIRECT($F$1&amp;dbP!$D$2&amp;":"&amp;dbP!$D$2),"&gt;="&amp;Z$6,INDIRECT($F$1&amp;dbP!$D$2&amp;":"&amp;dbP!$D$2),"&lt;="&amp;Z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A144" s="1">
        <f ca="1">SUMIFS(INDIRECT($F$1&amp;$F144&amp;":"&amp;$F144),INDIRECT($F$1&amp;dbP!$D$2&amp;":"&amp;dbP!$D$2),"&gt;="&amp;AA$6,INDIRECT($F$1&amp;dbP!$D$2&amp;":"&amp;dbP!$D$2),"&lt;="&amp;AA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B144" s="1">
        <f ca="1">SUMIFS(INDIRECT($F$1&amp;$F144&amp;":"&amp;$F144),INDIRECT($F$1&amp;dbP!$D$2&amp;":"&amp;dbP!$D$2),"&gt;="&amp;AB$6,INDIRECT($F$1&amp;dbP!$D$2&amp;":"&amp;dbP!$D$2),"&lt;="&amp;AB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C144" s="1">
        <f ca="1">SUMIFS(INDIRECT($F$1&amp;$F144&amp;":"&amp;$F144),INDIRECT($F$1&amp;dbP!$D$2&amp;":"&amp;dbP!$D$2),"&gt;="&amp;AC$6,INDIRECT($F$1&amp;dbP!$D$2&amp;":"&amp;dbP!$D$2),"&lt;="&amp;AC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D144" s="1">
        <f ca="1">SUMIFS(INDIRECT($F$1&amp;$F144&amp;":"&amp;$F144),INDIRECT($F$1&amp;dbP!$D$2&amp;":"&amp;dbP!$D$2),"&gt;="&amp;AD$6,INDIRECT($F$1&amp;dbP!$D$2&amp;":"&amp;dbP!$D$2),"&lt;="&amp;AD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E144" s="1">
        <f ca="1">SUMIFS(INDIRECT($F$1&amp;$F144&amp;":"&amp;$F144),INDIRECT($F$1&amp;dbP!$D$2&amp;":"&amp;dbP!$D$2),"&gt;="&amp;AE$6,INDIRECT($F$1&amp;dbP!$D$2&amp;":"&amp;dbP!$D$2),"&lt;="&amp;AE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F144" s="1">
        <f ca="1">SUMIFS(INDIRECT($F$1&amp;$F144&amp;":"&amp;$F144),INDIRECT($F$1&amp;dbP!$D$2&amp;":"&amp;dbP!$D$2),"&gt;="&amp;AF$6,INDIRECT($F$1&amp;dbP!$D$2&amp;":"&amp;dbP!$D$2),"&lt;="&amp;AF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G144" s="1">
        <f ca="1">SUMIFS(INDIRECT($F$1&amp;$F144&amp;":"&amp;$F144),INDIRECT($F$1&amp;dbP!$D$2&amp;":"&amp;dbP!$D$2),"&gt;="&amp;AG$6,INDIRECT($F$1&amp;dbP!$D$2&amp;":"&amp;dbP!$D$2),"&lt;="&amp;AG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H144" s="1">
        <f ca="1">SUMIFS(INDIRECT($F$1&amp;$F144&amp;":"&amp;$F144),INDIRECT($F$1&amp;dbP!$D$2&amp;":"&amp;dbP!$D$2),"&gt;="&amp;AH$6,INDIRECT($F$1&amp;dbP!$D$2&amp;":"&amp;dbP!$D$2),"&lt;="&amp;AH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I144" s="1">
        <f ca="1">SUMIFS(INDIRECT($F$1&amp;$F144&amp;":"&amp;$F144),INDIRECT($F$1&amp;dbP!$D$2&amp;":"&amp;dbP!$D$2),"&gt;="&amp;AI$6,INDIRECT($F$1&amp;dbP!$D$2&amp;":"&amp;dbP!$D$2),"&lt;="&amp;AI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J144" s="1">
        <f ca="1">SUMIFS(INDIRECT($F$1&amp;$F144&amp;":"&amp;$F144),INDIRECT($F$1&amp;dbP!$D$2&amp;":"&amp;dbP!$D$2),"&gt;="&amp;AJ$6,INDIRECT($F$1&amp;dbP!$D$2&amp;":"&amp;dbP!$D$2),"&lt;="&amp;AJ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K144" s="1">
        <f ca="1">SUMIFS(INDIRECT($F$1&amp;$F144&amp;":"&amp;$F144),INDIRECT($F$1&amp;dbP!$D$2&amp;":"&amp;dbP!$D$2),"&gt;="&amp;AK$6,INDIRECT($F$1&amp;dbP!$D$2&amp;":"&amp;dbP!$D$2),"&lt;="&amp;AK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L144" s="1">
        <f ca="1">SUMIFS(INDIRECT($F$1&amp;$F144&amp;":"&amp;$F144),INDIRECT($F$1&amp;dbP!$D$2&amp;":"&amp;dbP!$D$2),"&gt;="&amp;AL$6,INDIRECT($F$1&amp;dbP!$D$2&amp;":"&amp;dbP!$D$2),"&lt;="&amp;AL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M144" s="1">
        <f ca="1">SUMIFS(INDIRECT($F$1&amp;$F144&amp;":"&amp;$F144),INDIRECT($F$1&amp;dbP!$D$2&amp;":"&amp;dbP!$D$2),"&gt;="&amp;AM$6,INDIRECT($F$1&amp;dbP!$D$2&amp;":"&amp;dbP!$D$2),"&lt;="&amp;AM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N144" s="1">
        <f ca="1">SUMIFS(INDIRECT($F$1&amp;$F144&amp;":"&amp;$F144),INDIRECT($F$1&amp;dbP!$D$2&amp;":"&amp;dbP!$D$2),"&gt;="&amp;AN$6,INDIRECT($F$1&amp;dbP!$D$2&amp;":"&amp;dbP!$D$2),"&lt;="&amp;AN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O144" s="1">
        <f ca="1">SUMIFS(INDIRECT($F$1&amp;$F144&amp;":"&amp;$F144),INDIRECT($F$1&amp;dbP!$D$2&amp;":"&amp;dbP!$D$2),"&gt;="&amp;AO$6,INDIRECT($F$1&amp;dbP!$D$2&amp;":"&amp;dbP!$D$2),"&lt;="&amp;AO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P144" s="1">
        <f ca="1">SUMIFS(INDIRECT($F$1&amp;$F144&amp;":"&amp;$F144),INDIRECT($F$1&amp;dbP!$D$2&amp;":"&amp;dbP!$D$2),"&gt;="&amp;AP$6,INDIRECT($F$1&amp;dbP!$D$2&amp;":"&amp;dbP!$D$2),"&lt;="&amp;AP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Q144" s="1">
        <f ca="1">SUMIFS(INDIRECT($F$1&amp;$F144&amp;":"&amp;$F144),INDIRECT($F$1&amp;dbP!$D$2&amp;":"&amp;dbP!$D$2),"&gt;="&amp;AQ$6,INDIRECT($F$1&amp;dbP!$D$2&amp;":"&amp;dbP!$D$2),"&lt;="&amp;AQ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R144" s="1">
        <f ca="1">SUMIFS(INDIRECT($F$1&amp;$F144&amp;":"&amp;$F144),INDIRECT($F$1&amp;dbP!$D$2&amp;":"&amp;dbP!$D$2),"&gt;="&amp;AR$6,INDIRECT($F$1&amp;dbP!$D$2&amp;":"&amp;dbP!$D$2),"&lt;="&amp;AR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S144" s="1">
        <f ca="1">SUMIFS(INDIRECT($F$1&amp;$F144&amp;":"&amp;$F144),INDIRECT($F$1&amp;dbP!$D$2&amp;":"&amp;dbP!$D$2),"&gt;="&amp;AS$6,INDIRECT($F$1&amp;dbP!$D$2&amp;":"&amp;dbP!$D$2),"&lt;="&amp;AS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T144" s="1">
        <f ca="1">SUMIFS(INDIRECT($F$1&amp;$F144&amp;":"&amp;$F144),INDIRECT($F$1&amp;dbP!$D$2&amp;":"&amp;dbP!$D$2),"&gt;="&amp;AT$6,INDIRECT($F$1&amp;dbP!$D$2&amp;":"&amp;dbP!$D$2),"&lt;="&amp;AT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U144" s="1">
        <f ca="1">SUMIFS(INDIRECT($F$1&amp;$F144&amp;":"&amp;$F144),INDIRECT($F$1&amp;dbP!$D$2&amp;":"&amp;dbP!$D$2),"&gt;="&amp;AU$6,INDIRECT($F$1&amp;dbP!$D$2&amp;":"&amp;dbP!$D$2),"&lt;="&amp;AU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V144" s="1">
        <f ca="1">SUMIFS(INDIRECT($F$1&amp;$F144&amp;":"&amp;$F144),INDIRECT($F$1&amp;dbP!$D$2&amp;":"&amp;dbP!$D$2),"&gt;="&amp;AV$6,INDIRECT($F$1&amp;dbP!$D$2&amp;":"&amp;dbP!$D$2),"&lt;="&amp;AV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W144" s="1">
        <f ca="1">SUMIFS(INDIRECT($F$1&amp;$F144&amp;":"&amp;$F144),INDIRECT($F$1&amp;dbP!$D$2&amp;":"&amp;dbP!$D$2),"&gt;="&amp;AW$6,INDIRECT($F$1&amp;dbP!$D$2&amp;":"&amp;dbP!$D$2),"&lt;="&amp;AW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X144" s="1">
        <f ca="1">SUMIFS(INDIRECT($F$1&amp;$F144&amp;":"&amp;$F144),INDIRECT($F$1&amp;dbP!$D$2&amp;":"&amp;dbP!$D$2),"&gt;="&amp;AX$6,INDIRECT($F$1&amp;dbP!$D$2&amp;":"&amp;dbP!$D$2),"&lt;="&amp;AX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Y144" s="1">
        <f ca="1">SUMIFS(INDIRECT($F$1&amp;$F144&amp;":"&amp;$F144),INDIRECT($F$1&amp;dbP!$D$2&amp;":"&amp;dbP!$D$2),"&gt;="&amp;AY$6,INDIRECT($F$1&amp;dbP!$D$2&amp;":"&amp;dbP!$D$2),"&lt;="&amp;AY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Z144" s="1">
        <f ca="1">SUMIFS(INDIRECT($F$1&amp;$F144&amp;":"&amp;$F144),INDIRECT($F$1&amp;dbP!$D$2&amp;":"&amp;dbP!$D$2),"&gt;="&amp;AZ$6,INDIRECT($F$1&amp;dbP!$D$2&amp;":"&amp;dbP!$D$2),"&lt;="&amp;AZ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A144" s="1">
        <f ca="1">SUMIFS(INDIRECT($F$1&amp;$F144&amp;":"&amp;$F144),INDIRECT($F$1&amp;dbP!$D$2&amp;":"&amp;dbP!$D$2),"&gt;="&amp;BA$6,INDIRECT($F$1&amp;dbP!$D$2&amp;":"&amp;dbP!$D$2),"&lt;="&amp;BA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B144" s="1">
        <f ca="1">SUMIFS(INDIRECT($F$1&amp;$F144&amp;":"&amp;$F144),INDIRECT($F$1&amp;dbP!$D$2&amp;":"&amp;dbP!$D$2),"&gt;="&amp;BB$6,INDIRECT($F$1&amp;dbP!$D$2&amp;":"&amp;dbP!$D$2),"&lt;="&amp;BB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C144" s="1">
        <f ca="1">SUMIFS(INDIRECT($F$1&amp;$F144&amp;":"&amp;$F144),INDIRECT($F$1&amp;dbP!$D$2&amp;":"&amp;dbP!$D$2),"&gt;="&amp;BC$6,INDIRECT($F$1&amp;dbP!$D$2&amp;":"&amp;dbP!$D$2),"&lt;="&amp;BC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D144" s="1">
        <f ca="1">SUMIFS(INDIRECT($F$1&amp;$F144&amp;":"&amp;$F144),INDIRECT($F$1&amp;dbP!$D$2&amp;":"&amp;dbP!$D$2),"&gt;="&amp;BD$6,INDIRECT($F$1&amp;dbP!$D$2&amp;":"&amp;dbP!$D$2),"&lt;="&amp;BD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E144" s="1">
        <f ca="1">SUMIFS(INDIRECT($F$1&amp;$F144&amp;":"&amp;$F144),INDIRECT($F$1&amp;dbP!$D$2&amp;":"&amp;dbP!$D$2),"&gt;="&amp;BE$6,INDIRECT($F$1&amp;dbP!$D$2&amp;":"&amp;dbP!$D$2),"&lt;="&amp;BE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</row>
    <row r="145" spans="1:57" x14ac:dyDescent="0.3">
      <c r="B145" s="1">
        <f>MAX(B$109:B144)+1</f>
        <v>224</v>
      </c>
      <c r="F145" s="1" t="str">
        <f ca="1">INDIRECT($B$1&amp;Items!H$2&amp;$B145)</f>
        <v>Y</v>
      </c>
      <c r="H145" s="13" t="str">
        <f ca="1">INDIRECT($B$1&amp;Items!E$2&amp;$B145)</f>
        <v>Ввод в эксплуатацию</v>
      </c>
      <c r="I145" s="13" t="str">
        <f ca="1">IF(INDIRECT($B$1&amp;Items!F$2&amp;$B145)="",H145,INDIRECT($B$1&amp;Items!F$2&amp;$B145))</f>
        <v>Основные средства - тип - 3</v>
      </c>
      <c r="J145" s="1" t="str">
        <f ca="1">IF(INDIRECT($B$1&amp;Items!G$2&amp;$B145)="",IF(H145&lt;&gt;I145,"  "&amp;I145,I145),"    "&amp;INDIRECT($B$1&amp;Items!G$2&amp;$B145))</f>
        <v xml:space="preserve">    Капзатраты - тип - 3 - 11</v>
      </c>
      <c r="S145" s="1">
        <f ca="1">SUM($U145:INDIRECT(ADDRESS(ROW(),SUMIFS($1:$1,$5:$5,MAX($5:$5)))))</f>
        <v>1927935.2553988437</v>
      </c>
      <c r="V145" s="1">
        <f ca="1">SUMIFS(INDIRECT($F$1&amp;$F145&amp;":"&amp;$F145),INDIRECT($F$1&amp;dbP!$D$2&amp;":"&amp;dbP!$D$2),"&gt;="&amp;V$6,INDIRECT($F$1&amp;dbP!$D$2&amp;":"&amp;dbP!$D$2),"&lt;="&amp;V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W145" s="1">
        <f ca="1">SUMIFS(INDIRECT($F$1&amp;$F145&amp;":"&amp;$F145),INDIRECT($F$1&amp;dbP!$D$2&amp;":"&amp;dbP!$D$2),"&gt;="&amp;W$6,INDIRECT($F$1&amp;dbP!$D$2&amp;":"&amp;dbP!$D$2),"&lt;="&amp;W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1927935.2553988437</v>
      </c>
      <c r="X145" s="1">
        <f ca="1">SUMIFS(INDIRECT($F$1&amp;$F145&amp;":"&amp;$F145),INDIRECT($F$1&amp;dbP!$D$2&amp;":"&amp;dbP!$D$2),"&gt;="&amp;X$6,INDIRECT($F$1&amp;dbP!$D$2&amp;":"&amp;dbP!$D$2),"&lt;="&amp;X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Y145" s="1">
        <f ca="1">SUMIFS(INDIRECT($F$1&amp;$F145&amp;":"&amp;$F145),INDIRECT($F$1&amp;dbP!$D$2&amp;":"&amp;dbP!$D$2),"&gt;="&amp;Y$6,INDIRECT($F$1&amp;dbP!$D$2&amp;":"&amp;dbP!$D$2),"&lt;="&amp;Y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Z145" s="1">
        <f ca="1">SUMIFS(INDIRECT($F$1&amp;$F145&amp;":"&amp;$F145),INDIRECT($F$1&amp;dbP!$D$2&amp;":"&amp;dbP!$D$2),"&gt;="&amp;Z$6,INDIRECT($F$1&amp;dbP!$D$2&amp;":"&amp;dbP!$D$2),"&lt;="&amp;Z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A145" s="1">
        <f ca="1">SUMIFS(INDIRECT($F$1&amp;$F145&amp;":"&amp;$F145),INDIRECT($F$1&amp;dbP!$D$2&amp;":"&amp;dbP!$D$2),"&gt;="&amp;AA$6,INDIRECT($F$1&amp;dbP!$D$2&amp;":"&amp;dbP!$D$2),"&lt;="&amp;AA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B145" s="1">
        <f ca="1">SUMIFS(INDIRECT($F$1&amp;$F145&amp;":"&amp;$F145),INDIRECT($F$1&amp;dbP!$D$2&amp;":"&amp;dbP!$D$2),"&gt;="&amp;AB$6,INDIRECT($F$1&amp;dbP!$D$2&amp;":"&amp;dbP!$D$2),"&lt;="&amp;AB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C145" s="1">
        <f ca="1">SUMIFS(INDIRECT($F$1&amp;$F145&amp;":"&amp;$F145),INDIRECT($F$1&amp;dbP!$D$2&amp;":"&amp;dbP!$D$2),"&gt;="&amp;AC$6,INDIRECT($F$1&amp;dbP!$D$2&amp;":"&amp;dbP!$D$2),"&lt;="&amp;AC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D145" s="1">
        <f ca="1">SUMIFS(INDIRECT($F$1&amp;$F145&amp;":"&amp;$F145),INDIRECT($F$1&amp;dbP!$D$2&amp;":"&amp;dbP!$D$2),"&gt;="&amp;AD$6,INDIRECT($F$1&amp;dbP!$D$2&amp;":"&amp;dbP!$D$2),"&lt;="&amp;AD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E145" s="1">
        <f ca="1">SUMIFS(INDIRECT($F$1&amp;$F145&amp;":"&amp;$F145),INDIRECT($F$1&amp;dbP!$D$2&amp;":"&amp;dbP!$D$2),"&gt;="&amp;AE$6,INDIRECT($F$1&amp;dbP!$D$2&amp;":"&amp;dbP!$D$2),"&lt;="&amp;AE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F145" s="1">
        <f ca="1">SUMIFS(INDIRECT($F$1&amp;$F145&amp;":"&amp;$F145),INDIRECT($F$1&amp;dbP!$D$2&amp;":"&amp;dbP!$D$2),"&gt;="&amp;AF$6,INDIRECT($F$1&amp;dbP!$D$2&amp;":"&amp;dbP!$D$2),"&lt;="&amp;AF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G145" s="1">
        <f ca="1">SUMIFS(INDIRECT($F$1&amp;$F145&amp;":"&amp;$F145),INDIRECT($F$1&amp;dbP!$D$2&amp;":"&amp;dbP!$D$2),"&gt;="&amp;AG$6,INDIRECT($F$1&amp;dbP!$D$2&amp;":"&amp;dbP!$D$2),"&lt;="&amp;AG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H145" s="1">
        <f ca="1">SUMIFS(INDIRECT($F$1&amp;$F145&amp;":"&amp;$F145),INDIRECT($F$1&amp;dbP!$D$2&amp;":"&amp;dbP!$D$2),"&gt;="&amp;AH$6,INDIRECT($F$1&amp;dbP!$D$2&amp;":"&amp;dbP!$D$2),"&lt;="&amp;AH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I145" s="1">
        <f ca="1">SUMIFS(INDIRECT($F$1&amp;$F145&amp;":"&amp;$F145),INDIRECT($F$1&amp;dbP!$D$2&amp;":"&amp;dbP!$D$2),"&gt;="&amp;AI$6,INDIRECT($F$1&amp;dbP!$D$2&amp;":"&amp;dbP!$D$2),"&lt;="&amp;AI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J145" s="1">
        <f ca="1">SUMIFS(INDIRECT($F$1&amp;$F145&amp;":"&amp;$F145),INDIRECT($F$1&amp;dbP!$D$2&amp;":"&amp;dbP!$D$2),"&gt;="&amp;AJ$6,INDIRECT($F$1&amp;dbP!$D$2&amp;":"&amp;dbP!$D$2),"&lt;="&amp;AJ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K145" s="1">
        <f ca="1">SUMIFS(INDIRECT($F$1&amp;$F145&amp;":"&amp;$F145),INDIRECT($F$1&amp;dbP!$D$2&amp;":"&amp;dbP!$D$2),"&gt;="&amp;AK$6,INDIRECT($F$1&amp;dbP!$D$2&amp;":"&amp;dbP!$D$2),"&lt;="&amp;AK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L145" s="1">
        <f ca="1">SUMIFS(INDIRECT($F$1&amp;$F145&amp;":"&amp;$F145),INDIRECT($F$1&amp;dbP!$D$2&amp;":"&amp;dbP!$D$2),"&gt;="&amp;AL$6,INDIRECT($F$1&amp;dbP!$D$2&amp;":"&amp;dbP!$D$2),"&lt;="&amp;AL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M145" s="1">
        <f ca="1">SUMIFS(INDIRECT($F$1&amp;$F145&amp;":"&amp;$F145),INDIRECT($F$1&amp;dbP!$D$2&amp;":"&amp;dbP!$D$2),"&gt;="&amp;AM$6,INDIRECT($F$1&amp;dbP!$D$2&amp;":"&amp;dbP!$D$2),"&lt;="&amp;AM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N145" s="1">
        <f ca="1">SUMIFS(INDIRECT($F$1&amp;$F145&amp;":"&amp;$F145),INDIRECT($F$1&amp;dbP!$D$2&amp;":"&amp;dbP!$D$2),"&gt;="&amp;AN$6,INDIRECT($F$1&amp;dbP!$D$2&amp;":"&amp;dbP!$D$2),"&lt;="&amp;AN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O145" s="1">
        <f ca="1">SUMIFS(INDIRECT($F$1&amp;$F145&amp;":"&amp;$F145),INDIRECT($F$1&amp;dbP!$D$2&amp;":"&amp;dbP!$D$2),"&gt;="&amp;AO$6,INDIRECT($F$1&amp;dbP!$D$2&amp;":"&amp;dbP!$D$2),"&lt;="&amp;AO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P145" s="1">
        <f ca="1">SUMIFS(INDIRECT($F$1&amp;$F145&amp;":"&amp;$F145),INDIRECT($F$1&amp;dbP!$D$2&amp;":"&amp;dbP!$D$2),"&gt;="&amp;AP$6,INDIRECT($F$1&amp;dbP!$D$2&amp;":"&amp;dbP!$D$2),"&lt;="&amp;AP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Q145" s="1">
        <f ca="1">SUMIFS(INDIRECT($F$1&amp;$F145&amp;":"&amp;$F145),INDIRECT($F$1&amp;dbP!$D$2&amp;":"&amp;dbP!$D$2),"&gt;="&amp;AQ$6,INDIRECT($F$1&amp;dbP!$D$2&amp;":"&amp;dbP!$D$2),"&lt;="&amp;AQ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R145" s="1">
        <f ca="1">SUMIFS(INDIRECT($F$1&amp;$F145&amp;":"&amp;$F145),INDIRECT($F$1&amp;dbP!$D$2&amp;":"&amp;dbP!$D$2),"&gt;="&amp;AR$6,INDIRECT($F$1&amp;dbP!$D$2&amp;":"&amp;dbP!$D$2),"&lt;="&amp;AR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S145" s="1">
        <f ca="1">SUMIFS(INDIRECT($F$1&amp;$F145&amp;":"&amp;$F145),INDIRECT($F$1&amp;dbP!$D$2&amp;":"&amp;dbP!$D$2),"&gt;="&amp;AS$6,INDIRECT($F$1&amp;dbP!$D$2&amp;":"&amp;dbP!$D$2),"&lt;="&amp;AS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T145" s="1">
        <f ca="1">SUMIFS(INDIRECT($F$1&amp;$F145&amp;":"&amp;$F145),INDIRECT($F$1&amp;dbP!$D$2&amp;":"&amp;dbP!$D$2),"&gt;="&amp;AT$6,INDIRECT($F$1&amp;dbP!$D$2&amp;":"&amp;dbP!$D$2),"&lt;="&amp;AT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U145" s="1">
        <f ca="1">SUMIFS(INDIRECT($F$1&amp;$F145&amp;":"&amp;$F145),INDIRECT($F$1&amp;dbP!$D$2&amp;":"&amp;dbP!$D$2),"&gt;="&amp;AU$6,INDIRECT($F$1&amp;dbP!$D$2&amp;":"&amp;dbP!$D$2),"&lt;="&amp;AU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V145" s="1">
        <f ca="1">SUMIFS(INDIRECT($F$1&amp;$F145&amp;":"&amp;$F145),INDIRECT($F$1&amp;dbP!$D$2&amp;":"&amp;dbP!$D$2),"&gt;="&amp;AV$6,INDIRECT($F$1&amp;dbP!$D$2&amp;":"&amp;dbP!$D$2),"&lt;="&amp;AV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W145" s="1">
        <f ca="1">SUMIFS(INDIRECT($F$1&amp;$F145&amp;":"&amp;$F145),INDIRECT($F$1&amp;dbP!$D$2&amp;":"&amp;dbP!$D$2),"&gt;="&amp;AW$6,INDIRECT($F$1&amp;dbP!$D$2&amp;":"&amp;dbP!$D$2),"&lt;="&amp;AW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X145" s="1">
        <f ca="1">SUMIFS(INDIRECT($F$1&amp;$F145&amp;":"&amp;$F145),INDIRECT($F$1&amp;dbP!$D$2&amp;":"&amp;dbP!$D$2),"&gt;="&amp;AX$6,INDIRECT($F$1&amp;dbP!$D$2&amp;":"&amp;dbP!$D$2),"&lt;="&amp;AX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Y145" s="1">
        <f ca="1">SUMIFS(INDIRECT($F$1&amp;$F145&amp;":"&amp;$F145),INDIRECT($F$1&amp;dbP!$D$2&amp;":"&amp;dbP!$D$2),"&gt;="&amp;AY$6,INDIRECT($F$1&amp;dbP!$D$2&amp;":"&amp;dbP!$D$2),"&lt;="&amp;AY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Z145" s="1">
        <f ca="1">SUMIFS(INDIRECT($F$1&amp;$F145&amp;":"&amp;$F145),INDIRECT($F$1&amp;dbP!$D$2&amp;":"&amp;dbP!$D$2),"&gt;="&amp;AZ$6,INDIRECT($F$1&amp;dbP!$D$2&amp;":"&amp;dbP!$D$2),"&lt;="&amp;AZ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A145" s="1">
        <f ca="1">SUMIFS(INDIRECT($F$1&amp;$F145&amp;":"&amp;$F145),INDIRECT($F$1&amp;dbP!$D$2&amp;":"&amp;dbP!$D$2),"&gt;="&amp;BA$6,INDIRECT($F$1&amp;dbP!$D$2&amp;":"&amp;dbP!$D$2),"&lt;="&amp;BA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B145" s="1">
        <f ca="1">SUMIFS(INDIRECT($F$1&amp;$F145&amp;":"&amp;$F145),INDIRECT($F$1&amp;dbP!$D$2&amp;":"&amp;dbP!$D$2),"&gt;="&amp;BB$6,INDIRECT($F$1&amp;dbP!$D$2&amp;":"&amp;dbP!$D$2),"&lt;="&amp;BB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C145" s="1">
        <f ca="1">SUMIFS(INDIRECT($F$1&amp;$F145&amp;":"&amp;$F145),INDIRECT($F$1&amp;dbP!$D$2&amp;":"&amp;dbP!$D$2),"&gt;="&amp;BC$6,INDIRECT($F$1&amp;dbP!$D$2&amp;":"&amp;dbP!$D$2),"&lt;="&amp;BC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D145" s="1">
        <f ca="1">SUMIFS(INDIRECT($F$1&amp;$F145&amp;":"&amp;$F145),INDIRECT($F$1&amp;dbP!$D$2&amp;":"&amp;dbP!$D$2),"&gt;="&amp;BD$6,INDIRECT($F$1&amp;dbP!$D$2&amp;":"&amp;dbP!$D$2),"&lt;="&amp;BD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E145" s="1">
        <f ca="1">SUMIFS(INDIRECT($F$1&amp;$F145&amp;":"&amp;$F145),INDIRECT($F$1&amp;dbP!$D$2&amp;":"&amp;dbP!$D$2),"&gt;="&amp;BE$6,INDIRECT($F$1&amp;dbP!$D$2&amp;":"&amp;dbP!$D$2),"&lt;="&amp;BE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</row>
    <row r="146" spans="1:57" x14ac:dyDescent="0.3">
      <c r="B146" s="1">
        <f>MAX(B$109:B145)+1</f>
        <v>225</v>
      </c>
      <c r="F146" s="1" t="str">
        <f ca="1">INDIRECT($B$1&amp;Items!H$2&amp;$B146)</f>
        <v>Y</v>
      </c>
      <c r="H146" s="13" t="str">
        <f ca="1">INDIRECT($B$1&amp;Items!E$2&amp;$B146)</f>
        <v>Ввод в эксплуатацию</v>
      </c>
      <c r="I146" s="13" t="str">
        <f ca="1">IF(INDIRECT($B$1&amp;Items!F$2&amp;$B146)="",H146,INDIRECT($B$1&amp;Items!F$2&amp;$B146))</f>
        <v>Основные средства - тип - 3</v>
      </c>
      <c r="J146" s="1" t="str">
        <f ca="1">IF(INDIRECT($B$1&amp;Items!G$2&amp;$B146)="",IF(H146&lt;&gt;I146,"  "&amp;I146,I146),"    "&amp;INDIRECT($B$1&amp;Items!G$2&amp;$B146))</f>
        <v xml:space="preserve">    Капзатраты - тип - 3 - 12</v>
      </c>
      <c r="S146" s="1">
        <f ca="1">SUM($U146:INDIRECT(ADDRESS(ROW(),SUMIFS($1:$1,$5:$5,MAX($5:$5)))))</f>
        <v>719741.17512000015</v>
      </c>
      <c r="V146" s="1">
        <f ca="1">SUMIFS(INDIRECT($F$1&amp;$F146&amp;":"&amp;$F146),INDIRECT($F$1&amp;dbP!$D$2&amp;":"&amp;dbP!$D$2),"&gt;="&amp;V$6,INDIRECT($F$1&amp;dbP!$D$2&amp;":"&amp;dbP!$D$2),"&lt;="&amp;V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W146" s="1">
        <f ca="1">SUMIFS(INDIRECT($F$1&amp;$F146&amp;":"&amp;$F146),INDIRECT($F$1&amp;dbP!$D$2&amp;":"&amp;dbP!$D$2),"&gt;="&amp;W$6,INDIRECT($F$1&amp;dbP!$D$2&amp;":"&amp;dbP!$D$2),"&lt;="&amp;W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719741.17512000015</v>
      </c>
      <c r="X146" s="1">
        <f ca="1">SUMIFS(INDIRECT($F$1&amp;$F146&amp;":"&amp;$F146),INDIRECT($F$1&amp;dbP!$D$2&amp;":"&amp;dbP!$D$2),"&gt;="&amp;X$6,INDIRECT($F$1&amp;dbP!$D$2&amp;":"&amp;dbP!$D$2),"&lt;="&amp;X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Y146" s="1">
        <f ca="1">SUMIFS(INDIRECT($F$1&amp;$F146&amp;":"&amp;$F146),INDIRECT($F$1&amp;dbP!$D$2&amp;":"&amp;dbP!$D$2),"&gt;="&amp;Y$6,INDIRECT($F$1&amp;dbP!$D$2&amp;":"&amp;dbP!$D$2),"&lt;="&amp;Y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Z146" s="1">
        <f ca="1">SUMIFS(INDIRECT($F$1&amp;$F146&amp;":"&amp;$F146),INDIRECT($F$1&amp;dbP!$D$2&amp;":"&amp;dbP!$D$2),"&gt;="&amp;Z$6,INDIRECT($F$1&amp;dbP!$D$2&amp;":"&amp;dbP!$D$2),"&lt;="&amp;Z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A146" s="1">
        <f ca="1">SUMIFS(INDIRECT($F$1&amp;$F146&amp;":"&amp;$F146),INDIRECT($F$1&amp;dbP!$D$2&amp;":"&amp;dbP!$D$2),"&gt;="&amp;AA$6,INDIRECT($F$1&amp;dbP!$D$2&amp;":"&amp;dbP!$D$2),"&lt;="&amp;AA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B146" s="1">
        <f ca="1">SUMIFS(INDIRECT($F$1&amp;$F146&amp;":"&amp;$F146),INDIRECT($F$1&amp;dbP!$D$2&amp;":"&amp;dbP!$D$2),"&gt;="&amp;AB$6,INDIRECT($F$1&amp;dbP!$D$2&amp;":"&amp;dbP!$D$2),"&lt;="&amp;AB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C146" s="1">
        <f ca="1">SUMIFS(INDIRECT($F$1&amp;$F146&amp;":"&amp;$F146),INDIRECT($F$1&amp;dbP!$D$2&amp;":"&amp;dbP!$D$2),"&gt;="&amp;AC$6,INDIRECT($F$1&amp;dbP!$D$2&amp;":"&amp;dbP!$D$2),"&lt;="&amp;AC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D146" s="1">
        <f ca="1">SUMIFS(INDIRECT($F$1&amp;$F146&amp;":"&amp;$F146),INDIRECT($F$1&amp;dbP!$D$2&amp;":"&amp;dbP!$D$2),"&gt;="&amp;AD$6,INDIRECT($F$1&amp;dbP!$D$2&amp;":"&amp;dbP!$D$2),"&lt;="&amp;AD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E146" s="1">
        <f ca="1">SUMIFS(INDIRECT($F$1&amp;$F146&amp;":"&amp;$F146),INDIRECT($F$1&amp;dbP!$D$2&amp;":"&amp;dbP!$D$2),"&gt;="&amp;AE$6,INDIRECT($F$1&amp;dbP!$D$2&amp;":"&amp;dbP!$D$2),"&lt;="&amp;AE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F146" s="1">
        <f ca="1">SUMIFS(INDIRECT($F$1&amp;$F146&amp;":"&amp;$F146),INDIRECT($F$1&amp;dbP!$D$2&amp;":"&amp;dbP!$D$2),"&gt;="&amp;AF$6,INDIRECT($F$1&amp;dbP!$D$2&amp;":"&amp;dbP!$D$2),"&lt;="&amp;AF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G146" s="1">
        <f ca="1">SUMIFS(INDIRECT($F$1&amp;$F146&amp;":"&amp;$F146),INDIRECT($F$1&amp;dbP!$D$2&amp;":"&amp;dbP!$D$2),"&gt;="&amp;AG$6,INDIRECT($F$1&amp;dbP!$D$2&amp;":"&amp;dbP!$D$2),"&lt;="&amp;AG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H146" s="1">
        <f ca="1">SUMIFS(INDIRECT($F$1&amp;$F146&amp;":"&amp;$F146),INDIRECT($F$1&amp;dbP!$D$2&amp;":"&amp;dbP!$D$2),"&gt;="&amp;AH$6,INDIRECT($F$1&amp;dbP!$D$2&amp;":"&amp;dbP!$D$2),"&lt;="&amp;AH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I146" s="1">
        <f ca="1">SUMIFS(INDIRECT($F$1&amp;$F146&amp;":"&amp;$F146),INDIRECT($F$1&amp;dbP!$D$2&amp;":"&amp;dbP!$D$2),"&gt;="&amp;AI$6,INDIRECT($F$1&amp;dbP!$D$2&amp;":"&amp;dbP!$D$2),"&lt;="&amp;AI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J146" s="1">
        <f ca="1">SUMIFS(INDIRECT($F$1&amp;$F146&amp;":"&amp;$F146),INDIRECT($F$1&amp;dbP!$D$2&amp;":"&amp;dbP!$D$2),"&gt;="&amp;AJ$6,INDIRECT($F$1&amp;dbP!$D$2&amp;":"&amp;dbP!$D$2),"&lt;="&amp;AJ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K146" s="1">
        <f ca="1">SUMIFS(INDIRECT($F$1&amp;$F146&amp;":"&amp;$F146),INDIRECT($F$1&amp;dbP!$D$2&amp;":"&amp;dbP!$D$2),"&gt;="&amp;AK$6,INDIRECT($F$1&amp;dbP!$D$2&amp;":"&amp;dbP!$D$2),"&lt;="&amp;AK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L146" s="1">
        <f ca="1">SUMIFS(INDIRECT($F$1&amp;$F146&amp;":"&amp;$F146),INDIRECT($F$1&amp;dbP!$D$2&amp;":"&amp;dbP!$D$2),"&gt;="&amp;AL$6,INDIRECT($F$1&amp;dbP!$D$2&amp;":"&amp;dbP!$D$2),"&lt;="&amp;AL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M146" s="1">
        <f ca="1">SUMIFS(INDIRECT($F$1&amp;$F146&amp;":"&amp;$F146),INDIRECT($F$1&amp;dbP!$D$2&amp;":"&amp;dbP!$D$2),"&gt;="&amp;AM$6,INDIRECT($F$1&amp;dbP!$D$2&amp;":"&amp;dbP!$D$2),"&lt;="&amp;AM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N146" s="1">
        <f ca="1">SUMIFS(INDIRECT($F$1&amp;$F146&amp;":"&amp;$F146),INDIRECT($F$1&amp;dbP!$D$2&amp;":"&amp;dbP!$D$2),"&gt;="&amp;AN$6,INDIRECT($F$1&amp;dbP!$D$2&amp;":"&amp;dbP!$D$2),"&lt;="&amp;AN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O146" s="1">
        <f ca="1">SUMIFS(INDIRECT($F$1&amp;$F146&amp;":"&amp;$F146),INDIRECT($F$1&amp;dbP!$D$2&amp;":"&amp;dbP!$D$2),"&gt;="&amp;AO$6,INDIRECT($F$1&amp;dbP!$D$2&amp;":"&amp;dbP!$D$2),"&lt;="&amp;AO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P146" s="1">
        <f ca="1">SUMIFS(INDIRECT($F$1&amp;$F146&amp;":"&amp;$F146),INDIRECT($F$1&amp;dbP!$D$2&amp;":"&amp;dbP!$D$2),"&gt;="&amp;AP$6,INDIRECT($F$1&amp;dbP!$D$2&amp;":"&amp;dbP!$D$2),"&lt;="&amp;AP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Q146" s="1">
        <f ca="1">SUMIFS(INDIRECT($F$1&amp;$F146&amp;":"&amp;$F146),INDIRECT($F$1&amp;dbP!$D$2&amp;":"&amp;dbP!$D$2),"&gt;="&amp;AQ$6,INDIRECT($F$1&amp;dbP!$D$2&amp;":"&amp;dbP!$D$2),"&lt;="&amp;AQ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R146" s="1">
        <f ca="1">SUMIFS(INDIRECT($F$1&amp;$F146&amp;":"&amp;$F146),INDIRECT($F$1&amp;dbP!$D$2&amp;":"&amp;dbP!$D$2),"&gt;="&amp;AR$6,INDIRECT($F$1&amp;dbP!$D$2&amp;":"&amp;dbP!$D$2),"&lt;="&amp;AR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S146" s="1">
        <f ca="1">SUMIFS(INDIRECT($F$1&amp;$F146&amp;":"&amp;$F146),INDIRECT($F$1&amp;dbP!$D$2&amp;":"&amp;dbP!$D$2),"&gt;="&amp;AS$6,INDIRECT($F$1&amp;dbP!$D$2&amp;":"&amp;dbP!$D$2),"&lt;="&amp;AS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T146" s="1">
        <f ca="1">SUMIFS(INDIRECT($F$1&amp;$F146&amp;":"&amp;$F146),INDIRECT($F$1&amp;dbP!$D$2&amp;":"&amp;dbP!$D$2),"&gt;="&amp;AT$6,INDIRECT($F$1&amp;dbP!$D$2&amp;":"&amp;dbP!$D$2),"&lt;="&amp;AT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U146" s="1">
        <f ca="1">SUMIFS(INDIRECT($F$1&amp;$F146&amp;":"&amp;$F146),INDIRECT($F$1&amp;dbP!$D$2&amp;":"&amp;dbP!$D$2),"&gt;="&amp;AU$6,INDIRECT($F$1&amp;dbP!$D$2&amp;":"&amp;dbP!$D$2),"&lt;="&amp;AU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V146" s="1">
        <f ca="1">SUMIFS(INDIRECT($F$1&amp;$F146&amp;":"&amp;$F146),INDIRECT($F$1&amp;dbP!$D$2&amp;":"&amp;dbP!$D$2),"&gt;="&amp;AV$6,INDIRECT($F$1&amp;dbP!$D$2&amp;":"&amp;dbP!$D$2),"&lt;="&amp;AV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W146" s="1">
        <f ca="1">SUMIFS(INDIRECT($F$1&amp;$F146&amp;":"&amp;$F146),INDIRECT($F$1&amp;dbP!$D$2&amp;":"&amp;dbP!$D$2),"&gt;="&amp;AW$6,INDIRECT($F$1&amp;dbP!$D$2&amp;":"&amp;dbP!$D$2),"&lt;="&amp;AW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X146" s="1">
        <f ca="1">SUMIFS(INDIRECT($F$1&amp;$F146&amp;":"&amp;$F146),INDIRECT($F$1&amp;dbP!$D$2&amp;":"&amp;dbP!$D$2),"&gt;="&amp;AX$6,INDIRECT($F$1&amp;dbP!$D$2&amp;":"&amp;dbP!$D$2),"&lt;="&amp;AX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Y146" s="1">
        <f ca="1">SUMIFS(INDIRECT($F$1&amp;$F146&amp;":"&amp;$F146),INDIRECT($F$1&amp;dbP!$D$2&amp;":"&amp;dbP!$D$2),"&gt;="&amp;AY$6,INDIRECT($F$1&amp;dbP!$D$2&amp;":"&amp;dbP!$D$2),"&lt;="&amp;AY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Z146" s="1">
        <f ca="1">SUMIFS(INDIRECT($F$1&amp;$F146&amp;":"&amp;$F146),INDIRECT($F$1&amp;dbP!$D$2&amp;":"&amp;dbP!$D$2),"&gt;="&amp;AZ$6,INDIRECT($F$1&amp;dbP!$D$2&amp;":"&amp;dbP!$D$2),"&lt;="&amp;AZ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A146" s="1">
        <f ca="1">SUMIFS(INDIRECT($F$1&amp;$F146&amp;":"&amp;$F146),INDIRECT($F$1&amp;dbP!$D$2&amp;":"&amp;dbP!$D$2),"&gt;="&amp;BA$6,INDIRECT($F$1&amp;dbP!$D$2&amp;":"&amp;dbP!$D$2),"&lt;="&amp;BA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B146" s="1">
        <f ca="1">SUMIFS(INDIRECT($F$1&amp;$F146&amp;":"&amp;$F146),INDIRECT($F$1&amp;dbP!$D$2&amp;":"&amp;dbP!$D$2),"&gt;="&amp;BB$6,INDIRECT($F$1&amp;dbP!$D$2&amp;":"&amp;dbP!$D$2),"&lt;="&amp;BB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C146" s="1">
        <f ca="1">SUMIFS(INDIRECT($F$1&amp;$F146&amp;":"&amp;$F146),INDIRECT($F$1&amp;dbP!$D$2&amp;":"&amp;dbP!$D$2),"&gt;="&amp;BC$6,INDIRECT($F$1&amp;dbP!$D$2&amp;":"&amp;dbP!$D$2),"&lt;="&amp;BC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D146" s="1">
        <f ca="1">SUMIFS(INDIRECT($F$1&amp;$F146&amp;":"&amp;$F146),INDIRECT($F$1&amp;dbP!$D$2&amp;":"&amp;dbP!$D$2),"&gt;="&amp;BD$6,INDIRECT($F$1&amp;dbP!$D$2&amp;":"&amp;dbP!$D$2),"&lt;="&amp;BD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E146" s="1">
        <f ca="1">SUMIFS(INDIRECT($F$1&amp;$F146&amp;":"&amp;$F146),INDIRECT($F$1&amp;dbP!$D$2&amp;":"&amp;dbP!$D$2),"&gt;="&amp;BE$6,INDIRECT($F$1&amp;dbP!$D$2&amp;":"&amp;dbP!$D$2),"&lt;="&amp;BE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</row>
    <row r="147" spans="1:57" x14ac:dyDescent="0.3">
      <c r="B147" s="1">
        <f>MAX(B$109:B146)+1</f>
        <v>226</v>
      </c>
      <c r="F147" s="1" t="str">
        <f ca="1">INDIRECT($B$1&amp;Items!H$2&amp;$B147)</f>
        <v>Y</v>
      </c>
      <c r="H147" s="13" t="str">
        <f ca="1">INDIRECT($B$1&amp;Items!E$2&amp;$B147)</f>
        <v>Ввод в эксплуатацию</v>
      </c>
      <c r="I147" s="13" t="str">
        <f ca="1">IF(INDIRECT($B$1&amp;Items!F$2&amp;$B147)="",H147,INDIRECT($B$1&amp;Items!F$2&amp;$B147))</f>
        <v>Основные средства - тип - 3</v>
      </c>
      <c r="J147" s="1" t="str">
        <f ca="1">IF(INDIRECT($B$1&amp;Items!G$2&amp;$B147)="",IF(H147&lt;&gt;I147,"  "&amp;I147,I147),"    "&amp;INDIRECT($B$1&amp;Items!G$2&amp;$B147))</f>
        <v xml:space="preserve">    Капзатраты - тип - 3 - 13</v>
      </c>
      <c r="S147" s="1">
        <f ca="1">SUM($U147:INDIRECT(ADDRESS(ROW(),SUMIFS($1:$1,$5:$5,MAX($5:$5)))))</f>
        <v>211886.11414905536</v>
      </c>
      <c r="V147" s="1">
        <f ca="1">SUMIFS(INDIRECT($F$1&amp;$F147&amp;":"&amp;$F147),INDIRECT($F$1&amp;dbP!$D$2&amp;":"&amp;dbP!$D$2),"&gt;="&amp;V$6,INDIRECT($F$1&amp;dbP!$D$2&amp;":"&amp;dbP!$D$2),"&lt;="&amp;V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W147" s="1">
        <f ca="1">SUMIFS(INDIRECT($F$1&amp;$F147&amp;":"&amp;$F147),INDIRECT($F$1&amp;dbP!$D$2&amp;":"&amp;dbP!$D$2),"&gt;="&amp;W$6,INDIRECT($F$1&amp;dbP!$D$2&amp;":"&amp;dbP!$D$2),"&lt;="&amp;W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211886.11414905536</v>
      </c>
      <c r="X147" s="1">
        <f ca="1">SUMIFS(INDIRECT($F$1&amp;$F147&amp;":"&amp;$F147),INDIRECT($F$1&amp;dbP!$D$2&amp;":"&amp;dbP!$D$2),"&gt;="&amp;X$6,INDIRECT($F$1&amp;dbP!$D$2&amp;":"&amp;dbP!$D$2),"&lt;="&amp;X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Y147" s="1">
        <f ca="1">SUMIFS(INDIRECT($F$1&amp;$F147&amp;":"&amp;$F147),INDIRECT($F$1&amp;dbP!$D$2&amp;":"&amp;dbP!$D$2),"&gt;="&amp;Y$6,INDIRECT($F$1&amp;dbP!$D$2&amp;":"&amp;dbP!$D$2),"&lt;="&amp;Y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Z147" s="1">
        <f ca="1">SUMIFS(INDIRECT($F$1&amp;$F147&amp;":"&amp;$F147),INDIRECT($F$1&amp;dbP!$D$2&amp;":"&amp;dbP!$D$2),"&gt;="&amp;Z$6,INDIRECT($F$1&amp;dbP!$D$2&amp;":"&amp;dbP!$D$2),"&lt;="&amp;Z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A147" s="1">
        <f ca="1">SUMIFS(INDIRECT($F$1&amp;$F147&amp;":"&amp;$F147),INDIRECT($F$1&amp;dbP!$D$2&amp;":"&amp;dbP!$D$2),"&gt;="&amp;AA$6,INDIRECT($F$1&amp;dbP!$D$2&amp;":"&amp;dbP!$D$2),"&lt;="&amp;AA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B147" s="1">
        <f ca="1">SUMIFS(INDIRECT($F$1&amp;$F147&amp;":"&amp;$F147),INDIRECT($F$1&amp;dbP!$D$2&amp;":"&amp;dbP!$D$2),"&gt;="&amp;AB$6,INDIRECT($F$1&amp;dbP!$D$2&amp;":"&amp;dbP!$D$2),"&lt;="&amp;AB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C147" s="1">
        <f ca="1">SUMIFS(INDIRECT($F$1&amp;$F147&amp;":"&amp;$F147),INDIRECT($F$1&amp;dbP!$D$2&amp;":"&amp;dbP!$D$2),"&gt;="&amp;AC$6,INDIRECT($F$1&amp;dbP!$D$2&amp;":"&amp;dbP!$D$2),"&lt;="&amp;AC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D147" s="1">
        <f ca="1">SUMIFS(INDIRECT($F$1&amp;$F147&amp;":"&amp;$F147),INDIRECT($F$1&amp;dbP!$D$2&amp;":"&amp;dbP!$D$2),"&gt;="&amp;AD$6,INDIRECT($F$1&amp;dbP!$D$2&amp;":"&amp;dbP!$D$2),"&lt;="&amp;AD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E147" s="1">
        <f ca="1">SUMIFS(INDIRECT($F$1&amp;$F147&amp;":"&amp;$F147),INDIRECT($F$1&amp;dbP!$D$2&amp;":"&amp;dbP!$D$2),"&gt;="&amp;AE$6,INDIRECT($F$1&amp;dbP!$D$2&amp;":"&amp;dbP!$D$2),"&lt;="&amp;AE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F147" s="1">
        <f ca="1">SUMIFS(INDIRECT($F$1&amp;$F147&amp;":"&amp;$F147),INDIRECT($F$1&amp;dbP!$D$2&amp;":"&amp;dbP!$D$2),"&gt;="&amp;AF$6,INDIRECT($F$1&amp;dbP!$D$2&amp;":"&amp;dbP!$D$2),"&lt;="&amp;AF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G147" s="1">
        <f ca="1">SUMIFS(INDIRECT($F$1&amp;$F147&amp;":"&amp;$F147),INDIRECT($F$1&amp;dbP!$D$2&amp;":"&amp;dbP!$D$2),"&gt;="&amp;AG$6,INDIRECT($F$1&amp;dbP!$D$2&amp;":"&amp;dbP!$D$2),"&lt;="&amp;AG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H147" s="1">
        <f ca="1">SUMIFS(INDIRECT($F$1&amp;$F147&amp;":"&amp;$F147),INDIRECT($F$1&amp;dbP!$D$2&amp;":"&amp;dbP!$D$2),"&gt;="&amp;AH$6,INDIRECT($F$1&amp;dbP!$D$2&amp;":"&amp;dbP!$D$2),"&lt;="&amp;AH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I147" s="1">
        <f ca="1">SUMIFS(INDIRECT($F$1&amp;$F147&amp;":"&amp;$F147),INDIRECT($F$1&amp;dbP!$D$2&amp;":"&amp;dbP!$D$2),"&gt;="&amp;AI$6,INDIRECT($F$1&amp;dbP!$D$2&amp;":"&amp;dbP!$D$2),"&lt;="&amp;AI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J147" s="1">
        <f ca="1">SUMIFS(INDIRECT($F$1&amp;$F147&amp;":"&amp;$F147),INDIRECT($F$1&amp;dbP!$D$2&amp;":"&amp;dbP!$D$2),"&gt;="&amp;AJ$6,INDIRECT($F$1&amp;dbP!$D$2&amp;":"&amp;dbP!$D$2),"&lt;="&amp;AJ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K147" s="1">
        <f ca="1">SUMIFS(INDIRECT($F$1&amp;$F147&amp;":"&amp;$F147),INDIRECT($F$1&amp;dbP!$D$2&amp;":"&amp;dbP!$D$2),"&gt;="&amp;AK$6,INDIRECT($F$1&amp;dbP!$D$2&amp;":"&amp;dbP!$D$2),"&lt;="&amp;AK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L147" s="1">
        <f ca="1">SUMIFS(INDIRECT($F$1&amp;$F147&amp;":"&amp;$F147),INDIRECT($F$1&amp;dbP!$D$2&amp;":"&amp;dbP!$D$2),"&gt;="&amp;AL$6,INDIRECT($F$1&amp;dbP!$D$2&amp;":"&amp;dbP!$D$2),"&lt;="&amp;AL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M147" s="1">
        <f ca="1">SUMIFS(INDIRECT($F$1&amp;$F147&amp;":"&amp;$F147),INDIRECT($F$1&amp;dbP!$D$2&amp;":"&amp;dbP!$D$2),"&gt;="&amp;AM$6,INDIRECT($F$1&amp;dbP!$D$2&amp;":"&amp;dbP!$D$2),"&lt;="&amp;AM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N147" s="1">
        <f ca="1">SUMIFS(INDIRECT($F$1&amp;$F147&amp;":"&amp;$F147),INDIRECT($F$1&amp;dbP!$D$2&amp;":"&amp;dbP!$D$2),"&gt;="&amp;AN$6,INDIRECT($F$1&amp;dbP!$D$2&amp;":"&amp;dbP!$D$2),"&lt;="&amp;AN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O147" s="1">
        <f ca="1">SUMIFS(INDIRECT($F$1&amp;$F147&amp;":"&amp;$F147),INDIRECT($F$1&amp;dbP!$D$2&amp;":"&amp;dbP!$D$2),"&gt;="&amp;AO$6,INDIRECT($F$1&amp;dbP!$D$2&amp;":"&amp;dbP!$D$2),"&lt;="&amp;AO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P147" s="1">
        <f ca="1">SUMIFS(INDIRECT($F$1&amp;$F147&amp;":"&amp;$F147),INDIRECT($F$1&amp;dbP!$D$2&amp;":"&amp;dbP!$D$2),"&gt;="&amp;AP$6,INDIRECT($F$1&amp;dbP!$D$2&amp;":"&amp;dbP!$D$2),"&lt;="&amp;AP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Q147" s="1">
        <f ca="1">SUMIFS(INDIRECT($F$1&amp;$F147&amp;":"&amp;$F147),INDIRECT($F$1&amp;dbP!$D$2&amp;":"&amp;dbP!$D$2),"&gt;="&amp;AQ$6,INDIRECT($F$1&amp;dbP!$D$2&amp;":"&amp;dbP!$D$2),"&lt;="&amp;AQ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R147" s="1">
        <f ca="1">SUMIFS(INDIRECT($F$1&amp;$F147&amp;":"&amp;$F147),INDIRECT($F$1&amp;dbP!$D$2&amp;":"&amp;dbP!$D$2),"&gt;="&amp;AR$6,INDIRECT($F$1&amp;dbP!$D$2&amp;":"&amp;dbP!$D$2),"&lt;="&amp;AR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S147" s="1">
        <f ca="1">SUMIFS(INDIRECT($F$1&amp;$F147&amp;":"&amp;$F147),INDIRECT($F$1&amp;dbP!$D$2&amp;":"&amp;dbP!$D$2),"&gt;="&amp;AS$6,INDIRECT($F$1&amp;dbP!$D$2&amp;":"&amp;dbP!$D$2),"&lt;="&amp;AS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T147" s="1">
        <f ca="1">SUMIFS(INDIRECT($F$1&amp;$F147&amp;":"&amp;$F147),INDIRECT($F$1&amp;dbP!$D$2&amp;":"&amp;dbP!$D$2),"&gt;="&amp;AT$6,INDIRECT($F$1&amp;dbP!$D$2&amp;":"&amp;dbP!$D$2),"&lt;="&amp;AT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U147" s="1">
        <f ca="1">SUMIFS(INDIRECT($F$1&amp;$F147&amp;":"&amp;$F147),INDIRECT($F$1&amp;dbP!$D$2&amp;":"&amp;dbP!$D$2),"&gt;="&amp;AU$6,INDIRECT($F$1&amp;dbP!$D$2&amp;":"&amp;dbP!$D$2),"&lt;="&amp;AU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V147" s="1">
        <f ca="1">SUMIFS(INDIRECT($F$1&amp;$F147&amp;":"&amp;$F147),INDIRECT($F$1&amp;dbP!$D$2&amp;":"&amp;dbP!$D$2),"&gt;="&amp;AV$6,INDIRECT($F$1&amp;dbP!$D$2&amp;":"&amp;dbP!$D$2),"&lt;="&amp;AV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W147" s="1">
        <f ca="1">SUMIFS(INDIRECT($F$1&amp;$F147&amp;":"&amp;$F147),INDIRECT($F$1&amp;dbP!$D$2&amp;":"&amp;dbP!$D$2),"&gt;="&amp;AW$6,INDIRECT($F$1&amp;dbP!$D$2&amp;":"&amp;dbP!$D$2),"&lt;="&amp;AW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X147" s="1">
        <f ca="1">SUMIFS(INDIRECT($F$1&amp;$F147&amp;":"&amp;$F147),INDIRECT($F$1&amp;dbP!$D$2&amp;":"&amp;dbP!$D$2),"&gt;="&amp;AX$6,INDIRECT($F$1&amp;dbP!$D$2&amp;":"&amp;dbP!$D$2),"&lt;="&amp;AX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Y147" s="1">
        <f ca="1">SUMIFS(INDIRECT($F$1&amp;$F147&amp;":"&amp;$F147),INDIRECT($F$1&amp;dbP!$D$2&amp;":"&amp;dbP!$D$2),"&gt;="&amp;AY$6,INDIRECT($F$1&amp;dbP!$D$2&amp;":"&amp;dbP!$D$2),"&lt;="&amp;AY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Z147" s="1">
        <f ca="1">SUMIFS(INDIRECT($F$1&amp;$F147&amp;":"&amp;$F147),INDIRECT($F$1&amp;dbP!$D$2&amp;":"&amp;dbP!$D$2),"&gt;="&amp;AZ$6,INDIRECT($F$1&amp;dbP!$D$2&amp;":"&amp;dbP!$D$2),"&lt;="&amp;AZ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A147" s="1">
        <f ca="1">SUMIFS(INDIRECT($F$1&amp;$F147&amp;":"&amp;$F147),INDIRECT($F$1&amp;dbP!$D$2&amp;":"&amp;dbP!$D$2),"&gt;="&amp;BA$6,INDIRECT($F$1&amp;dbP!$D$2&amp;":"&amp;dbP!$D$2),"&lt;="&amp;BA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B147" s="1">
        <f ca="1">SUMIFS(INDIRECT($F$1&amp;$F147&amp;":"&amp;$F147),INDIRECT($F$1&amp;dbP!$D$2&amp;":"&amp;dbP!$D$2),"&gt;="&amp;BB$6,INDIRECT($F$1&amp;dbP!$D$2&amp;":"&amp;dbP!$D$2),"&lt;="&amp;BB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C147" s="1">
        <f ca="1">SUMIFS(INDIRECT($F$1&amp;$F147&amp;":"&amp;$F147),INDIRECT($F$1&amp;dbP!$D$2&amp;":"&amp;dbP!$D$2),"&gt;="&amp;BC$6,INDIRECT($F$1&amp;dbP!$D$2&amp;":"&amp;dbP!$D$2),"&lt;="&amp;BC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D147" s="1">
        <f ca="1">SUMIFS(INDIRECT($F$1&amp;$F147&amp;":"&amp;$F147),INDIRECT($F$1&amp;dbP!$D$2&amp;":"&amp;dbP!$D$2),"&gt;="&amp;BD$6,INDIRECT($F$1&amp;dbP!$D$2&amp;":"&amp;dbP!$D$2),"&lt;="&amp;BD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E147" s="1">
        <f ca="1">SUMIFS(INDIRECT($F$1&amp;$F147&amp;":"&amp;$F147),INDIRECT($F$1&amp;dbP!$D$2&amp;":"&amp;dbP!$D$2),"&gt;="&amp;BE$6,INDIRECT($F$1&amp;dbP!$D$2&amp;":"&amp;dbP!$D$2),"&lt;="&amp;BE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</row>
    <row r="148" spans="1:57" x14ac:dyDescent="0.3">
      <c r="B148" s="1">
        <f>MAX(B$109:B147)+1</f>
        <v>227</v>
      </c>
      <c r="F148" s="1" t="str">
        <f ca="1">INDIRECT($B$1&amp;Items!H$2&amp;$B148)</f>
        <v>Y</v>
      </c>
      <c r="H148" s="13" t="str">
        <f ca="1">INDIRECT($B$1&amp;Items!E$2&amp;$B148)</f>
        <v>Ввод в эксплуатацию</v>
      </c>
      <c r="I148" s="13" t="str">
        <f ca="1">IF(INDIRECT($B$1&amp;Items!F$2&amp;$B148)="",H148,INDIRECT($B$1&amp;Items!F$2&amp;$B148))</f>
        <v>Основные средства - тип - 3</v>
      </c>
      <c r="J148" s="1" t="str">
        <f ca="1">IF(INDIRECT($B$1&amp;Items!G$2&amp;$B148)="",IF(H148&lt;&gt;I148,"  "&amp;I148,I148),"    "&amp;INDIRECT($B$1&amp;Items!G$2&amp;$B148))</f>
        <v xml:space="preserve">    Капзатраты - тип - 3 - 14</v>
      </c>
      <c r="S148" s="1">
        <f ca="1">SUM($U148:INDIRECT(ADDRESS(ROW(),SUMIFS($1:$1,$5:$5,MAX($5:$5)))))</f>
        <v>3447085.6189727783</v>
      </c>
      <c r="V148" s="1">
        <f ca="1">SUMIFS(INDIRECT($F$1&amp;$F148&amp;":"&amp;$F148),INDIRECT($F$1&amp;dbP!$D$2&amp;":"&amp;dbP!$D$2),"&gt;="&amp;V$6,INDIRECT($F$1&amp;dbP!$D$2&amp;":"&amp;dbP!$D$2),"&lt;="&amp;V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W148" s="1">
        <f ca="1">SUMIFS(INDIRECT($F$1&amp;$F148&amp;":"&amp;$F148),INDIRECT($F$1&amp;dbP!$D$2&amp;":"&amp;dbP!$D$2),"&gt;="&amp;W$6,INDIRECT($F$1&amp;dbP!$D$2&amp;":"&amp;dbP!$D$2),"&lt;="&amp;W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3447085.6189727783</v>
      </c>
      <c r="X148" s="1">
        <f ca="1">SUMIFS(INDIRECT($F$1&amp;$F148&amp;":"&amp;$F148),INDIRECT($F$1&amp;dbP!$D$2&amp;":"&amp;dbP!$D$2),"&gt;="&amp;X$6,INDIRECT($F$1&amp;dbP!$D$2&amp;":"&amp;dbP!$D$2),"&lt;="&amp;X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Y148" s="1">
        <f ca="1">SUMIFS(INDIRECT($F$1&amp;$F148&amp;":"&amp;$F148),INDIRECT($F$1&amp;dbP!$D$2&amp;":"&amp;dbP!$D$2),"&gt;="&amp;Y$6,INDIRECT($F$1&amp;dbP!$D$2&amp;":"&amp;dbP!$D$2),"&lt;="&amp;Y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Z148" s="1">
        <f ca="1">SUMIFS(INDIRECT($F$1&amp;$F148&amp;":"&amp;$F148),INDIRECT($F$1&amp;dbP!$D$2&amp;":"&amp;dbP!$D$2),"&gt;="&amp;Z$6,INDIRECT($F$1&amp;dbP!$D$2&amp;":"&amp;dbP!$D$2),"&lt;="&amp;Z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A148" s="1">
        <f ca="1">SUMIFS(INDIRECT($F$1&amp;$F148&amp;":"&amp;$F148),INDIRECT($F$1&amp;dbP!$D$2&amp;":"&amp;dbP!$D$2),"&gt;="&amp;AA$6,INDIRECT($F$1&amp;dbP!$D$2&amp;":"&amp;dbP!$D$2),"&lt;="&amp;AA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B148" s="1">
        <f ca="1">SUMIFS(INDIRECT($F$1&amp;$F148&amp;":"&amp;$F148),INDIRECT($F$1&amp;dbP!$D$2&amp;":"&amp;dbP!$D$2),"&gt;="&amp;AB$6,INDIRECT($F$1&amp;dbP!$D$2&amp;":"&amp;dbP!$D$2),"&lt;="&amp;AB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C148" s="1">
        <f ca="1">SUMIFS(INDIRECT($F$1&amp;$F148&amp;":"&amp;$F148),INDIRECT($F$1&amp;dbP!$D$2&amp;":"&amp;dbP!$D$2),"&gt;="&amp;AC$6,INDIRECT($F$1&amp;dbP!$D$2&amp;":"&amp;dbP!$D$2),"&lt;="&amp;AC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D148" s="1">
        <f ca="1">SUMIFS(INDIRECT($F$1&amp;$F148&amp;":"&amp;$F148),INDIRECT($F$1&amp;dbP!$D$2&amp;":"&amp;dbP!$D$2),"&gt;="&amp;AD$6,INDIRECT($F$1&amp;dbP!$D$2&amp;":"&amp;dbP!$D$2),"&lt;="&amp;AD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E148" s="1">
        <f ca="1">SUMIFS(INDIRECT($F$1&amp;$F148&amp;":"&amp;$F148),INDIRECT($F$1&amp;dbP!$D$2&amp;":"&amp;dbP!$D$2),"&gt;="&amp;AE$6,INDIRECT($F$1&amp;dbP!$D$2&amp;":"&amp;dbP!$D$2),"&lt;="&amp;AE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F148" s="1">
        <f ca="1">SUMIFS(INDIRECT($F$1&amp;$F148&amp;":"&amp;$F148),INDIRECT($F$1&amp;dbP!$D$2&amp;":"&amp;dbP!$D$2),"&gt;="&amp;AF$6,INDIRECT($F$1&amp;dbP!$D$2&amp;":"&amp;dbP!$D$2),"&lt;="&amp;AF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G148" s="1">
        <f ca="1">SUMIFS(INDIRECT($F$1&amp;$F148&amp;":"&amp;$F148),INDIRECT($F$1&amp;dbP!$D$2&amp;":"&amp;dbP!$D$2),"&gt;="&amp;AG$6,INDIRECT($F$1&amp;dbP!$D$2&amp;":"&amp;dbP!$D$2),"&lt;="&amp;AG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H148" s="1">
        <f ca="1">SUMIFS(INDIRECT($F$1&amp;$F148&amp;":"&amp;$F148),INDIRECT($F$1&amp;dbP!$D$2&amp;":"&amp;dbP!$D$2),"&gt;="&amp;AH$6,INDIRECT($F$1&amp;dbP!$D$2&amp;":"&amp;dbP!$D$2),"&lt;="&amp;AH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I148" s="1">
        <f ca="1">SUMIFS(INDIRECT($F$1&amp;$F148&amp;":"&amp;$F148),INDIRECT($F$1&amp;dbP!$D$2&amp;":"&amp;dbP!$D$2),"&gt;="&amp;AI$6,INDIRECT($F$1&amp;dbP!$D$2&amp;":"&amp;dbP!$D$2),"&lt;="&amp;AI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J148" s="1">
        <f ca="1">SUMIFS(INDIRECT($F$1&amp;$F148&amp;":"&amp;$F148),INDIRECT($F$1&amp;dbP!$D$2&amp;":"&amp;dbP!$D$2),"&gt;="&amp;AJ$6,INDIRECT($F$1&amp;dbP!$D$2&amp;":"&amp;dbP!$D$2),"&lt;="&amp;AJ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K148" s="1">
        <f ca="1">SUMIFS(INDIRECT($F$1&amp;$F148&amp;":"&amp;$F148),INDIRECT($F$1&amp;dbP!$D$2&amp;":"&amp;dbP!$D$2),"&gt;="&amp;AK$6,INDIRECT($F$1&amp;dbP!$D$2&amp;":"&amp;dbP!$D$2),"&lt;="&amp;AK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L148" s="1">
        <f ca="1">SUMIFS(INDIRECT($F$1&amp;$F148&amp;":"&amp;$F148),INDIRECT($F$1&amp;dbP!$D$2&amp;":"&amp;dbP!$D$2),"&gt;="&amp;AL$6,INDIRECT($F$1&amp;dbP!$D$2&amp;":"&amp;dbP!$D$2),"&lt;="&amp;AL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M148" s="1">
        <f ca="1">SUMIFS(INDIRECT($F$1&amp;$F148&amp;":"&amp;$F148),INDIRECT($F$1&amp;dbP!$D$2&amp;":"&amp;dbP!$D$2),"&gt;="&amp;AM$6,INDIRECT($F$1&amp;dbP!$D$2&amp;":"&amp;dbP!$D$2),"&lt;="&amp;AM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N148" s="1">
        <f ca="1">SUMIFS(INDIRECT($F$1&amp;$F148&amp;":"&amp;$F148),INDIRECT($F$1&amp;dbP!$D$2&amp;":"&amp;dbP!$D$2),"&gt;="&amp;AN$6,INDIRECT($F$1&amp;dbP!$D$2&amp;":"&amp;dbP!$D$2),"&lt;="&amp;AN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O148" s="1">
        <f ca="1">SUMIFS(INDIRECT($F$1&amp;$F148&amp;":"&amp;$F148),INDIRECT($F$1&amp;dbP!$D$2&amp;":"&amp;dbP!$D$2),"&gt;="&amp;AO$6,INDIRECT($F$1&amp;dbP!$D$2&amp;":"&amp;dbP!$D$2),"&lt;="&amp;AO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P148" s="1">
        <f ca="1">SUMIFS(INDIRECT($F$1&amp;$F148&amp;":"&amp;$F148),INDIRECT($F$1&amp;dbP!$D$2&amp;":"&amp;dbP!$D$2),"&gt;="&amp;AP$6,INDIRECT($F$1&amp;dbP!$D$2&amp;":"&amp;dbP!$D$2),"&lt;="&amp;AP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Q148" s="1">
        <f ca="1">SUMIFS(INDIRECT($F$1&amp;$F148&amp;":"&amp;$F148),INDIRECT($F$1&amp;dbP!$D$2&amp;":"&amp;dbP!$D$2),"&gt;="&amp;AQ$6,INDIRECT($F$1&amp;dbP!$D$2&amp;":"&amp;dbP!$D$2),"&lt;="&amp;AQ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R148" s="1">
        <f ca="1">SUMIFS(INDIRECT($F$1&amp;$F148&amp;":"&amp;$F148),INDIRECT($F$1&amp;dbP!$D$2&amp;":"&amp;dbP!$D$2),"&gt;="&amp;AR$6,INDIRECT($F$1&amp;dbP!$D$2&amp;":"&amp;dbP!$D$2),"&lt;="&amp;AR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S148" s="1">
        <f ca="1">SUMIFS(INDIRECT($F$1&amp;$F148&amp;":"&amp;$F148),INDIRECT($F$1&amp;dbP!$D$2&amp;":"&amp;dbP!$D$2),"&gt;="&amp;AS$6,INDIRECT($F$1&amp;dbP!$D$2&amp;":"&amp;dbP!$D$2),"&lt;="&amp;AS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T148" s="1">
        <f ca="1">SUMIFS(INDIRECT($F$1&amp;$F148&amp;":"&amp;$F148),INDIRECT($F$1&amp;dbP!$D$2&amp;":"&amp;dbP!$D$2),"&gt;="&amp;AT$6,INDIRECT($F$1&amp;dbP!$D$2&amp;":"&amp;dbP!$D$2),"&lt;="&amp;AT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U148" s="1">
        <f ca="1">SUMIFS(INDIRECT($F$1&amp;$F148&amp;":"&amp;$F148),INDIRECT($F$1&amp;dbP!$D$2&amp;":"&amp;dbP!$D$2),"&gt;="&amp;AU$6,INDIRECT($F$1&amp;dbP!$D$2&amp;":"&amp;dbP!$D$2),"&lt;="&amp;AU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V148" s="1">
        <f ca="1">SUMIFS(INDIRECT($F$1&amp;$F148&amp;":"&amp;$F148),INDIRECT($F$1&amp;dbP!$D$2&amp;":"&amp;dbP!$D$2),"&gt;="&amp;AV$6,INDIRECT($F$1&amp;dbP!$D$2&amp;":"&amp;dbP!$D$2),"&lt;="&amp;AV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W148" s="1">
        <f ca="1">SUMIFS(INDIRECT($F$1&amp;$F148&amp;":"&amp;$F148),INDIRECT($F$1&amp;dbP!$D$2&amp;":"&amp;dbP!$D$2),"&gt;="&amp;AW$6,INDIRECT($F$1&amp;dbP!$D$2&amp;":"&amp;dbP!$D$2),"&lt;="&amp;AW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X148" s="1">
        <f ca="1">SUMIFS(INDIRECT($F$1&amp;$F148&amp;":"&amp;$F148),INDIRECT($F$1&amp;dbP!$D$2&amp;":"&amp;dbP!$D$2),"&gt;="&amp;AX$6,INDIRECT($F$1&amp;dbP!$D$2&amp;":"&amp;dbP!$D$2),"&lt;="&amp;AX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Y148" s="1">
        <f ca="1">SUMIFS(INDIRECT($F$1&amp;$F148&amp;":"&amp;$F148),INDIRECT($F$1&amp;dbP!$D$2&amp;":"&amp;dbP!$D$2),"&gt;="&amp;AY$6,INDIRECT($F$1&amp;dbP!$D$2&amp;":"&amp;dbP!$D$2),"&lt;="&amp;AY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Z148" s="1">
        <f ca="1">SUMIFS(INDIRECT($F$1&amp;$F148&amp;":"&amp;$F148),INDIRECT($F$1&amp;dbP!$D$2&amp;":"&amp;dbP!$D$2),"&gt;="&amp;AZ$6,INDIRECT($F$1&amp;dbP!$D$2&amp;":"&amp;dbP!$D$2),"&lt;="&amp;AZ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A148" s="1">
        <f ca="1">SUMIFS(INDIRECT($F$1&amp;$F148&amp;":"&amp;$F148),INDIRECT($F$1&amp;dbP!$D$2&amp;":"&amp;dbP!$D$2),"&gt;="&amp;BA$6,INDIRECT($F$1&amp;dbP!$D$2&amp;":"&amp;dbP!$D$2),"&lt;="&amp;BA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B148" s="1">
        <f ca="1">SUMIFS(INDIRECT($F$1&amp;$F148&amp;":"&amp;$F148),INDIRECT($F$1&amp;dbP!$D$2&amp;":"&amp;dbP!$D$2),"&gt;="&amp;BB$6,INDIRECT($F$1&amp;dbP!$D$2&amp;":"&amp;dbP!$D$2),"&lt;="&amp;BB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C148" s="1">
        <f ca="1">SUMIFS(INDIRECT($F$1&amp;$F148&amp;":"&amp;$F148),INDIRECT($F$1&amp;dbP!$D$2&amp;":"&amp;dbP!$D$2),"&gt;="&amp;BC$6,INDIRECT($F$1&amp;dbP!$D$2&amp;":"&amp;dbP!$D$2),"&lt;="&amp;BC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D148" s="1">
        <f ca="1">SUMIFS(INDIRECT($F$1&amp;$F148&amp;":"&amp;$F148),INDIRECT($F$1&amp;dbP!$D$2&amp;":"&amp;dbP!$D$2),"&gt;="&amp;BD$6,INDIRECT($F$1&amp;dbP!$D$2&amp;":"&amp;dbP!$D$2),"&lt;="&amp;BD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E148" s="1">
        <f ca="1">SUMIFS(INDIRECT($F$1&amp;$F148&amp;":"&amp;$F148),INDIRECT($F$1&amp;dbP!$D$2&amp;":"&amp;dbP!$D$2),"&gt;="&amp;BE$6,INDIRECT($F$1&amp;dbP!$D$2&amp;":"&amp;dbP!$D$2),"&lt;="&amp;BE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</row>
    <row r="149" spans="1:57" x14ac:dyDescent="0.3">
      <c r="B149" s="1">
        <f>MAX(B$109:B148)+1</f>
        <v>228</v>
      </c>
      <c r="F149" s="1" t="str">
        <f ca="1">INDIRECT($B$1&amp;Items!H$2&amp;$B149)</f>
        <v>Y</v>
      </c>
      <c r="H149" s="13" t="str">
        <f ca="1">INDIRECT($B$1&amp;Items!E$2&amp;$B149)</f>
        <v>Ввод в эксплуатацию</v>
      </c>
      <c r="I149" s="13" t="str">
        <f ca="1">IF(INDIRECT($B$1&amp;Items!F$2&amp;$B149)="",H149,INDIRECT($B$1&amp;Items!F$2&amp;$B149))</f>
        <v>Основные средства - тип - 3</v>
      </c>
      <c r="J149" s="1" t="str">
        <f ca="1">IF(INDIRECT($B$1&amp;Items!G$2&amp;$B149)="",IF(H149&lt;&gt;I149,"  "&amp;I149,I149),"    "&amp;INDIRECT($B$1&amp;Items!G$2&amp;$B149))</f>
        <v xml:space="preserve">    Капзатраты - тип - 3 - 15</v>
      </c>
      <c r="S149" s="1">
        <f ca="1">SUM($U149:INDIRECT(ADDRESS(ROW(),SUMIFS($1:$1,$5:$5,MAX($5:$5)))))</f>
        <v>2159287.4860467049</v>
      </c>
      <c r="V149" s="1">
        <f ca="1">SUMIFS(INDIRECT($F$1&amp;$F149&amp;":"&amp;$F149),INDIRECT($F$1&amp;dbP!$D$2&amp;":"&amp;dbP!$D$2),"&gt;="&amp;V$6,INDIRECT($F$1&amp;dbP!$D$2&amp;":"&amp;dbP!$D$2),"&lt;="&amp;V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W149" s="1">
        <f ca="1">SUMIFS(INDIRECT($F$1&amp;$F149&amp;":"&amp;$F149),INDIRECT($F$1&amp;dbP!$D$2&amp;":"&amp;dbP!$D$2),"&gt;="&amp;W$6,INDIRECT($F$1&amp;dbP!$D$2&amp;":"&amp;dbP!$D$2),"&lt;="&amp;W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2159287.4860467049</v>
      </c>
      <c r="X149" s="1">
        <f ca="1">SUMIFS(INDIRECT($F$1&amp;$F149&amp;":"&amp;$F149),INDIRECT($F$1&amp;dbP!$D$2&amp;":"&amp;dbP!$D$2),"&gt;="&amp;X$6,INDIRECT($F$1&amp;dbP!$D$2&amp;":"&amp;dbP!$D$2),"&lt;="&amp;X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Y149" s="1">
        <f ca="1">SUMIFS(INDIRECT($F$1&amp;$F149&amp;":"&amp;$F149),INDIRECT($F$1&amp;dbP!$D$2&amp;":"&amp;dbP!$D$2),"&gt;="&amp;Y$6,INDIRECT($F$1&amp;dbP!$D$2&amp;":"&amp;dbP!$D$2),"&lt;="&amp;Y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Z149" s="1">
        <f ca="1">SUMIFS(INDIRECT($F$1&amp;$F149&amp;":"&amp;$F149),INDIRECT($F$1&amp;dbP!$D$2&amp;":"&amp;dbP!$D$2),"&gt;="&amp;Z$6,INDIRECT($F$1&amp;dbP!$D$2&amp;":"&amp;dbP!$D$2),"&lt;="&amp;Z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A149" s="1">
        <f ca="1">SUMIFS(INDIRECT($F$1&amp;$F149&amp;":"&amp;$F149),INDIRECT($F$1&amp;dbP!$D$2&amp;":"&amp;dbP!$D$2),"&gt;="&amp;AA$6,INDIRECT($F$1&amp;dbP!$D$2&amp;":"&amp;dbP!$D$2),"&lt;="&amp;AA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B149" s="1">
        <f ca="1">SUMIFS(INDIRECT($F$1&amp;$F149&amp;":"&amp;$F149),INDIRECT($F$1&amp;dbP!$D$2&amp;":"&amp;dbP!$D$2),"&gt;="&amp;AB$6,INDIRECT($F$1&amp;dbP!$D$2&amp;":"&amp;dbP!$D$2),"&lt;="&amp;AB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C149" s="1">
        <f ca="1">SUMIFS(INDIRECT($F$1&amp;$F149&amp;":"&amp;$F149),INDIRECT($F$1&amp;dbP!$D$2&amp;":"&amp;dbP!$D$2),"&gt;="&amp;AC$6,INDIRECT($F$1&amp;dbP!$D$2&amp;":"&amp;dbP!$D$2),"&lt;="&amp;AC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D149" s="1">
        <f ca="1">SUMIFS(INDIRECT($F$1&amp;$F149&amp;":"&amp;$F149),INDIRECT($F$1&amp;dbP!$D$2&amp;":"&amp;dbP!$D$2),"&gt;="&amp;AD$6,INDIRECT($F$1&amp;dbP!$D$2&amp;":"&amp;dbP!$D$2),"&lt;="&amp;AD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E149" s="1">
        <f ca="1">SUMIFS(INDIRECT($F$1&amp;$F149&amp;":"&amp;$F149),INDIRECT($F$1&amp;dbP!$D$2&amp;":"&amp;dbP!$D$2),"&gt;="&amp;AE$6,INDIRECT($F$1&amp;dbP!$D$2&amp;":"&amp;dbP!$D$2),"&lt;="&amp;AE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F149" s="1">
        <f ca="1">SUMIFS(INDIRECT($F$1&amp;$F149&amp;":"&amp;$F149),INDIRECT($F$1&amp;dbP!$D$2&amp;":"&amp;dbP!$D$2),"&gt;="&amp;AF$6,INDIRECT($F$1&amp;dbP!$D$2&amp;":"&amp;dbP!$D$2),"&lt;="&amp;AF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G149" s="1">
        <f ca="1">SUMIFS(INDIRECT($F$1&amp;$F149&amp;":"&amp;$F149),INDIRECT($F$1&amp;dbP!$D$2&amp;":"&amp;dbP!$D$2),"&gt;="&amp;AG$6,INDIRECT($F$1&amp;dbP!$D$2&amp;":"&amp;dbP!$D$2),"&lt;="&amp;AG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H149" s="1">
        <f ca="1">SUMIFS(INDIRECT($F$1&amp;$F149&amp;":"&amp;$F149),INDIRECT($F$1&amp;dbP!$D$2&amp;":"&amp;dbP!$D$2),"&gt;="&amp;AH$6,INDIRECT($F$1&amp;dbP!$D$2&amp;":"&amp;dbP!$D$2),"&lt;="&amp;AH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I149" s="1">
        <f ca="1">SUMIFS(INDIRECT($F$1&amp;$F149&amp;":"&amp;$F149),INDIRECT($F$1&amp;dbP!$D$2&amp;":"&amp;dbP!$D$2),"&gt;="&amp;AI$6,INDIRECT($F$1&amp;dbP!$D$2&amp;":"&amp;dbP!$D$2),"&lt;="&amp;AI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J149" s="1">
        <f ca="1">SUMIFS(INDIRECT($F$1&amp;$F149&amp;":"&amp;$F149),INDIRECT($F$1&amp;dbP!$D$2&amp;":"&amp;dbP!$D$2),"&gt;="&amp;AJ$6,INDIRECT($F$1&amp;dbP!$D$2&amp;":"&amp;dbP!$D$2),"&lt;="&amp;AJ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K149" s="1">
        <f ca="1">SUMIFS(INDIRECT($F$1&amp;$F149&amp;":"&amp;$F149),INDIRECT($F$1&amp;dbP!$D$2&amp;":"&amp;dbP!$D$2),"&gt;="&amp;AK$6,INDIRECT($F$1&amp;dbP!$D$2&amp;":"&amp;dbP!$D$2),"&lt;="&amp;AK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L149" s="1">
        <f ca="1">SUMIFS(INDIRECT($F$1&amp;$F149&amp;":"&amp;$F149),INDIRECT($F$1&amp;dbP!$D$2&amp;":"&amp;dbP!$D$2),"&gt;="&amp;AL$6,INDIRECT($F$1&amp;dbP!$D$2&amp;":"&amp;dbP!$D$2),"&lt;="&amp;AL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M149" s="1">
        <f ca="1">SUMIFS(INDIRECT($F$1&amp;$F149&amp;":"&amp;$F149),INDIRECT($F$1&amp;dbP!$D$2&amp;":"&amp;dbP!$D$2),"&gt;="&amp;AM$6,INDIRECT($F$1&amp;dbP!$D$2&amp;":"&amp;dbP!$D$2),"&lt;="&amp;AM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N149" s="1">
        <f ca="1">SUMIFS(INDIRECT($F$1&amp;$F149&amp;":"&amp;$F149),INDIRECT($F$1&amp;dbP!$D$2&amp;":"&amp;dbP!$D$2),"&gt;="&amp;AN$6,INDIRECT($F$1&amp;dbP!$D$2&amp;":"&amp;dbP!$D$2),"&lt;="&amp;AN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O149" s="1">
        <f ca="1">SUMIFS(INDIRECT($F$1&amp;$F149&amp;":"&amp;$F149),INDIRECT($F$1&amp;dbP!$D$2&amp;":"&amp;dbP!$D$2),"&gt;="&amp;AO$6,INDIRECT($F$1&amp;dbP!$D$2&amp;":"&amp;dbP!$D$2),"&lt;="&amp;AO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P149" s="1">
        <f ca="1">SUMIFS(INDIRECT($F$1&amp;$F149&amp;":"&amp;$F149),INDIRECT($F$1&amp;dbP!$D$2&amp;":"&amp;dbP!$D$2),"&gt;="&amp;AP$6,INDIRECT($F$1&amp;dbP!$D$2&amp;":"&amp;dbP!$D$2),"&lt;="&amp;AP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Q149" s="1">
        <f ca="1">SUMIFS(INDIRECT($F$1&amp;$F149&amp;":"&amp;$F149),INDIRECT($F$1&amp;dbP!$D$2&amp;":"&amp;dbP!$D$2),"&gt;="&amp;AQ$6,INDIRECT($F$1&amp;dbP!$D$2&amp;":"&amp;dbP!$D$2),"&lt;="&amp;AQ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R149" s="1">
        <f ca="1">SUMIFS(INDIRECT($F$1&amp;$F149&amp;":"&amp;$F149),INDIRECT($F$1&amp;dbP!$D$2&amp;":"&amp;dbP!$D$2),"&gt;="&amp;AR$6,INDIRECT($F$1&amp;dbP!$D$2&amp;":"&amp;dbP!$D$2),"&lt;="&amp;AR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S149" s="1">
        <f ca="1">SUMIFS(INDIRECT($F$1&amp;$F149&amp;":"&amp;$F149),INDIRECT($F$1&amp;dbP!$D$2&amp;":"&amp;dbP!$D$2),"&gt;="&amp;AS$6,INDIRECT($F$1&amp;dbP!$D$2&amp;":"&amp;dbP!$D$2),"&lt;="&amp;AS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T149" s="1">
        <f ca="1">SUMIFS(INDIRECT($F$1&amp;$F149&amp;":"&amp;$F149),INDIRECT($F$1&amp;dbP!$D$2&amp;":"&amp;dbP!$D$2),"&gt;="&amp;AT$6,INDIRECT($F$1&amp;dbP!$D$2&amp;":"&amp;dbP!$D$2),"&lt;="&amp;AT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U149" s="1">
        <f ca="1">SUMIFS(INDIRECT($F$1&amp;$F149&amp;":"&amp;$F149),INDIRECT($F$1&amp;dbP!$D$2&amp;":"&amp;dbP!$D$2),"&gt;="&amp;AU$6,INDIRECT($F$1&amp;dbP!$D$2&amp;":"&amp;dbP!$D$2),"&lt;="&amp;AU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V149" s="1">
        <f ca="1">SUMIFS(INDIRECT($F$1&amp;$F149&amp;":"&amp;$F149),INDIRECT($F$1&amp;dbP!$D$2&amp;":"&amp;dbP!$D$2),"&gt;="&amp;AV$6,INDIRECT($F$1&amp;dbP!$D$2&amp;":"&amp;dbP!$D$2),"&lt;="&amp;AV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W149" s="1">
        <f ca="1">SUMIFS(INDIRECT($F$1&amp;$F149&amp;":"&amp;$F149),INDIRECT($F$1&amp;dbP!$D$2&amp;":"&amp;dbP!$D$2),"&gt;="&amp;AW$6,INDIRECT($F$1&amp;dbP!$D$2&amp;":"&amp;dbP!$D$2),"&lt;="&amp;AW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X149" s="1">
        <f ca="1">SUMIFS(INDIRECT($F$1&amp;$F149&amp;":"&amp;$F149),INDIRECT($F$1&amp;dbP!$D$2&amp;":"&amp;dbP!$D$2),"&gt;="&amp;AX$6,INDIRECT($F$1&amp;dbP!$D$2&amp;":"&amp;dbP!$D$2),"&lt;="&amp;AX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Y149" s="1">
        <f ca="1">SUMIFS(INDIRECT($F$1&amp;$F149&amp;":"&amp;$F149),INDIRECT($F$1&amp;dbP!$D$2&amp;":"&amp;dbP!$D$2),"&gt;="&amp;AY$6,INDIRECT($F$1&amp;dbP!$D$2&amp;":"&amp;dbP!$D$2),"&lt;="&amp;AY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Z149" s="1">
        <f ca="1">SUMIFS(INDIRECT($F$1&amp;$F149&amp;":"&amp;$F149),INDIRECT($F$1&amp;dbP!$D$2&amp;":"&amp;dbP!$D$2),"&gt;="&amp;AZ$6,INDIRECT($F$1&amp;dbP!$D$2&amp;":"&amp;dbP!$D$2),"&lt;="&amp;AZ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A149" s="1">
        <f ca="1">SUMIFS(INDIRECT($F$1&amp;$F149&amp;":"&amp;$F149),INDIRECT($F$1&amp;dbP!$D$2&amp;":"&amp;dbP!$D$2),"&gt;="&amp;BA$6,INDIRECT($F$1&amp;dbP!$D$2&amp;":"&amp;dbP!$D$2),"&lt;="&amp;BA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B149" s="1">
        <f ca="1">SUMIFS(INDIRECT($F$1&amp;$F149&amp;":"&amp;$F149),INDIRECT($F$1&amp;dbP!$D$2&amp;":"&amp;dbP!$D$2),"&gt;="&amp;BB$6,INDIRECT($F$1&amp;dbP!$D$2&amp;":"&amp;dbP!$D$2),"&lt;="&amp;BB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C149" s="1">
        <f ca="1">SUMIFS(INDIRECT($F$1&amp;$F149&amp;":"&amp;$F149),INDIRECT($F$1&amp;dbP!$D$2&amp;":"&amp;dbP!$D$2),"&gt;="&amp;BC$6,INDIRECT($F$1&amp;dbP!$D$2&amp;":"&amp;dbP!$D$2),"&lt;="&amp;BC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D149" s="1">
        <f ca="1">SUMIFS(INDIRECT($F$1&amp;$F149&amp;":"&amp;$F149),INDIRECT($F$1&amp;dbP!$D$2&amp;":"&amp;dbP!$D$2),"&gt;="&amp;BD$6,INDIRECT($F$1&amp;dbP!$D$2&amp;":"&amp;dbP!$D$2),"&lt;="&amp;BD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E149" s="1">
        <f ca="1">SUMIFS(INDIRECT($F$1&amp;$F149&amp;":"&amp;$F149),INDIRECT($F$1&amp;dbP!$D$2&amp;":"&amp;dbP!$D$2),"&gt;="&amp;BE$6,INDIRECT($F$1&amp;dbP!$D$2&amp;":"&amp;dbP!$D$2),"&lt;="&amp;BE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</row>
    <row r="150" spans="1:57" x14ac:dyDescent="0.3">
      <c r="B150" s="1">
        <f>MAX(B$109:B149)+1</f>
        <v>229</v>
      </c>
      <c r="F150" s="1" t="str">
        <f ca="1">INDIRECT($B$1&amp;Items!H$2&amp;$B150)</f>
        <v>Y</v>
      </c>
      <c r="H150" s="13" t="str">
        <f ca="1">INDIRECT($B$1&amp;Items!E$2&amp;$B150)</f>
        <v>Ввод в эксплуатацию</v>
      </c>
      <c r="I150" s="13" t="str">
        <f ca="1">IF(INDIRECT($B$1&amp;Items!F$2&amp;$B150)="",H150,INDIRECT($B$1&amp;Items!F$2&amp;$B150))</f>
        <v>Основные средства - тип - 3</v>
      </c>
      <c r="J150" s="1" t="str">
        <f ca="1">IF(INDIRECT($B$1&amp;Items!G$2&amp;$B150)="",IF(H150&lt;&gt;I150,"  "&amp;I150,I150),"    "&amp;INDIRECT($B$1&amp;Items!G$2&amp;$B150))</f>
        <v xml:space="preserve">    Капзатраты - тип - 3 - 16</v>
      </c>
      <c r="S150" s="1">
        <f ca="1">SUM($U150:INDIRECT(ADDRESS(ROW(),SUMIFS($1:$1,$5:$5,MAX($5:$5)))))</f>
        <v>647767.05760800012</v>
      </c>
      <c r="V150" s="1">
        <f ca="1">SUMIFS(INDIRECT($F$1&amp;$F150&amp;":"&amp;$F150),INDIRECT($F$1&amp;dbP!$D$2&amp;":"&amp;dbP!$D$2),"&gt;="&amp;V$6,INDIRECT($F$1&amp;dbP!$D$2&amp;":"&amp;dbP!$D$2),"&lt;="&amp;V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W150" s="1">
        <f ca="1">SUMIFS(INDIRECT($F$1&amp;$F150&amp;":"&amp;$F150),INDIRECT($F$1&amp;dbP!$D$2&amp;":"&amp;dbP!$D$2),"&gt;="&amp;W$6,INDIRECT($F$1&amp;dbP!$D$2&amp;":"&amp;dbP!$D$2),"&lt;="&amp;W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647767.05760800012</v>
      </c>
      <c r="X150" s="1">
        <f ca="1">SUMIFS(INDIRECT($F$1&amp;$F150&amp;":"&amp;$F150),INDIRECT($F$1&amp;dbP!$D$2&amp;":"&amp;dbP!$D$2),"&gt;="&amp;X$6,INDIRECT($F$1&amp;dbP!$D$2&amp;":"&amp;dbP!$D$2),"&lt;="&amp;X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Y150" s="1">
        <f ca="1">SUMIFS(INDIRECT($F$1&amp;$F150&amp;":"&amp;$F150),INDIRECT($F$1&amp;dbP!$D$2&amp;":"&amp;dbP!$D$2),"&gt;="&amp;Y$6,INDIRECT($F$1&amp;dbP!$D$2&amp;":"&amp;dbP!$D$2),"&lt;="&amp;Y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Z150" s="1">
        <f ca="1">SUMIFS(INDIRECT($F$1&amp;$F150&amp;":"&amp;$F150),INDIRECT($F$1&amp;dbP!$D$2&amp;":"&amp;dbP!$D$2),"&gt;="&amp;Z$6,INDIRECT($F$1&amp;dbP!$D$2&amp;":"&amp;dbP!$D$2),"&lt;="&amp;Z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A150" s="1">
        <f ca="1">SUMIFS(INDIRECT($F$1&amp;$F150&amp;":"&amp;$F150),INDIRECT($F$1&amp;dbP!$D$2&amp;":"&amp;dbP!$D$2),"&gt;="&amp;AA$6,INDIRECT($F$1&amp;dbP!$D$2&amp;":"&amp;dbP!$D$2),"&lt;="&amp;AA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B150" s="1">
        <f ca="1">SUMIFS(INDIRECT($F$1&amp;$F150&amp;":"&amp;$F150),INDIRECT($F$1&amp;dbP!$D$2&amp;":"&amp;dbP!$D$2),"&gt;="&amp;AB$6,INDIRECT($F$1&amp;dbP!$D$2&amp;":"&amp;dbP!$D$2),"&lt;="&amp;AB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C150" s="1">
        <f ca="1">SUMIFS(INDIRECT($F$1&amp;$F150&amp;":"&amp;$F150),INDIRECT($F$1&amp;dbP!$D$2&amp;":"&amp;dbP!$D$2),"&gt;="&amp;AC$6,INDIRECT($F$1&amp;dbP!$D$2&amp;":"&amp;dbP!$D$2),"&lt;="&amp;AC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D150" s="1">
        <f ca="1">SUMIFS(INDIRECT($F$1&amp;$F150&amp;":"&amp;$F150),INDIRECT($F$1&amp;dbP!$D$2&amp;":"&amp;dbP!$D$2),"&gt;="&amp;AD$6,INDIRECT($F$1&amp;dbP!$D$2&amp;":"&amp;dbP!$D$2),"&lt;="&amp;AD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E150" s="1">
        <f ca="1">SUMIFS(INDIRECT($F$1&amp;$F150&amp;":"&amp;$F150),INDIRECT($F$1&amp;dbP!$D$2&amp;":"&amp;dbP!$D$2),"&gt;="&amp;AE$6,INDIRECT($F$1&amp;dbP!$D$2&amp;":"&amp;dbP!$D$2),"&lt;="&amp;AE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F150" s="1">
        <f ca="1">SUMIFS(INDIRECT($F$1&amp;$F150&amp;":"&amp;$F150),INDIRECT($F$1&amp;dbP!$D$2&amp;":"&amp;dbP!$D$2),"&gt;="&amp;AF$6,INDIRECT($F$1&amp;dbP!$D$2&amp;":"&amp;dbP!$D$2),"&lt;="&amp;AF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G150" s="1">
        <f ca="1">SUMIFS(INDIRECT($F$1&amp;$F150&amp;":"&amp;$F150),INDIRECT($F$1&amp;dbP!$D$2&amp;":"&amp;dbP!$D$2),"&gt;="&amp;AG$6,INDIRECT($F$1&amp;dbP!$D$2&amp;":"&amp;dbP!$D$2),"&lt;="&amp;AG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H150" s="1">
        <f ca="1">SUMIFS(INDIRECT($F$1&amp;$F150&amp;":"&amp;$F150),INDIRECT($F$1&amp;dbP!$D$2&amp;":"&amp;dbP!$D$2),"&gt;="&amp;AH$6,INDIRECT($F$1&amp;dbP!$D$2&amp;":"&amp;dbP!$D$2),"&lt;="&amp;AH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I150" s="1">
        <f ca="1">SUMIFS(INDIRECT($F$1&amp;$F150&amp;":"&amp;$F150),INDIRECT($F$1&amp;dbP!$D$2&amp;":"&amp;dbP!$D$2),"&gt;="&amp;AI$6,INDIRECT($F$1&amp;dbP!$D$2&amp;":"&amp;dbP!$D$2),"&lt;="&amp;AI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J150" s="1">
        <f ca="1">SUMIFS(INDIRECT($F$1&amp;$F150&amp;":"&amp;$F150),INDIRECT($F$1&amp;dbP!$D$2&amp;":"&amp;dbP!$D$2),"&gt;="&amp;AJ$6,INDIRECT($F$1&amp;dbP!$D$2&amp;":"&amp;dbP!$D$2),"&lt;="&amp;AJ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K150" s="1">
        <f ca="1">SUMIFS(INDIRECT($F$1&amp;$F150&amp;":"&amp;$F150),INDIRECT($F$1&amp;dbP!$D$2&amp;":"&amp;dbP!$D$2),"&gt;="&amp;AK$6,INDIRECT($F$1&amp;dbP!$D$2&amp;":"&amp;dbP!$D$2),"&lt;="&amp;AK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L150" s="1">
        <f ca="1">SUMIFS(INDIRECT($F$1&amp;$F150&amp;":"&amp;$F150),INDIRECT($F$1&amp;dbP!$D$2&amp;":"&amp;dbP!$D$2),"&gt;="&amp;AL$6,INDIRECT($F$1&amp;dbP!$D$2&amp;":"&amp;dbP!$D$2),"&lt;="&amp;AL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M150" s="1">
        <f ca="1">SUMIFS(INDIRECT($F$1&amp;$F150&amp;":"&amp;$F150),INDIRECT($F$1&amp;dbP!$D$2&amp;":"&amp;dbP!$D$2),"&gt;="&amp;AM$6,INDIRECT($F$1&amp;dbP!$D$2&amp;":"&amp;dbP!$D$2),"&lt;="&amp;AM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N150" s="1">
        <f ca="1">SUMIFS(INDIRECT($F$1&amp;$F150&amp;":"&amp;$F150),INDIRECT($F$1&amp;dbP!$D$2&amp;":"&amp;dbP!$D$2),"&gt;="&amp;AN$6,INDIRECT($F$1&amp;dbP!$D$2&amp;":"&amp;dbP!$D$2),"&lt;="&amp;AN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O150" s="1">
        <f ca="1">SUMIFS(INDIRECT($F$1&amp;$F150&amp;":"&amp;$F150),INDIRECT($F$1&amp;dbP!$D$2&amp;":"&amp;dbP!$D$2),"&gt;="&amp;AO$6,INDIRECT($F$1&amp;dbP!$D$2&amp;":"&amp;dbP!$D$2),"&lt;="&amp;AO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P150" s="1">
        <f ca="1">SUMIFS(INDIRECT($F$1&amp;$F150&amp;":"&amp;$F150),INDIRECT($F$1&amp;dbP!$D$2&amp;":"&amp;dbP!$D$2),"&gt;="&amp;AP$6,INDIRECT($F$1&amp;dbP!$D$2&amp;":"&amp;dbP!$D$2),"&lt;="&amp;AP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Q150" s="1">
        <f ca="1">SUMIFS(INDIRECT($F$1&amp;$F150&amp;":"&amp;$F150),INDIRECT($F$1&amp;dbP!$D$2&amp;":"&amp;dbP!$D$2),"&gt;="&amp;AQ$6,INDIRECT($F$1&amp;dbP!$D$2&amp;":"&amp;dbP!$D$2),"&lt;="&amp;AQ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R150" s="1">
        <f ca="1">SUMIFS(INDIRECT($F$1&amp;$F150&amp;":"&amp;$F150),INDIRECT($F$1&amp;dbP!$D$2&amp;":"&amp;dbP!$D$2),"&gt;="&amp;AR$6,INDIRECT($F$1&amp;dbP!$D$2&amp;":"&amp;dbP!$D$2),"&lt;="&amp;AR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S150" s="1">
        <f ca="1">SUMIFS(INDIRECT($F$1&amp;$F150&amp;":"&amp;$F150),INDIRECT($F$1&amp;dbP!$D$2&amp;":"&amp;dbP!$D$2),"&gt;="&amp;AS$6,INDIRECT($F$1&amp;dbP!$D$2&amp;":"&amp;dbP!$D$2),"&lt;="&amp;AS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T150" s="1">
        <f ca="1">SUMIFS(INDIRECT($F$1&amp;$F150&amp;":"&amp;$F150),INDIRECT($F$1&amp;dbP!$D$2&amp;":"&amp;dbP!$D$2),"&gt;="&amp;AT$6,INDIRECT($F$1&amp;dbP!$D$2&amp;":"&amp;dbP!$D$2),"&lt;="&amp;AT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U150" s="1">
        <f ca="1">SUMIFS(INDIRECT($F$1&amp;$F150&amp;":"&amp;$F150),INDIRECT($F$1&amp;dbP!$D$2&amp;":"&amp;dbP!$D$2),"&gt;="&amp;AU$6,INDIRECT($F$1&amp;dbP!$D$2&amp;":"&amp;dbP!$D$2),"&lt;="&amp;AU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V150" s="1">
        <f ca="1">SUMIFS(INDIRECT($F$1&amp;$F150&amp;":"&amp;$F150),INDIRECT($F$1&amp;dbP!$D$2&amp;":"&amp;dbP!$D$2),"&gt;="&amp;AV$6,INDIRECT($F$1&amp;dbP!$D$2&amp;":"&amp;dbP!$D$2),"&lt;="&amp;AV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W150" s="1">
        <f ca="1">SUMIFS(INDIRECT($F$1&amp;$F150&amp;":"&amp;$F150),INDIRECT($F$1&amp;dbP!$D$2&amp;":"&amp;dbP!$D$2),"&gt;="&amp;AW$6,INDIRECT($F$1&amp;dbP!$D$2&amp;":"&amp;dbP!$D$2),"&lt;="&amp;AW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X150" s="1">
        <f ca="1">SUMIFS(INDIRECT($F$1&amp;$F150&amp;":"&amp;$F150),INDIRECT($F$1&amp;dbP!$D$2&amp;":"&amp;dbP!$D$2),"&gt;="&amp;AX$6,INDIRECT($F$1&amp;dbP!$D$2&amp;":"&amp;dbP!$D$2),"&lt;="&amp;AX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Y150" s="1">
        <f ca="1">SUMIFS(INDIRECT($F$1&amp;$F150&amp;":"&amp;$F150),INDIRECT($F$1&amp;dbP!$D$2&amp;":"&amp;dbP!$D$2),"&gt;="&amp;AY$6,INDIRECT($F$1&amp;dbP!$D$2&amp;":"&amp;dbP!$D$2),"&lt;="&amp;AY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Z150" s="1">
        <f ca="1">SUMIFS(INDIRECT($F$1&amp;$F150&amp;":"&amp;$F150),INDIRECT($F$1&amp;dbP!$D$2&amp;":"&amp;dbP!$D$2),"&gt;="&amp;AZ$6,INDIRECT($F$1&amp;dbP!$D$2&amp;":"&amp;dbP!$D$2),"&lt;="&amp;AZ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A150" s="1">
        <f ca="1">SUMIFS(INDIRECT($F$1&amp;$F150&amp;":"&amp;$F150),INDIRECT($F$1&amp;dbP!$D$2&amp;":"&amp;dbP!$D$2),"&gt;="&amp;BA$6,INDIRECT($F$1&amp;dbP!$D$2&amp;":"&amp;dbP!$D$2),"&lt;="&amp;BA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B150" s="1">
        <f ca="1">SUMIFS(INDIRECT($F$1&amp;$F150&amp;":"&amp;$F150),INDIRECT($F$1&amp;dbP!$D$2&amp;":"&amp;dbP!$D$2),"&gt;="&amp;BB$6,INDIRECT($F$1&amp;dbP!$D$2&amp;":"&amp;dbP!$D$2),"&lt;="&amp;BB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C150" s="1">
        <f ca="1">SUMIFS(INDIRECT($F$1&amp;$F150&amp;":"&amp;$F150),INDIRECT($F$1&amp;dbP!$D$2&amp;":"&amp;dbP!$D$2),"&gt;="&amp;BC$6,INDIRECT($F$1&amp;dbP!$D$2&amp;":"&amp;dbP!$D$2),"&lt;="&amp;BC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D150" s="1">
        <f ca="1">SUMIFS(INDIRECT($F$1&amp;$F150&amp;":"&amp;$F150),INDIRECT($F$1&amp;dbP!$D$2&amp;":"&amp;dbP!$D$2),"&gt;="&amp;BD$6,INDIRECT($F$1&amp;dbP!$D$2&amp;":"&amp;dbP!$D$2),"&lt;="&amp;BD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E150" s="1">
        <f ca="1">SUMIFS(INDIRECT($F$1&amp;$F150&amp;":"&amp;$F150),INDIRECT($F$1&amp;dbP!$D$2&amp;":"&amp;dbP!$D$2),"&gt;="&amp;BE$6,INDIRECT($F$1&amp;dbP!$D$2&amp;":"&amp;dbP!$D$2),"&lt;="&amp;BE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</row>
    <row r="151" spans="1:57" x14ac:dyDescent="0.3">
      <c r="B151" s="1">
        <f>MAX(B$109:B150)+1</f>
        <v>230</v>
      </c>
      <c r="F151" s="1" t="str">
        <f ca="1">INDIRECT($B$1&amp;Items!H$2&amp;$B151)</f>
        <v>Y</v>
      </c>
      <c r="H151" s="13" t="str">
        <f ca="1">INDIRECT($B$1&amp;Items!E$2&amp;$B151)</f>
        <v>Ввод в эксплуатацию</v>
      </c>
      <c r="I151" s="13" t="str">
        <f ca="1">IF(INDIRECT($B$1&amp;Items!F$2&amp;$B151)="",H151,INDIRECT($B$1&amp;Items!F$2&amp;$B151))</f>
        <v>Основные средства - тип - 3</v>
      </c>
      <c r="J151" s="1" t="str">
        <f ca="1">IF(INDIRECT($B$1&amp;Items!G$2&amp;$B151)="",IF(H151&lt;&gt;I151,"  "&amp;I151,I151),"    "&amp;INDIRECT($B$1&amp;Items!G$2&amp;$B151))</f>
        <v xml:space="preserve">    Капзатраты - тип - 3 - 17</v>
      </c>
      <c r="S151" s="1">
        <f ca="1">SUM($U151:INDIRECT(ADDRESS(ROW(),SUMIFS($1:$1,$5:$5,MAX($5:$5)))))</f>
        <v>141963.6964798671</v>
      </c>
      <c r="V151" s="1">
        <f ca="1">SUMIFS(INDIRECT($F$1&amp;$F151&amp;":"&amp;$F151),INDIRECT($F$1&amp;dbP!$D$2&amp;":"&amp;dbP!$D$2),"&gt;="&amp;V$6,INDIRECT($F$1&amp;dbP!$D$2&amp;":"&amp;dbP!$D$2),"&lt;="&amp;V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W151" s="1">
        <f ca="1">SUMIFS(INDIRECT($F$1&amp;$F151&amp;":"&amp;$F151),INDIRECT($F$1&amp;dbP!$D$2&amp;":"&amp;dbP!$D$2),"&gt;="&amp;W$6,INDIRECT($F$1&amp;dbP!$D$2&amp;":"&amp;dbP!$D$2),"&lt;="&amp;W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141963.6964798671</v>
      </c>
      <c r="X151" s="1">
        <f ca="1">SUMIFS(INDIRECT($F$1&amp;$F151&amp;":"&amp;$F151),INDIRECT($F$1&amp;dbP!$D$2&amp;":"&amp;dbP!$D$2),"&gt;="&amp;X$6,INDIRECT($F$1&amp;dbP!$D$2&amp;":"&amp;dbP!$D$2),"&lt;="&amp;X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Y151" s="1">
        <f ca="1">SUMIFS(INDIRECT($F$1&amp;$F151&amp;":"&amp;$F151),INDIRECT($F$1&amp;dbP!$D$2&amp;":"&amp;dbP!$D$2),"&gt;="&amp;Y$6,INDIRECT($F$1&amp;dbP!$D$2&amp;":"&amp;dbP!$D$2),"&lt;="&amp;Y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Z151" s="1">
        <f ca="1">SUMIFS(INDIRECT($F$1&amp;$F151&amp;":"&amp;$F151),INDIRECT($F$1&amp;dbP!$D$2&amp;":"&amp;dbP!$D$2),"&gt;="&amp;Z$6,INDIRECT($F$1&amp;dbP!$D$2&amp;":"&amp;dbP!$D$2),"&lt;="&amp;Z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A151" s="1">
        <f ca="1">SUMIFS(INDIRECT($F$1&amp;$F151&amp;":"&amp;$F151),INDIRECT($F$1&amp;dbP!$D$2&amp;":"&amp;dbP!$D$2),"&gt;="&amp;AA$6,INDIRECT($F$1&amp;dbP!$D$2&amp;":"&amp;dbP!$D$2),"&lt;="&amp;AA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B151" s="1">
        <f ca="1">SUMIFS(INDIRECT($F$1&amp;$F151&amp;":"&amp;$F151),INDIRECT($F$1&amp;dbP!$D$2&amp;":"&amp;dbP!$D$2),"&gt;="&amp;AB$6,INDIRECT($F$1&amp;dbP!$D$2&amp;":"&amp;dbP!$D$2),"&lt;="&amp;AB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C151" s="1">
        <f ca="1">SUMIFS(INDIRECT($F$1&amp;$F151&amp;":"&amp;$F151),INDIRECT($F$1&amp;dbP!$D$2&amp;":"&amp;dbP!$D$2),"&gt;="&amp;AC$6,INDIRECT($F$1&amp;dbP!$D$2&amp;":"&amp;dbP!$D$2),"&lt;="&amp;AC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D151" s="1">
        <f ca="1">SUMIFS(INDIRECT($F$1&amp;$F151&amp;":"&amp;$F151),INDIRECT($F$1&amp;dbP!$D$2&amp;":"&amp;dbP!$D$2),"&gt;="&amp;AD$6,INDIRECT($F$1&amp;dbP!$D$2&amp;":"&amp;dbP!$D$2),"&lt;="&amp;AD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E151" s="1">
        <f ca="1">SUMIFS(INDIRECT($F$1&amp;$F151&amp;":"&amp;$F151),INDIRECT($F$1&amp;dbP!$D$2&amp;":"&amp;dbP!$D$2),"&gt;="&amp;AE$6,INDIRECT($F$1&amp;dbP!$D$2&amp;":"&amp;dbP!$D$2),"&lt;="&amp;AE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F151" s="1">
        <f ca="1">SUMIFS(INDIRECT($F$1&amp;$F151&amp;":"&amp;$F151),INDIRECT($F$1&amp;dbP!$D$2&amp;":"&amp;dbP!$D$2),"&gt;="&amp;AF$6,INDIRECT($F$1&amp;dbP!$D$2&amp;":"&amp;dbP!$D$2),"&lt;="&amp;AF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G151" s="1">
        <f ca="1">SUMIFS(INDIRECT($F$1&amp;$F151&amp;":"&amp;$F151),INDIRECT($F$1&amp;dbP!$D$2&amp;":"&amp;dbP!$D$2),"&gt;="&amp;AG$6,INDIRECT($F$1&amp;dbP!$D$2&amp;":"&amp;dbP!$D$2),"&lt;="&amp;AG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H151" s="1">
        <f ca="1">SUMIFS(INDIRECT($F$1&amp;$F151&amp;":"&amp;$F151),INDIRECT($F$1&amp;dbP!$D$2&amp;":"&amp;dbP!$D$2),"&gt;="&amp;AH$6,INDIRECT($F$1&amp;dbP!$D$2&amp;":"&amp;dbP!$D$2),"&lt;="&amp;AH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I151" s="1">
        <f ca="1">SUMIFS(INDIRECT($F$1&amp;$F151&amp;":"&amp;$F151),INDIRECT($F$1&amp;dbP!$D$2&amp;":"&amp;dbP!$D$2),"&gt;="&amp;AI$6,INDIRECT($F$1&amp;dbP!$D$2&amp;":"&amp;dbP!$D$2),"&lt;="&amp;AI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J151" s="1">
        <f ca="1">SUMIFS(INDIRECT($F$1&amp;$F151&amp;":"&amp;$F151),INDIRECT($F$1&amp;dbP!$D$2&amp;":"&amp;dbP!$D$2),"&gt;="&amp;AJ$6,INDIRECT($F$1&amp;dbP!$D$2&amp;":"&amp;dbP!$D$2),"&lt;="&amp;AJ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K151" s="1">
        <f ca="1">SUMIFS(INDIRECT($F$1&amp;$F151&amp;":"&amp;$F151),INDIRECT($F$1&amp;dbP!$D$2&amp;":"&amp;dbP!$D$2),"&gt;="&amp;AK$6,INDIRECT($F$1&amp;dbP!$D$2&amp;":"&amp;dbP!$D$2),"&lt;="&amp;AK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L151" s="1">
        <f ca="1">SUMIFS(INDIRECT($F$1&amp;$F151&amp;":"&amp;$F151),INDIRECT($F$1&amp;dbP!$D$2&amp;":"&amp;dbP!$D$2),"&gt;="&amp;AL$6,INDIRECT($F$1&amp;dbP!$D$2&amp;":"&amp;dbP!$D$2),"&lt;="&amp;AL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M151" s="1">
        <f ca="1">SUMIFS(INDIRECT($F$1&amp;$F151&amp;":"&amp;$F151),INDIRECT($F$1&amp;dbP!$D$2&amp;":"&amp;dbP!$D$2),"&gt;="&amp;AM$6,INDIRECT($F$1&amp;dbP!$D$2&amp;":"&amp;dbP!$D$2),"&lt;="&amp;AM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N151" s="1">
        <f ca="1">SUMIFS(INDIRECT($F$1&amp;$F151&amp;":"&amp;$F151),INDIRECT($F$1&amp;dbP!$D$2&amp;":"&amp;dbP!$D$2),"&gt;="&amp;AN$6,INDIRECT($F$1&amp;dbP!$D$2&amp;":"&amp;dbP!$D$2),"&lt;="&amp;AN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O151" s="1">
        <f ca="1">SUMIFS(INDIRECT($F$1&amp;$F151&amp;":"&amp;$F151),INDIRECT($F$1&amp;dbP!$D$2&amp;":"&amp;dbP!$D$2),"&gt;="&amp;AO$6,INDIRECT($F$1&amp;dbP!$D$2&amp;":"&amp;dbP!$D$2),"&lt;="&amp;AO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P151" s="1">
        <f ca="1">SUMIFS(INDIRECT($F$1&amp;$F151&amp;":"&amp;$F151),INDIRECT($F$1&amp;dbP!$D$2&amp;":"&amp;dbP!$D$2),"&gt;="&amp;AP$6,INDIRECT($F$1&amp;dbP!$D$2&amp;":"&amp;dbP!$D$2),"&lt;="&amp;AP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Q151" s="1">
        <f ca="1">SUMIFS(INDIRECT($F$1&amp;$F151&amp;":"&amp;$F151),INDIRECT($F$1&amp;dbP!$D$2&amp;":"&amp;dbP!$D$2),"&gt;="&amp;AQ$6,INDIRECT($F$1&amp;dbP!$D$2&amp;":"&amp;dbP!$D$2),"&lt;="&amp;AQ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R151" s="1">
        <f ca="1">SUMIFS(INDIRECT($F$1&amp;$F151&amp;":"&amp;$F151),INDIRECT($F$1&amp;dbP!$D$2&amp;":"&amp;dbP!$D$2),"&gt;="&amp;AR$6,INDIRECT($F$1&amp;dbP!$D$2&amp;":"&amp;dbP!$D$2),"&lt;="&amp;AR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S151" s="1">
        <f ca="1">SUMIFS(INDIRECT($F$1&amp;$F151&amp;":"&amp;$F151),INDIRECT($F$1&amp;dbP!$D$2&amp;":"&amp;dbP!$D$2),"&gt;="&amp;AS$6,INDIRECT($F$1&amp;dbP!$D$2&amp;":"&amp;dbP!$D$2),"&lt;="&amp;AS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T151" s="1">
        <f ca="1">SUMIFS(INDIRECT($F$1&amp;$F151&amp;":"&amp;$F151),INDIRECT($F$1&amp;dbP!$D$2&amp;":"&amp;dbP!$D$2),"&gt;="&amp;AT$6,INDIRECT($F$1&amp;dbP!$D$2&amp;":"&amp;dbP!$D$2),"&lt;="&amp;AT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U151" s="1">
        <f ca="1">SUMIFS(INDIRECT($F$1&amp;$F151&amp;":"&amp;$F151),INDIRECT($F$1&amp;dbP!$D$2&amp;":"&amp;dbP!$D$2),"&gt;="&amp;AU$6,INDIRECT($F$1&amp;dbP!$D$2&amp;":"&amp;dbP!$D$2),"&lt;="&amp;AU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V151" s="1">
        <f ca="1">SUMIFS(INDIRECT($F$1&amp;$F151&amp;":"&amp;$F151),INDIRECT($F$1&amp;dbP!$D$2&amp;":"&amp;dbP!$D$2),"&gt;="&amp;AV$6,INDIRECT($F$1&amp;dbP!$D$2&amp;":"&amp;dbP!$D$2),"&lt;="&amp;AV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W151" s="1">
        <f ca="1">SUMIFS(INDIRECT($F$1&amp;$F151&amp;":"&amp;$F151),INDIRECT($F$1&amp;dbP!$D$2&amp;":"&amp;dbP!$D$2),"&gt;="&amp;AW$6,INDIRECT($F$1&amp;dbP!$D$2&amp;":"&amp;dbP!$D$2),"&lt;="&amp;AW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X151" s="1">
        <f ca="1">SUMIFS(INDIRECT($F$1&amp;$F151&amp;":"&amp;$F151),INDIRECT($F$1&amp;dbP!$D$2&amp;":"&amp;dbP!$D$2),"&gt;="&amp;AX$6,INDIRECT($F$1&amp;dbP!$D$2&amp;":"&amp;dbP!$D$2),"&lt;="&amp;AX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Y151" s="1">
        <f ca="1">SUMIFS(INDIRECT($F$1&amp;$F151&amp;":"&amp;$F151),INDIRECT($F$1&amp;dbP!$D$2&amp;":"&amp;dbP!$D$2),"&gt;="&amp;AY$6,INDIRECT($F$1&amp;dbP!$D$2&amp;":"&amp;dbP!$D$2),"&lt;="&amp;AY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Z151" s="1">
        <f ca="1">SUMIFS(INDIRECT($F$1&amp;$F151&amp;":"&amp;$F151),INDIRECT($F$1&amp;dbP!$D$2&amp;":"&amp;dbP!$D$2),"&gt;="&amp;AZ$6,INDIRECT($F$1&amp;dbP!$D$2&amp;":"&amp;dbP!$D$2),"&lt;="&amp;AZ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A151" s="1">
        <f ca="1">SUMIFS(INDIRECT($F$1&amp;$F151&amp;":"&amp;$F151),INDIRECT($F$1&amp;dbP!$D$2&amp;":"&amp;dbP!$D$2),"&gt;="&amp;BA$6,INDIRECT($F$1&amp;dbP!$D$2&amp;":"&amp;dbP!$D$2),"&lt;="&amp;BA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B151" s="1">
        <f ca="1">SUMIFS(INDIRECT($F$1&amp;$F151&amp;":"&amp;$F151),INDIRECT($F$1&amp;dbP!$D$2&amp;":"&amp;dbP!$D$2),"&gt;="&amp;BB$6,INDIRECT($F$1&amp;dbP!$D$2&amp;":"&amp;dbP!$D$2),"&lt;="&amp;BB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C151" s="1">
        <f ca="1">SUMIFS(INDIRECT($F$1&amp;$F151&amp;":"&amp;$F151),INDIRECT($F$1&amp;dbP!$D$2&amp;":"&amp;dbP!$D$2),"&gt;="&amp;BC$6,INDIRECT($F$1&amp;dbP!$D$2&amp;":"&amp;dbP!$D$2),"&lt;="&amp;BC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D151" s="1">
        <f ca="1">SUMIFS(INDIRECT($F$1&amp;$F151&amp;":"&amp;$F151),INDIRECT($F$1&amp;dbP!$D$2&amp;":"&amp;dbP!$D$2),"&gt;="&amp;BD$6,INDIRECT($F$1&amp;dbP!$D$2&amp;":"&amp;dbP!$D$2),"&lt;="&amp;BD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E151" s="1">
        <f ca="1">SUMIFS(INDIRECT($F$1&amp;$F151&amp;":"&amp;$F151),INDIRECT($F$1&amp;dbP!$D$2&amp;":"&amp;dbP!$D$2),"&gt;="&amp;BE$6,INDIRECT($F$1&amp;dbP!$D$2&amp;":"&amp;dbP!$D$2),"&lt;="&amp;BE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</row>
    <row r="152" spans="1:57" ht="4.95" customHeight="1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</row>
    <row r="153" spans="1:57" ht="4.95" customHeight="1" x14ac:dyDescent="0.3"/>
    <row r="154" spans="1:57" x14ac:dyDescent="0.3">
      <c r="B154" s="1">
        <f>ROW(Items!A17)</f>
        <v>17</v>
      </c>
      <c r="F154" s="1" t="str">
        <f ca="1">INDIRECT($B$1&amp;Items!H$2&amp;$B154)</f>
        <v>Y</v>
      </c>
      <c r="H154" s="13" t="str">
        <f ca="1">INDIRECT($B$1&amp;Items!E$2&amp;$B154)</f>
        <v>Начисление себестоимостных затрат</v>
      </c>
      <c r="I154" s="13" t="str">
        <f ca="1">IF(INDIRECT($B$1&amp;Items!F$2&amp;$B154)="",H154,INDIRECT($B$1&amp;Items!F$2&amp;$B154))</f>
        <v>Начисление себестоимостных затрат</v>
      </c>
      <c r="J154" s="1" t="str">
        <f ca="1">IF(INDIRECT($B$1&amp;Items!G$2&amp;$B154)="",IF(H154&lt;&gt;I154,"  "&amp;I154,I154),"    "&amp;INDIRECT($B$1&amp;Items!G$2&amp;$B154))</f>
        <v>Начисление себестоимостных затрат</v>
      </c>
      <c r="S154" s="1">
        <f ca="1">SUM($U154:INDIRECT(ADDRESS(ROW(),SUMIFS($1:$1,$5:$5,MAX($5:$5)))))</f>
        <v>58805924.241471007</v>
      </c>
      <c r="V154" s="1">
        <f ca="1">SUMIFS(INDIRECT($F$1&amp;$F154&amp;":"&amp;$F154),INDIRECT($F$1&amp;dbP!$D$2&amp;":"&amp;dbP!$D$2),"&gt;="&amp;V$6,INDIRECT($F$1&amp;dbP!$D$2&amp;":"&amp;dbP!$D$2),"&lt;="&amp;V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12166127.686100001</v>
      </c>
      <c r="W154" s="1">
        <f ca="1">SUMIFS(INDIRECT($F$1&amp;$F154&amp;":"&amp;$F154),INDIRECT($F$1&amp;dbP!$D$2&amp;":"&amp;dbP!$D$2),"&gt;="&amp;W$6,INDIRECT($F$1&amp;dbP!$D$2&amp;":"&amp;dbP!$D$2),"&lt;="&amp;W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10607521.193234</v>
      </c>
      <c r="X154" s="1">
        <f ca="1">SUMIFS(INDIRECT($F$1&amp;$F154&amp;":"&amp;$F154),INDIRECT($F$1&amp;dbP!$D$2&amp;":"&amp;dbP!$D$2),"&gt;="&amp;X$6,INDIRECT($F$1&amp;dbP!$D$2&amp;":"&amp;dbP!$D$2),"&lt;="&amp;X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13093731.073539002</v>
      </c>
      <c r="Y154" s="1">
        <f ca="1">SUMIFS(INDIRECT($F$1&amp;$F154&amp;":"&amp;$F154),INDIRECT($F$1&amp;dbP!$D$2&amp;":"&amp;dbP!$D$2),"&gt;="&amp;Y$6,INDIRECT($F$1&amp;dbP!$D$2&amp;":"&amp;dbP!$D$2),"&lt;="&amp;Y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8793851.6206459999</v>
      </c>
      <c r="Z154" s="1">
        <f ca="1">SUMIFS(INDIRECT($F$1&amp;$F154&amp;":"&amp;$F154),INDIRECT($F$1&amp;dbP!$D$2&amp;":"&amp;dbP!$D$2),"&gt;="&amp;Z$6,INDIRECT($F$1&amp;dbP!$D$2&amp;":"&amp;dbP!$D$2),"&lt;="&amp;Z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9354061.1980060004</v>
      </c>
      <c r="AA154" s="1">
        <f ca="1">SUMIFS(INDIRECT($F$1&amp;$F154&amp;":"&amp;$F154),INDIRECT($F$1&amp;dbP!$D$2&amp;":"&amp;dbP!$D$2),"&gt;="&amp;AA$6,INDIRECT($F$1&amp;dbP!$D$2&amp;":"&amp;dbP!$D$2),"&lt;="&amp;AA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4790631.4699459998</v>
      </c>
      <c r="AB154" s="1">
        <f ca="1">SUMIFS(INDIRECT($F$1&amp;$F154&amp;":"&amp;$F154),INDIRECT($F$1&amp;dbP!$D$2&amp;":"&amp;dbP!$D$2),"&gt;="&amp;AB$6,INDIRECT($F$1&amp;dbP!$D$2&amp;":"&amp;dbP!$D$2),"&lt;="&amp;AB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C154" s="1">
        <f ca="1">SUMIFS(INDIRECT($F$1&amp;$F154&amp;":"&amp;$F154),INDIRECT($F$1&amp;dbP!$D$2&amp;":"&amp;dbP!$D$2),"&gt;="&amp;AC$6,INDIRECT($F$1&amp;dbP!$D$2&amp;":"&amp;dbP!$D$2),"&lt;="&amp;AC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D154" s="1">
        <f ca="1">SUMIFS(INDIRECT($F$1&amp;$F154&amp;":"&amp;$F154),INDIRECT($F$1&amp;dbP!$D$2&amp;":"&amp;dbP!$D$2),"&gt;="&amp;AD$6,INDIRECT($F$1&amp;dbP!$D$2&amp;":"&amp;dbP!$D$2),"&lt;="&amp;AD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E154" s="1">
        <f ca="1">SUMIFS(INDIRECT($F$1&amp;$F154&amp;":"&amp;$F154),INDIRECT($F$1&amp;dbP!$D$2&amp;":"&amp;dbP!$D$2),"&gt;="&amp;AE$6,INDIRECT($F$1&amp;dbP!$D$2&amp;":"&amp;dbP!$D$2),"&lt;="&amp;AE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F154" s="1">
        <f ca="1">SUMIFS(INDIRECT($F$1&amp;$F154&amp;":"&amp;$F154),INDIRECT($F$1&amp;dbP!$D$2&amp;":"&amp;dbP!$D$2),"&gt;="&amp;AF$6,INDIRECT($F$1&amp;dbP!$D$2&amp;":"&amp;dbP!$D$2),"&lt;="&amp;AF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G154" s="1">
        <f ca="1">SUMIFS(INDIRECT($F$1&amp;$F154&amp;":"&amp;$F154),INDIRECT($F$1&amp;dbP!$D$2&amp;":"&amp;dbP!$D$2),"&gt;="&amp;AG$6,INDIRECT($F$1&amp;dbP!$D$2&amp;":"&amp;dbP!$D$2),"&lt;="&amp;AG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H154" s="1">
        <f ca="1">SUMIFS(INDIRECT($F$1&amp;$F154&amp;":"&amp;$F154),INDIRECT($F$1&amp;dbP!$D$2&amp;":"&amp;dbP!$D$2),"&gt;="&amp;AH$6,INDIRECT($F$1&amp;dbP!$D$2&amp;":"&amp;dbP!$D$2),"&lt;="&amp;AH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I154" s="1">
        <f ca="1">SUMIFS(INDIRECT($F$1&amp;$F154&amp;":"&amp;$F154),INDIRECT($F$1&amp;dbP!$D$2&amp;":"&amp;dbP!$D$2),"&gt;="&amp;AI$6,INDIRECT($F$1&amp;dbP!$D$2&amp;":"&amp;dbP!$D$2),"&lt;="&amp;AI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J154" s="1">
        <f ca="1">SUMIFS(INDIRECT($F$1&amp;$F154&amp;":"&amp;$F154),INDIRECT($F$1&amp;dbP!$D$2&amp;":"&amp;dbP!$D$2),"&gt;="&amp;AJ$6,INDIRECT($F$1&amp;dbP!$D$2&amp;":"&amp;dbP!$D$2),"&lt;="&amp;AJ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K154" s="1">
        <f ca="1">SUMIFS(INDIRECT($F$1&amp;$F154&amp;":"&amp;$F154),INDIRECT($F$1&amp;dbP!$D$2&amp;":"&amp;dbP!$D$2),"&gt;="&amp;AK$6,INDIRECT($F$1&amp;dbP!$D$2&amp;":"&amp;dbP!$D$2),"&lt;="&amp;AK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L154" s="1">
        <f ca="1">SUMIFS(INDIRECT($F$1&amp;$F154&amp;":"&amp;$F154),INDIRECT($F$1&amp;dbP!$D$2&amp;":"&amp;dbP!$D$2),"&gt;="&amp;AL$6,INDIRECT($F$1&amp;dbP!$D$2&amp;":"&amp;dbP!$D$2),"&lt;="&amp;AL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M154" s="1">
        <f ca="1">SUMIFS(INDIRECT($F$1&amp;$F154&amp;":"&amp;$F154),INDIRECT($F$1&amp;dbP!$D$2&amp;":"&amp;dbP!$D$2),"&gt;="&amp;AM$6,INDIRECT($F$1&amp;dbP!$D$2&amp;":"&amp;dbP!$D$2),"&lt;="&amp;AM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N154" s="1">
        <f ca="1">SUMIFS(INDIRECT($F$1&amp;$F154&amp;":"&amp;$F154),INDIRECT($F$1&amp;dbP!$D$2&amp;":"&amp;dbP!$D$2),"&gt;="&amp;AN$6,INDIRECT($F$1&amp;dbP!$D$2&amp;":"&amp;dbP!$D$2),"&lt;="&amp;AN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O154" s="1">
        <f ca="1">SUMIFS(INDIRECT($F$1&amp;$F154&amp;":"&amp;$F154),INDIRECT($F$1&amp;dbP!$D$2&amp;":"&amp;dbP!$D$2),"&gt;="&amp;AO$6,INDIRECT($F$1&amp;dbP!$D$2&amp;":"&amp;dbP!$D$2),"&lt;="&amp;AO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P154" s="1">
        <f ca="1">SUMIFS(INDIRECT($F$1&amp;$F154&amp;":"&amp;$F154),INDIRECT($F$1&amp;dbP!$D$2&amp;":"&amp;dbP!$D$2),"&gt;="&amp;AP$6,INDIRECT($F$1&amp;dbP!$D$2&amp;":"&amp;dbP!$D$2),"&lt;="&amp;AP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Q154" s="1">
        <f ca="1">SUMIFS(INDIRECT($F$1&amp;$F154&amp;":"&amp;$F154),INDIRECT($F$1&amp;dbP!$D$2&amp;":"&amp;dbP!$D$2),"&gt;="&amp;AQ$6,INDIRECT($F$1&amp;dbP!$D$2&amp;":"&amp;dbP!$D$2),"&lt;="&amp;AQ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R154" s="1">
        <f ca="1">SUMIFS(INDIRECT($F$1&amp;$F154&amp;":"&amp;$F154),INDIRECT($F$1&amp;dbP!$D$2&amp;":"&amp;dbP!$D$2),"&gt;="&amp;AR$6,INDIRECT($F$1&amp;dbP!$D$2&amp;":"&amp;dbP!$D$2),"&lt;="&amp;AR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S154" s="1">
        <f ca="1">SUMIFS(INDIRECT($F$1&amp;$F154&amp;":"&amp;$F154),INDIRECT($F$1&amp;dbP!$D$2&amp;":"&amp;dbP!$D$2),"&gt;="&amp;AS$6,INDIRECT($F$1&amp;dbP!$D$2&amp;":"&amp;dbP!$D$2),"&lt;="&amp;AS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T154" s="1">
        <f ca="1">SUMIFS(INDIRECT($F$1&amp;$F154&amp;":"&amp;$F154),INDIRECT($F$1&amp;dbP!$D$2&amp;":"&amp;dbP!$D$2),"&gt;="&amp;AT$6,INDIRECT($F$1&amp;dbP!$D$2&amp;":"&amp;dbP!$D$2),"&lt;="&amp;AT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U154" s="1">
        <f ca="1">SUMIFS(INDIRECT($F$1&amp;$F154&amp;":"&amp;$F154),INDIRECT($F$1&amp;dbP!$D$2&amp;":"&amp;dbP!$D$2),"&gt;="&amp;AU$6,INDIRECT($F$1&amp;dbP!$D$2&amp;":"&amp;dbP!$D$2),"&lt;="&amp;AU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V154" s="1">
        <f ca="1">SUMIFS(INDIRECT($F$1&amp;$F154&amp;":"&amp;$F154),INDIRECT($F$1&amp;dbP!$D$2&amp;":"&amp;dbP!$D$2),"&gt;="&amp;AV$6,INDIRECT($F$1&amp;dbP!$D$2&amp;":"&amp;dbP!$D$2),"&lt;="&amp;AV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W154" s="1">
        <f ca="1">SUMIFS(INDIRECT($F$1&amp;$F154&amp;":"&amp;$F154),INDIRECT($F$1&amp;dbP!$D$2&amp;":"&amp;dbP!$D$2),"&gt;="&amp;AW$6,INDIRECT($F$1&amp;dbP!$D$2&amp;":"&amp;dbP!$D$2),"&lt;="&amp;AW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X154" s="1">
        <f ca="1">SUMIFS(INDIRECT($F$1&amp;$F154&amp;":"&amp;$F154),INDIRECT($F$1&amp;dbP!$D$2&amp;":"&amp;dbP!$D$2),"&gt;="&amp;AX$6,INDIRECT($F$1&amp;dbP!$D$2&amp;":"&amp;dbP!$D$2),"&lt;="&amp;AX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Y154" s="1">
        <f ca="1">SUMIFS(INDIRECT($F$1&amp;$F154&amp;":"&amp;$F154),INDIRECT($F$1&amp;dbP!$D$2&amp;":"&amp;dbP!$D$2),"&gt;="&amp;AY$6,INDIRECT($F$1&amp;dbP!$D$2&amp;":"&amp;dbP!$D$2),"&lt;="&amp;AY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Z154" s="1">
        <f ca="1">SUMIFS(INDIRECT($F$1&amp;$F154&amp;":"&amp;$F154),INDIRECT($F$1&amp;dbP!$D$2&amp;":"&amp;dbP!$D$2),"&gt;="&amp;AZ$6,INDIRECT($F$1&amp;dbP!$D$2&amp;":"&amp;dbP!$D$2),"&lt;="&amp;AZ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A154" s="1">
        <f ca="1">SUMIFS(INDIRECT($F$1&amp;$F154&amp;":"&amp;$F154),INDIRECT($F$1&amp;dbP!$D$2&amp;":"&amp;dbP!$D$2),"&gt;="&amp;BA$6,INDIRECT($F$1&amp;dbP!$D$2&amp;":"&amp;dbP!$D$2),"&lt;="&amp;BA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B154" s="1">
        <f ca="1">SUMIFS(INDIRECT($F$1&amp;$F154&amp;":"&amp;$F154),INDIRECT($F$1&amp;dbP!$D$2&amp;":"&amp;dbP!$D$2),"&gt;="&amp;BB$6,INDIRECT($F$1&amp;dbP!$D$2&amp;":"&amp;dbP!$D$2),"&lt;="&amp;BB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C154" s="1">
        <f ca="1">SUMIFS(INDIRECT($F$1&amp;$F154&amp;":"&amp;$F154),INDIRECT($F$1&amp;dbP!$D$2&amp;":"&amp;dbP!$D$2),"&gt;="&amp;BC$6,INDIRECT($F$1&amp;dbP!$D$2&amp;":"&amp;dbP!$D$2),"&lt;="&amp;BC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D154" s="1">
        <f ca="1">SUMIFS(INDIRECT($F$1&amp;$F154&amp;":"&amp;$F154),INDIRECT($F$1&amp;dbP!$D$2&amp;":"&amp;dbP!$D$2),"&gt;="&amp;BD$6,INDIRECT($F$1&amp;dbP!$D$2&amp;":"&amp;dbP!$D$2),"&lt;="&amp;BD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E154" s="1">
        <f ca="1">SUMIFS(INDIRECT($F$1&amp;$F154&amp;":"&amp;$F154),INDIRECT($F$1&amp;dbP!$D$2&amp;":"&amp;dbP!$D$2),"&gt;="&amp;BE$6,INDIRECT($F$1&amp;dbP!$D$2&amp;":"&amp;dbP!$D$2),"&lt;="&amp;BE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</row>
    <row r="155" spans="1:57" x14ac:dyDescent="0.3">
      <c r="B155" s="1">
        <f>MAX(B$153:B154)+1</f>
        <v>18</v>
      </c>
      <c r="F155" s="1" t="str">
        <f ca="1">INDIRECT($B$1&amp;Items!H$2&amp;$B155)</f>
        <v>Y</v>
      </c>
      <c r="H155" s="13" t="str">
        <f ca="1">INDIRECT($B$1&amp;Items!E$2&amp;$B155)</f>
        <v>Начисление себестоимостных затрат</v>
      </c>
      <c r="I155" s="13" t="str">
        <f ca="1">IF(INDIRECT($B$1&amp;Items!F$2&amp;$B155)="",H155,INDIRECT($B$1&amp;Items!F$2&amp;$B155))</f>
        <v>Начисление затрат этапа-1 бизнес-процесса</v>
      </c>
      <c r="J155" s="1" t="str">
        <f ca="1">IF(INDIRECT($B$1&amp;Items!G$2&amp;$B155)="",IF(H155&lt;&gt;I155,"  "&amp;I155,I155),"    "&amp;INDIRECT($B$1&amp;Items!G$2&amp;$B155))</f>
        <v xml:space="preserve">  Начисление затрат этапа-1 бизнес-процесса</v>
      </c>
      <c r="S155" s="1">
        <f ca="1">SUM($U155:INDIRECT(ADDRESS(ROW(),SUMIFS($1:$1,$5:$5,MAX($5:$5)))))</f>
        <v>12501478.02</v>
      </c>
      <c r="V155" s="1">
        <f ca="1">SUMIFS(INDIRECT($F$1&amp;$F155&amp;":"&amp;$F155),INDIRECT($F$1&amp;dbP!$D$2&amp;":"&amp;dbP!$D$2),"&gt;="&amp;V$6,INDIRECT($F$1&amp;dbP!$D$2&amp;":"&amp;dbP!$D$2),"&lt;="&amp;V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3995100</v>
      </c>
      <c r="W155" s="1">
        <f ca="1">SUMIFS(INDIRECT($F$1&amp;$F155&amp;":"&amp;$F155),INDIRECT($F$1&amp;dbP!$D$2&amp;":"&amp;dbP!$D$2),"&gt;="&amp;W$6,INDIRECT($F$1&amp;dbP!$D$2&amp;":"&amp;dbP!$D$2),"&lt;="&amp;W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2209657</v>
      </c>
      <c r="X155" s="1">
        <f ca="1">SUMIFS(INDIRECT($F$1&amp;$F155&amp;":"&amp;$F155),INDIRECT($F$1&amp;dbP!$D$2&amp;":"&amp;dbP!$D$2),"&gt;="&amp;X$6,INDIRECT($F$1&amp;dbP!$D$2&amp;":"&amp;dbP!$D$2),"&lt;="&amp;X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4894169.2893000003</v>
      </c>
      <c r="Y155" s="1">
        <f ca="1">SUMIFS(INDIRECT($F$1&amp;$F155&amp;":"&amp;$F155),INDIRECT($F$1&amp;dbP!$D$2&amp;":"&amp;dbP!$D$2),"&gt;="&amp;Y$6,INDIRECT($F$1&amp;dbP!$D$2&amp;":"&amp;dbP!$D$2),"&lt;="&amp;Y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1402551.7307000002</v>
      </c>
      <c r="Z155" s="1">
        <f ca="1">SUMIFS(INDIRECT($F$1&amp;$F155&amp;":"&amp;$F155),INDIRECT($F$1&amp;dbP!$D$2&amp;":"&amp;dbP!$D$2),"&gt;="&amp;Z$6,INDIRECT($F$1&amp;dbP!$D$2&amp;":"&amp;dbP!$D$2),"&lt;="&amp;Z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A155" s="1">
        <f ca="1">SUMIFS(INDIRECT($F$1&amp;$F155&amp;":"&amp;$F155),INDIRECT($F$1&amp;dbP!$D$2&amp;":"&amp;dbP!$D$2),"&gt;="&amp;AA$6,INDIRECT($F$1&amp;dbP!$D$2&amp;":"&amp;dbP!$D$2),"&lt;="&amp;AA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B155" s="1">
        <f ca="1">SUMIFS(INDIRECT($F$1&amp;$F155&amp;":"&amp;$F155),INDIRECT($F$1&amp;dbP!$D$2&amp;":"&amp;dbP!$D$2),"&gt;="&amp;AB$6,INDIRECT($F$1&amp;dbP!$D$2&amp;":"&amp;dbP!$D$2),"&lt;="&amp;AB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C155" s="1">
        <f ca="1">SUMIFS(INDIRECT($F$1&amp;$F155&amp;":"&amp;$F155),INDIRECT($F$1&amp;dbP!$D$2&amp;":"&amp;dbP!$D$2),"&gt;="&amp;AC$6,INDIRECT($F$1&amp;dbP!$D$2&amp;":"&amp;dbP!$D$2),"&lt;="&amp;AC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D155" s="1">
        <f ca="1">SUMIFS(INDIRECT($F$1&amp;$F155&amp;":"&amp;$F155),INDIRECT($F$1&amp;dbP!$D$2&amp;":"&amp;dbP!$D$2),"&gt;="&amp;AD$6,INDIRECT($F$1&amp;dbP!$D$2&amp;":"&amp;dbP!$D$2),"&lt;="&amp;AD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E155" s="1">
        <f ca="1">SUMIFS(INDIRECT($F$1&amp;$F155&amp;":"&amp;$F155),INDIRECT($F$1&amp;dbP!$D$2&amp;":"&amp;dbP!$D$2),"&gt;="&amp;AE$6,INDIRECT($F$1&amp;dbP!$D$2&amp;":"&amp;dbP!$D$2),"&lt;="&amp;AE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F155" s="1">
        <f ca="1">SUMIFS(INDIRECT($F$1&amp;$F155&amp;":"&amp;$F155),INDIRECT($F$1&amp;dbP!$D$2&amp;":"&amp;dbP!$D$2),"&gt;="&amp;AF$6,INDIRECT($F$1&amp;dbP!$D$2&amp;":"&amp;dbP!$D$2),"&lt;="&amp;AF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G155" s="1">
        <f ca="1">SUMIFS(INDIRECT($F$1&amp;$F155&amp;":"&amp;$F155),INDIRECT($F$1&amp;dbP!$D$2&amp;":"&amp;dbP!$D$2),"&gt;="&amp;AG$6,INDIRECT($F$1&amp;dbP!$D$2&amp;":"&amp;dbP!$D$2),"&lt;="&amp;AG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H155" s="1">
        <f ca="1">SUMIFS(INDIRECT($F$1&amp;$F155&amp;":"&amp;$F155),INDIRECT($F$1&amp;dbP!$D$2&amp;":"&amp;dbP!$D$2),"&gt;="&amp;AH$6,INDIRECT($F$1&amp;dbP!$D$2&amp;":"&amp;dbP!$D$2),"&lt;="&amp;AH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I155" s="1">
        <f ca="1">SUMIFS(INDIRECT($F$1&amp;$F155&amp;":"&amp;$F155),INDIRECT($F$1&amp;dbP!$D$2&amp;":"&amp;dbP!$D$2),"&gt;="&amp;AI$6,INDIRECT($F$1&amp;dbP!$D$2&amp;":"&amp;dbP!$D$2),"&lt;="&amp;AI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J155" s="1">
        <f ca="1">SUMIFS(INDIRECT($F$1&amp;$F155&amp;":"&amp;$F155),INDIRECT($F$1&amp;dbP!$D$2&amp;":"&amp;dbP!$D$2),"&gt;="&amp;AJ$6,INDIRECT($F$1&amp;dbP!$D$2&amp;":"&amp;dbP!$D$2),"&lt;="&amp;AJ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K155" s="1">
        <f ca="1">SUMIFS(INDIRECT($F$1&amp;$F155&amp;":"&amp;$F155),INDIRECT($F$1&amp;dbP!$D$2&amp;":"&amp;dbP!$D$2),"&gt;="&amp;AK$6,INDIRECT($F$1&amp;dbP!$D$2&amp;":"&amp;dbP!$D$2),"&lt;="&amp;AK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L155" s="1">
        <f ca="1">SUMIFS(INDIRECT($F$1&amp;$F155&amp;":"&amp;$F155),INDIRECT($F$1&amp;dbP!$D$2&amp;":"&amp;dbP!$D$2),"&gt;="&amp;AL$6,INDIRECT($F$1&amp;dbP!$D$2&amp;":"&amp;dbP!$D$2),"&lt;="&amp;AL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M155" s="1">
        <f ca="1">SUMIFS(INDIRECT($F$1&amp;$F155&amp;":"&amp;$F155),INDIRECT($F$1&amp;dbP!$D$2&amp;":"&amp;dbP!$D$2),"&gt;="&amp;AM$6,INDIRECT($F$1&amp;dbP!$D$2&amp;":"&amp;dbP!$D$2),"&lt;="&amp;AM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N155" s="1">
        <f ca="1">SUMIFS(INDIRECT($F$1&amp;$F155&amp;":"&amp;$F155),INDIRECT($F$1&amp;dbP!$D$2&amp;":"&amp;dbP!$D$2),"&gt;="&amp;AN$6,INDIRECT($F$1&amp;dbP!$D$2&amp;":"&amp;dbP!$D$2),"&lt;="&amp;AN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O155" s="1">
        <f ca="1">SUMIFS(INDIRECT($F$1&amp;$F155&amp;":"&amp;$F155),INDIRECT($F$1&amp;dbP!$D$2&amp;":"&amp;dbP!$D$2),"&gt;="&amp;AO$6,INDIRECT($F$1&amp;dbP!$D$2&amp;":"&amp;dbP!$D$2),"&lt;="&amp;AO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P155" s="1">
        <f ca="1">SUMIFS(INDIRECT($F$1&amp;$F155&amp;":"&amp;$F155),INDIRECT($F$1&amp;dbP!$D$2&amp;":"&amp;dbP!$D$2),"&gt;="&amp;AP$6,INDIRECT($F$1&amp;dbP!$D$2&amp;":"&amp;dbP!$D$2),"&lt;="&amp;AP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Q155" s="1">
        <f ca="1">SUMIFS(INDIRECT($F$1&amp;$F155&amp;":"&amp;$F155),INDIRECT($F$1&amp;dbP!$D$2&amp;":"&amp;dbP!$D$2),"&gt;="&amp;AQ$6,INDIRECT($F$1&amp;dbP!$D$2&amp;":"&amp;dbP!$D$2),"&lt;="&amp;AQ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R155" s="1">
        <f ca="1">SUMIFS(INDIRECT($F$1&amp;$F155&amp;":"&amp;$F155),INDIRECT($F$1&amp;dbP!$D$2&amp;":"&amp;dbP!$D$2),"&gt;="&amp;AR$6,INDIRECT($F$1&amp;dbP!$D$2&amp;":"&amp;dbP!$D$2),"&lt;="&amp;AR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S155" s="1">
        <f ca="1">SUMIFS(INDIRECT($F$1&amp;$F155&amp;":"&amp;$F155),INDIRECT($F$1&amp;dbP!$D$2&amp;":"&amp;dbP!$D$2),"&gt;="&amp;AS$6,INDIRECT($F$1&amp;dbP!$D$2&amp;":"&amp;dbP!$D$2),"&lt;="&amp;AS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T155" s="1">
        <f ca="1">SUMIFS(INDIRECT($F$1&amp;$F155&amp;":"&amp;$F155),INDIRECT($F$1&amp;dbP!$D$2&amp;":"&amp;dbP!$D$2),"&gt;="&amp;AT$6,INDIRECT($F$1&amp;dbP!$D$2&amp;":"&amp;dbP!$D$2),"&lt;="&amp;AT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U155" s="1">
        <f ca="1">SUMIFS(INDIRECT($F$1&amp;$F155&amp;":"&amp;$F155),INDIRECT($F$1&amp;dbP!$D$2&amp;":"&amp;dbP!$D$2),"&gt;="&amp;AU$6,INDIRECT($F$1&amp;dbP!$D$2&amp;":"&amp;dbP!$D$2),"&lt;="&amp;AU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V155" s="1">
        <f ca="1">SUMIFS(INDIRECT($F$1&amp;$F155&amp;":"&amp;$F155),INDIRECT($F$1&amp;dbP!$D$2&amp;":"&amp;dbP!$D$2),"&gt;="&amp;AV$6,INDIRECT($F$1&amp;dbP!$D$2&amp;":"&amp;dbP!$D$2),"&lt;="&amp;AV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W155" s="1">
        <f ca="1">SUMIFS(INDIRECT($F$1&amp;$F155&amp;":"&amp;$F155),INDIRECT($F$1&amp;dbP!$D$2&amp;":"&amp;dbP!$D$2),"&gt;="&amp;AW$6,INDIRECT($F$1&amp;dbP!$D$2&amp;":"&amp;dbP!$D$2),"&lt;="&amp;AW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X155" s="1">
        <f ca="1">SUMIFS(INDIRECT($F$1&amp;$F155&amp;":"&amp;$F155),INDIRECT($F$1&amp;dbP!$D$2&amp;":"&amp;dbP!$D$2),"&gt;="&amp;AX$6,INDIRECT($F$1&amp;dbP!$D$2&amp;":"&amp;dbP!$D$2),"&lt;="&amp;AX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Y155" s="1">
        <f ca="1">SUMIFS(INDIRECT($F$1&amp;$F155&amp;":"&amp;$F155),INDIRECT($F$1&amp;dbP!$D$2&amp;":"&amp;dbP!$D$2),"&gt;="&amp;AY$6,INDIRECT($F$1&amp;dbP!$D$2&amp;":"&amp;dbP!$D$2),"&lt;="&amp;AY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Z155" s="1">
        <f ca="1">SUMIFS(INDIRECT($F$1&amp;$F155&amp;":"&amp;$F155),INDIRECT($F$1&amp;dbP!$D$2&amp;":"&amp;dbP!$D$2),"&gt;="&amp;AZ$6,INDIRECT($F$1&amp;dbP!$D$2&amp;":"&amp;dbP!$D$2),"&lt;="&amp;AZ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A155" s="1">
        <f ca="1">SUMIFS(INDIRECT($F$1&amp;$F155&amp;":"&amp;$F155),INDIRECT($F$1&amp;dbP!$D$2&amp;":"&amp;dbP!$D$2),"&gt;="&amp;BA$6,INDIRECT($F$1&amp;dbP!$D$2&amp;":"&amp;dbP!$D$2),"&lt;="&amp;BA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B155" s="1">
        <f ca="1">SUMIFS(INDIRECT($F$1&amp;$F155&amp;":"&amp;$F155),INDIRECT($F$1&amp;dbP!$D$2&amp;":"&amp;dbP!$D$2),"&gt;="&amp;BB$6,INDIRECT($F$1&amp;dbP!$D$2&amp;":"&amp;dbP!$D$2),"&lt;="&amp;BB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C155" s="1">
        <f ca="1">SUMIFS(INDIRECT($F$1&amp;$F155&amp;":"&amp;$F155),INDIRECT($F$1&amp;dbP!$D$2&amp;":"&amp;dbP!$D$2),"&gt;="&amp;BC$6,INDIRECT($F$1&amp;dbP!$D$2&amp;":"&amp;dbP!$D$2),"&lt;="&amp;BC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D155" s="1">
        <f ca="1">SUMIFS(INDIRECT($F$1&amp;$F155&amp;":"&amp;$F155),INDIRECT($F$1&amp;dbP!$D$2&amp;":"&amp;dbP!$D$2),"&gt;="&amp;BD$6,INDIRECT($F$1&amp;dbP!$D$2&amp;":"&amp;dbP!$D$2),"&lt;="&amp;BD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E155" s="1">
        <f ca="1">SUMIFS(INDIRECT($F$1&amp;$F155&amp;":"&amp;$F155),INDIRECT($F$1&amp;dbP!$D$2&amp;":"&amp;dbP!$D$2),"&gt;="&amp;BE$6,INDIRECT($F$1&amp;dbP!$D$2&amp;":"&amp;dbP!$D$2),"&lt;="&amp;BE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</row>
    <row r="156" spans="1:57" x14ac:dyDescent="0.3">
      <c r="B156" s="1">
        <f>MAX(B$153:B155)+1</f>
        <v>19</v>
      </c>
      <c r="F156" s="1" t="str">
        <f ca="1">INDIRECT($B$1&amp;Items!H$2&amp;$B156)</f>
        <v>Y</v>
      </c>
      <c r="H156" s="13" t="str">
        <f ca="1">INDIRECT($B$1&amp;Items!E$2&amp;$B156)</f>
        <v>Начисление себестоимостных затрат</v>
      </c>
      <c r="I156" s="13" t="str">
        <f ca="1">IF(INDIRECT($B$1&amp;Items!F$2&amp;$B156)="",H156,INDIRECT($B$1&amp;Items!F$2&amp;$B156))</f>
        <v>Начисление затрат этапа-1 бизнес-процесса</v>
      </c>
      <c r="J156" s="1" t="str">
        <f ca="1">IF(INDIRECT($B$1&amp;Items!G$2&amp;$B156)="",IF(H156&lt;&gt;I156,"  "&amp;I156,I156),"    "&amp;INDIRECT($B$1&amp;Items!G$2&amp;$B156))</f>
        <v xml:space="preserve">    Сырье и материалы-1</v>
      </c>
      <c r="S156" s="1">
        <f ca="1">SUM($U156:INDIRECT(ADDRESS(ROW(),SUMIFS($1:$1,$5:$5,MAX($5:$5)))))</f>
        <v>1000000</v>
      </c>
      <c r="V156" s="1">
        <f ca="1">SUMIFS(INDIRECT($F$1&amp;$F156&amp;":"&amp;$F156),INDIRECT($F$1&amp;dbP!$D$2&amp;":"&amp;dbP!$D$2),"&gt;="&amp;V$6,INDIRECT($F$1&amp;dbP!$D$2&amp;":"&amp;dbP!$D$2),"&lt;="&amp;V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1000000</v>
      </c>
      <c r="W156" s="1">
        <f ca="1">SUMIFS(INDIRECT($F$1&amp;$F156&amp;":"&amp;$F156),INDIRECT($F$1&amp;dbP!$D$2&amp;":"&amp;dbP!$D$2),"&gt;="&amp;W$6,INDIRECT($F$1&amp;dbP!$D$2&amp;":"&amp;dbP!$D$2),"&lt;="&amp;W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X156" s="1">
        <f ca="1">SUMIFS(INDIRECT($F$1&amp;$F156&amp;":"&amp;$F156),INDIRECT($F$1&amp;dbP!$D$2&amp;":"&amp;dbP!$D$2),"&gt;="&amp;X$6,INDIRECT($F$1&amp;dbP!$D$2&amp;":"&amp;dbP!$D$2),"&lt;="&amp;X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Y156" s="1">
        <f ca="1">SUMIFS(INDIRECT($F$1&amp;$F156&amp;":"&amp;$F156),INDIRECT($F$1&amp;dbP!$D$2&amp;":"&amp;dbP!$D$2),"&gt;="&amp;Y$6,INDIRECT($F$1&amp;dbP!$D$2&amp;":"&amp;dbP!$D$2),"&lt;="&amp;Y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Z156" s="1">
        <f ca="1">SUMIFS(INDIRECT($F$1&amp;$F156&amp;":"&amp;$F156),INDIRECT($F$1&amp;dbP!$D$2&amp;":"&amp;dbP!$D$2),"&gt;="&amp;Z$6,INDIRECT($F$1&amp;dbP!$D$2&amp;":"&amp;dbP!$D$2),"&lt;="&amp;Z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A156" s="1">
        <f ca="1">SUMIFS(INDIRECT($F$1&amp;$F156&amp;":"&amp;$F156),INDIRECT($F$1&amp;dbP!$D$2&amp;":"&amp;dbP!$D$2),"&gt;="&amp;AA$6,INDIRECT($F$1&amp;dbP!$D$2&amp;":"&amp;dbP!$D$2),"&lt;="&amp;AA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B156" s="1">
        <f ca="1">SUMIFS(INDIRECT($F$1&amp;$F156&amp;":"&amp;$F156),INDIRECT($F$1&amp;dbP!$D$2&amp;":"&amp;dbP!$D$2),"&gt;="&amp;AB$6,INDIRECT($F$1&amp;dbP!$D$2&amp;":"&amp;dbP!$D$2),"&lt;="&amp;AB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C156" s="1">
        <f ca="1">SUMIFS(INDIRECT($F$1&amp;$F156&amp;":"&amp;$F156),INDIRECT($F$1&amp;dbP!$D$2&amp;":"&amp;dbP!$D$2),"&gt;="&amp;AC$6,INDIRECT($F$1&amp;dbP!$D$2&amp;":"&amp;dbP!$D$2),"&lt;="&amp;AC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D156" s="1">
        <f ca="1">SUMIFS(INDIRECT($F$1&amp;$F156&amp;":"&amp;$F156),INDIRECT($F$1&amp;dbP!$D$2&amp;":"&amp;dbP!$D$2),"&gt;="&amp;AD$6,INDIRECT($F$1&amp;dbP!$D$2&amp;":"&amp;dbP!$D$2),"&lt;="&amp;AD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E156" s="1">
        <f ca="1">SUMIFS(INDIRECT($F$1&amp;$F156&amp;":"&amp;$F156),INDIRECT($F$1&amp;dbP!$D$2&amp;":"&amp;dbP!$D$2),"&gt;="&amp;AE$6,INDIRECT($F$1&amp;dbP!$D$2&amp;":"&amp;dbP!$D$2),"&lt;="&amp;AE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F156" s="1">
        <f ca="1">SUMIFS(INDIRECT($F$1&amp;$F156&amp;":"&amp;$F156),INDIRECT($F$1&amp;dbP!$D$2&amp;":"&amp;dbP!$D$2),"&gt;="&amp;AF$6,INDIRECT($F$1&amp;dbP!$D$2&amp;":"&amp;dbP!$D$2),"&lt;="&amp;AF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G156" s="1">
        <f ca="1">SUMIFS(INDIRECT($F$1&amp;$F156&amp;":"&amp;$F156),INDIRECT($F$1&amp;dbP!$D$2&amp;":"&amp;dbP!$D$2),"&gt;="&amp;AG$6,INDIRECT($F$1&amp;dbP!$D$2&amp;":"&amp;dbP!$D$2),"&lt;="&amp;AG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H156" s="1">
        <f ca="1">SUMIFS(INDIRECT($F$1&amp;$F156&amp;":"&amp;$F156),INDIRECT($F$1&amp;dbP!$D$2&amp;":"&amp;dbP!$D$2),"&gt;="&amp;AH$6,INDIRECT($F$1&amp;dbP!$D$2&amp;":"&amp;dbP!$D$2),"&lt;="&amp;AH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I156" s="1">
        <f ca="1">SUMIFS(INDIRECT($F$1&amp;$F156&amp;":"&amp;$F156),INDIRECT($F$1&amp;dbP!$D$2&amp;":"&amp;dbP!$D$2),"&gt;="&amp;AI$6,INDIRECT($F$1&amp;dbP!$D$2&amp;":"&amp;dbP!$D$2),"&lt;="&amp;AI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J156" s="1">
        <f ca="1">SUMIFS(INDIRECT($F$1&amp;$F156&amp;":"&amp;$F156),INDIRECT($F$1&amp;dbP!$D$2&amp;":"&amp;dbP!$D$2),"&gt;="&amp;AJ$6,INDIRECT($F$1&amp;dbP!$D$2&amp;":"&amp;dbP!$D$2),"&lt;="&amp;AJ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K156" s="1">
        <f ca="1">SUMIFS(INDIRECT($F$1&amp;$F156&amp;":"&amp;$F156),INDIRECT($F$1&amp;dbP!$D$2&amp;":"&amp;dbP!$D$2),"&gt;="&amp;AK$6,INDIRECT($F$1&amp;dbP!$D$2&amp;":"&amp;dbP!$D$2),"&lt;="&amp;AK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L156" s="1">
        <f ca="1">SUMIFS(INDIRECT($F$1&amp;$F156&amp;":"&amp;$F156),INDIRECT($F$1&amp;dbP!$D$2&amp;":"&amp;dbP!$D$2),"&gt;="&amp;AL$6,INDIRECT($F$1&amp;dbP!$D$2&amp;":"&amp;dbP!$D$2),"&lt;="&amp;AL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M156" s="1">
        <f ca="1">SUMIFS(INDIRECT($F$1&amp;$F156&amp;":"&amp;$F156),INDIRECT($F$1&amp;dbP!$D$2&amp;":"&amp;dbP!$D$2),"&gt;="&amp;AM$6,INDIRECT($F$1&amp;dbP!$D$2&amp;":"&amp;dbP!$D$2),"&lt;="&amp;AM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N156" s="1">
        <f ca="1">SUMIFS(INDIRECT($F$1&amp;$F156&amp;":"&amp;$F156),INDIRECT($F$1&amp;dbP!$D$2&amp;":"&amp;dbP!$D$2),"&gt;="&amp;AN$6,INDIRECT($F$1&amp;dbP!$D$2&amp;":"&amp;dbP!$D$2),"&lt;="&amp;AN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O156" s="1">
        <f ca="1">SUMIFS(INDIRECT($F$1&amp;$F156&amp;":"&amp;$F156),INDIRECT($F$1&amp;dbP!$D$2&amp;":"&amp;dbP!$D$2),"&gt;="&amp;AO$6,INDIRECT($F$1&amp;dbP!$D$2&amp;":"&amp;dbP!$D$2),"&lt;="&amp;AO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P156" s="1">
        <f ca="1">SUMIFS(INDIRECT($F$1&amp;$F156&amp;":"&amp;$F156),INDIRECT($F$1&amp;dbP!$D$2&amp;":"&amp;dbP!$D$2),"&gt;="&amp;AP$6,INDIRECT($F$1&amp;dbP!$D$2&amp;":"&amp;dbP!$D$2),"&lt;="&amp;AP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Q156" s="1">
        <f ca="1">SUMIFS(INDIRECT($F$1&amp;$F156&amp;":"&amp;$F156),INDIRECT($F$1&amp;dbP!$D$2&amp;":"&amp;dbP!$D$2),"&gt;="&amp;AQ$6,INDIRECT($F$1&amp;dbP!$D$2&amp;":"&amp;dbP!$D$2),"&lt;="&amp;AQ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R156" s="1">
        <f ca="1">SUMIFS(INDIRECT($F$1&amp;$F156&amp;":"&amp;$F156),INDIRECT($F$1&amp;dbP!$D$2&amp;":"&amp;dbP!$D$2),"&gt;="&amp;AR$6,INDIRECT($F$1&amp;dbP!$D$2&amp;":"&amp;dbP!$D$2),"&lt;="&amp;AR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S156" s="1">
        <f ca="1">SUMIFS(INDIRECT($F$1&amp;$F156&amp;":"&amp;$F156),INDIRECT($F$1&amp;dbP!$D$2&amp;":"&amp;dbP!$D$2),"&gt;="&amp;AS$6,INDIRECT($F$1&amp;dbP!$D$2&amp;":"&amp;dbP!$D$2),"&lt;="&amp;AS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T156" s="1">
        <f ca="1">SUMIFS(INDIRECT($F$1&amp;$F156&amp;":"&amp;$F156),INDIRECT($F$1&amp;dbP!$D$2&amp;":"&amp;dbP!$D$2),"&gt;="&amp;AT$6,INDIRECT($F$1&amp;dbP!$D$2&amp;":"&amp;dbP!$D$2),"&lt;="&amp;AT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U156" s="1">
        <f ca="1">SUMIFS(INDIRECT($F$1&amp;$F156&amp;":"&amp;$F156),INDIRECT($F$1&amp;dbP!$D$2&amp;":"&amp;dbP!$D$2),"&gt;="&amp;AU$6,INDIRECT($F$1&amp;dbP!$D$2&amp;":"&amp;dbP!$D$2),"&lt;="&amp;AU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V156" s="1">
        <f ca="1">SUMIFS(INDIRECT($F$1&amp;$F156&amp;":"&amp;$F156),INDIRECT($F$1&amp;dbP!$D$2&amp;":"&amp;dbP!$D$2),"&gt;="&amp;AV$6,INDIRECT($F$1&amp;dbP!$D$2&amp;":"&amp;dbP!$D$2),"&lt;="&amp;AV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W156" s="1">
        <f ca="1">SUMIFS(INDIRECT($F$1&amp;$F156&amp;":"&amp;$F156),INDIRECT($F$1&amp;dbP!$D$2&amp;":"&amp;dbP!$D$2),"&gt;="&amp;AW$6,INDIRECT($F$1&amp;dbP!$D$2&amp;":"&amp;dbP!$D$2),"&lt;="&amp;AW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X156" s="1">
        <f ca="1">SUMIFS(INDIRECT($F$1&amp;$F156&amp;":"&amp;$F156),INDIRECT($F$1&amp;dbP!$D$2&amp;":"&amp;dbP!$D$2),"&gt;="&amp;AX$6,INDIRECT($F$1&amp;dbP!$D$2&amp;":"&amp;dbP!$D$2),"&lt;="&amp;AX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Y156" s="1">
        <f ca="1">SUMIFS(INDIRECT($F$1&amp;$F156&amp;":"&amp;$F156),INDIRECT($F$1&amp;dbP!$D$2&amp;":"&amp;dbP!$D$2),"&gt;="&amp;AY$6,INDIRECT($F$1&amp;dbP!$D$2&amp;":"&amp;dbP!$D$2),"&lt;="&amp;AY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Z156" s="1">
        <f ca="1">SUMIFS(INDIRECT($F$1&amp;$F156&amp;":"&amp;$F156),INDIRECT($F$1&amp;dbP!$D$2&amp;":"&amp;dbP!$D$2),"&gt;="&amp;AZ$6,INDIRECT($F$1&amp;dbP!$D$2&amp;":"&amp;dbP!$D$2),"&lt;="&amp;AZ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A156" s="1">
        <f ca="1">SUMIFS(INDIRECT($F$1&amp;$F156&amp;":"&amp;$F156),INDIRECT($F$1&amp;dbP!$D$2&amp;":"&amp;dbP!$D$2),"&gt;="&amp;BA$6,INDIRECT($F$1&amp;dbP!$D$2&amp;":"&amp;dbP!$D$2),"&lt;="&amp;BA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B156" s="1">
        <f ca="1">SUMIFS(INDIRECT($F$1&amp;$F156&amp;":"&amp;$F156),INDIRECT($F$1&amp;dbP!$D$2&amp;":"&amp;dbP!$D$2),"&gt;="&amp;BB$6,INDIRECT($F$1&amp;dbP!$D$2&amp;":"&amp;dbP!$D$2),"&lt;="&amp;BB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C156" s="1">
        <f ca="1">SUMIFS(INDIRECT($F$1&amp;$F156&amp;":"&amp;$F156),INDIRECT($F$1&amp;dbP!$D$2&amp;":"&amp;dbP!$D$2),"&gt;="&amp;BC$6,INDIRECT($F$1&amp;dbP!$D$2&amp;":"&amp;dbP!$D$2),"&lt;="&amp;BC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D156" s="1">
        <f ca="1">SUMIFS(INDIRECT($F$1&amp;$F156&amp;":"&amp;$F156),INDIRECT($F$1&amp;dbP!$D$2&amp;":"&amp;dbP!$D$2),"&gt;="&amp;BD$6,INDIRECT($F$1&amp;dbP!$D$2&amp;":"&amp;dbP!$D$2),"&lt;="&amp;BD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E156" s="1">
        <f ca="1">SUMIFS(INDIRECT($F$1&amp;$F156&amp;":"&amp;$F156),INDIRECT($F$1&amp;dbP!$D$2&amp;":"&amp;dbP!$D$2),"&gt;="&amp;BE$6,INDIRECT($F$1&amp;dbP!$D$2&amp;":"&amp;dbP!$D$2),"&lt;="&amp;BE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</row>
    <row r="157" spans="1:57" x14ac:dyDescent="0.3">
      <c r="B157" s="1">
        <f>MAX(B$153:B156)+1</f>
        <v>20</v>
      </c>
      <c r="F157" s="1" t="str">
        <f ca="1">INDIRECT($B$1&amp;Items!H$2&amp;$B157)</f>
        <v>Y</v>
      </c>
      <c r="H157" s="13" t="str">
        <f ca="1">INDIRECT($B$1&amp;Items!E$2&amp;$B157)</f>
        <v>Начисление себестоимостных затрат</v>
      </c>
      <c r="I157" s="13" t="str">
        <f ca="1">IF(INDIRECT($B$1&amp;Items!F$2&amp;$B157)="",H157,INDIRECT($B$1&amp;Items!F$2&amp;$B157))</f>
        <v>Начисление затрат этапа-1 бизнес-процесса</v>
      </c>
      <c r="J157" s="1" t="str">
        <f ca="1">IF(INDIRECT($B$1&amp;Items!G$2&amp;$B157)="",IF(H157&lt;&gt;I157,"  "&amp;I157,I157),"    "&amp;INDIRECT($B$1&amp;Items!G$2&amp;$B157))</f>
        <v xml:space="preserve">    Сырье и материалы-2</v>
      </c>
      <c r="S157" s="1">
        <f ca="1">SUM($U157:INDIRECT(ADDRESS(ROW(),SUMIFS($1:$1,$5:$5,MAX($5:$5)))))</f>
        <v>930000</v>
      </c>
      <c r="V157" s="1">
        <f ca="1">SUMIFS(INDIRECT($F$1&amp;$F157&amp;":"&amp;$F157),INDIRECT($F$1&amp;dbP!$D$2&amp;":"&amp;dbP!$D$2),"&gt;="&amp;V$6,INDIRECT($F$1&amp;dbP!$D$2&amp;":"&amp;dbP!$D$2),"&lt;="&amp;V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930000</v>
      </c>
      <c r="W157" s="1">
        <f ca="1">SUMIFS(INDIRECT($F$1&amp;$F157&amp;":"&amp;$F157),INDIRECT($F$1&amp;dbP!$D$2&amp;":"&amp;dbP!$D$2),"&gt;="&amp;W$6,INDIRECT($F$1&amp;dbP!$D$2&amp;":"&amp;dbP!$D$2),"&lt;="&amp;W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X157" s="1">
        <f ca="1">SUMIFS(INDIRECT($F$1&amp;$F157&amp;":"&amp;$F157),INDIRECT($F$1&amp;dbP!$D$2&amp;":"&amp;dbP!$D$2),"&gt;="&amp;X$6,INDIRECT($F$1&amp;dbP!$D$2&amp;":"&amp;dbP!$D$2),"&lt;="&amp;X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Y157" s="1">
        <f ca="1">SUMIFS(INDIRECT($F$1&amp;$F157&amp;":"&amp;$F157),INDIRECT($F$1&amp;dbP!$D$2&amp;":"&amp;dbP!$D$2),"&gt;="&amp;Y$6,INDIRECT($F$1&amp;dbP!$D$2&amp;":"&amp;dbP!$D$2),"&lt;="&amp;Y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Z157" s="1">
        <f ca="1">SUMIFS(INDIRECT($F$1&amp;$F157&amp;":"&amp;$F157),INDIRECT($F$1&amp;dbP!$D$2&amp;":"&amp;dbP!$D$2),"&gt;="&amp;Z$6,INDIRECT($F$1&amp;dbP!$D$2&amp;":"&amp;dbP!$D$2),"&lt;="&amp;Z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A157" s="1">
        <f ca="1">SUMIFS(INDIRECT($F$1&amp;$F157&amp;":"&amp;$F157),INDIRECT($F$1&amp;dbP!$D$2&amp;":"&amp;dbP!$D$2),"&gt;="&amp;AA$6,INDIRECT($F$1&amp;dbP!$D$2&amp;":"&amp;dbP!$D$2),"&lt;="&amp;AA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B157" s="1">
        <f ca="1">SUMIFS(INDIRECT($F$1&amp;$F157&amp;":"&amp;$F157),INDIRECT($F$1&amp;dbP!$D$2&amp;":"&amp;dbP!$D$2),"&gt;="&amp;AB$6,INDIRECT($F$1&amp;dbP!$D$2&amp;":"&amp;dbP!$D$2),"&lt;="&amp;AB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C157" s="1">
        <f ca="1">SUMIFS(INDIRECT($F$1&amp;$F157&amp;":"&amp;$F157),INDIRECT($F$1&amp;dbP!$D$2&amp;":"&amp;dbP!$D$2),"&gt;="&amp;AC$6,INDIRECT($F$1&amp;dbP!$D$2&amp;":"&amp;dbP!$D$2),"&lt;="&amp;AC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D157" s="1">
        <f ca="1">SUMIFS(INDIRECT($F$1&amp;$F157&amp;":"&amp;$F157),INDIRECT($F$1&amp;dbP!$D$2&amp;":"&amp;dbP!$D$2),"&gt;="&amp;AD$6,INDIRECT($F$1&amp;dbP!$D$2&amp;":"&amp;dbP!$D$2),"&lt;="&amp;AD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E157" s="1">
        <f ca="1">SUMIFS(INDIRECT($F$1&amp;$F157&amp;":"&amp;$F157),INDIRECT($F$1&amp;dbP!$D$2&amp;":"&amp;dbP!$D$2),"&gt;="&amp;AE$6,INDIRECT($F$1&amp;dbP!$D$2&amp;":"&amp;dbP!$D$2),"&lt;="&amp;AE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F157" s="1">
        <f ca="1">SUMIFS(INDIRECT($F$1&amp;$F157&amp;":"&amp;$F157),INDIRECT($F$1&amp;dbP!$D$2&amp;":"&amp;dbP!$D$2),"&gt;="&amp;AF$6,INDIRECT($F$1&amp;dbP!$D$2&amp;":"&amp;dbP!$D$2),"&lt;="&amp;AF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G157" s="1">
        <f ca="1">SUMIFS(INDIRECT($F$1&amp;$F157&amp;":"&amp;$F157),INDIRECT($F$1&amp;dbP!$D$2&amp;":"&amp;dbP!$D$2),"&gt;="&amp;AG$6,INDIRECT($F$1&amp;dbP!$D$2&amp;":"&amp;dbP!$D$2),"&lt;="&amp;AG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H157" s="1">
        <f ca="1">SUMIFS(INDIRECT($F$1&amp;$F157&amp;":"&amp;$F157),INDIRECT($F$1&amp;dbP!$D$2&amp;":"&amp;dbP!$D$2),"&gt;="&amp;AH$6,INDIRECT($F$1&amp;dbP!$D$2&amp;":"&amp;dbP!$D$2),"&lt;="&amp;AH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I157" s="1">
        <f ca="1">SUMIFS(INDIRECT($F$1&amp;$F157&amp;":"&amp;$F157),INDIRECT($F$1&amp;dbP!$D$2&amp;":"&amp;dbP!$D$2),"&gt;="&amp;AI$6,INDIRECT($F$1&amp;dbP!$D$2&amp;":"&amp;dbP!$D$2),"&lt;="&amp;AI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J157" s="1">
        <f ca="1">SUMIFS(INDIRECT($F$1&amp;$F157&amp;":"&amp;$F157),INDIRECT($F$1&amp;dbP!$D$2&amp;":"&amp;dbP!$D$2),"&gt;="&amp;AJ$6,INDIRECT($F$1&amp;dbP!$D$2&amp;":"&amp;dbP!$D$2),"&lt;="&amp;AJ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K157" s="1">
        <f ca="1">SUMIFS(INDIRECT($F$1&amp;$F157&amp;":"&amp;$F157),INDIRECT($F$1&amp;dbP!$D$2&amp;":"&amp;dbP!$D$2),"&gt;="&amp;AK$6,INDIRECT($F$1&amp;dbP!$D$2&amp;":"&amp;dbP!$D$2),"&lt;="&amp;AK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L157" s="1">
        <f ca="1">SUMIFS(INDIRECT($F$1&amp;$F157&amp;":"&amp;$F157),INDIRECT($F$1&amp;dbP!$D$2&amp;":"&amp;dbP!$D$2),"&gt;="&amp;AL$6,INDIRECT($F$1&amp;dbP!$D$2&amp;":"&amp;dbP!$D$2),"&lt;="&amp;AL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M157" s="1">
        <f ca="1">SUMIFS(INDIRECT($F$1&amp;$F157&amp;":"&amp;$F157),INDIRECT($F$1&amp;dbP!$D$2&amp;":"&amp;dbP!$D$2),"&gt;="&amp;AM$6,INDIRECT($F$1&amp;dbP!$D$2&amp;":"&amp;dbP!$D$2),"&lt;="&amp;AM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N157" s="1">
        <f ca="1">SUMIFS(INDIRECT($F$1&amp;$F157&amp;":"&amp;$F157),INDIRECT($F$1&amp;dbP!$D$2&amp;":"&amp;dbP!$D$2),"&gt;="&amp;AN$6,INDIRECT($F$1&amp;dbP!$D$2&amp;":"&amp;dbP!$D$2),"&lt;="&amp;AN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O157" s="1">
        <f ca="1">SUMIFS(INDIRECT($F$1&amp;$F157&amp;":"&amp;$F157),INDIRECT($F$1&amp;dbP!$D$2&amp;":"&amp;dbP!$D$2),"&gt;="&amp;AO$6,INDIRECT($F$1&amp;dbP!$D$2&amp;":"&amp;dbP!$D$2),"&lt;="&amp;AO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P157" s="1">
        <f ca="1">SUMIFS(INDIRECT($F$1&amp;$F157&amp;":"&amp;$F157),INDIRECT($F$1&amp;dbP!$D$2&amp;":"&amp;dbP!$D$2),"&gt;="&amp;AP$6,INDIRECT($F$1&amp;dbP!$D$2&amp;":"&amp;dbP!$D$2),"&lt;="&amp;AP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Q157" s="1">
        <f ca="1">SUMIFS(INDIRECT($F$1&amp;$F157&amp;":"&amp;$F157),INDIRECT($F$1&amp;dbP!$D$2&amp;":"&amp;dbP!$D$2),"&gt;="&amp;AQ$6,INDIRECT($F$1&amp;dbP!$D$2&amp;":"&amp;dbP!$D$2),"&lt;="&amp;AQ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R157" s="1">
        <f ca="1">SUMIFS(INDIRECT($F$1&amp;$F157&amp;":"&amp;$F157),INDIRECT($F$1&amp;dbP!$D$2&amp;":"&amp;dbP!$D$2),"&gt;="&amp;AR$6,INDIRECT($F$1&amp;dbP!$D$2&amp;":"&amp;dbP!$D$2),"&lt;="&amp;AR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S157" s="1">
        <f ca="1">SUMIFS(INDIRECT($F$1&amp;$F157&amp;":"&amp;$F157),INDIRECT($F$1&amp;dbP!$D$2&amp;":"&amp;dbP!$D$2),"&gt;="&amp;AS$6,INDIRECT($F$1&amp;dbP!$D$2&amp;":"&amp;dbP!$D$2),"&lt;="&amp;AS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T157" s="1">
        <f ca="1">SUMIFS(INDIRECT($F$1&amp;$F157&amp;":"&amp;$F157),INDIRECT($F$1&amp;dbP!$D$2&amp;":"&amp;dbP!$D$2),"&gt;="&amp;AT$6,INDIRECT($F$1&amp;dbP!$D$2&amp;":"&amp;dbP!$D$2),"&lt;="&amp;AT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U157" s="1">
        <f ca="1">SUMIFS(INDIRECT($F$1&amp;$F157&amp;":"&amp;$F157),INDIRECT($F$1&amp;dbP!$D$2&amp;":"&amp;dbP!$D$2),"&gt;="&amp;AU$6,INDIRECT($F$1&amp;dbP!$D$2&amp;":"&amp;dbP!$D$2),"&lt;="&amp;AU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V157" s="1">
        <f ca="1">SUMIFS(INDIRECT($F$1&amp;$F157&amp;":"&amp;$F157),INDIRECT($F$1&amp;dbP!$D$2&amp;":"&amp;dbP!$D$2),"&gt;="&amp;AV$6,INDIRECT($F$1&amp;dbP!$D$2&amp;":"&amp;dbP!$D$2),"&lt;="&amp;AV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W157" s="1">
        <f ca="1">SUMIFS(INDIRECT($F$1&amp;$F157&amp;":"&amp;$F157),INDIRECT($F$1&amp;dbP!$D$2&amp;":"&amp;dbP!$D$2),"&gt;="&amp;AW$6,INDIRECT($F$1&amp;dbP!$D$2&amp;":"&amp;dbP!$D$2),"&lt;="&amp;AW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X157" s="1">
        <f ca="1">SUMIFS(INDIRECT($F$1&amp;$F157&amp;":"&amp;$F157),INDIRECT($F$1&amp;dbP!$D$2&amp;":"&amp;dbP!$D$2),"&gt;="&amp;AX$6,INDIRECT($F$1&amp;dbP!$D$2&amp;":"&amp;dbP!$D$2),"&lt;="&amp;AX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Y157" s="1">
        <f ca="1">SUMIFS(INDIRECT($F$1&amp;$F157&amp;":"&amp;$F157),INDIRECT($F$1&amp;dbP!$D$2&amp;":"&amp;dbP!$D$2),"&gt;="&amp;AY$6,INDIRECT($F$1&amp;dbP!$D$2&amp;":"&amp;dbP!$D$2),"&lt;="&amp;AY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Z157" s="1">
        <f ca="1">SUMIFS(INDIRECT($F$1&amp;$F157&amp;":"&amp;$F157),INDIRECT($F$1&amp;dbP!$D$2&amp;":"&amp;dbP!$D$2),"&gt;="&amp;AZ$6,INDIRECT($F$1&amp;dbP!$D$2&amp;":"&amp;dbP!$D$2),"&lt;="&amp;AZ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A157" s="1">
        <f ca="1">SUMIFS(INDIRECT($F$1&amp;$F157&amp;":"&amp;$F157),INDIRECT($F$1&amp;dbP!$D$2&amp;":"&amp;dbP!$D$2),"&gt;="&amp;BA$6,INDIRECT($F$1&amp;dbP!$D$2&amp;":"&amp;dbP!$D$2),"&lt;="&amp;BA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B157" s="1">
        <f ca="1">SUMIFS(INDIRECT($F$1&amp;$F157&amp;":"&amp;$F157),INDIRECT($F$1&amp;dbP!$D$2&amp;":"&amp;dbP!$D$2),"&gt;="&amp;BB$6,INDIRECT($F$1&amp;dbP!$D$2&amp;":"&amp;dbP!$D$2),"&lt;="&amp;BB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C157" s="1">
        <f ca="1">SUMIFS(INDIRECT($F$1&amp;$F157&amp;":"&amp;$F157),INDIRECT($F$1&amp;dbP!$D$2&amp;":"&amp;dbP!$D$2),"&gt;="&amp;BC$6,INDIRECT($F$1&amp;dbP!$D$2&amp;":"&amp;dbP!$D$2),"&lt;="&amp;BC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D157" s="1">
        <f ca="1">SUMIFS(INDIRECT($F$1&amp;$F157&amp;":"&amp;$F157),INDIRECT($F$1&amp;dbP!$D$2&amp;":"&amp;dbP!$D$2),"&gt;="&amp;BD$6,INDIRECT($F$1&amp;dbP!$D$2&amp;":"&amp;dbP!$D$2),"&lt;="&amp;BD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E157" s="1">
        <f ca="1">SUMIFS(INDIRECT($F$1&amp;$F157&amp;":"&amp;$F157),INDIRECT($F$1&amp;dbP!$D$2&amp;":"&amp;dbP!$D$2),"&gt;="&amp;BE$6,INDIRECT($F$1&amp;dbP!$D$2&amp;":"&amp;dbP!$D$2),"&lt;="&amp;BE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</row>
    <row r="158" spans="1:57" x14ac:dyDescent="0.3">
      <c r="B158" s="1">
        <f>MAX(B$153:B157)+1</f>
        <v>21</v>
      </c>
      <c r="F158" s="1" t="str">
        <f ca="1">INDIRECT($B$1&amp;Items!H$2&amp;$B158)</f>
        <v>Y</v>
      </c>
      <c r="H158" s="13" t="str">
        <f ca="1">INDIRECT($B$1&amp;Items!E$2&amp;$B158)</f>
        <v>Начисление себестоимостных затрат</v>
      </c>
      <c r="I158" s="13" t="str">
        <f ca="1">IF(INDIRECT($B$1&amp;Items!F$2&amp;$B158)="",H158,INDIRECT($B$1&amp;Items!F$2&amp;$B158))</f>
        <v>Начисление затрат этапа-1 бизнес-процесса</v>
      </c>
      <c r="J158" s="1" t="str">
        <f ca="1">IF(INDIRECT($B$1&amp;Items!G$2&amp;$B158)="",IF(H158&lt;&gt;I158,"  "&amp;I158,I158),"    "&amp;INDIRECT($B$1&amp;Items!G$2&amp;$B158))</f>
        <v xml:space="preserve">    Сырье и материалы-3</v>
      </c>
      <c r="S158" s="1">
        <f ca="1">SUM($U158:INDIRECT(ADDRESS(ROW(),SUMIFS($1:$1,$5:$5,MAX($5:$5)))))</f>
        <v>1070000</v>
      </c>
      <c r="V158" s="1">
        <f ca="1">SUMIFS(INDIRECT($F$1&amp;$F158&amp;":"&amp;$F158),INDIRECT($F$1&amp;dbP!$D$2&amp;":"&amp;dbP!$D$2),"&gt;="&amp;V$6,INDIRECT($F$1&amp;dbP!$D$2&amp;":"&amp;dbP!$D$2),"&lt;="&amp;V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1070000</v>
      </c>
      <c r="W158" s="1">
        <f ca="1">SUMIFS(INDIRECT($F$1&amp;$F158&amp;":"&amp;$F158),INDIRECT($F$1&amp;dbP!$D$2&amp;":"&amp;dbP!$D$2),"&gt;="&amp;W$6,INDIRECT($F$1&amp;dbP!$D$2&amp;":"&amp;dbP!$D$2),"&lt;="&amp;W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X158" s="1">
        <f ca="1">SUMIFS(INDIRECT($F$1&amp;$F158&amp;":"&amp;$F158),INDIRECT($F$1&amp;dbP!$D$2&amp;":"&amp;dbP!$D$2),"&gt;="&amp;X$6,INDIRECT($F$1&amp;dbP!$D$2&amp;":"&amp;dbP!$D$2),"&lt;="&amp;X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Y158" s="1">
        <f ca="1">SUMIFS(INDIRECT($F$1&amp;$F158&amp;":"&amp;$F158),INDIRECT($F$1&amp;dbP!$D$2&amp;":"&amp;dbP!$D$2),"&gt;="&amp;Y$6,INDIRECT($F$1&amp;dbP!$D$2&amp;":"&amp;dbP!$D$2),"&lt;="&amp;Y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Z158" s="1">
        <f ca="1">SUMIFS(INDIRECT($F$1&amp;$F158&amp;":"&amp;$F158),INDIRECT($F$1&amp;dbP!$D$2&amp;":"&amp;dbP!$D$2),"&gt;="&amp;Z$6,INDIRECT($F$1&amp;dbP!$D$2&amp;":"&amp;dbP!$D$2),"&lt;="&amp;Z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A158" s="1">
        <f ca="1">SUMIFS(INDIRECT($F$1&amp;$F158&amp;":"&amp;$F158),INDIRECT($F$1&amp;dbP!$D$2&amp;":"&amp;dbP!$D$2),"&gt;="&amp;AA$6,INDIRECT($F$1&amp;dbP!$D$2&amp;":"&amp;dbP!$D$2),"&lt;="&amp;AA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B158" s="1">
        <f ca="1">SUMIFS(INDIRECT($F$1&amp;$F158&amp;":"&amp;$F158),INDIRECT($F$1&amp;dbP!$D$2&amp;":"&amp;dbP!$D$2),"&gt;="&amp;AB$6,INDIRECT($F$1&amp;dbP!$D$2&amp;":"&amp;dbP!$D$2),"&lt;="&amp;AB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C158" s="1">
        <f ca="1">SUMIFS(INDIRECT($F$1&amp;$F158&amp;":"&amp;$F158),INDIRECT($F$1&amp;dbP!$D$2&amp;":"&amp;dbP!$D$2),"&gt;="&amp;AC$6,INDIRECT($F$1&amp;dbP!$D$2&amp;":"&amp;dbP!$D$2),"&lt;="&amp;AC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D158" s="1">
        <f ca="1">SUMIFS(INDIRECT($F$1&amp;$F158&amp;":"&amp;$F158),INDIRECT($F$1&amp;dbP!$D$2&amp;":"&amp;dbP!$D$2),"&gt;="&amp;AD$6,INDIRECT($F$1&amp;dbP!$D$2&amp;":"&amp;dbP!$D$2),"&lt;="&amp;AD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E158" s="1">
        <f ca="1">SUMIFS(INDIRECT($F$1&amp;$F158&amp;":"&amp;$F158),INDIRECT($F$1&amp;dbP!$D$2&amp;":"&amp;dbP!$D$2),"&gt;="&amp;AE$6,INDIRECT($F$1&amp;dbP!$D$2&amp;":"&amp;dbP!$D$2),"&lt;="&amp;AE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F158" s="1">
        <f ca="1">SUMIFS(INDIRECT($F$1&amp;$F158&amp;":"&amp;$F158),INDIRECT($F$1&amp;dbP!$D$2&amp;":"&amp;dbP!$D$2),"&gt;="&amp;AF$6,INDIRECT($F$1&amp;dbP!$D$2&amp;":"&amp;dbP!$D$2),"&lt;="&amp;AF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G158" s="1">
        <f ca="1">SUMIFS(INDIRECT($F$1&amp;$F158&amp;":"&amp;$F158),INDIRECT($F$1&amp;dbP!$D$2&amp;":"&amp;dbP!$D$2),"&gt;="&amp;AG$6,INDIRECT($F$1&amp;dbP!$D$2&amp;":"&amp;dbP!$D$2),"&lt;="&amp;AG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H158" s="1">
        <f ca="1">SUMIFS(INDIRECT($F$1&amp;$F158&amp;":"&amp;$F158),INDIRECT($F$1&amp;dbP!$D$2&amp;":"&amp;dbP!$D$2),"&gt;="&amp;AH$6,INDIRECT($F$1&amp;dbP!$D$2&amp;":"&amp;dbP!$D$2),"&lt;="&amp;AH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I158" s="1">
        <f ca="1">SUMIFS(INDIRECT($F$1&amp;$F158&amp;":"&amp;$F158),INDIRECT($F$1&amp;dbP!$D$2&amp;":"&amp;dbP!$D$2),"&gt;="&amp;AI$6,INDIRECT($F$1&amp;dbP!$D$2&amp;":"&amp;dbP!$D$2),"&lt;="&amp;AI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J158" s="1">
        <f ca="1">SUMIFS(INDIRECT($F$1&amp;$F158&amp;":"&amp;$F158),INDIRECT($F$1&amp;dbP!$D$2&amp;":"&amp;dbP!$D$2),"&gt;="&amp;AJ$6,INDIRECT($F$1&amp;dbP!$D$2&amp;":"&amp;dbP!$D$2),"&lt;="&amp;AJ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K158" s="1">
        <f ca="1">SUMIFS(INDIRECT($F$1&amp;$F158&amp;":"&amp;$F158),INDIRECT($F$1&amp;dbP!$D$2&amp;":"&amp;dbP!$D$2),"&gt;="&amp;AK$6,INDIRECT($F$1&amp;dbP!$D$2&amp;":"&amp;dbP!$D$2),"&lt;="&amp;AK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L158" s="1">
        <f ca="1">SUMIFS(INDIRECT($F$1&amp;$F158&amp;":"&amp;$F158),INDIRECT($F$1&amp;dbP!$D$2&amp;":"&amp;dbP!$D$2),"&gt;="&amp;AL$6,INDIRECT($F$1&amp;dbP!$D$2&amp;":"&amp;dbP!$D$2),"&lt;="&amp;AL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M158" s="1">
        <f ca="1">SUMIFS(INDIRECT($F$1&amp;$F158&amp;":"&amp;$F158),INDIRECT($F$1&amp;dbP!$D$2&amp;":"&amp;dbP!$D$2),"&gt;="&amp;AM$6,INDIRECT($F$1&amp;dbP!$D$2&amp;":"&amp;dbP!$D$2),"&lt;="&amp;AM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N158" s="1">
        <f ca="1">SUMIFS(INDIRECT($F$1&amp;$F158&amp;":"&amp;$F158),INDIRECT($F$1&amp;dbP!$D$2&amp;":"&amp;dbP!$D$2),"&gt;="&amp;AN$6,INDIRECT($F$1&amp;dbP!$D$2&amp;":"&amp;dbP!$D$2),"&lt;="&amp;AN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O158" s="1">
        <f ca="1">SUMIFS(INDIRECT($F$1&amp;$F158&amp;":"&amp;$F158),INDIRECT($F$1&amp;dbP!$D$2&amp;":"&amp;dbP!$D$2),"&gt;="&amp;AO$6,INDIRECT($F$1&amp;dbP!$D$2&amp;":"&amp;dbP!$D$2),"&lt;="&amp;AO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P158" s="1">
        <f ca="1">SUMIFS(INDIRECT($F$1&amp;$F158&amp;":"&amp;$F158),INDIRECT($F$1&amp;dbP!$D$2&amp;":"&amp;dbP!$D$2),"&gt;="&amp;AP$6,INDIRECT($F$1&amp;dbP!$D$2&amp;":"&amp;dbP!$D$2),"&lt;="&amp;AP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Q158" s="1">
        <f ca="1">SUMIFS(INDIRECT($F$1&amp;$F158&amp;":"&amp;$F158),INDIRECT($F$1&amp;dbP!$D$2&amp;":"&amp;dbP!$D$2),"&gt;="&amp;AQ$6,INDIRECT($F$1&amp;dbP!$D$2&amp;":"&amp;dbP!$D$2),"&lt;="&amp;AQ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R158" s="1">
        <f ca="1">SUMIFS(INDIRECT($F$1&amp;$F158&amp;":"&amp;$F158),INDIRECT($F$1&amp;dbP!$D$2&amp;":"&amp;dbP!$D$2),"&gt;="&amp;AR$6,INDIRECT($F$1&amp;dbP!$D$2&amp;":"&amp;dbP!$D$2),"&lt;="&amp;AR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S158" s="1">
        <f ca="1">SUMIFS(INDIRECT($F$1&amp;$F158&amp;":"&amp;$F158),INDIRECT($F$1&amp;dbP!$D$2&amp;":"&amp;dbP!$D$2),"&gt;="&amp;AS$6,INDIRECT($F$1&amp;dbP!$D$2&amp;":"&amp;dbP!$D$2),"&lt;="&amp;AS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T158" s="1">
        <f ca="1">SUMIFS(INDIRECT($F$1&amp;$F158&amp;":"&amp;$F158),INDIRECT($F$1&amp;dbP!$D$2&amp;":"&amp;dbP!$D$2),"&gt;="&amp;AT$6,INDIRECT($F$1&amp;dbP!$D$2&amp;":"&amp;dbP!$D$2),"&lt;="&amp;AT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U158" s="1">
        <f ca="1">SUMIFS(INDIRECT($F$1&amp;$F158&amp;":"&amp;$F158),INDIRECT($F$1&amp;dbP!$D$2&amp;":"&amp;dbP!$D$2),"&gt;="&amp;AU$6,INDIRECT($F$1&amp;dbP!$D$2&amp;":"&amp;dbP!$D$2),"&lt;="&amp;AU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V158" s="1">
        <f ca="1">SUMIFS(INDIRECT($F$1&amp;$F158&amp;":"&amp;$F158),INDIRECT($F$1&amp;dbP!$D$2&amp;":"&amp;dbP!$D$2),"&gt;="&amp;AV$6,INDIRECT($F$1&amp;dbP!$D$2&amp;":"&amp;dbP!$D$2),"&lt;="&amp;AV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W158" s="1">
        <f ca="1">SUMIFS(INDIRECT($F$1&amp;$F158&amp;":"&amp;$F158),INDIRECT($F$1&amp;dbP!$D$2&amp;":"&amp;dbP!$D$2),"&gt;="&amp;AW$6,INDIRECT($F$1&amp;dbP!$D$2&amp;":"&amp;dbP!$D$2),"&lt;="&amp;AW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X158" s="1">
        <f ca="1">SUMIFS(INDIRECT($F$1&amp;$F158&amp;":"&amp;$F158),INDIRECT($F$1&amp;dbP!$D$2&amp;":"&amp;dbP!$D$2),"&gt;="&amp;AX$6,INDIRECT($F$1&amp;dbP!$D$2&amp;":"&amp;dbP!$D$2),"&lt;="&amp;AX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Y158" s="1">
        <f ca="1">SUMIFS(INDIRECT($F$1&amp;$F158&amp;":"&amp;$F158),INDIRECT($F$1&amp;dbP!$D$2&amp;":"&amp;dbP!$D$2),"&gt;="&amp;AY$6,INDIRECT($F$1&amp;dbP!$D$2&amp;":"&amp;dbP!$D$2),"&lt;="&amp;AY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Z158" s="1">
        <f ca="1">SUMIFS(INDIRECT($F$1&amp;$F158&amp;":"&amp;$F158),INDIRECT($F$1&amp;dbP!$D$2&amp;":"&amp;dbP!$D$2),"&gt;="&amp;AZ$6,INDIRECT($F$1&amp;dbP!$D$2&amp;":"&amp;dbP!$D$2),"&lt;="&amp;AZ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A158" s="1">
        <f ca="1">SUMIFS(INDIRECT($F$1&amp;$F158&amp;":"&amp;$F158),INDIRECT($F$1&amp;dbP!$D$2&amp;":"&amp;dbP!$D$2),"&gt;="&amp;BA$6,INDIRECT($F$1&amp;dbP!$D$2&amp;":"&amp;dbP!$D$2),"&lt;="&amp;BA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B158" s="1">
        <f ca="1">SUMIFS(INDIRECT($F$1&amp;$F158&amp;":"&amp;$F158),INDIRECT($F$1&amp;dbP!$D$2&amp;":"&amp;dbP!$D$2),"&gt;="&amp;BB$6,INDIRECT($F$1&amp;dbP!$D$2&amp;":"&amp;dbP!$D$2),"&lt;="&amp;BB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C158" s="1">
        <f ca="1">SUMIFS(INDIRECT($F$1&amp;$F158&amp;":"&amp;$F158),INDIRECT($F$1&amp;dbP!$D$2&amp;":"&amp;dbP!$D$2),"&gt;="&amp;BC$6,INDIRECT($F$1&amp;dbP!$D$2&amp;":"&amp;dbP!$D$2),"&lt;="&amp;BC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D158" s="1">
        <f ca="1">SUMIFS(INDIRECT($F$1&amp;$F158&amp;":"&amp;$F158),INDIRECT($F$1&amp;dbP!$D$2&amp;":"&amp;dbP!$D$2),"&gt;="&amp;BD$6,INDIRECT($F$1&amp;dbP!$D$2&amp;":"&amp;dbP!$D$2),"&lt;="&amp;BD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E158" s="1">
        <f ca="1">SUMIFS(INDIRECT($F$1&amp;$F158&amp;":"&amp;$F158),INDIRECT($F$1&amp;dbP!$D$2&amp;":"&amp;dbP!$D$2),"&gt;="&amp;BE$6,INDIRECT($F$1&amp;dbP!$D$2&amp;":"&amp;dbP!$D$2),"&lt;="&amp;BE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</row>
    <row r="159" spans="1:57" x14ac:dyDescent="0.3">
      <c r="B159" s="1">
        <f>MAX(B$153:B158)+1</f>
        <v>22</v>
      </c>
      <c r="F159" s="1" t="str">
        <f ca="1">INDIRECT($B$1&amp;Items!H$2&amp;$B159)</f>
        <v>Y</v>
      </c>
      <c r="H159" s="13" t="str">
        <f ca="1">INDIRECT($B$1&amp;Items!E$2&amp;$B159)</f>
        <v>Начисление себестоимостных затрат</v>
      </c>
      <c r="I159" s="13" t="str">
        <f ca="1">IF(INDIRECT($B$1&amp;Items!F$2&amp;$B159)="",H159,INDIRECT($B$1&amp;Items!F$2&amp;$B159))</f>
        <v>Начисление затрат этапа-1 бизнес-процесса</v>
      </c>
      <c r="J159" s="1" t="str">
        <f ca="1">IF(INDIRECT($B$1&amp;Items!G$2&amp;$B159)="",IF(H159&lt;&gt;I159,"  "&amp;I159,I159),"    "&amp;INDIRECT($B$1&amp;Items!G$2&amp;$B159))</f>
        <v xml:space="preserve">    Сырье и материалы-4</v>
      </c>
      <c r="S159" s="1">
        <f ca="1">SUM($U159:INDIRECT(ADDRESS(ROW(),SUMIFS($1:$1,$5:$5,MAX($5:$5)))))</f>
        <v>995100</v>
      </c>
      <c r="V159" s="1">
        <f ca="1">SUMIFS(INDIRECT($F$1&amp;$F159&amp;":"&amp;$F159),INDIRECT($F$1&amp;dbP!$D$2&amp;":"&amp;dbP!$D$2),"&gt;="&amp;V$6,INDIRECT($F$1&amp;dbP!$D$2&amp;":"&amp;dbP!$D$2),"&lt;="&amp;V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995100</v>
      </c>
      <c r="W159" s="1">
        <f ca="1">SUMIFS(INDIRECT($F$1&amp;$F159&amp;":"&amp;$F159),INDIRECT($F$1&amp;dbP!$D$2&amp;":"&amp;dbP!$D$2),"&gt;="&amp;W$6,INDIRECT($F$1&amp;dbP!$D$2&amp;":"&amp;dbP!$D$2),"&lt;="&amp;W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X159" s="1">
        <f ca="1">SUMIFS(INDIRECT($F$1&amp;$F159&amp;":"&amp;$F159),INDIRECT($F$1&amp;dbP!$D$2&amp;":"&amp;dbP!$D$2),"&gt;="&amp;X$6,INDIRECT($F$1&amp;dbP!$D$2&amp;":"&amp;dbP!$D$2),"&lt;="&amp;X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Y159" s="1">
        <f ca="1">SUMIFS(INDIRECT($F$1&amp;$F159&amp;":"&amp;$F159),INDIRECT($F$1&amp;dbP!$D$2&amp;":"&amp;dbP!$D$2),"&gt;="&amp;Y$6,INDIRECT($F$1&amp;dbP!$D$2&amp;":"&amp;dbP!$D$2),"&lt;="&amp;Y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Z159" s="1">
        <f ca="1">SUMIFS(INDIRECT($F$1&amp;$F159&amp;":"&amp;$F159),INDIRECT($F$1&amp;dbP!$D$2&amp;":"&amp;dbP!$D$2),"&gt;="&amp;Z$6,INDIRECT($F$1&amp;dbP!$D$2&amp;":"&amp;dbP!$D$2),"&lt;="&amp;Z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A159" s="1">
        <f ca="1">SUMIFS(INDIRECT($F$1&amp;$F159&amp;":"&amp;$F159),INDIRECT($F$1&amp;dbP!$D$2&amp;":"&amp;dbP!$D$2),"&gt;="&amp;AA$6,INDIRECT($F$1&amp;dbP!$D$2&amp;":"&amp;dbP!$D$2),"&lt;="&amp;AA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B159" s="1">
        <f ca="1">SUMIFS(INDIRECT($F$1&amp;$F159&amp;":"&amp;$F159),INDIRECT($F$1&amp;dbP!$D$2&amp;":"&amp;dbP!$D$2),"&gt;="&amp;AB$6,INDIRECT($F$1&amp;dbP!$D$2&amp;":"&amp;dbP!$D$2),"&lt;="&amp;AB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C159" s="1">
        <f ca="1">SUMIFS(INDIRECT($F$1&amp;$F159&amp;":"&amp;$F159),INDIRECT($F$1&amp;dbP!$D$2&amp;":"&amp;dbP!$D$2),"&gt;="&amp;AC$6,INDIRECT($F$1&amp;dbP!$D$2&amp;":"&amp;dbP!$D$2),"&lt;="&amp;AC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D159" s="1">
        <f ca="1">SUMIFS(INDIRECT($F$1&amp;$F159&amp;":"&amp;$F159),INDIRECT($F$1&amp;dbP!$D$2&amp;":"&amp;dbP!$D$2),"&gt;="&amp;AD$6,INDIRECT($F$1&amp;dbP!$D$2&amp;":"&amp;dbP!$D$2),"&lt;="&amp;AD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E159" s="1">
        <f ca="1">SUMIFS(INDIRECT($F$1&amp;$F159&amp;":"&amp;$F159),INDIRECT($F$1&amp;dbP!$D$2&amp;":"&amp;dbP!$D$2),"&gt;="&amp;AE$6,INDIRECT($F$1&amp;dbP!$D$2&amp;":"&amp;dbP!$D$2),"&lt;="&amp;AE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F159" s="1">
        <f ca="1">SUMIFS(INDIRECT($F$1&amp;$F159&amp;":"&amp;$F159),INDIRECT($F$1&amp;dbP!$D$2&amp;":"&amp;dbP!$D$2),"&gt;="&amp;AF$6,INDIRECT($F$1&amp;dbP!$D$2&amp;":"&amp;dbP!$D$2),"&lt;="&amp;AF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G159" s="1">
        <f ca="1">SUMIFS(INDIRECT($F$1&amp;$F159&amp;":"&amp;$F159),INDIRECT($F$1&amp;dbP!$D$2&amp;":"&amp;dbP!$D$2),"&gt;="&amp;AG$6,INDIRECT($F$1&amp;dbP!$D$2&amp;":"&amp;dbP!$D$2),"&lt;="&amp;AG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H159" s="1">
        <f ca="1">SUMIFS(INDIRECT($F$1&amp;$F159&amp;":"&amp;$F159),INDIRECT($F$1&amp;dbP!$D$2&amp;":"&amp;dbP!$D$2),"&gt;="&amp;AH$6,INDIRECT($F$1&amp;dbP!$D$2&amp;":"&amp;dbP!$D$2),"&lt;="&amp;AH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I159" s="1">
        <f ca="1">SUMIFS(INDIRECT($F$1&amp;$F159&amp;":"&amp;$F159),INDIRECT($F$1&amp;dbP!$D$2&amp;":"&amp;dbP!$D$2),"&gt;="&amp;AI$6,INDIRECT($F$1&amp;dbP!$D$2&amp;":"&amp;dbP!$D$2),"&lt;="&amp;AI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J159" s="1">
        <f ca="1">SUMIFS(INDIRECT($F$1&amp;$F159&amp;":"&amp;$F159),INDIRECT($F$1&amp;dbP!$D$2&amp;":"&amp;dbP!$D$2),"&gt;="&amp;AJ$6,INDIRECT($F$1&amp;dbP!$D$2&amp;":"&amp;dbP!$D$2),"&lt;="&amp;AJ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K159" s="1">
        <f ca="1">SUMIFS(INDIRECT($F$1&amp;$F159&amp;":"&amp;$F159),INDIRECT($F$1&amp;dbP!$D$2&amp;":"&amp;dbP!$D$2),"&gt;="&amp;AK$6,INDIRECT($F$1&amp;dbP!$D$2&amp;":"&amp;dbP!$D$2),"&lt;="&amp;AK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L159" s="1">
        <f ca="1">SUMIFS(INDIRECT($F$1&amp;$F159&amp;":"&amp;$F159),INDIRECT($F$1&amp;dbP!$D$2&amp;":"&amp;dbP!$D$2),"&gt;="&amp;AL$6,INDIRECT($F$1&amp;dbP!$D$2&amp;":"&amp;dbP!$D$2),"&lt;="&amp;AL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M159" s="1">
        <f ca="1">SUMIFS(INDIRECT($F$1&amp;$F159&amp;":"&amp;$F159),INDIRECT($F$1&amp;dbP!$D$2&amp;":"&amp;dbP!$D$2),"&gt;="&amp;AM$6,INDIRECT($F$1&amp;dbP!$D$2&amp;":"&amp;dbP!$D$2),"&lt;="&amp;AM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N159" s="1">
        <f ca="1">SUMIFS(INDIRECT($F$1&amp;$F159&amp;":"&amp;$F159),INDIRECT($F$1&amp;dbP!$D$2&amp;":"&amp;dbP!$D$2),"&gt;="&amp;AN$6,INDIRECT($F$1&amp;dbP!$D$2&amp;":"&amp;dbP!$D$2),"&lt;="&amp;AN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O159" s="1">
        <f ca="1">SUMIFS(INDIRECT($F$1&amp;$F159&amp;":"&amp;$F159),INDIRECT($F$1&amp;dbP!$D$2&amp;":"&amp;dbP!$D$2),"&gt;="&amp;AO$6,INDIRECT($F$1&amp;dbP!$D$2&amp;":"&amp;dbP!$D$2),"&lt;="&amp;AO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P159" s="1">
        <f ca="1">SUMIFS(INDIRECT($F$1&amp;$F159&amp;":"&amp;$F159),INDIRECT($F$1&amp;dbP!$D$2&amp;":"&amp;dbP!$D$2),"&gt;="&amp;AP$6,INDIRECT($F$1&amp;dbP!$D$2&amp;":"&amp;dbP!$D$2),"&lt;="&amp;AP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Q159" s="1">
        <f ca="1">SUMIFS(INDIRECT($F$1&amp;$F159&amp;":"&amp;$F159),INDIRECT($F$1&amp;dbP!$D$2&amp;":"&amp;dbP!$D$2),"&gt;="&amp;AQ$6,INDIRECT($F$1&amp;dbP!$D$2&amp;":"&amp;dbP!$D$2),"&lt;="&amp;AQ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R159" s="1">
        <f ca="1">SUMIFS(INDIRECT($F$1&amp;$F159&amp;":"&amp;$F159),INDIRECT($F$1&amp;dbP!$D$2&amp;":"&amp;dbP!$D$2),"&gt;="&amp;AR$6,INDIRECT($F$1&amp;dbP!$D$2&amp;":"&amp;dbP!$D$2),"&lt;="&amp;AR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S159" s="1">
        <f ca="1">SUMIFS(INDIRECT($F$1&amp;$F159&amp;":"&amp;$F159),INDIRECT($F$1&amp;dbP!$D$2&amp;":"&amp;dbP!$D$2),"&gt;="&amp;AS$6,INDIRECT($F$1&amp;dbP!$D$2&amp;":"&amp;dbP!$D$2),"&lt;="&amp;AS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T159" s="1">
        <f ca="1">SUMIFS(INDIRECT($F$1&amp;$F159&amp;":"&amp;$F159),INDIRECT($F$1&amp;dbP!$D$2&amp;":"&amp;dbP!$D$2),"&gt;="&amp;AT$6,INDIRECT($F$1&amp;dbP!$D$2&amp;":"&amp;dbP!$D$2),"&lt;="&amp;AT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U159" s="1">
        <f ca="1">SUMIFS(INDIRECT($F$1&amp;$F159&amp;":"&amp;$F159),INDIRECT($F$1&amp;dbP!$D$2&amp;":"&amp;dbP!$D$2),"&gt;="&amp;AU$6,INDIRECT($F$1&amp;dbP!$D$2&amp;":"&amp;dbP!$D$2),"&lt;="&amp;AU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V159" s="1">
        <f ca="1">SUMIFS(INDIRECT($F$1&amp;$F159&amp;":"&amp;$F159),INDIRECT($F$1&amp;dbP!$D$2&amp;":"&amp;dbP!$D$2),"&gt;="&amp;AV$6,INDIRECT($F$1&amp;dbP!$D$2&amp;":"&amp;dbP!$D$2),"&lt;="&amp;AV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W159" s="1">
        <f ca="1">SUMIFS(INDIRECT($F$1&amp;$F159&amp;":"&amp;$F159),INDIRECT($F$1&amp;dbP!$D$2&amp;":"&amp;dbP!$D$2),"&gt;="&amp;AW$6,INDIRECT($F$1&amp;dbP!$D$2&amp;":"&amp;dbP!$D$2),"&lt;="&amp;AW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X159" s="1">
        <f ca="1">SUMIFS(INDIRECT($F$1&amp;$F159&amp;":"&amp;$F159),INDIRECT($F$1&amp;dbP!$D$2&amp;":"&amp;dbP!$D$2),"&gt;="&amp;AX$6,INDIRECT($F$1&amp;dbP!$D$2&amp;":"&amp;dbP!$D$2),"&lt;="&amp;AX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Y159" s="1">
        <f ca="1">SUMIFS(INDIRECT($F$1&amp;$F159&amp;":"&amp;$F159),INDIRECT($F$1&amp;dbP!$D$2&amp;":"&amp;dbP!$D$2),"&gt;="&amp;AY$6,INDIRECT($F$1&amp;dbP!$D$2&amp;":"&amp;dbP!$D$2),"&lt;="&amp;AY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Z159" s="1">
        <f ca="1">SUMIFS(INDIRECT($F$1&amp;$F159&amp;":"&amp;$F159),INDIRECT($F$1&amp;dbP!$D$2&amp;":"&amp;dbP!$D$2),"&gt;="&amp;AZ$6,INDIRECT($F$1&amp;dbP!$D$2&amp;":"&amp;dbP!$D$2),"&lt;="&amp;AZ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A159" s="1">
        <f ca="1">SUMIFS(INDIRECT($F$1&amp;$F159&amp;":"&amp;$F159),INDIRECT($F$1&amp;dbP!$D$2&amp;":"&amp;dbP!$D$2),"&gt;="&amp;BA$6,INDIRECT($F$1&amp;dbP!$D$2&amp;":"&amp;dbP!$D$2),"&lt;="&amp;BA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B159" s="1">
        <f ca="1">SUMIFS(INDIRECT($F$1&amp;$F159&amp;":"&amp;$F159),INDIRECT($F$1&amp;dbP!$D$2&amp;":"&amp;dbP!$D$2),"&gt;="&amp;BB$6,INDIRECT($F$1&amp;dbP!$D$2&amp;":"&amp;dbP!$D$2),"&lt;="&amp;BB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C159" s="1">
        <f ca="1">SUMIFS(INDIRECT($F$1&amp;$F159&amp;":"&amp;$F159),INDIRECT($F$1&amp;dbP!$D$2&amp;":"&amp;dbP!$D$2),"&gt;="&amp;BC$6,INDIRECT($F$1&amp;dbP!$D$2&amp;":"&amp;dbP!$D$2),"&lt;="&amp;BC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D159" s="1">
        <f ca="1">SUMIFS(INDIRECT($F$1&amp;$F159&amp;":"&amp;$F159),INDIRECT($F$1&amp;dbP!$D$2&amp;":"&amp;dbP!$D$2),"&gt;="&amp;BD$6,INDIRECT($F$1&amp;dbP!$D$2&amp;":"&amp;dbP!$D$2),"&lt;="&amp;BD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E159" s="1">
        <f ca="1">SUMIFS(INDIRECT($F$1&amp;$F159&amp;":"&amp;$F159),INDIRECT($F$1&amp;dbP!$D$2&amp;":"&amp;dbP!$D$2),"&gt;="&amp;BE$6,INDIRECT($F$1&amp;dbP!$D$2&amp;":"&amp;dbP!$D$2),"&lt;="&amp;BE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</row>
    <row r="160" spans="1:57" x14ac:dyDescent="0.3">
      <c r="B160" s="1">
        <f>MAX(B$153:B159)+1</f>
        <v>23</v>
      </c>
      <c r="F160" s="1" t="str">
        <f ca="1">INDIRECT($B$1&amp;Items!H$2&amp;$B160)</f>
        <v>Y</v>
      </c>
      <c r="H160" s="13" t="str">
        <f ca="1">INDIRECT($B$1&amp;Items!E$2&amp;$B160)</f>
        <v>Начисление себестоимостных затрат</v>
      </c>
      <c r="I160" s="13" t="str">
        <f ca="1">IF(INDIRECT($B$1&amp;Items!F$2&amp;$B160)="",H160,INDIRECT($B$1&amp;Items!F$2&amp;$B160))</f>
        <v>Начисление затрат этапа-1 бизнес-процесса</v>
      </c>
      <c r="J160" s="1" t="str">
        <f ca="1">IF(INDIRECT($B$1&amp;Items!G$2&amp;$B160)="",IF(H160&lt;&gt;I160,"  "&amp;I160,I160),"    "&amp;INDIRECT($B$1&amp;Items!G$2&amp;$B160))</f>
        <v xml:space="preserve">    Сырье и материалы-5</v>
      </c>
      <c r="S160" s="1">
        <f ca="1">SUM($U160:INDIRECT(ADDRESS(ROW(),SUMIFS($1:$1,$5:$5,MAX($5:$5)))))</f>
        <v>1144900</v>
      </c>
      <c r="V160" s="1">
        <f ca="1">SUMIFS(INDIRECT($F$1&amp;$F160&amp;":"&amp;$F160),INDIRECT($F$1&amp;dbP!$D$2&amp;":"&amp;dbP!$D$2),"&gt;="&amp;V$6,INDIRECT($F$1&amp;dbP!$D$2&amp;":"&amp;dbP!$D$2),"&lt;="&amp;V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W160" s="1">
        <f ca="1">SUMIFS(INDIRECT($F$1&amp;$F160&amp;":"&amp;$F160),INDIRECT($F$1&amp;dbP!$D$2&amp;":"&amp;dbP!$D$2),"&gt;="&amp;W$6,INDIRECT($F$1&amp;dbP!$D$2&amp;":"&amp;dbP!$D$2),"&lt;="&amp;W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1144900</v>
      </c>
      <c r="X160" s="1">
        <f ca="1">SUMIFS(INDIRECT($F$1&amp;$F160&amp;":"&amp;$F160),INDIRECT($F$1&amp;dbP!$D$2&amp;":"&amp;dbP!$D$2),"&gt;="&amp;X$6,INDIRECT($F$1&amp;dbP!$D$2&amp;":"&amp;dbP!$D$2),"&lt;="&amp;X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Y160" s="1">
        <f ca="1">SUMIFS(INDIRECT($F$1&amp;$F160&amp;":"&amp;$F160),INDIRECT($F$1&amp;dbP!$D$2&amp;":"&amp;dbP!$D$2),"&gt;="&amp;Y$6,INDIRECT($F$1&amp;dbP!$D$2&amp;":"&amp;dbP!$D$2),"&lt;="&amp;Y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Z160" s="1">
        <f ca="1">SUMIFS(INDIRECT($F$1&amp;$F160&amp;":"&amp;$F160),INDIRECT($F$1&amp;dbP!$D$2&amp;":"&amp;dbP!$D$2),"&gt;="&amp;Z$6,INDIRECT($F$1&amp;dbP!$D$2&amp;":"&amp;dbP!$D$2),"&lt;="&amp;Z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A160" s="1">
        <f ca="1">SUMIFS(INDIRECT($F$1&amp;$F160&amp;":"&amp;$F160),INDIRECT($F$1&amp;dbP!$D$2&amp;":"&amp;dbP!$D$2),"&gt;="&amp;AA$6,INDIRECT($F$1&amp;dbP!$D$2&amp;":"&amp;dbP!$D$2),"&lt;="&amp;AA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B160" s="1">
        <f ca="1">SUMIFS(INDIRECT($F$1&amp;$F160&amp;":"&amp;$F160),INDIRECT($F$1&amp;dbP!$D$2&amp;":"&amp;dbP!$D$2),"&gt;="&amp;AB$6,INDIRECT($F$1&amp;dbP!$D$2&amp;":"&amp;dbP!$D$2),"&lt;="&amp;AB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C160" s="1">
        <f ca="1">SUMIFS(INDIRECT($F$1&amp;$F160&amp;":"&amp;$F160),INDIRECT($F$1&amp;dbP!$D$2&amp;":"&amp;dbP!$D$2),"&gt;="&amp;AC$6,INDIRECT($F$1&amp;dbP!$D$2&amp;":"&amp;dbP!$D$2),"&lt;="&amp;AC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D160" s="1">
        <f ca="1">SUMIFS(INDIRECT($F$1&amp;$F160&amp;":"&amp;$F160),INDIRECT($F$1&amp;dbP!$D$2&amp;":"&amp;dbP!$D$2),"&gt;="&amp;AD$6,INDIRECT($F$1&amp;dbP!$D$2&amp;":"&amp;dbP!$D$2),"&lt;="&amp;AD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E160" s="1">
        <f ca="1">SUMIFS(INDIRECT($F$1&amp;$F160&amp;":"&amp;$F160),INDIRECT($F$1&amp;dbP!$D$2&amp;":"&amp;dbP!$D$2),"&gt;="&amp;AE$6,INDIRECT($F$1&amp;dbP!$D$2&amp;":"&amp;dbP!$D$2),"&lt;="&amp;AE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F160" s="1">
        <f ca="1">SUMIFS(INDIRECT($F$1&amp;$F160&amp;":"&amp;$F160),INDIRECT($F$1&amp;dbP!$D$2&amp;":"&amp;dbP!$D$2),"&gt;="&amp;AF$6,INDIRECT($F$1&amp;dbP!$D$2&amp;":"&amp;dbP!$D$2),"&lt;="&amp;AF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G160" s="1">
        <f ca="1">SUMIFS(INDIRECT($F$1&amp;$F160&amp;":"&amp;$F160),INDIRECT($F$1&amp;dbP!$D$2&amp;":"&amp;dbP!$D$2),"&gt;="&amp;AG$6,INDIRECT($F$1&amp;dbP!$D$2&amp;":"&amp;dbP!$D$2),"&lt;="&amp;AG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H160" s="1">
        <f ca="1">SUMIFS(INDIRECT($F$1&amp;$F160&amp;":"&amp;$F160),INDIRECT($F$1&amp;dbP!$D$2&amp;":"&amp;dbP!$D$2),"&gt;="&amp;AH$6,INDIRECT($F$1&amp;dbP!$D$2&amp;":"&amp;dbP!$D$2),"&lt;="&amp;AH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I160" s="1">
        <f ca="1">SUMIFS(INDIRECT($F$1&amp;$F160&amp;":"&amp;$F160),INDIRECT($F$1&amp;dbP!$D$2&amp;":"&amp;dbP!$D$2),"&gt;="&amp;AI$6,INDIRECT($F$1&amp;dbP!$D$2&amp;":"&amp;dbP!$D$2),"&lt;="&amp;AI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J160" s="1">
        <f ca="1">SUMIFS(INDIRECT($F$1&amp;$F160&amp;":"&amp;$F160),INDIRECT($F$1&amp;dbP!$D$2&amp;":"&amp;dbP!$D$2),"&gt;="&amp;AJ$6,INDIRECT($F$1&amp;dbP!$D$2&amp;":"&amp;dbP!$D$2),"&lt;="&amp;AJ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K160" s="1">
        <f ca="1">SUMIFS(INDIRECT($F$1&amp;$F160&amp;":"&amp;$F160),INDIRECT($F$1&amp;dbP!$D$2&amp;":"&amp;dbP!$D$2),"&gt;="&amp;AK$6,INDIRECT($F$1&amp;dbP!$D$2&amp;":"&amp;dbP!$D$2),"&lt;="&amp;AK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L160" s="1">
        <f ca="1">SUMIFS(INDIRECT($F$1&amp;$F160&amp;":"&amp;$F160),INDIRECT($F$1&amp;dbP!$D$2&amp;":"&amp;dbP!$D$2),"&gt;="&amp;AL$6,INDIRECT($F$1&amp;dbP!$D$2&amp;":"&amp;dbP!$D$2),"&lt;="&amp;AL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M160" s="1">
        <f ca="1">SUMIFS(INDIRECT($F$1&amp;$F160&amp;":"&amp;$F160),INDIRECT($F$1&amp;dbP!$D$2&amp;":"&amp;dbP!$D$2),"&gt;="&amp;AM$6,INDIRECT($F$1&amp;dbP!$D$2&amp;":"&amp;dbP!$D$2),"&lt;="&amp;AM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N160" s="1">
        <f ca="1">SUMIFS(INDIRECT($F$1&amp;$F160&amp;":"&amp;$F160),INDIRECT($F$1&amp;dbP!$D$2&amp;":"&amp;dbP!$D$2),"&gt;="&amp;AN$6,INDIRECT($F$1&amp;dbP!$D$2&amp;":"&amp;dbP!$D$2),"&lt;="&amp;AN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O160" s="1">
        <f ca="1">SUMIFS(INDIRECT($F$1&amp;$F160&amp;":"&amp;$F160),INDIRECT($F$1&amp;dbP!$D$2&amp;":"&amp;dbP!$D$2),"&gt;="&amp;AO$6,INDIRECT($F$1&amp;dbP!$D$2&amp;":"&amp;dbP!$D$2),"&lt;="&amp;AO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P160" s="1">
        <f ca="1">SUMIFS(INDIRECT($F$1&amp;$F160&amp;":"&amp;$F160),INDIRECT($F$1&amp;dbP!$D$2&amp;":"&amp;dbP!$D$2),"&gt;="&amp;AP$6,INDIRECT($F$1&amp;dbP!$D$2&amp;":"&amp;dbP!$D$2),"&lt;="&amp;AP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Q160" s="1">
        <f ca="1">SUMIFS(INDIRECT($F$1&amp;$F160&amp;":"&amp;$F160),INDIRECT($F$1&amp;dbP!$D$2&amp;":"&amp;dbP!$D$2),"&gt;="&amp;AQ$6,INDIRECT($F$1&amp;dbP!$D$2&amp;":"&amp;dbP!$D$2),"&lt;="&amp;AQ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R160" s="1">
        <f ca="1">SUMIFS(INDIRECT($F$1&amp;$F160&amp;":"&amp;$F160),INDIRECT($F$1&amp;dbP!$D$2&amp;":"&amp;dbP!$D$2),"&gt;="&amp;AR$6,INDIRECT($F$1&amp;dbP!$D$2&amp;":"&amp;dbP!$D$2),"&lt;="&amp;AR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S160" s="1">
        <f ca="1">SUMIFS(INDIRECT($F$1&amp;$F160&amp;":"&amp;$F160),INDIRECT($F$1&amp;dbP!$D$2&amp;":"&amp;dbP!$D$2),"&gt;="&amp;AS$6,INDIRECT($F$1&amp;dbP!$D$2&amp;":"&amp;dbP!$D$2),"&lt;="&amp;AS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T160" s="1">
        <f ca="1">SUMIFS(INDIRECT($F$1&amp;$F160&amp;":"&amp;$F160),INDIRECT($F$1&amp;dbP!$D$2&amp;":"&amp;dbP!$D$2),"&gt;="&amp;AT$6,INDIRECT($F$1&amp;dbP!$D$2&amp;":"&amp;dbP!$D$2),"&lt;="&amp;AT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U160" s="1">
        <f ca="1">SUMIFS(INDIRECT($F$1&amp;$F160&amp;":"&amp;$F160),INDIRECT($F$1&amp;dbP!$D$2&amp;":"&amp;dbP!$D$2),"&gt;="&amp;AU$6,INDIRECT($F$1&amp;dbP!$D$2&amp;":"&amp;dbP!$D$2),"&lt;="&amp;AU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V160" s="1">
        <f ca="1">SUMIFS(INDIRECT($F$1&amp;$F160&amp;":"&amp;$F160),INDIRECT($F$1&amp;dbP!$D$2&amp;":"&amp;dbP!$D$2),"&gt;="&amp;AV$6,INDIRECT($F$1&amp;dbP!$D$2&amp;":"&amp;dbP!$D$2),"&lt;="&amp;AV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W160" s="1">
        <f ca="1">SUMIFS(INDIRECT($F$1&amp;$F160&amp;":"&amp;$F160),INDIRECT($F$1&amp;dbP!$D$2&amp;":"&amp;dbP!$D$2),"&gt;="&amp;AW$6,INDIRECT($F$1&amp;dbP!$D$2&amp;":"&amp;dbP!$D$2),"&lt;="&amp;AW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X160" s="1">
        <f ca="1">SUMIFS(INDIRECT($F$1&amp;$F160&amp;":"&amp;$F160),INDIRECT($F$1&amp;dbP!$D$2&amp;":"&amp;dbP!$D$2),"&gt;="&amp;AX$6,INDIRECT($F$1&amp;dbP!$D$2&amp;":"&amp;dbP!$D$2),"&lt;="&amp;AX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Y160" s="1">
        <f ca="1">SUMIFS(INDIRECT($F$1&amp;$F160&amp;":"&amp;$F160),INDIRECT($F$1&amp;dbP!$D$2&amp;":"&amp;dbP!$D$2),"&gt;="&amp;AY$6,INDIRECT($F$1&amp;dbP!$D$2&amp;":"&amp;dbP!$D$2),"&lt;="&amp;AY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Z160" s="1">
        <f ca="1">SUMIFS(INDIRECT($F$1&amp;$F160&amp;":"&amp;$F160),INDIRECT($F$1&amp;dbP!$D$2&amp;":"&amp;dbP!$D$2),"&gt;="&amp;AZ$6,INDIRECT($F$1&amp;dbP!$D$2&amp;":"&amp;dbP!$D$2),"&lt;="&amp;AZ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A160" s="1">
        <f ca="1">SUMIFS(INDIRECT($F$1&amp;$F160&amp;":"&amp;$F160),INDIRECT($F$1&amp;dbP!$D$2&amp;":"&amp;dbP!$D$2),"&gt;="&amp;BA$6,INDIRECT($F$1&amp;dbP!$D$2&amp;":"&amp;dbP!$D$2),"&lt;="&amp;BA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B160" s="1">
        <f ca="1">SUMIFS(INDIRECT($F$1&amp;$F160&amp;":"&amp;$F160),INDIRECT($F$1&amp;dbP!$D$2&amp;":"&amp;dbP!$D$2),"&gt;="&amp;BB$6,INDIRECT($F$1&amp;dbP!$D$2&amp;":"&amp;dbP!$D$2),"&lt;="&amp;BB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C160" s="1">
        <f ca="1">SUMIFS(INDIRECT($F$1&amp;$F160&amp;":"&amp;$F160),INDIRECT($F$1&amp;dbP!$D$2&amp;":"&amp;dbP!$D$2),"&gt;="&amp;BC$6,INDIRECT($F$1&amp;dbP!$D$2&amp;":"&amp;dbP!$D$2),"&lt;="&amp;BC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D160" s="1">
        <f ca="1">SUMIFS(INDIRECT($F$1&amp;$F160&amp;":"&amp;$F160),INDIRECT($F$1&amp;dbP!$D$2&amp;":"&amp;dbP!$D$2),"&gt;="&amp;BD$6,INDIRECT($F$1&amp;dbP!$D$2&amp;":"&amp;dbP!$D$2),"&lt;="&amp;BD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E160" s="1">
        <f ca="1">SUMIFS(INDIRECT($F$1&amp;$F160&amp;":"&amp;$F160),INDIRECT($F$1&amp;dbP!$D$2&amp;":"&amp;dbP!$D$2),"&gt;="&amp;BE$6,INDIRECT($F$1&amp;dbP!$D$2&amp;":"&amp;dbP!$D$2),"&lt;="&amp;BE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</row>
    <row r="161" spans="2:57" x14ac:dyDescent="0.3">
      <c r="B161" s="1">
        <f>MAX(B$153:B160)+1</f>
        <v>24</v>
      </c>
      <c r="F161" s="1" t="str">
        <f ca="1">INDIRECT($B$1&amp;Items!H$2&amp;$B161)</f>
        <v>Y</v>
      </c>
      <c r="H161" s="13" t="str">
        <f ca="1">INDIRECT($B$1&amp;Items!E$2&amp;$B161)</f>
        <v>Начисление себестоимостных затрат</v>
      </c>
      <c r="I161" s="13" t="str">
        <f ca="1">IF(INDIRECT($B$1&amp;Items!F$2&amp;$B161)="",H161,INDIRECT($B$1&amp;Items!F$2&amp;$B161))</f>
        <v>Начисление затрат этапа-1 бизнес-процесса</v>
      </c>
      <c r="J161" s="1" t="str">
        <f ca="1">IF(INDIRECT($B$1&amp;Items!G$2&amp;$B161)="",IF(H161&lt;&gt;I161,"  "&amp;I161,I161),"    "&amp;INDIRECT($B$1&amp;Items!G$2&amp;$B161))</f>
        <v xml:space="preserve">    Сырье и материалы-6</v>
      </c>
      <c r="S161" s="1">
        <f ca="1">SUM($U161:INDIRECT(ADDRESS(ROW(),SUMIFS($1:$1,$5:$5,MAX($5:$5)))))</f>
        <v>1064757</v>
      </c>
      <c r="V161" s="1">
        <f ca="1">SUMIFS(INDIRECT($F$1&amp;$F161&amp;":"&amp;$F161),INDIRECT($F$1&amp;dbP!$D$2&amp;":"&amp;dbP!$D$2),"&gt;="&amp;V$6,INDIRECT($F$1&amp;dbP!$D$2&amp;":"&amp;dbP!$D$2),"&lt;="&amp;V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W161" s="1">
        <f ca="1">SUMIFS(INDIRECT($F$1&amp;$F161&amp;":"&amp;$F161),INDIRECT($F$1&amp;dbP!$D$2&amp;":"&amp;dbP!$D$2),"&gt;="&amp;W$6,INDIRECT($F$1&amp;dbP!$D$2&amp;":"&amp;dbP!$D$2),"&lt;="&amp;W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1064757</v>
      </c>
      <c r="X161" s="1">
        <f ca="1">SUMIFS(INDIRECT($F$1&amp;$F161&amp;":"&amp;$F161),INDIRECT($F$1&amp;dbP!$D$2&amp;":"&amp;dbP!$D$2),"&gt;="&amp;X$6,INDIRECT($F$1&amp;dbP!$D$2&amp;":"&amp;dbP!$D$2),"&lt;="&amp;X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Y161" s="1">
        <f ca="1">SUMIFS(INDIRECT($F$1&amp;$F161&amp;":"&amp;$F161),INDIRECT($F$1&amp;dbP!$D$2&amp;":"&amp;dbP!$D$2),"&gt;="&amp;Y$6,INDIRECT($F$1&amp;dbP!$D$2&amp;":"&amp;dbP!$D$2),"&lt;="&amp;Y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Z161" s="1">
        <f ca="1">SUMIFS(INDIRECT($F$1&amp;$F161&amp;":"&amp;$F161),INDIRECT($F$1&amp;dbP!$D$2&amp;":"&amp;dbP!$D$2),"&gt;="&amp;Z$6,INDIRECT($F$1&amp;dbP!$D$2&amp;":"&amp;dbP!$D$2),"&lt;="&amp;Z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A161" s="1">
        <f ca="1">SUMIFS(INDIRECT($F$1&amp;$F161&amp;":"&amp;$F161),INDIRECT($F$1&amp;dbP!$D$2&amp;":"&amp;dbP!$D$2),"&gt;="&amp;AA$6,INDIRECT($F$1&amp;dbP!$D$2&amp;":"&amp;dbP!$D$2),"&lt;="&amp;AA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B161" s="1">
        <f ca="1">SUMIFS(INDIRECT($F$1&amp;$F161&amp;":"&amp;$F161),INDIRECT($F$1&amp;dbP!$D$2&amp;":"&amp;dbP!$D$2),"&gt;="&amp;AB$6,INDIRECT($F$1&amp;dbP!$D$2&amp;":"&amp;dbP!$D$2),"&lt;="&amp;AB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C161" s="1">
        <f ca="1">SUMIFS(INDIRECT($F$1&amp;$F161&amp;":"&amp;$F161),INDIRECT($F$1&amp;dbP!$D$2&amp;":"&amp;dbP!$D$2),"&gt;="&amp;AC$6,INDIRECT($F$1&amp;dbP!$D$2&amp;":"&amp;dbP!$D$2),"&lt;="&amp;AC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D161" s="1">
        <f ca="1">SUMIFS(INDIRECT($F$1&amp;$F161&amp;":"&amp;$F161),INDIRECT($F$1&amp;dbP!$D$2&amp;":"&amp;dbP!$D$2),"&gt;="&amp;AD$6,INDIRECT($F$1&amp;dbP!$D$2&amp;":"&amp;dbP!$D$2),"&lt;="&amp;AD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E161" s="1">
        <f ca="1">SUMIFS(INDIRECT($F$1&amp;$F161&amp;":"&amp;$F161),INDIRECT($F$1&amp;dbP!$D$2&amp;":"&amp;dbP!$D$2),"&gt;="&amp;AE$6,INDIRECT($F$1&amp;dbP!$D$2&amp;":"&amp;dbP!$D$2),"&lt;="&amp;AE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F161" s="1">
        <f ca="1">SUMIFS(INDIRECT($F$1&amp;$F161&amp;":"&amp;$F161),INDIRECT($F$1&amp;dbP!$D$2&amp;":"&amp;dbP!$D$2),"&gt;="&amp;AF$6,INDIRECT($F$1&amp;dbP!$D$2&amp;":"&amp;dbP!$D$2),"&lt;="&amp;AF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G161" s="1">
        <f ca="1">SUMIFS(INDIRECT($F$1&amp;$F161&amp;":"&amp;$F161),INDIRECT($F$1&amp;dbP!$D$2&amp;":"&amp;dbP!$D$2),"&gt;="&amp;AG$6,INDIRECT($F$1&amp;dbP!$D$2&amp;":"&amp;dbP!$D$2),"&lt;="&amp;AG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H161" s="1">
        <f ca="1">SUMIFS(INDIRECT($F$1&amp;$F161&amp;":"&amp;$F161),INDIRECT($F$1&amp;dbP!$D$2&amp;":"&amp;dbP!$D$2),"&gt;="&amp;AH$6,INDIRECT($F$1&amp;dbP!$D$2&amp;":"&amp;dbP!$D$2),"&lt;="&amp;AH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I161" s="1">
        <f ca="1">SUMIFS(INDIRECT($F$1&amp;$F161&amp;":"&amp;$F161),INDIRECT($F$1&amp;dbP!$D$2&amp;":"&amp;dbP!$D$2),"&gt;="&amp;AI$6,INDIRECT($F$1&amp;dbP!$D$2&amp;":"&amp;dbP!$D$2),"&lt;="&amp;AI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J161" s="1">
        <f ca="1">SUMIFS(INDIRECT($F$1&amp;$F161&amp;":"&amp;$F161),INDIRECT($F$1&amp;dbP!$D$2&amp;":"&amp;dbP!$D$2),"&gt;="&amp;AJ$6,INDIRECT($F$1&amp;dbP!$D$2&amp;":"&amp;dbP!$D$2),"&lt;="&amp;AJ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K161" s="1">
        <f ca="1">SUMIFS(INDIRECT($F$1&amp;$F161&amp;":"&amp;$F161),INDIRECT($F$1&amp;dbP!$D$2&amp;":"&amp;dbP!$D$2),"&gt;="&amp;AK$6,INDIRECT($F$1&amp;dbP!$D$2&amp;":"&amp;dbP!$D$2),"&lt;="&amp;AK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L161" s="1">
        <f ca="1">SUMIFS(INDIRECT($F$1&amp;$F161&amp;":"&amp;$F161),INDIRECT($F$1&amp;dbP!$D$2&amp;":"&amp;dbP!$D$2),"&gt;="&amp;AL$6,INDIRECT($F$1&amp;dbP!$D$2&amp;":"&amp;dbP!$D$2),"&lt;="&amp;AL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M161" s="1">
        <f ca="1">SUMIFS(INDIRECT($F$1&amp;$F161&amp;":"&amp;$F161),INDIRECT($F$1&amp;dbP!$D$2&amp;":"&amp;dbP!$D$2),"&gt;="&amp;AM$6,INDIRECT($F$1&amp;dbP!$D$2&amp;":"&amp;dbP!$D$2),"&lt;="&amp;AM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N161" s="1">
        <f ca="1">SUMIFS(INDIRECT($F$1&amp;$F161&amp;":"&amp;$F161),INDIRECT($F$1&amp;dbP!$D$2&amp;":"&amp;dbP!$D$2),"&gt;="&amp;AN$6,INDIRECT($F$1&amp;dbP!$D$2&amp;":"&amp;dbP!$D$2),"&lt;="&amp;AN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O161" s="1">
        <f ca="1">SUMIFS(INDIRECT($F$1&amp;$F161&amp;":"&amp;$F161),INDIRECT($F$1&amp;dbP!$D$2&amp;":"&amp;dbP!$D$2),"&gt;="&amp;AO$6,INDIRECT($F$1&amp;dbP!$D$2&amp;":"&amp;dbP!$D$2),"&lt;="&amp;AO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P161" s="1">
        <f ca="1">SUMIFS(INDIRECT($F$1&amp;$F161&amp;":"&amp;$F161),INDIRECT($F$1&amp;dbP!$D$2&amp;":"&amp;dbP!$D$2),"&gt;="&amp;AP$6,INDIRECT($F$1&amp;dbP!$D$2&amp;":"&amp;dbP!$D$2),"&lt;="&amp;AP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Q161" s="1">
        <f ca="1">SUMIFS(INDIRECT($F$1&amp;$F161&amp;":"&amp;$F161),INDIRECT($F$1&amp;dbP!$D$2&amp;":"&amp;dbP!$D$2),"&gt;="&amp;AQ$6,INDIRECT($F$1&amp;dbP!$D$2&amp;":"&amp;dbP!$D$2),"&lt;="&amp;AQ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R161" s="1">
        <f ca="1">SUMIFS(INDIRECT($F$1&amp;$F161&amp;":"&amp;$F161),INDIRECT($F$1&amp;dbP!$D$2&amp;":"&amp;dbP!$D$2),"&gt;="&amp;AR$6,INDIRECT($F$1&amp;dbP!$D$2&amp;":"&amp;dbP!$D$2),"&lt;="&amp;AR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S161" s="1">
        <f ca="1">SUMIFS(INDIRECT($F$1&amp;$F161&amp;":"&amp;$F161),INDIRECT($F$1&amp;dbP!$D$2&amp;":"&amp;dbP!$D$2),"&gt;="&amp;AS$6,INDIRECT($F$1&amp;dbP!$D$2&amp;":"&amp;dbP!$D$2),"&lt;="&amp;AS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T161" s="1">
        <f ca="1">SUMIFS(INDIRECT($F$1&amp;$F161&amp;":"&amp;$F161),INDIRECT($F$1&amp;dbP!$D$2&amp;":"&amp;dbP!$D$2),"&gt;="&amp;AT$6,INDIRECT($F$1&amp;dbP!$D$2&amp;":"&amp;dbP!$D$2),"&lt;="&amp;AT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U161" s="1">
        <f ca="1">SUMIFS(INDIRECT($F$1&amp;$F161&amp;":"&amp;$F161),INDIRECT($F$1&amp;dbP!$D$2&amp;":"&amp;dbP!$D$2),"&gt;="&amp;AU$6,INDIRECT($F$1&amp;dbP!$D$2&amp;":"&amp;dbP!$D$2),"&lt;="&amp;AU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V161" s="1">
        <f ca="1">SUMIFS(INDIRECT($F$1&amp;$F161&amp;":"&amp;$F161),INDIRECT($F$1&amp;dbP!$D$2&amp;":"&amp;dbP!$D$2),"&gt;="&amp;AV$6,INDIRECT($F$1&amp;dbP!$D$2&amp;":"&amp;dbP!$D$2),"&lt;="&amp;AV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W161" s="1">
        <f ca="1">SUMIFS(INDIRECT($F$1&amp;$F161&amp;":"&amp;$F161),INDIRECT($F$1&amp;dbP!$D$2&amp;":"&amp;dbP!$D$2),"&gt;="&amp;AW$6,INDIRECT($F$1&amp;dbP!$D$2&amp;":"&amp;dbP!$D$2),"&lt;="&amp;AW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X161" s="1">
        <f ca="1">SUMIFS(INDIRECT($F$1&amp;$F161&amp;":"&amp;$F161),INDIRECT($F$1&amp;dbP!$D$2&amp;":"&amp;dbP!$D$2),"&gt;="&amp;AX$6,INDIRECT($F$1&amp;dbP!$D$2&amp;":"&amp;dbP!$D$2),"&lt;="&amp;AX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Y161" s="1">
        <f ca="1">SUMIFS(INDIRECT($F$1&amp;$F161&amp;":"&amp;$F161),INDIRECT($F$1&amp;dbP!$D$2&amp;":"&amp;dbP!$D$2),"&gt;="&amp;AY$6,INDIRECT($F$1&amp;dbP!$D$2&amp;":"&amp;dbP!$D$2),"&lt;="&amp;AY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Z161" s="1">
        <f ca="1">SUMIFS(INDIRECT($F$1&amp;$F161&amp;":"&amp;$F161),INDIRECT($F$1&amp;dbP!$D$2&amp;":"&amp;dbP!$D$2),"&gt;="&amp;AZ$6,INDIRECT($F$1&amp;dbP!$D$2&amp;":"&amp;dbP!$D$2),"&lt;="&amp;AZ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A161" s="1">
        <f ca="1">SUMIFS(INDIRECT($F$1&amp;$F161&amp;":"&amp;$F161),INDIRECT($F$1&amp;dbP!$D$2&amp;":"&amp;dbP!$D$2),"&gt;="&amp;BA$6,INDIRECT($F$1&amp;dbP!$D$2&amp;":"&amp;dbP!$D$2),"&lt;="&amp;BA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B161" s="1">
        <f ca="1">SUMIFS(INDIRECT($F$1&amp;$F161&amp;":"&amp;$F161),INDIRECT($F$1&amp;dbP!$D$2&amp;":"&amp;dbP!$D$2),"&gt;="&amp;BB$6,INDIRECT($F$1&amp;dbP!$D$2&amp;":"&amp;dbP!$D$2),"&lt;="&amp;BB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C161" s="1">
        <f ca="1">SUMIFS(INDIRECT($F$1&amp;$F161&amp;":"&amp;$F161),INDIRECT($F$1&amp;dbP!$D$2&amp;":"&amp;dbP!$D$2),"&gt;="&amp;BC$6,INDIRECT($F$1&amp;dbP!$D$2&amp;":"&amp;dbP!$D$2),"&lt;="&amp;BC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D161" s="1">
        <f ca="1">SUMIFS(INDIRECT($F$1&amp;$F161&amp;":"&amp;$F161),INDIRECT($F$1&amp;dbP!$D$2&amp;":"&amp;dbP!$D$2),"&gt;="&amp;BD$6,INDIRECT($F$1&amp;dbP!$D$2&amp;":"&amp;dbP!$D$2),"&lt;="&amp;BD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E161" s="1">
        <f ca="1">SUMIFS(INDIRECT($F$1&amp;$F161&amp;":"&amp;$F161),INDIRECT($F$1&amp;dbP!$D$2&amp;":"&amp;dbP!$D$2),"&gt;="&amp;BE$6,INDIRECT($F$1&amp;dbP!$D$2&amp;":"&amp;dbP!$D$2),"&lt;="&amp;BE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</row>
    <row r="162" spans="2:57" x14ac:dyDescent="0.3">
      <c r="B162" s="1">
        <f>MAX(B$153:B161)+1</f>
        <v>25</v>
      </c>
      <c r="F162" s="1" t="str">
        <f ca="1">INDIRECT($B$1&amp;Items!H$2&amp;$B162)</f>
        <v>Y</v>
      </c>
      <c r="H162" s="13" t="str">
        <f ca="1">INDIRECT($B$1&amp;Items!E$2&amp;$B162)</f>
        <v>Начисление себестоимостных затрат</v>
      </c>
      <c r="I162" s="13" t="str">
        <f ca="1">IF(INDIRECT($B$1&amp;Items!F$2&amp;$B162)="",H162,INDIRECT($B$1&amp;Items!F$2&amp;$B162))</f>
        <v>Начисление затрат этапа-1 бизнес-процесса</v>
      </c>
      <c r="J162" s="1" t="str">
        <f ca="1">IF(INDIRECT($B$1&amp;Items!G$2&amp;$B162)="",IF(H162&lt;&gt;I162,"  "&amp;I162,I162),"    "&amp;INDIRECT($B$1&amp;Items!G$2&amp;$B162))</f>
        <v xml:space="preserve">    Сырье и материалы-7</v>
      </c>
      <c r="S162" s="1">
        <f ca="1">SUM($U162:INDIRECT(ADDRESS(ROW(),SUMIFS($1:$1,$5:$5,MAX($5:$5)))))</f>
        <v>1225043</v>
      </c>
      <c r="V162" s="1">
        <f ca="1">SUMIFS(INDIRECT($F$1&amp;$F162&amp;":"&amp;$F162),INDIRECT($F$1&amp;dbP!$D$2&amp;":"&amp;dbP!$D$2),"&gt;="&amp;V$6,INDIRECT($F$1&amp;dbP!$D$2&amp;":"&amp;dbP!$D$2),"&lt;="&amp;V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W162" s="1">
        <f ca="1">SUMIFS(INDIRECT($F$1&amp;$F162&amp;":"&amp;$F162),INDIRECT($F$1&amp;dbP!$D$2&amp;":"&amp;dbP!$D$2),"&gt;="&amp;W$6,INDIRECT($F$1&amp;dbP!$D$2&amp;":"&amp;dbP!$D$2),"&lt;="&amp;W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X162" s="1">
        <f ca="1">SUMIFS(INDIRECT($F$1&amp;$F162&amp;":"&amp;$F162),INDIRECT($F$1&amp;dbP!$D$2&amp;":"&amp;dbP!$D$2),"&gt;="&amp;X$6,INDIRECT($F$1&amp;dbP!$D$2&amp;":"&amp;dbP!$D$2),"&lt;="&amp;X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1225043</v>
      </c>
      <c r="Y162" s="1">
        <f ca="1">SUMIFS(INDIRECT($F$1&amp;$F162&amp;":"&amp;$F162),INDIRECT($F$1&amp;dbP!$D$2&amp;":"&amp;dbP!$D$2),"&gt;="&amp;Y$6,INDIRECT($F$1&amp;dbP!$D$2&amp;":"&amp;dbP!$D$2),"&lt;="&amp;Y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Z162" s="1">
        <f ca="1">SUMIFS(INDIRECT($F$1&amp;$F162&amp;":"&amp;$F162),INDIRECT($F$1&amp;dbP!$D$2&amp;":"&amp;dbP!$D$2),"&gt;="&amp;Z$6,INDIRECT($F$1&amp;dbP!$D$2&amp;":"&amp;dbP!$D$2),"&lt;="&amp;Z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A162" s="1">
        <f ca="1">SUMIFS(INDIRECT($F$1&amp;$F162&amp;":"&amp;$F162),INDIRECT($F$1&amp;dbP!$D$2&amp;":"&amp;dbP!$D$2),"&gt;="&amp;AA$6,INDIRECT($F$1&amp;dbP!$D$2&amp;":"&amp;dbP!$D$2),"&lt;="&amp;AA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B162" s="1">
        <f ca="1">SUMIFS(INDIRECT($F$1&amp;$F162&amp;":"&amp;$F162),INDIRECT($F$1&amp;dbP!$D$2&amp;":"&amp;dbP!$D$2),"&gt;="&amp;AB$6,INDIRECT($F$1&amp;dbP!$D$2&amp;":"&amp;dbP!$D$2),"&lt;="&amp;AB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C162" s="1">
        <f ca="1">SUMIFS(INDIRECT($F$1&amp;$F162&amp;":"&amp;$F162),INDIRECT($F$1&amp;dbP!$D$2&amp;":"&amp;dbP!$D$2),"&gt;="&amp;AC$6,INDIRECT($F$1&amp;dbP!$D$2&amp;":"&amp;dbP!$D$2),"&lt;="&amp;AC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D162" s="1">
        <f ca="1">SUMIFS(INDIRECT($F$1&amp;$F162&amp;":"&amp;$F162),INDIRECT($F$1&amp;dbP!$D$2&amp;":"&amp;dbP!$D$2),"&gt;="&amp;AD$6,INDIRECT($F$1&amp;dbP!$D$2&amp;":"&amp;dbP!$D$2),"&lt;="&amp;AD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E162" s="1">
        <f ca="1">SUMIFS(INDIRECT($F$1&amp;$F162&amp;":"&amp;$F162),INDIRECT($F$1&amp;dbP!$D$2&amp;":"&amp;dbP!$D$2),"&gt;="&amp;AE$6,INDIRECT($F$1&amp;dbP!$D$2&amp;":"&amp;dbP!$D$2),"&lt;="&amp;AE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F162" s="1">
        <f ca="1">SUMIFS(INDIRECT($F$1&amp;$F162&amp;":"&amp;$F162),INDIRECT($F$1&amp;dbP!$D$2&amp;":"&amp;dbP!$D$2),"&gt;="&amp;AF$6,INDIRECT($F$1&amp;dbP!$D$2&amp;":"&amp;dbP!$D$2),"&lt;="&amp;AF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G162" s="1">
        <f ca="1">SUMIFS(INDIRECT($F$1&amp;$F162&amp;":"&amp;$F162),INDIRECT($F$1&amp;dbP!$D$2&amp;":"&amp;dbP!$D$2),"&gt;="&amp;AG$6,INDIRECT($F$1&amp;dbP!$D$2&amp;":"&amp;dbP!$D$2),"&lt;="&amp;AG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H162" s="1">
        <f ca="1">SUMIFS(INDIRECT($F$1&amp;$F162&amp;":"&amp;$F162),INDIRECT($F$1&amp;dbP!$D$2&amp;":"&amp;dbP!$D$2),"&gt;="&amp;AH$6,INDIRECT($F$1&amp;dbP!$D$2&amp;":"&amp;dbP!$D$2),"&lt;="&amp;AH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I162" s="1">
        <f ca="1">SUMIFS(INDIRECT($F$1&amp;$F162&amp;":"&amp;$F162),INDIRECT($F$1&amp;dbP!$D$2&amp;":"&amp;dbP!$D$2),"&gt;="&amp;AI$6,INDIRECT($F$1&amp;dbP!$D$2&amp;":"&amp;dbP!$D$2),"&lt;="&amp;AI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J162" s="1">
        <f ca="1">SUMIFS(INDIRECT($F$1&amp;$F162&amp;":"&amp;$F162),INDIRECT($F$1&amp;dbP!$D$2&amp;":"&amp;dbP!$D$2),"&gt;="&amp;AJ$6,INDIRECT($F$1&amp;dbP!$D$2&amp;":"&amp;dbP!$D$2),"&lt;="&amp;AJ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K162" s="1">
        <f ca="1">SUMIFS(INDIRECT($F$1&amp;$F162&amp;":"&amp;$F162),INDIRECT($F$1&amp;dbP!$D$2&amp;":"&amp;dbP!$D$2),"&gt;="&amp;AK$6,INDIRECT($F$1&amp;dbP!$D$2&amp;":"&amp;dbP!$D$2),"&lt;="&amp;AK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L162" s="1">
        <f ca="1">SUMIFS(INDIRECT($F$1&amp;$F162&amp;":"&amp;$F162),INDIRECT($F$1&amp;dbP!$D$2&amp;":"&amp;dbP!$D$2),"&gt;="&amp;AL$6,INDIRECT($F$1&amp;dbP!$D$2&amp;":"&amp;dbP!$D$2),"&lt;="&amp;AL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M162" s="1">
        <f ca="1">SUMIFS(INDIRECT($F$1&amp;$F162&amp;":"&amp;$F162),INDIRECT($F$1&amp;dbP!$D$2&amp;":"&amp;dbP!$D$2),"&gt;="&amp;AM$6,INDIRECT($F$1&amp;dbP!$D$2&amp;":"&amp;dbP!$D$2),"&lt;="&amp;AM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N162" s="1">
        <f ca="1">SUMIFS(INDIRECT($F$1&amp;$F162&amp;":"&amp;$F162),INDIRECT($F$1&amp;dbP!$D$2&amp;":"&amp;dbP!$D$2),"&gt;="&amp;AN$6,INDIRECT($F$1&amp;dbP!$D$2&amp;":"&amp;dbP!$D$2),"&lt;="&amp;AN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O162" s="1">
        <f ca="1">SUMIFS(INDIRECT($F$1&amp;$F162&amp;":"&amp;$F162),INDIRECT($F$1&amp;dbP!$D$2&amp;":"&amp;dbP!$D$2),"&gt;="&amp;AO$6,INDIRECT($F$1&amp;dbP!$D$2&amp;":"&amp;dbP!$D$2),"&lt;="&amp;AO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P162" s="1">
        <f ca="1">SUMIFS(INDIRECT($F$1&amp;$F162&amp;":"&amp;$F162),INDIRECT($F$1&amp;dbP!$D$2&amp;":"&amp;dbP!$D$2),"&gt;="&amp;AP$6,INDIRECT($F$1&amp;dbP!$D$2&amp;":"&amp;dbP!$D$2),"&lt;="&amp;AP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Q162" s="1">
        <f ca="1">SUMIFS(INDIRECT($F$1&amp;$F162&amp;":"&amp;$F162),INDIRECT($F$1&amp;dbP!$D$2&amp;":"&amp;dbP!$D$2),"&gt;="&amp;AQ$6,INDIRECT($F$1&amp;dbP!$D$2&amp;":"&amp;dbP!$D$2),"&lt;="&amp;AQ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R162" s="1">
        <f ca="1">SUMIFS(INDIRECT($F$1&amp;$F162&amp;":"&amp;$F162),INDIRECT($F$1&amp;dbP!$D$2&amp;":"&amp;dbP!$D$2),"&gt;="&amp;AR$6,INDIRECT($F$1&amp;dbP!$D$2&amp;":"&amp;dbP!$D$2),"&lt;="&amp;AR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S162" s="1">
        <f ca="1">SUMIFS(INDIRECT($F$1&amp;$F162&amp;":"&amp;$F162),INDIRECT($F$1&amp;dbP!$D$2&amp;":"&amp;dbP!$D$2),"&gt;="&amp;AS$6,INDIRECT($F$1&amp;dbP!$D$2&amp;":"&amp;dbP!$D$2),"&lt;="&amp;AS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T162" s="1">
        <f ca="1">SUMIFS(INDIRECT($F$1&amp;$F162&amp;":"&amp;$F162),INDIRECT($F$1&amp;dbP!$D$2&amp;":"&amp;dbP!$D$2),"&gt;="&amp;AT$6,INDIRECT($F$1&amp;dbP!$D$2&amp;":"&amp;dbP!$D$2),"&lt;="&amp;AT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U162" s="1">
        <f ca="1">SUMIFS(INDIRECT($F$1&amp;$F162&amp;":"&amp;$F162),INDIRECT($F$1&amp;dbP!$D$2&amp;":"&amp;dbP!$D$2),"&gt;="&amp;AU$6,INDIRECT($F$1&amp;dbP!$D$2&amp;":"&amp;dbP!$D$2),"&lt;="&amp;AU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V162" s="1">
        <f ca="1">SUMIFS(INDIRECT($F$1&amp;$F162&amp;":"&amp;$F162),INDIRECT($F$1&amp;dbP!$D$2&amp;":"&amp;dbP!$D$2),"&gt;="&amp;AV$6,INDIRECT($F$1&amp;dbP!$D$2&amp;":"&amp;dbP!$D$2),"&lt;="&amp;AV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W162" s="1">
        <f ca="1">SUMIFS(INDIRECT($F$1&amp;$F162&amp;":"&amp;$F162),INDIRECT($F$1&amp;dbP!$D$2&amp;":"&amp;dbP!$D$2),"&gt;="&amp;AW$6,INDIRECT($F$1&amp;dbP!$D$2&amp;":"&amp;dbP!$D$2),"&lt;="&amp;AW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X162" s="1">
        <f ca="1">SUMIFS(INDIRECT($F$1&amp;$F162&amp;":"&amp;$F162),INDIRECT($F$1&amp;dbP!$D$2&amp;":"&amp;dbP!$D$2),"&gt;="&amp;AX$6,INDIRECT($F$1&amp;dbP!$D$2&amp;":"&amp;dbP!$D$2),"&lt;="&amp;AX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Y162" s="1">
        <f ca="1">SUMIFS(INDIRECT($F$1&amp;$F162&amp;":"&amp;$F162),INDIRECT($F$1&amp;dbP!$D$2&amp;":"&amp;dbP!$D$2),"&gt;="&amp;AY$6,INDIRECT($F$1&amp;dbP!$D$2&amp;":"&amp;dbP!$D$2),"&lt;="&amp;AY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Z162" s="1">
        <f ca="1">SUMIFS(INDIRECT($F$1&amp;$F162&amp;":"&amp;$F162),INDIRECT($F$1&amp;dbP!$D$2&amp;":"&amp;dbP!$D$2),"&gt;="&amp;AZ$6,INDIRECT($F$1&amp;dbP!$D$2&amp;":"&amp;dbP!$D$2),"&lt;="&amp;AZ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A162" s="1">
        <f ca="1">SUMIFS(INDIRECT($F$1&amp;$F162&amp;":"&amp;$F162),INDIRECT($F$1&amp;dbP!$D$2&amp;":"&amp;dbP!$D$2),"&gt;="&amp;BA$6,INDIRECT($F$1&amp;dbP!$D$2&amp;":"&amp;dbP!$D$2),"&lt;="&amp;BA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B162" s="1">
        <f ca="1">SUMIFS(INDIRECT($F$1&amp;$F162&amp;":"&amp;$F162),INDIRECT($F$1&amp;dbP!$D$2&amp;":"&amp;dbP!$D$2),"&gt;="&amp;BB$6,INDIRECT($F$1&amp;dbP!$D$2&amp;":"&amp;dbP!$D$2),"&lt;="&amp;BB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C162" s="1">
        <f ca="1">SUMIFS(INDIRECT($F$1&amp;$F162&amp;":"&amp;$F162),INDIRECT($F$1&amp;dbP!$D$2&amp;":"&amp;dbP!$D$2),"&gt;="&amp;BC$6,INDIRECT($F$1&amp;dbP!$D$2&amp;":"&amp;dbP!$D$2),"&lt;="&amp;BC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D162" s="1">
        <f ca="1">SUMIFS(INDIRECT($F$1&amp;$F162&amp;":"&amp;$F162),INDIRECT($F$1&amp;dbP!$D$2&amp;":"&amp;dbP!$D$2),"&gt;="&amp;BD$6,INDIRECT($F$1&amp;dbP!$D$2&amp;":"&amp;dbP!$D$2),"&lt;="&amp;BD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E162" s="1">
        <f ca="1">SUMIFS(INDIRECT($F$1&amp;$F162&amp;":"&amp;$F162),INDIRECT($F$1&amp;dbP!$D$2&amp;":"&amp;dbP!$D$2),"&gt;="&amp;BE$6,INDIRECT($F$1&amp;dbP!$D$2&amp;":"&amp;dbP!$D$2),"&lt;="&amp;BE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</row>
    <row r="163" spans="2:57" x14ac:dyDescent="0.3">
      <c r="B163" s="1">
        <f>MAX(B$153:B162)+1</f>
        <v>26</v>
      </c>
      <c r="F163" s="1" t="str">
        <f ca="1">INDIRECT($B$1&amp;Items!H$2&amp;$B163)</f>
        <v>Y</v>
      </c>
      <c r="H163" s="13" t="str">
        <f ca="1">INDIRECT($B$1&amp;Items!E$2&amp;$B163)</f>
        <v>Начисление себестоимостных затрат</v>
      </c>
      <c r="I163" s="13" t="str">
        <f ca="1">IF(INDIRECT($B$1&amp;Items!F$2&amp;$B163)="",H163,INDIRECT($B$1&amp;Items!F$2&amp;$B163))</f>
        <v>Начисление затрат этапа-1 бизнес-процесса</v>
      </c>
      <c r="J163" s="1" t="str">
        <f ca="1">IF(INDIRECT($B$1&amp;Items!G$2&amp;$B163)="",IF(H163&lt;&gt;I163,"  "&amp;I163,I163),"    "&amp;INDIRECT($B$1&amp;Items!G$2&amp;$B163))</f>
        <v xml:space="preserve">    Сырье и материалы-8</v>
      </c>
      <c r="S163" s="1">
        <f ca="1">SUM($U163:INDIRECT(ADDRESS(ROW(),SUMIFS($1:$1,$5:$5,MAX($5:$5)))))</f>
        <v>1139289.99</v>
      </c>
      <c r="V163" s="1">
        <f ca="1">SUMIFS(INDIRECT($F$1&amp;$F163&amp;":"&amp;$F163),INDIRECT($F$1&amp;dbP!$D$2&amp;":"&amp;dbP!$D$2),"&gt;="&amp;V$6,INDIRECT($F$1&amp;dbP!$D$2&amp;":"&amp;dbP!$D$2),"&lt;="&amp;V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W163" s="1">
        <f ca="1">SUMIFS(INDIRECT($F$1&amp;$F163&amp;":"&amp;$F163),INDIRECT($F$1&amp;dbP!$D$2&amp;":"&amp;dbP!$D$2),"&gt;="&amp;W$6,INDIRECT($F$1&amp;dbP!$D$2&amp;":"&amp;dbP!$D$2),"&lt;="&amp;W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X163" s="1">
        <f ca="1">SUMIFS(INDIRECT($F$1&amp;$F163&amp;":"&amp;$F163),INDIRECT($F$1&amp;dbP!$D$2&amp;":"&amp;dbP!$D$2),"&gt;="&amp;X$6,INDIRECT($F$1&amp;dbP!$D$2&amp;":"&amp;dbP!$D$2),"&lt;="&amp;X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1139289.99</v>
      </c>
      <c r="Y163" s="1">
        <f ca="1">SUMIFS(INDIRECT($F$1&amp;$F163&amp;":"&amp;$F163),INDIRECT($F$1&amp;dbP!$D$2&amp;":"&amp;dbP!$D$2),"&gt;="&amp;Y$6,INDIRECT($F$1&amp;dbP!$D$2&amp;":"&amp;dbP!$D$2),"&lt;="&amp;Y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Z163" s="1">
        <f ca="1">SUMIFS(INDIRECT($F$1&amp;$F163&amp;":"&amp;$F163),INDIRECT($F$1&amp;dbP!$D$2&amp;":"&amp;dbP!$D$2),"&gt;="&amp;Z$6,INDIRECT($F$1&amp;dbP!$D$2&amp;":"&amp;dbP!$D$2),"&lt;="&amp;Z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A163" s="1">
        <f ca="1">SUMIFS(INDIRECT($F$1&amp;$F163&amp;":"&amp;$F163),INDIRECT($F$1&amp;dbP!$D$2&amp;":"&amp;dbP!$D$2),"&gt;="&amp;AA$6,INDIRECT($F$1&amp;dbP!$D$2&amp;":"&amp;dbP!$D$2),"&lt;="&amp;AA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B163" s="1">
        <f ca="1">SUMIFS(INDIRECT($F$1&amp;$F163&amp;":"&amp;$F163),INDIRECT($F$1&amp;dbP!$D$2&amp;":"&amp;dbP!$D$2),"&gt;="&amp;AB$6,INDIRECT($F$1&amp;dbP!$D$2&amp;":"&amp;dbP!$D$2),"&lt;="&amp;AB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C163" s="1">
        <f ca="1">SUMIFS(INDIRECT($F$1&amp;$F163&amp;":"&amp;$F163),INDIRECT($F$1&amp;dbP!$D$2&amp;":"&amp;dbP!$D$2),"&gt;="&amp;AC$6,INDIRECT($F$1&amp;dbP!$D$2&amp;":"&amp;dbP!$D$2),"&lt;="&amp;AC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D163" s="1">
        <f ca="1">SUMIFS(INDIRECT($F$1&amp;$F163&amp;":"&amp;$F163),INDIRECT($F$1&amp;dbP!$D$2&amp;":"&amp;dbP!$D$2),"&gt;="&amp;AD$6,INDIRECT($F$1&amp;dbP!$D$2&amp;":"&amp;dbP!$D$2),"&lt;="&amp;AD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E163" s="1">
        <f ca="1">SUMIFS(INDIRECT($F$1&amp;$F163&amp;":"&amp;$F163),INDIRECT($F$1&amp;dbP!$D$2&amp;":"&amp;dbP!$D$2),"&gt;="&amp;AE$6,INDIRECT($F$1&amp;dbP!$D$2&amp;":"&amp;dbP!$D$2),"&lt;="&amp;AE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F163" s="1">
        <f ca="1">SUMIFS(INDIRECT($F$1&amp;$F163&amp;":"&amp;$F163),INDIRECT($F$1&amp;dbP!$D$2&amp;":"&amp;dbP!$D$2),"&gt;="&amp;AF$6,INDIRECT($F$1&amp;dbP!$D$2&amp;":"&amp;dbP!$D$2),"&lt;="&amp;AF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G163" s="1">
        <f ca="1">SUMIFS(INDIRECT($F$1&amp;$F163&amp;":"&amp;$F163),INDIRECT($F$1&amp;dbP!$D$2&amp;":"&amp;dbP!$D$2),"&gt;="&amp;AG$6,INDIRECT($F$1&amp;dbP!$D$2&amp;":"&amp;dbP!$D$2),"&lt;="&amp;AG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H163" s="1">
        <f ca="1">SUMIFS(INDIRECT($F$1&amp;$F163&amp;":"&amp;$F163),INDIRECT($F$1&amp;dbP!$D$2&amp;":"&amp;dbP!$D$2),"&gt;="&amp;AH$6,INDIRECT($F$1&amp;dbP!$D$2&amp;":"&amp;dbP!$D$2),"&lt;="&amp;AH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I163" s="1">
        <f ca="1">SUMIFS(INDIRECT($F$1&amp;$F163&amp;":"&amp;$F163),INDIRECT($F$1&amp;dbP!$D$2&amp;":"&amp;dbP!$D$2),"&gt;="&amp;AI$6,INDIRECT($F$1&amp;dbP!$D$2&amp;":"&amp;dbP!$D$2),"&lt;="&amp;AI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J163" s="1">
        <f ca="1">SUMIFS(INDIRECT($F$1&amp;$F163&amp;":"&amp;$F163),INDIRECT($F$1&amp;dbP!$D$2&amp;":"&amp;dbP!$D$2),"&gt;="&amp;AJ$6,INDIRECT($F$1&amp;dbP!$D$2&amp;":"&amp;dbP!$D$2),"&lt;="&amp;AJ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K163" s="1">
        <f ca="1">SUMIFS(INDIRECT($F$1&amp;$F163&amp;":"&amp;$F163),INDIRECT($F$1&amp;dbP!$D$2&amp;":"&amp;dbP!$D$2),"&gt;="&amp;AK$6,INDIRECT($F$1&amp;dbP!$D$2&amp;":"&amp;dbP!$D$2),"&lt;="&amp;AK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L163" s="1">
        <f ca="1">SUMIFS(INDIRECT($F$1&amp;$F163&amp;":"&amp;$F163),INDIRECT($F$1&amp;dbP!$D$2&amp;":"&amp;dbP!$D$2),"&gt;="&amp;AL$6,INDIRECT($F$1&amp;dbP!$D$2&amp;":"&amp;dbP!$D$2),"&lt;="&amp;AL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M163" s="1">
        <f ca="1">SUMIFS(INDIRECT($F$1&amp;$F163&amp;":"&amp;$F163),INDIRECT($F$1&amp;dbP!$D$2&amp;":"&amp;dbP!$D$2),"&gt;="&amp;AM$6,INDIRECT($F$1&amp;dbP!$D$2&amp;":"&amp;dbP!$D$2),"&lt;="&amp;AM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N163" s="1">
        <f ca="1">SUMIFS(INDIRECT($F$1&amp;$F163&amp;":"&amp;$F163),INDIRECT($F$1&amp;dbP!$D$2&amp;":"&amp;dbP!$D$2),"&gt;="&amp;AN$6,INDIRECT($F$1&amp;dbP!$D$2&amp;":"&amp;dbP!$D$2),"&lt;="&amp;AN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O163" s="1">
        <f ca="1">SUMIFS(INDIRECT($F$1&amp;$F163&amp;":"&amp;$F163),INDIRECT($F$1&amp;dbP!$D$2&amp;":"&amp;dbP!$D$2),"&gt;="&amp;AO$6,INDIRECT($F$1&amp;dbP!$D$2&amp;":"&amp;dbP!$D$2),"&lt;="&amp;AO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P163" s="1">
        <f ca="1">SUMIFS(INDIRECT($F$1&amp;$F163&amp;":"&amp;$F163),INDIRECT($F$1&amp;dbP!$D$2&amp;":"&amp;dbP!$D$2),"&gt;="&amp;AP$6,INDIRECT($F$1&amp;dbP!$D$2&amp;":"&amp;dbP!$D$2),"&lt;="&amp;AP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Q163" s="1">
        <f ca="1">SUMIFS(INDIRECT($F$1&amp;$F163&amp;":"&amp;$F163),INDIRECT($F$1&amp;dbP!$D$2&amp;":"&amp;dbP!$D$2),"&gt;="&amp;AQ$6,INDIRECT($F$1&amp;dbP!$D$2&amp;":"&amp;dbP!$D$2),"&lt;="&amp;AQ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R163" s="1">
        <f ca="1">SUMIFS(INDIRECT($F$1&amp;$F163&amp;":"&amp;$F163),INDIRECT($F$1&amp;dbP!$D$2&amp;":"&amp;dbP!$D$2),"&gt;="&amp;AR$6,INDIRECT($F$1&amp;dbP!$D$2&amp;":"&amp;dbP!$D$2),"&lt;="&amp;AR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S163" s="1">
        <f ca="1">SUMIFS(INDIRECT($F$1&amp;$F163&amp;":"&amp;$F163),INDIRECT($F$1&amp;dbP!$D$2&amp;":"&amp;dbP!$D$2),"&gt;="&amp;AS$6,INDIRECT($F$1&amp;dbP!$D$2&amp;":"&amp;dbP!$D$2),"&lt;="&amp;AS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T163" s="1">
        <f ca="1">SUMIFS(INDIRECT($F$1&amp;$F163&amp;":"&amp;$F163),INDIRECT($F$1&amp;dbP!$D$2&amp;":"&amp;dbP!$D$2),"&gt;="&amp;AT$6,INDIRECT($F$1&amp;dbP!$D$2&amp;":"&amp;dbP!$D$2),"&lt;="&amp;AT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U163" s="1">
        <f ca="1">SUMIFS(INDIRECT($F$1&amp;$F163&amp;":"&amp;$F163),INDIRECT($F$1&amp;dbP!$D$2&amp;":"&amp;dbP!$D$2),"&gt;="&amp;AU$6,INDIRECT($F$1&amp;dbP!$D$2&amp;":"&amp;dbP!$D$2),"&lt;="&amp;AU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V163" s="1">
        <f ca="1">SUMIFS(INDIRECT($F$1&amp;$F163&amp;":"&amp;$F163),INDIRECT($F$1&amp;dbP!$D$2&amp;":"&amp;dbP!$D$2),"&gt;="&amp;AV$6,INDIRECT($F$1&amp;dbP!$D$2&amp;":"&amp;dbP!$D$2),"&lt;="&amp;AV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W163" s="1">
        <f ca="1">SUMIFS(INDIRECT($F$1&amp;$F163&amp;":"&amp;$F163),INDIRECT($F$1&amp;dbP!$D$2&amp;":"&amp;dbP!$D$2),"&gt;="&amp;AW$6,INDIRECT($F$1&amp;dbP!$D$2&amp;":"&amp;dbP!$D$2),"&lt;="&amp;AW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X163" s="1">
        <f ca="1">SUMIFS(INDIRECT($F$1&amp;$F163&amp;":"&amp;$F163),INDIRECT($F$1&amp;dbP!$D$2&amp;":"&amp;dbP!$D$2),"&gt;="&amp;AX$6,INDIRECT($F$1&amp;dbP!$D$2&amp;":"&amp;dbP!$D$2),"&lt;="&amp;AX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Y163" s="1">
        <f ca="1">SUMIFS(INDIRECT($F$1&amp;$F163&amp;":"&amp;$F163),INDIRECT($F$1&amp;dbP!$D$2&amp;":"&amp;dbP!$D$2),"&gt;="&amp;AY$6,INDIRECT($F$1&amp;dbP!$D$2&amp;":"&amp;dbP!$D$2),"&lt;="&amp;AY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Z163" s="1">
        <f ca="1">SUMIFS(INDIRECT($F$1&amp;$F163&amp;":"&amp;$F163),INDIRECT($F$1&amp;dbP!$D$2&amp;":"&amp;dbP!$D$2),"&gt;="&amp;AZ$6,INDIRECT($F$1&amp;dbP!$D$2&amp;":"&amp;dbP!$D$2),"&lt;="&amp;AZ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A163" s="1">
        <f ca="1">SUMIFS(INDIRECT($F$1&amp;$F163&amp;":"&amp;$F163),INDIRECT($F$1&amp;dbP!$D$2&amp;":"&amp;dbP!$D$2),"&gt;="&amp;BA$6,INDIRECT($F$1&amp;dbP!$D$2&amp;":"&amp;dbP!$D$2),"&lt;="&amp;BA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B163" s="1">
        <f ca="1">SUMIFS(INDIRECT($F$1&amp;$F163&amp;":"&amp;$F163),INDIRECT($F$1&amp;dbP!$D$2&amp;":"&amp;dbP!$D$2),"&gt;="&amp;BB$6,INDIRECT($F$1&amp;dbP!$D$2&amp;":"&amp;dbP!$D$2),"&lt;="&amp;BB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C163" s="1">
        <f ca="1">SUMIFS(INDIRECT($F$1&amp;$F163&amp;":"&amp;$F163),INDIRECT($F$1&amp;dbP!$D$2&amp;":"&amp;dbP!$D$2),"&gt;="&amp;BC$6,INDIRECT($F$1&amp;dbP!$D$2&amp;":"&amp;dbP!$D$2),"&lt;="&amp;BC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D163" s="1">
        <f ca="1">SUMIFS(INDIRECT($F$1&amp;$F163&amp;":"&amp;$F163),INDIRECT($F$1&amp;dbP!$D$2&amp;":"&amp;dbP!$D$2),"&gt;="&amp;BD$6,INDIRECT($F$1&amp;dbP!$D$2&amp;":"&amp;dbP!$D$2),"&lt;="&amp;BD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E163" s="1">
        <f ca="1">SUMIFS(INDIRECT($F$1&amp;$F163&amp;":"&amp;$F163),INDIRECT($F$1&amp;dbP!$D$2&amp;":"&amp;dbP!$D$2),"&gt;="&amp;BE$6,INDIRECT($F$1&amp;dbP!$D$2&amp;":"&amp;dbP!$D$2),"&lt;="&amp;BE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</row>
    <row r="164" spans="2:57" x14ac:dyDescent="0.3">
      <c r="B164" s="1">
        <f>MAX(B$153:B163)+1</f>
        <v>27</v>
      </c>
      <c r="F164" s="1" t="str">
        <f ca="1">INDIRECT($B$1&amp;Items!H$2&amp;$B164)</f>
        <v>Y</v>
      </c>
      <c r="H164" s="13" t="str">
        <f ca="1">INDIRECT($B$1&amp;Items!E$2&amp;$B164)</f>
        <v>Начисление себестоимостных затрат</v>
      </c>
      <c r="I164" s="13" t="str">
        <f ca="1">IF(INDIRECT($B$1&amp;Items!F$2&amp;$B164)="",H164,INDIRECT($B$1&amp;Items!F$2&amp;$B164))</f>
        <v>Начисление затрат этапа-1 бизнес-процесса</v>
      </c>
      <c r="J164" s="1" t="str">
        <f ca="1">IF(INDIRECT($B$1&amp;Items!G$2&amp;$B164)="",IF(H164&lt;&gt;I164,"  "&amp;I164,I164),"    "&amp;INDIRECT($B$1&amp;Items!G$2&amp;$B164))</f>
        <v xml:space="preserve">    Сырье и материалы-9</v>
      </c>
      <c r="S164" s="1">
        <f ca="1">SUM($U164:INDIRECT(ADDRESS(ROW(),SUMIFS($1:$1,$5:$5,MAX($5:$5)))))</f>
        <v>1310796.01</v>
      </c>
      <c r="V164" s="1">
        <f ca="1">SUMIFS(INDIRECT($F$1&amp;$F164&amp;":"&amp;$F164),INDIRECT($F$1&amp;dbP!$D$2&amp;":"&amp;dbP!$D$2),"&gt;="&amp;V$6,INDIRECT($F$1&amp;dbP!$D$2&amp;":"&amp;dbP!$D$2),"&lt;="&amp;V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W164" s="1">
        <f ca="1">SUMIFS(INDIRECT($F$1&amp;$F164&amp;":"&amp;$F164),INDIRECT($F$1&amp;dbP!$D$2&amp;":"&amp;dbP!$D$2),"&gt;="&amp;W$6,INDIRECT($F$1&amp;dbP!$D$2&amp;":"&amp;dbP!$D$2),"&lt;="&amp;W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X164" s="1">
        <f ca="1">SUMIFS(INDIRECT($F$1&amp;$F164&amp;":"&amp;$F164),INDIRECT($F$1&amp;dbP!$D$2&amp;":"&amp;dbP!$D$2),"&gt;="&amp;X$6,INDIRECT($F$1&amp;dbP!$D$2&amp;":"&amp;dbP!$D$2),"&lt;="&amp;X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1310796.01</v>
      </c>
      <c r="Y164" s="1">
        <f ca="1">SUMIFS(INDIRECT($F$1&amp;$F164&amp;":"&amp;$F164),INDIRECT($F$1&amp;dbP!$D$2&amp;":"&amp;dbP!$D$2),"&gt;="&amp;Y$6,INDIRECT($F$1&amp;dbP!$D$2&amp;":"&amp;dbP!$D$2),"&lt;="&amp;Y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Z164" s="1">
        <f ca="1">SUMIFS(INDIRECT($F$1&amp;$F164&amp;":"&amp;$F164),INDIRECT($F$1&amp;dbP!$D$2&amp;":"&amp;dbP!$D$2),"&gt;="&amp;Z$6,INDIRECT($F$1&amp;dbP!$D$2&amp;":"&amp;dbP!$D$2),"&lt;="&amp;Z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A164" s="1">
        <f ca="1">SUMIFS(INDIRECT($F$1&amp;$F164&amp;":"&amp;$F164),INDIRECT($F$1&amp;dbP!$D$2&amp;":"&amp;dbP!$D$2),"&gt;="&amp;AA$6,INDIRECT($F$1&amp;dbP!$D$2&amp;":"&amp;dbP!$D$2),"&lt;="&amp;AA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B164" s="1">
        <f ca="1">SUMIFS(INDIRECT($F$1&amp;$F164&amp;":"&amp;$F164),INDIRECT($F$1&amp;dbP!$D$2&amp;":"&amp;dbP!$D$2),"&gt;="&amp;AB$6,INDIRECT($F$1&amp;dbP!$D$2&amp;":"&amp;dbP!$D$2),"&lt;="&amp;AB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C164" s="1">
        <f ca="1">SUMIFS(INDIRECT($F$1&amp;$F164&amp;":"&amp;$F164),INDIRECT($F$1&amp;dbP!$D$2&amp;":"&amp;dbP!$D$2),"&gt;="&amp;AC$6,INDIRECT($F$1&amp;dbP!$D$2&amp;":"&amp;dbP!$D$2),"&lt;="&amp;AC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D164" s="1">
        <f ca="1">SUMIFS(INDIRECT($F$1&amp;$F164&amp;":"&amp;$F164),INDIRECT($F$1&amp;dbP!$D$2&amp;":"&amp;dbP!$D$2),"&gt;="&amp;AD$6,INDIRECT($F$1&amp;dbP!$D$2&amp;":"&amp;dbP!$D$2),"&lt;="&amp;AD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E164" s="1">
        <f ca="1">SUMIFS(INDIRECT($F$1&amp;$F164&amp;":"&amp;$F164),INDIRECT($F$1&amp;dbP!$D$2&amp;":"&amp;dbP!$D$2),"&gt;="&amp;AE$6,INDIRECT($F$1&amp;dbP!$D$2&amp;":"&amp;dbP!$D$2),"&lt;="&amp;AE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F164" s="1">
        <f ca="1">SUMIFS(INDIRECT($F$1&amp;$F164&amp;":"&amp;$F164),INDIRECT($F$1&amp;dbP!$D$2&amp;":"&amp;dbP!$D$2),"&gt;="&amp;AF$6,INDIRECT($F$1&amp;dbP!$D$2&amp;":"&amp;dbP!$D$2),"&lt;="&amp;AF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G164" s="1">
        <f ca="1">SUMIFS(INDIRECT($F$1&amp;$F164&amp;":"&amp;$F164),INDIRECT($F$1&amp;dbP!$D$2&amp;":"&amp;dbP!$D$2),"&gt;="&amp;AG$6,INDIRECT($F$1&amp;dbP!$D$2&amp;":"&amp;dbP!$D$2),"&lt;="&amp;AG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H164" s="1">
        <f ca="1">SUMIFS(INDIRECT($F$1&amp;$F164&amp;":"&amp;$F164),INDIRECT($F$1&amp;dbP!$D$2&amp;":"&amp;dbP!$D$2),"&gt;="&amp;AH$6,INDIRECT($F$1&amp;dbP!$D$2&amp;":"&amp;dbP!$D$2),"&lt;="&amp;AH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I164" s="1">
        <f ca="1">SUMIFS(INDIRECT($F$1&amp;$F164&amp;":"&amp;$F164),INDIRECT($F$1&amp;dbP!$D$2&amp;":"&amp;dbP!$D$2),"&gt;="&amp;AI$6,INDIRECT($F$1&amp;dbP!$D$2&amp;":"&amp;dbP!$D$2),"&lt;="&amp;AI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J164" s="1">
        <f ca="1">SUMIFS(INDIRECT($F$1&amp;$F164&amp;":"&amp;$F164),INDIRECT($F$1&amp;dbP!$D$2&amp;":"&amp;dbP!$D$2),"&gt;="&amp;AJ$6,INDIRECT($F$1&amp;dbP!$D$2&amp;":"&amp;dbP!$D$2),"&lt;="&amp;AJ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K164" s="1">
        <f ca="1">SUMIFS(INDIRECT($F$1&amp;$F164&amp;":"&amp;$F164),INDIRECT($F$1&amp;dbP!$D$2&amp;":"&amp;dbP!$D$2),"&gt;="&amp;AK$6,INDIRECT($F$1&amp;dbP!$D$2&amp;":"&amp;dbP!$D$2),"&lt;="&amp;AK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L164" s="1">
        <f ca="1">SUMIFS(INDIRECT($F$1&amp;$F164&amp;":"&amp;$F164),INDIRECT($F$1&amp;dbP!$D$2&amp;":"&amp;dbP!$D$2),"&gt;="&amp;AL$6,INDIRECT($F$1&amp;dbP!$D$2&amp;":"&amp;dbP!$D$2),"&lt;="&amp;AL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M164" s="1">
        <f ca="1">SUMIFS(INDIRECT($F$1&amp;$F164&amp;":"&amp;$F164),INDIRECT($F$1&amp;dbP!$D$2&amp;":"&amp;dbP!$D$2),"&gt;="&amp;AM$6,INDIRECT($F$1&amp;dbP!$D$2&amp;":"&amp;dbP!$D$2),"&lt;="&amp;AM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N164" s="1">
        <f ca="1">SUMIFS(INDIRECT($F$1&amp;$F164&amp;":"&amp;$F164),INDIRECT($F$1&amp;dbP!$D$2&amp;":"&amp;dbP!$D$2),"&gt;="&amp;AN$6,INDIRECT($F$1&amp;dbP!$D$2&amp;":"&amp;dbP!$D$2),"&lt;="&amp;AN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O164" s="1">
        <f ca="1">SUMIFS(INDIRECT($F$1&amp;$F164&amp;":"&amp;$F164),INDIRECT($F$1&amp;dbP!$D$2&amp;":"&amp;dbP!$D$2),"&gt;="&amp;AO$6,INDIRECT($F$1&amp;dbP!$D$2&amp;":"&amp;dbP!$D$2),"&lt;="&amp;AO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P164" s="1">
        <f ca="1">SUMIFS(INDIRECT($F$1&amp;$F164&amp;":"&amp;$F164),INDIRECT($F$1&amp;dbP!$D$2&amp;":"&amp;dbP!$D$2),"&gt;="&amp;AP$6,INDIRECT($F$1&amp;dbP!$D$2&amp;":"&amp;dbP!$D$2),"&lt;="&amp;AP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Q164" s="1">
        <f ca="1">SUMIFS(INDIRECT($F$1&amp;$F164&amp;":"&amp;$F164),INDIRECT($F$1&amp;dbP!$D$2&amp;":"&amp;dbP!$D$2),"&gt;="&amp;AQ$6,INDIRECT($F$1&amp;dbP!$D$2&amp;":"&amp;dbP!$D$2),"&lt;="&amp;AQ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R164" s="1">
        <f ca="1">SUMIFS(INDIRECT($F$1&amp;$F164&amp;":"&amp;$F164),INDIRECT($F$1&amp;dbP!$D$2&amp;":"&amp;dbP!$D$2),"&gt;="&amp;AR$6,INDIRECT($F$1&amp;dbP!$D$2&amp;":"&amp;dbP!$D$2),"&lt;="&amp;AR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S164" s="1">
        <f ca="1">SUMIFS(INDIRECT($F$1&amp;$F164&amp;":"&amp;$F164),INDIRECT($F$1&amp;dbP!$D$2&amp;":"&amp;dbP!$D$2),"&gt;="&amp;AS$6,INDIRECT($F$1&amp;dbP!$D$2&amp;":"&amp;dbP!$D$2),"&lt;="&amp;AS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T164" s="1">
        <f ca="1">SUMIFS(INDIRECT($F$1&amp;$F164&amp;":"&amp;$F164),INDIRECT($F$1&amp;dbP!$D$2&amp;":"&amp;dbP!$D$2),"&gt;="&amp;AT$6,INDIRECT($F$1&amp;dbP!$D$2&amp;":"&amp;dbP!$D$2),"&lt;="&amp;AT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U164" s="1">
        <f ca="1">SUMIFS(INDIRECT($F$1&amp;$F164&amp;":"&amp;$F164),INDIRECT($F$1&amp;dbP!$D$2&amp;":"&amp;dbP!$D$2),"&gt;="&amp;AU$6,INDIRECT($F$1&amp;dbP!$D$2&amp;":"&amp;dbP!$D$2),"&lt;="&amp;AU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V164" s="1">
        <f ca="1">SUMIFS(INDIRECT($F$1&amp;$F164&amp;":"&amp;$F164),INDIRECT($F$1&amp;dbP!$D$2&amp;":"&amp;dbP!$D$2),"&gt;="&amp;AV$6,INDIRECT($F$1&amp;dbP!$D$2&amp;":"&amp;dbP!$D$2),"&lt;="&amp;AV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W164" s="1">
        <f ca="1">SUMIFS(INDIRECT($F$1&amp;$F164&amp;":"&amp;$F164),INDIRECT($F$1&amp;dbP!$D$2&amp;":"&amp;dbP!$D$2),"&gt;="&amp;AW$6,INDIRECT($F$1&amp;dbP!$D$2&amp;":"&amp;dbP!$D$2),"&lt;="&amp;AW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X164" s="1">
        <f ca="1">SUMIFS(INDIRECT($F$1&amp;$F164&amp;":"&amp;$F164),INDIRECT($F$1&amp;dbP!$D$2&amp;":"&amp;dbP!$D$2),"&gt;="&amp;AX$6,INDIRECT($F$1&amp;dbP!$D$2&amp;":"&amp;dbP!$D$2),"&lt;="&amp;AX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Y164" s="1">
        <f ca="1">SUMIFS(INDIRECT($F$1&amp;$F164&amp;":"&amp;$F164),INDIRECT($F$1&amp;dbP!$D$2&amp;":"&amp;dbP!$D$2),"&gt;="&amp;AY$6,INDIRECT($F$1&amp;dbP!$D$2&amp;":"&amp;dbP!$D$2),"&lt;="&amp;AY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Z164" s="1">
        <f ca="1">SUMIFS(INDIRECT($F$1&amp;$F164&amp;":"&amp;$F164),INDIRECT($F$1&amp;dbP!$D$2&amp;":"&amp;dbP!$D$2),"&gt;="&amp;AZ$6,INDIRECT($F$1&amp;dbP!$D$2&amp;":"&amp;dbP!$D$2),"&lt;="&amp;AZ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A164" s="1">
        <f ca="1">SUMIFS(INDIRECT($F$1&amp;$F164&amp;":"&amp;$F164),INDIRECT($F$1&amp;dbP!$D$2&amp;":"&amp;dbP!$D$2),"&gt;="&amp;BA$6,INDIRECT($F$1&amp;dbP!$D$2&amp;":"&amp;dbP!$D$2),"&lt;="&amp;BA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B164" s="1">
        <f ca="1">SUMIFS(INDIRECT($F$1&amp;$F164&amp;":"&amp;$F164),INDIRECT($F$1&amp;dbP!$D$2&amp;":"&amp;dbP!$D$2),"&gt;="&amp;BB$6,INDIRECT($F$1&amp;dbP!$D$2&amp;":"&amp;dbP!$D$2),"&lt;="&amp;BB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C164" s="1">
        <f ca="1">SUMIFS(INDIRECT($F$1&amp;$F164&amp;":"&amp;$F164),INDIRECT($F$1&amp;dbP!$D$2&amp;":"&amp;dbP!$D$2),"&gt;="&amp;BC$6,INDIRECT($F$1&amp;dbP!$D$2&amp;":"&amp;dbP!$D$2),"&lt;="&amp;BC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D164" s="1">
        <f ca="1">SUMIFS(INDIRECT($F$1&amp;$F164&amp;":"&amp;$F164),INDIRECT($F$1&amp;dbP!$D$2&amp;":"&amp;dbP!$D$2),"&gt;="&amp;BD$6,INDIRECT($F$1&amp;dbP!$D$2&amp;":"&amp;dbP!$D$2),"&lt;="&amp;BD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E164" s="1">
        <f ca="1">SUMIFS(INDIRECT($F$1&amp;$F164&amp;":"&amp;$F164),INDIRECT($F$1&amp;dbP!$D$2&amp;":"&amp;dbP!$D$2),"&gt;="&amp;BE$6,INDIRECT($F$1&amp;dbP!$D$2&amp;":"&amp;dbP!$D$2),"&lt;="&amp;BE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</row>
    <row r="165" spans="2:57" x14ac:dyDescent="0.3">
      <c r="B165" s="1">
        <f>MAX(B$153:B164)+1</f>
        <v>28</v>
      </c>
      <c r="F165" s="1" t="str">
        <f ca="1">INDIRECT($B$1&amp;Items!H$2&amp;$B165)</f>
        <v>Y</v>
      </c>
      <c r="H165" s="13" t="str">
        <f ca="1">INDIRECT($B$1&amp;Items!E$2&amp;$B165)</f>
        <v>Начисление себестоимостных затрат</v>
      </c>
      <c r="I165" s="13" t="str">
        <f ca="1">IF(INDIRECT($B$1&amp;Items!F$2&amp;$B165)="",H165,INDIRECT($B$1&amp;Items!F$2&amp;$B165))</f>
        <v>Начисление затрат этапа-1 бизнес-процесса</v>
      </c>
      <c r="J165" s="1" t="str">
        <f ca="1">IF(INDIRECT($B$1&amp;Items!G$2&amp;$B165)="",IF(H165&lt;&gt;I165,"  "&amp;I165,I165),"    "&amp;INDIRECT($B$1&amp;Items!G$2&amp;$B165))</f>
        <v xml:space="preserve">    Сырье и материалы-10</v>
      </c>
      <c r="S165" s="1">
        <f ca="1">SUM($U165:INDIRECT(ADDRESS(ROW(),SUMIFS($1:$1,$5:$5,MAX($5:$5)))))</f>
        <v>1219040.2893000001</v>
      </c>
      <c r="V165" s="1">
        <f ca="1">SUMIFS(INDIRECT($F$1&amp;$F165&amp;":"&amp;$F165),INDIRECT($F$1&amp;dbP!$D$2&amp;":"&amp;dbP!$D$2),"&gt;="&amp;V$6,INDIRECT($F$1&amp;dbP!$D$2&amp;":"&amp;dbP!$D$2),"&lt;="&amp;V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W165" s="1">
        <f ca="1">SUMIFS(INDIRECT($F$1&amp;$F165&amp;":"&amp;$F165),INDIRECT($F$1&amp;dbP!$D$2&amp;":"&amp;dbP!$D$2),"&gt;="&amp;W$6,INDIRECT($F$1&amp;dbP!$D$2&amp;":"&amp;dbP!$D$2),"&lt;="&amp;W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X165" s="1">
        <f ca="1">SUMIFS(INDIRECT($F$1&amp;$F165&amp;":"&amp;$F165),INDIRECT($F$1&amp;dbP!$D$2&amp;":"&amp;dbP!$D$2),"&gt;="&amp;X$6,INDIRECT($F$1&amp;dbP!$D$2&amp;":"&amp;dbP!$D$2),"&lt;="&amp;X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1219040.2893000001</v>
      </c>
      <c r="Y165" s="1">
        <f ca="1">SUMIFS(INDIRECT($F$1&amp;$F165&amp;":"&amp;$F165),INDIRECT($F$1&amp;dbP!$D$2&amp;":"&amp;dbP!$D$2),"&gt;="&amp;Y$6,INDIRECT($F$1&amp;dbP!$D$2&amp;":"&amp;dbP!$D$2),"&lt;="&amp;Y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Z165" s="1">
        <f ca="1">SUMIFS(INDIRECT($F$1&amp;$F165&amp;":"&amp;$F165),INDIRECT($F$1&amp;dbP!$D$2&amp;":"&amp;dbP!$D$2),"&gt;="&amp;Z$6,INDIRECT($F$1&amp;dbP!$D$2&amp;":"&amp;dbP!$D$2),"&lt;="&amp;Z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A165" s="1">
        <f ca="1">SUMIFS(INDIRECT($F$1&amp;$F165&amp;":"&amp;$F165),INDIRECT($F$1&amp;dbP!$D$2&amp;":"&amp;dbP!$D$2),"&gt;="&amp;AA$6,INDIRECT($F$1&amp;dbP!$D$2&amp;":"&amp;dbP!$D$2),"&lt;="&amp;AA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B165" s="1">
        <f ca="1">SUMIFS(INDIRECT($F$1&amp;$F165&amp;":"&amp;$F165),INDIRECT($F$1&amp;dbP!$D$2&amp;":"&amp;dbP!$D$2),"&gt;="&amp;AB$6,INDIRECT($F$1&amp;dbP!$D$2&amp;":"&amp;dbP!$D$2),"&lt;="&amp;AB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C165" s="1">
        <f ca="1">SUMIFS(INDIRECT($F$1&amp;$F165&amp;":"&amp;$F165),INDIRECT($F$1&amp;dbP!$D$2&amp;":"&amp;dbP!$D$2),"&gt;="&amp;AC$6,INDIRECT($F$1&amp;dbP!$D$2&amp;":"&amp;dbP!$D$2),"&lt;="&amp;AC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D165" s="1">
        <f ca="1">SUMIFS(INDIRECT($F$1&amp;$F165&amp;":"&amp;$F165),INDIRECT($F$1&amp;dbP!$D$2&amp;":"&amp;dbP!$D$2),"&gt;="&amp;AD$6,INDIRECT($F$1&amp;dbP!$D$2&amp;":"&amp;dbP!$D$2),"&lt;="&amp;AD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E165" s="1">
        <f ca="1">SUMIFS(INDIRECT($F$1&amp;$F165&amp;":"&amp;$F165),INDIRECT($F$1&amp;dbP!$D$2&amp;":"&amp;dbP!$D$2),"&gt;="&amp;AE$6,INDIRECT($F$1&amp;dbP!$D$2&amp;":"&amp;dbP!$D$2),"&lt;="&amp;AE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F165" s="1">
        <f ca="1">SUMIFS(INDIRECT($F$1&amp;$F165&amp;":"&amp;$F165),INDIRECT($F$1&amp;dbP!$D$2&amp;":"&amp;dbP!$D$2),"&gt;="&amp;AF$6,INDIRECT($F$1&amp;dbP!$D$2&amp;":"&amp;dbP!$D$2),"&lt;="&amp;AF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G165" s="1">
        <f ca="1">SUMIFS(INDIRECT($F$1&amp;$F165&amp;":"&amp;$F165),INDIRECT($F$1&amp;dbP!$D$2&amp;":"&amp;dbP!$D$2),"&gt;="&amp;AG$6,INDIRECT($F$1&amp;dbP!$D$2&amp;":"&amp;dbP!$D$2),"&lt;="&amp;AG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H165" s="1">
        <f ca="1">SUMIFS(INDIRECT($F$1&amp;$F165&amp;":"&amp;$F165),INDIRECT($F$1&amp;dbP!$D$2&amp;":"&amp;dbP!$D$2),"&gt;="&amp;AH$6,INDIRECT($F$1&amp;dbP!$D$2&amp;":"&amp;dbP!$D$2),"&lt;="&amp;AH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I165" s="1">
        <f ca="1">SUMIFS(INDIRECT($F$1&amp;$F165&amp;":"&amp;$F165),INDIRECT($F$1&amp;dbP!$D$2&amp;":"&amp;dbP!$D$2),"&gt;="&amp;AI$6,INDIRECT($F$1&amp;dbP!$D$2&amp;":"&amp;dbP!$D$2),"&lt;="&amp;AI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J165" s="1">
        <f ca="1">SUMIFS(INDIRECT($F$1&amp;$F165&amp;":"&amp;$F165),INDIRECT($F$1&amp;dbP!$D$2&amp;":"&amp;dbP!$D$2),"&gt;="&amp;AJ$6,INDIRECT($F$1&amp;dbP!$D$2&amp;":"&amp;dbP!$D$2),"&lt;="&amp;AJ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K165" s="1">
        <f ca="1">SUMIFS(INDIRECT($F$1&amp;$F165&amp;":"&amp;$F165),INDIRECT($F$1&amp;dbP!$D$2&amp;":"&amp;dbP!$D$2),"&gt;="&amp;AK$6,INDIRECT($F$1&amp;dbP!$D$2&amp;":"&amp;dbP!$D$2),"&lt;="&amp;AK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L165" s="1">
        <f ca="1">SUMIFS(INDIRECT($F$1&amp;$F165&amp;":"&amp;$F165),INDIRECT($F$1&amp;dbP!$D$2&amp;":"&amp;dbP!$D$2),"&gt;="&amp;AL$6,INDIRECT($F$1&amp;dbP!$D$2&amp;":"&amp;dbP!$D$2),"&lt;="&amp;AL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M165" s="1">
        <f ca="1">SUMIFS(INDIRECT($F$1&amp;$F165&amp;":"&amp;$F165),INDIRECT($F$1&amp;dbP!$D$2&amp;":"&amp;dbP!$D$2),"&gt;="&amp;AM$6,INDIRECT($F$1&amp;dbP!$D$2&amp;":"&amp;dbP!$D$2),"&lt;="&amp;AM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N165" s="1">
        <f ca="1">SUMIFS(INDIRECT($F$1&amp;$F165&amp;":"&amp;$F165),INDIRECT($F$1&amp;dbP!$D$2&amp;":"&amp;dbP!$D$2),"&gt;="&amp;AN$6,INDIRECT($F$1&amp;dbP!$D$2&amp;":"&amp;dbP!$D$2),"&lt;="&amp;AN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O165" s="1">
        <f ca="1">SUMIFS(INDIRECT($F$1&amp;$F165&amp;":"&amp;$F165),INDIRECT($F$1&amp;dbP!$D$2&amp;":"&amp;dbP!$D$2),"&gt;="&amp;AO$6,INDIRECT($F$1&amp;dbP!$D$2&amp;":"&amp;dbP!$D$2),"&lt;="&amp;AO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P165" s="1">
        <f ca="1">SUMIFS(INDIRECT($F$1&amp;$F165&amp;":"&amp;$F165),INDIRECT($F$1&amp;dbP!$D$2&amp;":"&amp;dbP!$D$2),"&gt;="&amp;AP$6,INDIRECT($F$1&amp;dbP!$D$2&amp;":"&amp;dbP!$D$2),"&lt;="&amp;AP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Q165" s="1">
        <f ca="1">SUMIFS(INDIRECT($F$1&amp;$F165&amp;":"&amp;$F165),INDIRECT($F$1&amp;dbP!$D$2&amp;":"&amp;dbP!$D$2),"&gt;="&amp;AQ$6,INDIRECT($F$1&amp;dbP!$D$2&amp;":"&amp;dbP!$D$2),"&lt;="&amp;AQ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R165" s="1">
        <f ca="1">SUMIFS(INDIRECT($F$1&amp;$F165&amp;":"&amp;$F165),INDIRECT($F$1&amp;dbP!$D$2&amp;":"&amp;dbP!$D$2),"&gt;="&amp;AR$6,INDIRECT($F$1&amp;dbP!$D$2&amp;":"&amp;dbP!$D$2),"&lt;="&amp;AR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S165" s="1">
        <f ca="1">SUMIFS(INDIRECT($F$1&amp;$F165&amp;":"&amp;$F165),INDIRECT($F$1&amp;dbP!$D$2&amp;":"&amp;dbP!$D$2),"&gt;="&amp;AS$6,INDIRECT($F$1&amp;dbP!$D$2&amp;":"&amp;dbP!$D$2),"&lt;="&amp;AS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T165" s="1">
        <f ca="1">SUMIFS(INDIRECT($F$1&amp;$F165&amp;":"&amp;$F165),INDIRECT($F$1&amp;dbP!$D$2&amp;":"&amp;dbP!$D$2),"&gt;="&amp;AT$6,INDIRECT($F$1&amp;dbP!$D$2&amp;":"&amp;dbP!$D$2),"&lt;="&amp;AT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U165" s="1">
        <f ca="1">SUMIFS(INDIRECT($F$1&amp;$F165&amp;":"&amp;$F165),INDIRECT($F$1&amp;dbP!$D$2&amp;":"&amp;dbP!$D$2),"&gt;="&amp;AU$6,INDIRECT($F$1&amp;dbP!$D$2&amp;":"&amp;dbP!$D$2),"&lt;="&amp;AU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V165" s="1">
        <f ca="1">SUMIFS(INDIRECT($F$1&amp;$F165&amp;":"&amp;$F165),INDIRECT($F$1&amp;dbP!$D$2&amp;":"&amp;dbP!$D$2),"&gt;="&amp;AV$6,INDIRECT($F$1&amp;dbP!$D$2&amp;":"&amp;dbP!$D$2),"&lt;="&amp;AV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W165" s="1">
        <f ca="1">SUMIFS(INDIRECT($F$1&amp;$F165&amp;":"&amp;$F165),INDIRECT($F$1&amp;dbP!$D$2&amp;":"&amp;dbP!$D$2),"&gt;="&amp;AW$6,INDIRECT($F$1&amp;dbP!$D$2&amp;":"&amp;dbP!$D$2),"&lt;="&amp;AW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X165" s="1">
        <f ca="1">SUMIFS(INDIRECT($F$1&amp;$F165&amp;":"&amp;$F165),INDIRECT($F$1&amp;dbP!$D$2&amp;":"&amp;dbP!$D$2),"&gt;="&amp;AX$6,INDIRECT($F$1&amp;dbP!$D$2&amp;":"&amp;dbP!$D$2),"&lt;="&amp;AX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Y165" s="1">
        <f ca="1">SUMIFS(INDIRECT($F$1&amp;$F165&amp;":"&amp;$F165),INDIRECT($F$1&amp;dbP!$D$2&amp;":"&amp;dbP!$D$2),"&gt;="&amp;AY$6,INDIRECT($F$1&amp;dbP!$D$2&amp;":"&amp;dbP!$D$2),"&lt;="&amp;AY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Z165" s="1">
        <f ca="1">SUMIFS(INDIRECT($F$1&amp;$F165&amp;":"&amp;$F165),INDIRECT($F$1&amp;dbP!$D$2&amp;":"&amp;dbP!$D$2),"&gt;="&amp;AZ$6,INDIRECT($F$1&amp;dbP!$D$2&amp;":"&amp;dbP!$D$2),"&lt;="&amp;AZ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A165" s="1">
        <f ca="1">SUMIFS(INDIRECT($F$1&amp;$F165&amp;":"&amp;$F165),INDIRECT($F$1&amp;dbP!$D$2&amp;":"&amp;dbP!$D$2),"&gt;="&amp;BA$6,INDIRECT($F$1&amp;dbP!$D$2&amp;":"&amp;dbP!$D$2),"&lt;="&amp;BA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B165" s="1">
        <f ca="1">SUMIFS(INDIRECT($F$1&amp;$F165&amp;":"&amp;$F165),INDIRECT($F$1&amp;dbP!$D$2&amp;":"&amp;dbP!$D$2),"&gt;="&amp;BB$6,INDIRECT($F$1&amp;dbP!$D$2&amp;":"&amp;dbP!$D$2),"&lt;="&amp;BB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C165" s="1">
        <f ca="1">SUMIFS(INDIRECT($F$1&amp;$F165&amp;":"&amp;$F165),INDIRECT($F$1&amp;dbP!$D$2&amp;":"&amp;dbP!$D$2),"&gt;="&amp;BC$6,INDIRECT($F$1&amp;dbP!$D$2&amp;":"&amp;dbP!$D$2),"&lt;="&amp;BC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D165" s="1">
        <f ca="1">SUMIFS(INDIRECT($F$1&amp;$F165&amp;":"&amp;$F165),INDIRECT($F$1&amp;dbP!$D$2&amp;":"&amp;dbP!$D$2),"&gt;="&amp;BD$6,INDIRECT($F$1&amp;dbP!$D$2&amp;":"&amp;dbP!$D$2),"&lt;="&amp;BD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E165" s="1">
        <f ca="1">SUMIFS(INDIRECT($F$1&amp;$F165&amp;":"&amp;$F165),INDIRECT($F$1&amp;dbP!$D$2&amp;":"&amp;dbP!$D$2),"&gt;="&amp;BE$6,INDIRECT($F$1&amp;dbP!$D$2&amp;":"&amp;dbP!$D$2),"&lt;="&amp;BE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</row>
    <row r="166" spans="2:57" x14ac:dyDescent="0.3">
      <c r="B166" s="1">
        <f>MAX(B$153:B165)+1</f>
        <v>29</v>
      </c>
      <c r="F166" s="1" t="str">
        <f ca="1">INDIRECT($B$1&amp;Items!H$2&amp;$B166)</f>
        <v>Y</v>
      </c>
      <c r="H166" s="13" t="str">
        <f ca="1">INDIRECT($B$1&amp;Items!E$2&amp;$B166)</f>
        <v>Начисление себестоимостных затрат</v>
      </c>
      <c r="I166" s="13" t="str">
        <f ca="1">IF(INDIRECT($B$1&amp;Items!F$2&amp;$B166)="",H166,INDIRECT($B$1&amp;Items!F$2&amp;$B166))</f>
        <v>Начисление затрат этапа-1 бизнес-процесса</v>
      </c>
      <c r="J166" s="1" t="str">
        <f ca="1">IF(INDIRECT($B$1&amp;Items!G$2&amp;$B166)="",IF(H166&lt;&gt;I166,"  "&amp;I166,I166),"    "&amp;INDIRECT($B$1&amp;Items!G$2&amp;$B166))</f>
        <v xml:space="preserve">    Сырье и материалы-11</v>
      </c>
      <c r="S166" s="1">
        <f ca="1">SUM($U166:INDIRECT(ADDRESS(ROW(),SUMIFS($1:$1,$5:$5,MAX($5:$5)))))</f>
        <v>1402551.7307000002</v>
      </c>
      <c r="V166" s="1">
        <f ca="1">SUMIFS(INDIRECT($F$1&amp;$F166&amp;":"&amp;$F166),INDIRECT($F$1&amp;dbP!$D$2&amp;":"&amp;dbP!$D$2),"&gt;="&amp;V$6,INDIRECT($F$1&amp;dbP!$D$2&amp;":"&amp;dbP!$D$2),"&lt;="&amp;V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W166" s="1">
        <f ca="1">SUMIFS(INDIRECT($F$1&amp;$F166&amp;":"&amp;$F166),INDIRECT($F$1&amp;dbP!$D$2&amp;":"&amp;dbP!$D$2),"&gt;="&amp;W$6,INDIRECT($F$1&amp;dbP!$D$2&amp;":"&amp;dbP!$D$2),"&lt;="&amp;W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X166" s="1">
        <f ca="1">SUMIFS(INDIRECT($F$1&amp;$F166&amp;":"&amp;$F166),INDIRECT($F$1&amp;dbP!$D$2&amp;":"&amp;dbP!$D$2),"&gt;="&amp;X$6,INDIRECT($F$1&amp;dbP!$D$2&amp;":"&amp;dbP!$D$2),"&lt;="&amp;X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Y166" s="1">
        <f ca="1">SUMIFS(INDIRECT($F$1&amp;$F166&amp;":"&amp;$F166),INDIRECT($F$1&amp;dbP!$D$2&amp;":"&amp;dbP!$D$2),"&gt;="&amp;Y$6,INDIRECT($F$1&amp;dbP!$D$2&amp;":"&amp;dbP!$D$2),"&lt;="&amp;Y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1402551.7307000002</v>
      </c>
      <c r="Z166" s="1">
        <f ca="1">SUMIFS(INDIRECT($F$1&amp;$F166&amp;":"&amp;$F166),INDIRECT($F$1&amp;dbP!$D$2&amp;":"&amp;dbP!$D$2),"&gt;="&amp;Z$6,INDIRECT($F$1&amp;dbP!$D$2&amp;":"&amp;dbP!$D$2),"&lt;="&amp;Z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A166" s="1">
        <f ca="1">SUMIFS(INDIRECT($F$1&amp;$F166&amp;":"&amp;$F166),INDIRECT($F$1&amp;dbP!$D$2&amp;":"&amp;dbP!$D$2),"&gt;="&amp;AA$6,INDIRECT($F$1&amp;dbP!$D$2&amp;":"&amp;dbP!$D$2),"&lt;="&amp;AA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B166" s="1">
        <f ca="1">SUMIFS(INDIRECT($F$1&amp;$F166&amp;":"&amp;$F166),INDIRECT($F$1&amp;dbP!$D$2&amp;":"&amp;dbP!$D$2),"&gt;="&amp;AB$6,INDIRECT($F$1&amp;dbP!$D$2&amp;":"&amp;dbP!$D$2),"&lt;="&amp;AB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C166" s="1">
        <f ca="1">SUMIFS(INDIRECT($F$1&amp;$F166&amp;":"&amp;$F166),INDIRECT($F$1&amp;dbP!$D$2&amp;":"&amp;dbP!$D$2),"&gt;="&amp;AC$6,INDIRECT($F$1&amp;dbP!$D$2&amp;":"&amp;dbP!$D$2),"&lt;="&amp;AC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D166" s="1">
        <f ca="1">SUMIFS(INDIRECT($F$1&amp;$F166&amp;":"&amp;$F166),INDIRECT($F$1&amp;dbP!$D$2&amp;":"&amp;dbP!$D$2),"&gt;="&amp;AD$6,INDIRECT($F$1&amp;dbP!$D$2&amp;":"&amp;dbP!$D$2),"&lt;="&amp;AD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E166" s="1">
        <f ca="1">SUMIFS(INDIRECT($F$1&amp;$F166&amp;":"&amp;$F166),INDIRECT($F$1&amp;dbP!$D$2&amp;":"&amp;dbP!$D$2),"&gt;="&amp;AE$6,INDIRECT($F$1&amp;dbP!$D$2&amp;":"&amp;dbP!$D$2),"&lt;="&amp;AE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F166" s="1">
        <f ca="1">SUMIFS(INDIRECT($F$1&amp;$F166&amp;":"&amp;$F166),INDIRECT($F$1&amp;dbP!$D$2&amp;":"&amp;dbP!$D$2),"&gt;="&amp;AF$6,INDIRECT($F$1&amp;dbP!$D$2&amp;":"&amp;dbP!$D$2),"&lt;="&amp;AF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G166" s="1">
        <f ca="1">SUMIFS(INDIRECT($F$1&amp;$F166&amp;":"&amp;$F166),INDIRECT($F$1&amp;dbP!$D$2&amp;":"&amp;dbP!$D$2),"&gt;="&amp;AG$6,INDIRECT($F$1&amp;dbP!$D$2&amp;":"&amp;dbP!$D$2),"&lt;="&amp;AG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H166" s="1">
        <f ca="1">SUMIFS(INDIRECT($F$1&amp;$F166&amp;":"&amp;$F166),INDIRECT($F$1&amp;dbP!$D$2&amp;":"&amp;dbP!$D$2),"&gt;="&amp;AH$6,INDIRECT($F$1&amp;dbP!$D$2&amp;":"&amp;dbP!$D$2),"&lt;="&amp;AH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I166" s="1">
        <f ca="1">SUMIFS(INDIRECT($F$1&amp;$F166&amp;":"&amp;$F166),INDIRECT($F$1&amp;dbP!$D$2&amp;":"&amp;dbP!$D$2),"&gt;="&amp;AI$6,INDIRECT($F$1&amp;dbP!$D$2&amp;":"&amp;dbP!$D$2),"&lt;="&amp;AI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J166" s="1">
        <f ca="1">SUMIFS(INDIRECT($F$1&amp;$F166&amp;":"&amp;$F166),INDIRECT($F$1&amp;dbP!$D$2&amp;":"&amp;dbP!$D$2),"&gt;="&amp;AJ$6,INDIRECT($F$1&amp;dbP!$D$2&amp;":"&amp;dbP!$D$2),"&lt;="&amp;AJ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K166" s="1">
        <f ca="1">SUMIFS(INDIRECT($F$1&amp;$F166&amp;":"&amp;$F166),INDIRECT($F$1&amp;dbP!$D$2&amp;":"&amp;dbP!$D$2),"&gt;="&amp;AK$6,INDIRECT($F$1&amp;dbP!$D$2&amp;":"&amp;dbP!$D$2),"&lt;="&amp;AK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L166" s="1">
        <f ca="1">SUMIFS(INDIRECT($F$1&amp;$F166&amp;":"&amp;$F166),INDIRECT($F$1&amp;dbP!$D$2&amp;":"&amp;dbP!$D$2),"&gt;="&amp;AL$6,INDIRECT($F$1&amp;dbP!$D$2&amp;":"&amp;dbP!$D$2),"&lt;="&amp;AL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M166" s="1">
        <f ca="1">SUMIFS(INDIRECT($F$1&amp;$F166&amp;":"&amp;$F166),INDIRECT($F$1&amp;dbP!$D$2&amp;":"&amp;dbP!$D$2),"&gt;="&amp;AM$6,INDIRECT($F$1&amp;dbP!$D$2&amp;":"&amp;dbP!$D$2),"&lt;="&amp;AM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N166" s="1">
        <f ca="1">SUMIFS(INDIRECT($F$1&amp;$F166&amp;":"&amp;$F166),INDIRECT($F$1&amp;dbP!$D$2&amp;":"&amp;dbP!$D$2),"&gt;="&amp;AN$6,INDIRECT($F$1&amp;dbP!$D$2&amp;":"&amp;dbP!$D$2),"&lt;="&amp;AN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O166" s="1">
        <f ca="1">SUMIFS(INDIRECT($F$1&amp;$F166&amp;":"&amp;$F166),INDIRECT($F$1&amp;dbP!$D$2&amp;":"&amp;dbP!$D$2),"&gt;="&amp;AO$6,INDIRECT($F$1&amp;dbP!$D$2&amp;":"&amp;dbP!$D$2),"&lt;="&amp;AO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P166" s="1">
        <f ca="1">SUMIFS(INDIRECT($F$1&amp;$F166&amp;":"&amp;$F166),INDIRECT($F$1&amp;dbP!$D$2&amp;":"&amp;dbP!$D$2),"&gt;="&amp;AP$6,INDIRECT($F$1&amp;dbP!$D$2&amp;":"&amp;dbP!$D$2),"&lt;="&amp;AP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Q166" s="1">
        <f ca="1">SUMIFS(INDIRECT($F$1&amp;$F166&amp;":"&amp;$F166),INDIRECT($F$1&amp;dbP!$D$2&amp;":"&amp;dbP!$D$2),"&gt;="&amp;AQ$6,INDIRECT($F$1&amp;dbP!$D$2&amp;":"&amp;dbP!$D$2),"&lt;="&amp;AQ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R166" s="1">
        <f ca="1">SUMIFS(INDIRECT($F$1&amp;$F166&amp;":"&amp;$F166),INDIRECT($F$1&amp;dbP!$D$2&amp;":"&amp;dbP!$D$2),"&gt;="&amp;AR$6,INDIRECT($F$1&amp;dbP!$D$2&amp;":"&amp;dbP!$D$2),"&lt;="&amp;AR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S166" s="1">
        <f ca="1">SUMIFS(INDIRECT($F$1&amp;$F166&amp;":"&amp;$F166),INDIRECT($F$1&amp;dbP!$D$2&amp;":"&amp;dbP!$D$2),"&gt;="&amp;AS$6,INDIRECT($F$1&amp;dbP!$D$2&amp;":"&amp;dbP!$D$2),"&lt;="&amp;AS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T166" s="1">
        <f ca="1">SUMIFS(INDIRECT($F$1&amp;$F166&amp;":"&amp;$F166),INDIRECT($F$1&amp;dbP!$D$2&amp;":"&amp;dbP!$D$2),"&gt;="&amp;AT$6,INDIRECT($F$1&amp;dbP!$D$2&amp;":"&amp;dbP!$D$2),"&lt;="&amp;AT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U166" s="1">
        <f ca="1">SUMIFS(INDIRECT($F$1&amp;$F166&amp;":"&amp;$F166),INDIRECT($F$1&amp;dbP!$D$2&amp;":"&amp;dbP!$D$2),"&gt;="&amp;AU$6,INDIRECT($F$1&amp;dbP!$D$2&amp;":"&amp;dbP!$D$2),"&lt;="&amp;AU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V166" s="1">
        <f ca="1">SUMIFS(INDIRECT($F$1&amp;$F166&amp;":"&amp;$F166),INDIRECT($F$1&amp;dbP!$D$2&amp;":"&amp;dbP!$D$2),"&gt;="&amp;AV$6,INDIRECT($F$1&amp;dbP!$D$2&amp;":"&amp;dbP!$D$2),"&lt;="&amp;AV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W166" s="1">
        <f ca="1">SUMIFS(INDIRECT($F$1&amp;$F166&amp;":"&amp;$F166),INDIRECT($F$1&amp;dbP!$D$2&amp;":"&amp;dbP!$D$2),"&gt;="&amp;AW$6,INDIRECT($F$1&amp;dbP!$D$2&amp;":"&amp;dbP!$D$2),"&lt;="&amp;AW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X166" s="1">
        <f ca="1">SUMIFS(INDIRECT($F$1&amp;$F166&amp;":"&amp;$F166),INDIRECT($F$1&amp;dbP!$D$2&amp;":"&amp;dbP!$D$2),"&gt;="&amp;AX$6,INDIRECT($F$1&amp;dbP!$D$2&amp;":"&amp;dbP!$D$2),"&lt;="&amp;AX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Y166" s="1">
        <f ca="1">SUMIFS(INDIRECT($F$1&amp;$F166&amp;":"&amp;$F166),INDIRECT($F$1&amp;dbP!$D$2&amp;":"&amp;dbP!$D$2),"&gt;="&amp;AY$6,INDIRECT($F$1&amp;dbP!$D$2&amp;":"&amp;dbP!$D$2),"&lt;="&amp;AY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Z166" s="1">
        <f ca="1">SUMIFS(INDIRECT($F$1&amp;$F166&amp;":"&amp;$F166),INDIRECT($F$1&amp;dbP!$D$2&amp;":"&amp;dbP!$D$2),"&gt;="&amp;AZ$6,INDIRECT($F$1&amp;dbP!$D$2&amp;":"&amp;dbP!$D$2),"&lt;="&amp;AZ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A166" s="1">
        <f ca="1">SUMIFS(INDIRECT($F$1&amp;$F166&amp;":"&amp;$F166),INDIRECT($F$1&amp;dbP!$D$2&amp;":"&amp;dbP!$D$2),"&gt;="&amp;BA$6,INDIRECT($F$1&amp;dbP!$D$2&amp;":"&amp;dbP!$D$2),"&lt;="&amp;BA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B166" s="1">
        <f ca="1">SUMIFS(INDIRECT($F$1&amp;$F166&amp;":"&amp;$F166),INDIRECT($F$1&amp;dbP!$D$2&amp;":"&amp;dbP!$D$2),"&gt;="&amp;BB$6,INDIRECT($F$1&amp;dbP!$D$2&amp;":"&amp;dbP!$D$2),"&lt;="&amp;BB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C166" s="1">
        <f ca="1">SUMIFS(INDIRECT($F$1&amp;$F166&amp;":"&amp;$F166),INDIRECT($F$1&amp;dbP!$D$2&amp;":"&amp;dbP!$D$2),"&gt;="&amp;BC$6,INDIRECT($F$1&amp;dbP!$D$2&amp;":"&amp;dbP!$D$2),"&lt;="&amp;BC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D166" s="1">
        <f ca="1">SUMIFS(INDIRECT($F$1&amp;$F166&amp;":"&amp;$F166),INDIRECT($F$1&amp;dbP!$D$2&amp;":"&amp;dbP!$D$2),"&gt;="&amp;BD$6,INDIRECT($F$1&amp;dbP!$D$2&amp;":"&amp;dbP!$D$2),"&lt;="&amp;BD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E166" s="1">
        <f ca="1">SUMIFS(INDIRECT($F$1&amp;$F166&amp;":"&amp;$F166),INDIRECT($F$1&amp;dbP!$D$2&amp;":"&amp;dbP!$D$2),"&gt;="&amp;BE$6,INDIRECT($F$1&amp;dbP!$D$2&amp;":"&amp;dbP!$D$2),"&lt;="&amp;BE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</row>
    <row r="167" spans="2:57" x14ac:dyDescent="0.3">
      <c r="B167" s="1">
        <f>MAX(B$153:B166)+1</f>
        <v>30</v>
      </c>
      <c r="F167" s="1" t="str">
        <f ca="1">INDIRECT($B$1&amp;Items!H$2&amp;$B167)</f>
        <v>Y</v>
      </c>
      <c r="H167" s="13" t="str">
        <f ca="1">INDIRECT($B$1&amp;Items!E$2&amp;$B167)</f>
        <v>Начисление себестоимостных затрат</v>
      </c>
      <c r="I167" s="13" t="str">
        <f ca="1">IF(INDIRECT($B$1&amp;Items!F$2&amp;$B167)="",H167,INDIRECT($B$1&amp;Items!F$2&amp;$B167))</f>
        <v>Начисление затрат этапа-2 бизнес-процесса</v>
      </c>
      <c r="J167" s="1" t="str">
        <f ca="1">IF(INDIRECT($B$1&amp;Items!G$2&amp;$B167)="",IF(H167&lt;&gt;I167,"  "&amp;I167,I167),"    "&amp;INDIRECT($B$1&amp;Items!G$2&amp;$B167))</f>
        <v xml:space="preserve">  Начисление затрат этапа-2 бизнес-процесса</v>
      </c>
      <c r="S167" s="1">
        <f ca="1">SUM($U167:INDIRECT(ADDRESS(ROW(),SUMIFS($1:$1,$5:$5,MAX($5:$5)))))</f>
        <v>10634926.526999999</v>
      </c>
      <c r="V167" s="1">
        <f ca="1">SUMIFS(INDIRECT($F$1&amp;$F167&amp;":"&amp;$F167),INDIRECT($F$1&amp;dbP!$D$2&amp;":"&amp;dbP!$D$2),"&gt;="&amp;V$6,INDIRECT($F$1&amp;dbP!$D$2&amp;":"&amp;dbP!$D$2),"&lt;="&amp;V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3567656.2376999995</v>
      </c>
      <c r="W167" s="1">
        <f ca="1">SUMIFS(INDIRECT($F$1&amp;$F167&amp;":"&amp;$F167),INDIRECT($F$1&amp;dbP!$D$2&amp;":"&amp;dbP!$D$2),"&gt;="&amp;W$6,INDIRECT($F$1&amp;dbP!$D$2&amp;":"&amp;dbP!$D$2),"&lt;="&amp;W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1169040.2893000001</v>
      </c>
      <c r="X167" s="1">
        <f ca="1">SUMIFS(INDIRECT($F$1&amp;$F167&amp;":"&amp;$F167),INDIRECT($F$1&amp;dbP!$D$2&amp;":"&amp;dbP!$D$2),"&gt;="&amp;X$6,INDIRECT($F$1&amp;dbP!$D$2&amp;":"&amp;dbP!$D$2),"&lt;="&amp;X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Y167" s="1">
        <f ca="1">SUMIFS(INDIRECT($F$1&amp;$F167&amp;":"&amp;$F167),INDIRECT($F$1&amp;dbP!$D$2&amp;":"&amp;dbP!$D$2),"&gt;="&amp;Y$6,INDIRECT($F$1&amp;dbP!$D$2&amp;":"&amp;dbP!$D$2),"&lt;="&amp;Y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1780000</v>
      </c>
      <c r="Z167" s="1">
        <f ca="1">SUMIFS(INDIRECT($F$1&amp;$F167&amp;":"&amp;$F167),INDIRECT($F$1&amp;dbP!$D$2&amp;":"&amp;dbP!$D$2),"&gt;="&amp;Z$6,INDIRECT($F$1&amp;dbP!$D$2&amp;":"&amp;dbP!$D$2),"&lt;="&amp;Z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3103473</v>
      </c>
      <c r="AA167" s="1">
        <f ca="1">SUMIFS(INDIRECT($F$1&amp;$F167&amp;":"&amp;$F167),INDIRECT($F$1&amp;dbP!$D$2&amp;":"&amp;dbP!$D$2),"&gt;="&amp;AA$6,INDIRECT($F$1&amp;dbP!$D$2&amp;":"&amp;dbP!$D$2),"&lt;="&amp;AA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1014757</v>
      </c>
      <c r="AB167" s="1">
        <f ca="1">SUMIFS(INDIRECT($F$1&amp;$F167&amp;":"&amp;$F167),INDIRECT($F$1&amp;dbP!$D$2&amp;":"&amp;dbP!$D$2),"&gt;="&amp;AB$6,INDIRECT($F$1&amp;dbP!$D$2&amp;":"&amp;dbP!$D$2),"&lt;="&amp;AB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C167" s="1">
        <f ca="1">SUMIFS(INDIRECT($F$1&amp;$F167&amp;":"&amp;$F167),INDIRECT($F$1&amp;dbP!$D$2&amp;":"&amp;dbP!$D$2),"&gt;="&amp;AC$6,INDIRECT($F$1&amp;dbP!$D$2&amp;":"&amp;dbP!$D$2),"&lt;="&amp;AC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D167" s="1">
        <f ca="1">SUMIFS(INDIRECT($F$1&amp;$F167&amp;":"&amp;$F167),INDIRECT($F$1&amp;dbP!$D$2&amp;":"&amp;dbP!$D$2),"&gt;="&amp;AD$6,INDIRECT($F$1&amp;dbP!$D$2&amp;":"&amp;dbP!$D$2),"&lt;="&amp;AD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E167" s="1">
        <f ca="1">SUMIFS(INDIRECT($F$1&amp;$F167&amp;":"&amp;$F167),INDIRECT($F$1&amp;dbP!$D$2&amp;":"&amp;dbP!$D$2),"&gt;="&amp;AE$6,INDIRECT($F$1&amp;dbP!$D$2&amp;":"&amp;dbP!$D$2),"&lt;="&amp;AE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F167" s="1">
        <f ca="1">SUMIFS(INDIRECT($F$1&amp;$F167&amp;":"&amp;$F167),INDIRECT($F$1&amp;dbP!$D$2&amp;":"&amp;dbP!$D$2),"&gt;="&amp;AF$6,INDIRECT($F$1&amp;dbP!$D$2&amp;":"&amp;dbP!$D$2),"&lt;="&amp;AF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G167" s="1">
        <f ca="1">SUMIFS(INDIRECT($F$1&amp;$F167&amp;":"&amp;$F167),INDIRECT($F$1&amp;dbP!$D$2&amp;":"&amp;dbP!$D$2),"&gt;="&amp;AG$6,INDIRECT($F$1&amp;dbP!$D$2&amp;":"&amp;dbP!$D$2),"&lt;="&amp;AG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H167" s="1">
        <f ca="1">SUMIFS(INDIRECT($F$1&amp;$F167&amp;":"&amp;$F167),INDIRECT($F$1&amp;dbP!$D$2&amp;":"&amp;dbP!$D$2),"&gt;="&amp;AH$6,INDIRECT($F$1&amp;dbP!$D$2&amp;":"&amp;dbP!$D$2),"&lt;="&amp;AH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I167" s="1">
        <f ca="1">SUMIFS(INDIRECT($F$1&amp;$F167&amp;":"&amp;$F167),INDIRECT($F$1&amp;dbP!$D$2&amp;":"&amp;dbP!$D$2),"&gt;="&amp;AI$6,INDIRECT($F$1&amp;dbP!$D$2&amp;":"&amp;dbP!$D$2),"&lt;="&amp;AI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J167" s="1">
        <f ca="1">SUMIFS(INDIRECT($F$1&amp;$F167&amp;":"&amp;$F167),INDIRECT($F$1&amp;dbP!$D$2&amp;":"&amp;dbP!$D$2),"&gt;="&amp;AJ$6,INDIRECT($F$1&amp;dbP!$D$2&amp;":"&amp;dbP!$D$2),"&lt;="&amp;AJ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K167" s="1">
        <f ca="1">SUMIFS(INDIRECT($F$1&amp;$F167&amp;":"&amp;$F167),INDIRECT($F$1&amp;dbP!$D$2&amp;":"&amp;dbP!$D$2),"&gt;="&amp;AK$6,INDIRECT($F$1&amp;dbP!$D$2&amp;":"&amp;dbP!$D$2),"&lt;="&amp;AK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L167" s="1">
        <f ca="1">SUMIFS(INDIRECT($F$1&amp;$F167&amp;":"&amp;$F167),INDIRECT($F$1&amp;dbP!$D$2&amp;":"&amp;dbP!$D$2),"&gt;="&amp;AL$6,INDIRECT($F$1&amp;dbP!$D$2&amp;":"&amp;dbP!$D$2),"&lt;="&amp;AL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M167" s="1">
        <f ca="1">SUMIFS(INDIRECT($F$1&amp;$F167&amp;":"&amp;$F167),INDIRECT($F$1&amp;dbP!$D$2&amp;":"&amp;dbP!$D$2),"&gt;="&amp;AM$6,INDIRECT($F$1&amp;dbP!$D$2&amp;":"&amp;dbP!$D$2),"&lt;="&amp;AM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N167" s="1">
        <f ca="1">SUMIFS(INDIRECT($F$1&amp;$F167&amp;":"&amp;$F167),INDIRECT($F$1&amp;dbP!$D$2&amp;":"&amp;dbP!$D$2),"&gt;="&amp;AN$6,INDIRECT($F$1&amp;dbP!$D$2&amp;":"&amp;dbP!$D$2),"&lt;="&amp;AN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O167" s="1">
        <f ca="1">SUMIFS(INDIRECT($F$1&amp;$F167&amp;":"&amp;$F167),INDIRECT($F$1&amp;dbP!$D$2&amp;":"&amp;dbP!$D$2),"&gt;="&amp;AO$6,INDIRECT($F$1&amp;dbP!$D$2&amp;":"&amp;dbP!$D$2),"&lt;="&amp;AO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P167" s="1">
        <f ca="1">SUMIFS(INDIRECT($F$1&amp;$F167&amp;":"&amp;$F167),INDIRECT($F$1&amp;dbP!$D$2&amp;":"&amp;dbP!$D$2),"&gt;="&amp;AP$6,INDIRECT($F$1&amp;dbP!$D$2&amp;":"&amp;dbP!$D$2),"&lt;="&amp;AP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Q167" s="1">
        <f ca="1">SUMIFS(INDIRECT($F$1&amp;$F167&amp;":"&amp;$F167),INDIRECT($F$1&amp;dbP!$D$2&amp;":"&amp;dbP!$D$2),"&gt;="&amp;AQ$6,INDIRECT($F$1&amp;dbP!$D$2&amp;":"&amp;dbP!$D$2),"&lt;="&amp;AQ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R167" s="1">
        <f ca="1">SUMIFS(INDIRECT($F$1&amp;$F167&amp;":"&amp;$F167),INDIRECT($F$1&amp;dbP!$D$2&amp;":"&amp;dbP!$D$2),"&gt;="&amp;AR$6,INDIRECT($F$1&amp;dbP!$D$2&amp;":"&amp;dbP!$D$2),"&lt;="&amp;AR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S167" s="1">
        <f ca="1">SUMIFS(INDIRECT($F$1&amp;$F167&amp;":"&amp;$F167),INDIRECT($F$1&amp;dbP!$D$2&amp;":"&amp;dbP!$D$2),"&gt;="&amp;AS$6,INDIRECT($F$1&amp;dbP!$D$2&amp;":"&amp;dbP!$D$2),"&lt;="&amp;AS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T167" s="1">
        <f ca="1">SUMIFS(INDIRECT($F$1&amp;$F167&amp;":"&amp;$F167),INDIRECT($F$1&amp;dbP!$D$2&amp;":"&amp;dbP!$D$2),"&gt;="&amp;AT$6,INDIRECT($F$1&amp;dbP!$D$2&amp;":"&amp;dbP!$D$2),"&lt;="&amp;AT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U167" s="1">
        <f ca="1">SUMIFS(INDIRECT($F$1&amp;$F167&amp;":"&amp;$F167),INDIRECT($F$1&amp;dbP!$D$2&amp;":"&amp;dbP!$D$2),"&gt;="&amp;AU$6,INDIRECT($F$1&amp;dbP!$D$2&amp;":"&amp;dbP!$D$2),"&lt;="&amp;AU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V167" s="1">
        <f ca="1">SUMIFS(INDIRECT($F$1&amp;$F167&amp;":"&amp;$F167),INDIRECT($F$1&amp;dbP!$D$2&amp;":"&amp;dbP!$D$2),"&gt;="&amp;AV$6,INDIRECT($F$1&amp;dbP!$D$2&amp;":"&amp;dbP!$D$2),"&lt;="&amp;AV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W167" s="1">
        <f ca="1">SUMIFS(INDIRECT($F$1&amp;$F167&amp;":"&amp;$F167),INDIRECT($F$1&amp;dbP!$D$2&amp;":"&amp;dbP!$D$2),"&gt;="&amp;AW$6,INDIRECT($F$1&amp;dbP!$D$2&amp;":"&amp;dbP!$D$2),"&lt;="&amp;AW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X167" s="1">
        <f ca="1">SUMIFS(INDIRECT($F$1&amp;$F167&amp;":"&amp;$F167),INDIRECT($F$1&amp;dbP!$D$2&amp;":"&amp;dbP!$D$2),"&gt;="&amp;AX$6,INDIRECT($F$1&amp;dbP!$D$2&amp;":"&amp;dbP!$D$2),"&lt;="&amp;AX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Y167" s="1">
        <f ca="1">SUMIFS(INDIRECT($F$1&amp;$F167&amp;":"&amp;$F167),INDIRECT($F$1&amp;dbP!$D$2&amp;":"&amp;dbP!$D$2),"&gt;="&amp;AY$6,INDIRECT($F$1&amp;dbP!$D$2&amp;":"&amp;dbP!$D$2),"&lt;="&amp;AY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Z167" s="1">
        <f ca="1">SUMIFS(INDIRECT($F$1&amp;$F167&amp;":"&amp;$F167),INDIRECT($F$1&amp;dbP!$D$2&amp;":"&amp;dbP!$D$2),"&gt;="&amp;AZ$6,INDIRECT($F$1&amp;dbP!$D$2&amp;":"&amp;dbP!$D$2),"&lt;="&amp;AZ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A167" s="1">
        <f ca="1">SUMIFS(INDIRECT($F$1&amp;$F167&amp;":"&amp;$F167),INDIRECT($F$1&amp;dbP!$D$2&amp;":"&amp;dbP!$D$2),"&gt;="&amp;BA$6,INDIRECT($F$1&amp;dbP!$D$2&amp;":"&amp;dbP!$D$2),"&lt;="&amp;BA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B167" s="1">
        <f ca="1">SUMIFS(INDIRECT($F$1&amp;$F167&amp;":"&amp;$F167),INDIRECT($F$1&amp;dbP!$D$2&amp;":"&amp;dbP!$D$2),"&gt;="&amp;BB$6,INDIRECT($F$1&amp;dbP!$D$2&amp;":"&amp;dbP!$D$2),"&lt;="&amp;BB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C167" s="1">
        <f ca="1">SUMIFS(INDIRECT($F$1&amp;$F167&amp;":"&amp;$F167),INDIRECT($F$1&amp;dbP!$D$2&amp;":"&amp;dbP!$D$2),"&gt;="&amp;BC$6,INDIRECT($F$1&amp;dbP!$D$2&amp;":"&amp;dbP!$D$2),"&lt;="&amp;BC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D167" s="1">
        <f ca="1">SUMIFS(INDIRECT($F$1&amp;$F167&amp;":"&amp;$F167),INDIRECT($F$1&amp;dbP!$D$2&amp;":"&amp;dbP!$D$2),"&gt;="&amp;BD$6,INDIRECT($F$1&amp;dbP!$D$2&amp;":"&amp;dbP!$D$2),"&lt;="&amp;BD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E167" s="1">
        <f ca="1">SUMIFS(INDIRECT($F$1&amp;$F167&amp;":"&amp;$F167),INDIRECT($F$1&amp;dbP!$D$2&amp;":"&amp;dbP!$D$2),"&gt;="&amp;BE$6,INDIRECT($F$1&amp;dbP!$D$2&amp;":"&amp;dbP!$D$2),"&lt;="&amp;BE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</row>
    <row r="168" spans="2:57" x14ac:dyDescent="0.3">
      <c r="B168" s="1">
        <f>MAX(B$153:B167)+1</f>
        <v>31</v>
      </c>
      <c r="F168" s="1" t="str">
        <f ca="1">INDIRECT($B$1&amp;Items!H$2&amp;$B168)</f>
        <v>Y</v>
      </c>
      <c r="H168" s="13" t="str">
        <f ca="1">INDIRECT($B$1&amp;Items!E$2&amp;$B168)</f>
        <v>Начисление себестоимостных затрат</v>
      </c>
      <c r="I168" s="13" t="str">
        <f ca="1">IF(INDIRECT($B$1&amp;Items!F$2&amp;$B168)="",H168,INDIRECT($B$1&amp;Items!F$2&amp;$B168))</f>
        <v>Начисление затрат этапа-2 бизнес-процесса</v>
      </c>
      <c r="J168" s="1" t="str">
        <f ca="1">IF(INDIRECT($B$1&amp;Items!G$2&amp;$B168)="",IF(H168&lt;&gt;I168,"  "&amp;I168,I168),"    "&amp;INDIRECT($B$1&amp;Items!G$2&amp;$B168))</f>
        <v xml:space="preserve">    Производственные затраты-1</v>
      </c>
      <c r="S168" s="1">
        <f ca="1">SUM($U168:INDIRECT(ADDRESS(ROW(),SUMIFS($1:$1,$5:$5,MAX($5:$5)))))</f>
        <v>900000</v>
      </c>
      <c r="V168" s="1">
        <f ca="1">SUMIFS(INDIRECT($F$1&amp;$F168&amp;":"&amp;$F168),INDIRECT($F$1&amp;dbP!$D$2&amp;":"&amp;dbP!$D$2),"&gt;="&amp;V$6,INDIRECT($F$1&amp;dbP!$D$2&amp;":"&amp;dbP!$D$2),"&lt;="&amp;V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W168" s="1">
        <f ca="1">SUMIFS(INDIRECT($F$1&amp;$F168&amp;":"&amp;$F168),INDIRECT($F$1&amp;dbP!$D$2&amp;":"&amp;dbP!$D$2),"&gt;="&amp;W$6,INDIRECT($F$1&amp;dbP!$D$2&amp;":"&amp;dbP!$D$2),"&lt;="&amp;W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X168" s="1">
        <f ca="1">SUMIFS(INDIRECT($F$1&amp;$F168&amp;":"&amp;$F168),INDIRECT($F$1&amp;dbP!$D$2&amp;":"&amp;dbP!$D$2),"&gt;="&amp;X$6,INDIRECT($F$1&amp;dbP!$D$2&amp;":"&amp;dbP!$D$2),"&lt;="&amp;X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Y168" s="1">
        <f ca="1">SUMIFS(INDIRECT($F$1&amp;$F168&amp;":"&amp;$F168),INDIRECT($F$1&amp;dbP!$D$2&amp;":"&amp;dbP!$D$2),"&gt;="&amp;Y$6,INDIRECT($F$1&amp;dbP!$D$2&amp;":"&amp;dbP!$D$2),"&lt;="&amp;Y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900000</v>
      </c>
      <c r="Z168" s="1">
        <f ca="1">SUMIFS(INDIRECT($F$1&amp;$F168&amp;":"&amp;$F168),INDIRECT($F$1&amp;dbP!$D$2&amp;":"&amp;dbP!$D$2),"&gt;="&amp;Z$6,INDIRECT($F$1&amp;dbP!$D$2&amp;":"&amp;dbP!$D$2),"&lt;="&amp;Z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A168" s="1">
        <f ca="1">SUMIFS(INDIRECT($F$1&amp;$F168&amp;":"&amp;$F168),INDIRECT($F$1&amp;dbP!$D$2&amp;":"&amp;dbP!$D$2),"&gt;="&amp;AA$6,INDIRECT($F$1&amp;dbP!$D$2&amp;":"&amp;dbP!$D$2),"&lt;="&amp;AA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B168" s="1">
        <f ca="1">SUMIFS(INDIRECT($F$1&amp;$F168&amp;":"&amp;$F168),INDIRECT($F$1&amp;dbP!$D$2&amp;":"&amp;dbP!$D$2),"&gt;="&amp;AB$6,INDIRECT($F$1&amp;dbP!$D$2&amp;":"&amp;dbP!$D$2),"&lt;="&amp;AB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C168" s="1">
        <f ca="1">SUMIFS(INDIRECT($F$1&amp;$F168&amp;":"&amp;$F168),INDIRECT($F$1&amp;dbP!$D$2&amp;":"&amp;dbP!$D$2),"&gt;="&amp;AC$6,INDIRECT($F$1&amp;dbP!$D$2&amp;":"&amp;dbP!$D$2),"&lt;="&amp;AC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D168" s="1">
        <f ca="1">SUMIFS(INDIRECT($F$1&amp;$F168&amp;":"&amp;$F168),INDIRECT($F$1&amp;dbP!$D$2&amp;":"&amp;dbP!$D$2),"&gt;="&amp;AD$6,INDIRECT($F$1&amp;dbP!$D$2&amp;":"&amp;dbP!$D$2),"&lt;="&amp;AD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E168" s="1">
        <f ca="1">SUMIFS(INDIRECT($F$1&amp;$F168&amp;":"&amp;$F168),INDIRECT($F$1&amp;dbP!$D$2&amp;":"&amp;dbP!$D$2),"&gt;="&amp;AE$6,INDIRECT($F$1&amp;dbP!$D$2&amp;":"&amp;dbP!$D$2),"&lt;="&amp;AE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F168" s="1">
        <f ca="1">SUMIFS(INDIRECT($F$1&amp;$F168&amp;":"&amp;$F168),INDIRECT($F$1&amp;dbP!$D$2&amp;":"&amp;dbP!$D$2),"&gt;="&amp;AF$6,INDIRECT($F$1&amp;dbP!$D$2&amp;":"&amp;dbP!$D$2),"&lt;="&amp;AF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G168" s="1">
        <f ca="1">SUMIFS(INDIRECT($F$1&amp;$F168&amp;":"&amp;$F168),INDIRECT($F$1&amp;dbP!$D$2&amp;":"&amp;dbP!$D$2),"&gt;="&amp;AG$6,INDIRECT($F$1&amp;dbP!$D$2&amp;":"&amp;dbP!$D$2),"&lt;="&amp;AG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H168" s="1">
        <f ca="1">SUMIFS(INDIRECT($F$1&amp;$F168&amp;":"&amp;$F168),INDIRECT($F$1&amp;dbP!$D$2&amp;":"&amp;dbP!$D$2),"&gt;="&amp;AH$6,INDIRECT($F$1&amp;dbP!$D$2&amp;":"&amp;dbP!$D$2),"&lt;="&amp;AH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I168" s="1">
        <f ca="1">SUMIFS(INDIRECT($F$1&amp;$F168&amp;":"&amp;$F168),INDIRECT($F$1&amp;dbP!$D$2&amp;":"&amp;dbP!$D$2),"&gt;="&amp;AI$6,INDIRECT($F$1&amp;dbP!$D$2&amp;":"&amp;dbP!$D$2),"&lt;="&amp;AI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J168" s="1">
        <f ca="1">SUMIFS(INDIRECT($F$1&amp;$F168&amp;":"&amp;$F168),INDIRECT($F$1&amp;dbP!$D$2&amp;":"&amp;dbP!$D$2),"&gt;="&amp;AJ$6,INDIRECT($F$1&amp;dbP!$D$2&amp;":"&amp;dbP!$D$2),"&lt;="&amp;AJ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K168" s="1">
        <f ca="1">SUMIFS(INDIRECT($F$1&amp;$F168&amp;":"&amp;$F168),INDIRECT($F$1&amp;dbP!$D$2&amp;":"&amp;dbP!$D$2),"&gt;="&amp;AK$6,INDIRECT($F$1&amp;dbP!$D$2&amp;":"&amp;dbP!$D$2),"&lt;="&amp;AK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L168" s="1">
        <f ca="1">SUMIFS(INDIRECT($F$1&amp;$F168&amp;":"&amp;$F168),INDIRECT($F$1&amp;dbP!$D$2&amp;":"&amp;dbP!$D$2),"&gt;="&amp;AL$6,INDIRECT($F$1&amp;dbP!$D$2&amp;":"&amp;dbP!$D$2),"&lt;="&amp;AL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M168" s="1">
        <f ca="1">SUMIFS(INDIRECT($F$1&amp;$F168&amp;":"&amp;$F168),INDIRECT($F$1&amp;dbP!$D$2&amp;":"&amp;dbP!$D$2),"&gt;="&amp;AM$6,INDIRECT($F$1&amp;dbP!$D$2&amp;":"&amp;dbP!$D$2),"&lt;="&amp;AM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N168" s="1">
        <f ca="1">SUMIFS(INDIRECT($F$1&amp;$F168&amp;":"&amp;$F168),INDIRECT($F$1&amp;dbP!$D$2&amp;":"&amp;dbP!$D$2),"&gt;="&amp;AN$6,INDIRECT($F$1&amp;dbP!$D$2&amp;":"&amp;dbP!$D$2),"&lt;="&amp;AN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O168" s="1">
        <f ca="1">SUMIFS(INDIRECT($F$1&amp;$F168&amp;":"&amp;$F168),INDIRECT($F$1&amp;dbP!$D$2&amp;":"&amp;dbP!$D$2),"&gt;="&amp;AO$6,INDIRECT($F$1&amp;dbP!$D$2&amp;":"&amp;dbP!$D$2),"&lt;="&amp;AO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P168" s="1">
        <f ca="1">SUMIFS(INDIRECT($F$1&amp;$F168&amp;":"&amp;$F168),INDIRECT($F$1&amp;dbP!$D$2&amp;":"&amp;dbP!$D$2),"&gt;="&amp;AP$6,INDIRECT($F$1&amp;dbP!$D$2&amp;":"&amp;dbP!$D$2),"&lt;="&amp;AP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Q168" s="1">
        <f ca="1">SUMIFS(INDIRECT($F$1&amp;$F168&amp;":"&amp;$F168),INDIRECT($F$1&amp;dbP!$D$2&amp;":"&amp;dbP!$D$2),"&gt;="&amp;AQ$6,INDIRECT($F$1&amp;dbP!$D$2&amp;":"&amp;dbP!$D$2),"&lt;="&amp;AQ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R168" s="1">
        <f ca="1">SUMIFS(INDIRECT($F$1&amp;$F168&amp;":"&amp;$F168),INDIRECT($F$1&amp;dbP!$D$2&amp;":"&amp;dbP!$D$2),"&gt;="&amp;AR$6,INDIRECT($F$1&amp;dbP!$D$2&amp;":"&amp;dbP!$D$2),"&lt;="&amp;AR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S168" s="1">
        <f ca="1">SUMIFS(INDIRECT($F$1&amp;$F168&amp;":"&amp;$F168),INDIRECT($F$1&amp;dbP!$D$2&amp;":"&amp;dbP!$D$2),"&gt;="&amp;AS$6,INDIRECT($F$1&amp;dbP!$D$2&amp;":"&amp;dbP!$D$2),"&lt;="&amp;AS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T168" s="1">
        <f ca="1">SUMIFS(INDIRECT($F$1&amp;$F168&amp;":"&amp;$F168),INDIRECT($F$1&amp;dbP!$D$2&amp;":"&amp;dbP!$D$2),"&gt;="&amp;AT$6,INDIRECT($F$1&amp;dbP!$D$2&amp;":"&amp;dbP!$D$2),"&lt;="&amp;AT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U168" s="1">
        <f ca="1">SUMIFS(INDIRECT($F$1&amp;$F168&amp;":"&amp;$F168),INDIRECT($F$1&amp;dbP!$D$2&amp;":"&amp;dbP!$D$2),"&gt;="&amp;AU$6,INDIRECT($F$1&amp;dbP!$D$2&amp;":"&amp;dbP!$D$2),"&lt;="&amp;AU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V168" s="1">
        <f ca="1">SUMIFS(INDIRECT($F$1&amp;$F168&amp;":"&amp;$F168),INDIRECT($F$1&amp;dbP!$D$2&amp;":"&amp;dbP!$D$2),"&gt;="&amp;AV$6,INDIRECT($F$1&amp;dbP!$D$2&amp;":"&amp;dbP!$D$2),"&lt;="&amp;AV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W168" s="1">
        <f ca="1">SUMIFS(INDIRECT($F$1&amp;$F168&amp;":"&amp;$F168),INDIRECT($F$1&amp;dbP!$D$2&amp;":"&amp;dbP!$D$2),"&gt;="&amp;AW$6,INDIRECT($F$1&amp;dbP!$D$2&amp;":"&amp;dbP!$D$2),"&lt;="&amp;AW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X168" s="1">
        <f ca="1">SUMIFS(INDIRECT($F$1&amp;$F168&amp;":"&amp;$F168),INDIRECT($F$1&amp;dbP!$D$2&amp;":"&amp;dbP!$D$2),"&gt;="&amp;AX$6,INDIRECT($F$1&amp;dbP!$D$2&amp;":"&amp;dbP!$D$2),"&lt;="&amp;AX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Y168" s="1">
        <f ca="1">SUMIFS(INDIRECT($F$1&amp;$F168&amp;":"&amp;$F168),INDIRECT($F$1&amp;dbP!$D$2&amp;":"&amp;dbP!$D$2),"&gt;="&amp;AY$6,INDIRECT($F$1&amp;dbP!$D$2&amp;":"&amp;dbP!$D$2),"&lt;="&amp;AY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Z168" s="1">
        <f ca="1">SUMIFS(INDIRECT($F$1&amp;$F168&amp;":"&amp;$F168),INDIRECT($F$1&amp;dbP!$D$2&amp;":"&amp;dbP!$D$2),"&gt;="&amp;AZ$6,INDIRECT($F$1&amp;dbP!$D$2&amp;":"&amp;dbP!$D$2),"&lt;="&amp;AZ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A168" s="1">
        <f ca="1">SUMIFS(INDIRECT($F$1&amp;$F168&amp;":"&amp;$F168),INDIRECT($F$1&amp;dbP!$D$2&amp;":"&amp;dbP!$D$2),"&gt;="&amp;BA$6,INDIRECT($F$1&amp;dbP!$D$2&amp;":"&amp;dbP!$D$2),"&lt;="&amp;BA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B168" s="1">
        <f ca="1">SUMIFS(INDIRECT($F$1&amp;$F168&amp;":"&amp;$F168),INDIRECT($F$1&amp;dbP!$D$2&amp;":"&amp;dbP!$D$2),"&gt;="&amp;BB$6,INDIRECT($F$1&amp;dbP!$D$2&amp;":"&amp;dbP!$D$2),"&lt;="&amp;BB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C168" s="1">
        <f ca="1">SUMIFS(INDIRECT($F$1&amp;$F168&amp;":"&amp;$F168),INDIRECT($F$1&amp;dbP!$D$2&amp;":"&amp;dbP!$D$2),"&gt;="&amp;BC$6,INDIRECT($F$1&amp;dbP!$D$2&amp;":"&amp;dbP!$D$2),"&lt;="&amp;BC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D168" s="1">
        <f ca="1">SUMIFS(INDIRECT($F$1&amp;$F168&amp;":"&amp;$F168),INDIRECT($F$1&amp;dbP!$D$2&amp;":"&amp;dbP!$D$2),"&gt;="&amp;BD$6,INDIRECT($F$1&amp;dbP!$D$2&amp;":"&amp;dbP!$D$2),"&lt;="&amp;BD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E168" s="1">
        <f ca="1">SUMIFS(INDIRECT($F$1&amp;$F168&amp;":"&amp;$F168),INDIRECT($F$1&amp;dbP!$D$2&amp;":"&amp;dbP!$D$2),"&gt;="&amp;BE$6,INDIRECT($F$1&amp;dbP!$D$2&amp;":"&amp;dbP!$D$2),"&lt;="&amp;BE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</row>
    <row r="169" spans="2:57" x14ac:dyDescent="0.3">
      <c r="B169" s="1">
        <f>MAX(B$153:B168)+1</f>
        <v>32</v>
      </c>
      <c r="F169" s="1" t="str">
        <f ca="1">INDIRECT($B$1&amp;Items!H$2&amp;$B169)</f>
        <v>Y</v>
      </c>
      <c r="H169" s="13" t="str">
        <f ca="1">INDIRECT($B$1&amp;Items!E$2&amp;$B169)</f>
        <v>Начисление себестоимостных затрат</v>
      </c>
      <c r="I169" s="13" t="str">
        <f ca="1">IF(INDIRECT($B$1&amp;Items!F$2&amp;$B169)="",H169,INDIRECT($B$1&amp;Items!F$2&amp;$B169))</f>
        <v>Начисление затрат этапа-2 бизнес-процесса</v>
      </c>
      <c r="J169" s="1" t="str">
        <f ca="1">IF(INDIRECT($B$1&amp;Items!G$2&amp;$B169)="",IF(H169&lt;&gt;I169,"  "&amp;I169,I169),"    "&amp;INDIRECT($B$1&amp;Items!G$2&amp;$B169))</f>
        <v xml:space="preserve">    Производственные затраты-2</v>
      </c>
      <c r="S169" s="1">
        <f ca="1">SUM($U169:INDIRECT(ADDRESS(ROW(),SUMIFS($1:$1,$5:$5,MAX($5:$5)))))</f>
        <v>880000</v>
      </c>
      <c r="V169" s="1">
        <f ca="1">SUMIFS(INDIRECT($F$1&amp;$F169&amp;":"&amp;$F169),INDIRECT($F$1&amp;dbP!$D$2&amp;":"&amp;dbP!$D$2),"&gt;="&amp;V$6,INDIRECT($F$1&amp;dbP!$D$2&amp;":"&amp;dbP!$D$2),"&lt;="&amp;V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W169" s="1">
        <f ca="1">SUMIFS(INDIRECT($F$1&amp;$F169&amp;":"&amp;$F169),INDIRECT($F$1&amp;dbP!$D$2&amp;":"&amp;dbP!$D$2),"&gt;="&amp;W$6,INDIRECT($F$1&amp;dbP!$D$2&amp;":"&amp;dbP!$D$2),"&lt;="&amp;W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X169" s="1">
        <f ca="1">SUMIFS(INDIRECT($F$1&amp;$F169&amp;":"&amp;$F169),INDIRECT($F$1&amp;dbP!$D$2&amp;":"&amp;dbP!$D$2),"&gt;="&amp;X$6,INDIRECT($F$1&amp;dbP!$D$2&amp;":"&amp;dbP!$D$2),"&lt;="&amp;X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Y169" s="1">
        <f ca="1">SUMIFS(INDIRECT($F$1&amp;$F169&amp;":"&amp;$F169),INDIRECT($F$1&amp;dbP!$D$2&amp;":"&amp;dbP!$D$2),"&gt;="&amp;Y$6,INDIRECT($F$1&amp;dbP!$D$2&amp;":"&amp;dbP!$D$2),"&lt;="&amp;Y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880000</v>
      </c>
      <c r="Z169" s="1">
        <f ca="1">SUMIFS(INDIRECT($F$1&amp;$F169&amp;":"&amp;$F169),INDIRECT($F$1&amp;dbP!$D$2&amp;":"&amp;dbP!$D$2),"&gt;="&amp;Z$6,INDIRECT($F$1&amp;dbP!$D$2&amp;":"&amp;dbP!$D$2),"&lt;="&amp;Z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A169" s="1">
        <f ca="1">SUMIFS(INDIRECT($F$1&amp;$F169&amp;":"&amp;$F169),INDIRECT($F$1&amp;dbP!$D$2&amp;":"&amp;dbP!$D$2),"&gt;="&amp;AA$6,INDIRECT($F$1&amp;dbP!$D$2&amp;":"&amp;dbP!$D$2),"&lt;="&amp;AA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B169" s="1">
        <f ca="1">SUMIFS(INDIRECT($F$1&amp;$F169&amp;":"&amp;$F169),INDIRECT($F$1&amp;dbP!$D$2&amp;":"&amp;dbP!$D$2),"&gt;="&amp;AB$6,INDIRECT($F$1&amp;dbP!$D$2&amp;":"&amp;dbP!$D$2),"&lt;="&amp;AB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C169" s="1">
        <f ca="1">SUMIFS(INDIRECT($F$1&amp;$F169&amp;":"&amp;$F169),INDIRECT($F$1&amp;dbP!$D$2&amp;":"&amp;dbP!$D$2),"&gt;="&amp;AC$6,INDIRECT($F$1&amp;dbP!$D$2&amp;":"&amp;dbP!$D$2),"&lt;="&amp;AC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D169" s="1">
        <f ca="1">SUMIFS(INDIRECT($F$1&amp;$F169&amp;":"&amp;$F169),INDIRECT($F$1&amp;dbP!$D$2&amp;":"&amp;dbP!$D$2),"&gt;="&amp;AD$6,INDIRECT($F$1&amp;dbP!$D$2&amp;":"&amp;dbP!$D$2),"&lt;="&amp;AD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E169" s="1">
        <f ca="1">SUMIFS(INDIRECT($F$1&amp;$F169&amp;":"&amp;$F169),INDIRECT($F$1&amp;dbP!$D$2&amp;":"&amp;dbP!$D$2),"&gt;="&amp;AE$6,INDIRECT($F$1&amp;dbP!$D$2&amp;":"&amp;dbP!$D$2),"&lt;="&amp;AE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F169" s="1">
        <f ca="1">SUMIFS(INDIRECT($F$1&amp;$F169&amp;":"&amp;$F169),INDIRECT($F$1&amp;dbP!$D$2&amp;":"&amp;dbP!$D$2),"&gt;="&amp;AF$6,INDIRECT($F$1&amp;dbP!$D$2&amp;":"&amp;dbP!$D$2),"&lt;="&amp;AF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G169" s="1">
        <f ca="1">SUMIFS(INDIRECT($F$1&amp;$F169&amp;":"&amp;$F169),INDIRECT($F$1&amp;dbP!$D$2&amp;":"&amp;dbP!$D$2),"&gt;="&amp;AG$6,INDIRECT($F$1&amp;dbP!$D$2&amp;":"&amp;dbP!$D$2),"&lt;="&amp;AG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H169" s="1">
        <f ca="1">SUMIFS(INDIRECT($F$1&amp;$F169&amp;":"&amp;$F169),INDIRECT($F$1&amp;dbP!$D$2&amp;":"&amp;dbP!$D$2),"&gt;="&amp;AH$6,INDIRECT($F$1&amp;dbP!$D$2&amp;":"&amp;dbP!$D$2),"&lt;="&amp;AH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I169" s="1">
        <f ca="1">SUMIFS(INDIRECT($F$1&amp;$F169&amp;":"&amp;$F169),INDIRECT($F$1&amp;dbP!$D$2&amp;":"&amp;dbP!$D$2),"&gt;="&amp;AI$6,INDIRECT($F$1&amp;dbP!$D$2&amp;":"&amp;dbP!$D$2),"&lt;="&amp;AI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J169" s="1">
        <f ca="1">SUMIFS(INDIRECT($F$1&amp;$F169&amp;":"&amp;$F169),INDIRECT($F$1&amp;dbP!$D$2&amp;":"&amp;dbP!$D$2),"&gt;="&amp;AJ$6,INDIRECT($F$1&amp;dbP!$D$2&amp;":"&amp;dbP!$D$2),"&lt;="&amp;AJ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K169" s="1">
        <f ca="1">SUMIFS(INDIRECT($F$1&amp;$F169&amp;":"&amp;$F169),INDIRECT($F$1&amp;dbP!$D$2&amp;":"&amp;dbP!$D$2),"&gt;="&amp;AK$6,INDIRECT($F$1&amp;dbP!$D$2&amp;":"&amp;dbP!$D$2),"&lt;="&amp;AK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L169" s="1">
        <f ca="1">SUMIFS(INDIRECT($F$1&amp;$F169&amp;":"&amp;$F169),INDIRECT($F$1&amp;dbP!$D$2&amp;":"&amp;dbP!$D$2),"&gt;="&amp;AL$6,INDIRECT($F$1&amp;dbP!$D$2&amp;":"&amp;dbP!$D$2),"&lt;="&amp;AL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M169" s="1">
        <f ca="1">SUMIFS(INDIRECT($F$1&amp;$F169&amp;":"&amp;$F169),INDIRECT($F$1&amp;dbP!$D$2&amp;":"&amp;dbP!$D$2),"&gt;="&amp;AM$6,INDIRECT($F$1&amp;dbP!$D$2&amp;":"&amp;dbP!$D$2),"&lt;="&amp;AM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N169" s="1">
        <f ca="1">SUMIFS(INDIRECT($F$1&amp;$F169&amp;":"&amp;$F169),INDIRECT($F$1&amp;dbP!$D$2&amp;":"&amp;dbP!$D$2),"&gt;="&amp;AN$6,INDIRECT($F$1&amp;dbP!$D$2&amp;":"&amp;dbP!$D$2),"&lt;="&amp;AN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O169" s="1">
        <f ca="1">SUMIFS(INDIRECT($F$1&amp;$F169&amp;":"&amp;$F169),INDIRECT($F$1&amp;dbP!$D$2&amp;":"&amp;dbP!$D$2),"&gt;="&amp;AO$6,INDIRECT($F$1&amp;dbP!$D$2&amp;":"&amp;dbP!$D$2),"&lt;="&amp;AO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P169" s="1">
        <f ca="1">SUMIFS(INDIRECT($F$1&amp;$F169&amp;":"&amp;$F169),INDIRECT($F$1&amp;dbP!$D$2&amp;":"&amp;dbP!$D$2),"&gt;="&amp;AP$6,INDIRECT($F$1&amp;dbP!$D$2&amp;":"&amp;dbP!$D$2),"&lt;="&amp;AP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Q169" s="1">
        <f ca="1">SUMIFS(INDIRECT($F$1&amp;$F169&amp;":"&amp;$F169),INDIRECT($F$1&amp;dbP!$D$2&amp;":"&amp;dbP!$D$2),"&gt;="&amp;AQ$6,INDIRECT($F$1&amp;dbP!$D$2&amp;":"&amp;dbP!$D$2),"&lt;="&amp;AQ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R169" s="1">
        <f ca="1">SUMIFS(INDIRECT($F$1&amp;$F169&amp;":"&amp;$F169),INDIRECT($F$1&amp;dbP!$D$2&amp;":"&amp;dbP!$D$2),"&gt;="&amp;AR$6,INDIRECT($F$1&amp;dbP!$D$2&amp;":"&amp;dbP!$D$2),"&lt;="&amp;AR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S169" s="1">
        <f ca="1">SUMIFS(INDIRECT($F$1&amp;$F169&amp;":"&amp;$F169),INDIRECT($F$1&amp;dbP!$D$2&amp;":"&amp;dbP!$D$2),"&gt;="&amp;AS$6,INDIRECT($F$1&amp;dbP!$D$2&amp;":"&amp;dbP!$D$2),"&lt;="&amp;AS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T169" s="1">
        <f ca="1">SUMIFS(INDIRECT($F$1&amp;$F169&amp;":"&amp;$F169),INDIRECT($F$1&amp;dbP!$D$2&amp;":"&amp;dbP!$D$2),"&gt;="&amp;AT$6,INDIRECT($F$1&amp;dbP!$D$2&amp;":"&amp;dbP!$D$2),"&lt;="&amp;AT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U169" s="1">
        <f ca="1">SUMIFS(INDIRECT($F$1&amp;$F169&amp;":"&amp;$F169),INDIRECT($F$1&amp;dbP!$D$2&amp;":"&amp;dbP!$D$2),"&gt;="&amp;AU$6,INDIRECT($F$1&amp;dbP!$D$2&amp;":"&amp;dbP!$D$2),"&lt;="&amp;AU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V169" s="1">
        <f ca="1">SUMIFS(INDIRECT($F$1&amp;$F169&amp;":"&amp;$F169),INDIRECT($F$1&amp;dbP!$D$2&amp;":"&amp;dbP!$D$2),"&gt;="&amp;AV$6,INDIRECT($F$1&amp;dbP!$D$2&amp;":"&amp;dbP!$D$2),"&lt;="&amp;AV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W169" s="1">
        <f ca="1">SUMIFS(INDIRECT($F$1&amp;$F169&amp;":"&amp;$F169),INDIRECT($F$1&amp;dbP!$D$2&amp;":"&amp;dbP!$D$2),"&gt;="&amp;AW$6,INDIRECT($F$1&amp;dbP!$D$2&amp;":"&amp;dbP!$D$2),"&lt;="&amp;AW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X169" s="1">
        <f ca="1">SUMIFS(INDIRECT($F$1&amp;$F169&amp;":"&amp;$F169),INDIRECT($F$1&amp;dbP!$D$2&amp;":"&amp;dbP!$D$2),"&gt;="&amp;AX$6,INDIRECT($F$1&amp;dbP!$D$2&amp;":"&amp;dbP!$D$2),"&lt;="&amp;AX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Y169" s="1">
        <f ca="1">SUMIFS(INDIRECT($F$1&amp;$F169&amp;":"&amp;$F169),INDIRECT($F$1&amp;dbP!$D$2&amp;":"&amp;dbP!$D$2),"&gt;="&amp;AY$6,INDIRECT($F$1&amp;dbP!$D$2&amp;":"&amp;dbP!$D$2),"&lt;="&amp;AY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Z169" s="1">
        <f ca="1">SUMIFS(INDIRECT($F$1&amp;$F169&amp;":"&amp;$F169),INDIRECT($F$1&amp;dbP!$D$2&amp;":"&amp;dbP!$D$2),"&gt;="&amp;AZ$6,INDIRECT($F$1&amp;dbP!$D$2&amp;":"&amp;dbP!$D$2),"&lt;="&amp;AZ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A169" s="1">
        <f ca="1">SUMIFS(INDIRECT($F$1&amp;$F169&amp;":"&amp;$F169),INDIRECT($F$1&amp;dbP!$D$2&amp;":"&amp;dbP!$D$2),"&gt;="&amp;BA$6,INDIRECT($F$1&amp;dbP!$D$2&amp;":"&amp;dbP!$D$2),"&lt;="&amp;BA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B169" s="1">
        <f ca="1">SUMIFS(INDIRECT($F$1&amp;$F169&amp;":"&amp;$F169),INDIRECT($F$1&amp;dbP!$D$2&amp;":"&amp;dbP!$D$2),"&gt;="&amp;BB$6,INDIRECT($F$1&amp;dbP!$D$2&amp;":"&amp;dbP!$D$2),"&lt;="&amp;BB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C169" s="1">
        <f ca="1">SUMIFS(INDIRECT($F$1&amp;$F169&amp;":"&amp;$F169),INDIRECT($F$1&amp;dbP!$D$2&amp;":"&amp;dbP!$D$2),"&gt;="&amp;BC$6,INDIRECT($F$1&amp;dbP!$D$2&amp;":"&amp;dbP!$D$2),"&lt;="&amp;BC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D169" s="1">
        <f ca="1">SUMIFS(INDIRECT($F$1&amp;$F169&amp;":"&amp;$F169),INDIRECT($F$1&amp;dbP!$D$2&amp;":"&amp;dbP!$D$2),"&gt;="&amp;BD$6,INDIRECT($F$1&amp;dbP!$D$2&amp;":"&amp;dbP!$D$2),"&lt;="&amp;BD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E169" s="1">
        <f ca="1">SUMIFS(INDIRECT($F$1&amp;$F169&amp;":"&amp;$F169),INDIRECT($F$1&amp;dbP!$D$2&amp;":"&amp;dbP!$D$2),"&gt;="&amp;BE$6,INDIRECT($F$1&amp;dbP!$D$2&amp;":"&amp;dbP!$D$2),"&lt;="&amp;BE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</row>
    <row r="170" spans="2:57" x14ac:dyDescent="0.3">
      <c r="B170" s="1">
        <f>MAX(B$153:B169)+1</f>
        <v>33</v>
      </c>
      <c r="F170" s="1" t="str">
        <f ca="1">INDIRECT($B$1&amp;Items!H$2&amp;$B170)</f>
        <v>Y</v>
      </c>
      <c r="H170" s="13" t="str">
        <f ca="1">INDIRECT($B$1&amp;Items!E$2&amp;$B170)</f>
        <v>Начисление себестоимостных затрат</v>
      </c>
      <c r="I170" s="13" t="str">
        <f ca="1">IF(INDIRECT($B$1&amp;Items!F$2&amp;$B170)="",H170,INDIRECT($B$1&amp;Items!F$2&amp;$B170))</f>
        <v>Начисление затрат этапа-2 бизнес-процесса</v>
      </c>
      <c r="J170" s="1" t="str">
        <f ca="1">IF(INDIRECT($B$1&amp;Items!G$2&amp;$B170)="",IF(H170&lt;&gt;I170,"  "&amp;I170,I170),"    "&amp;INDIRECT($B$1&amp;Items!G$2&amp;$B170))</f>
        <v xml:space="preserve">    Производственные затраты-3</v>
      </c>
      <c r="S170" s="1">
        <f ca="1">SUM($U170:INDIRECT(ADDRESS(ROW(),SUMIFS($1:$1,$5:$5,MAX($5:$5)))))</f>
        <v>834600</v>
      </c>
      <c r="V170" s="1">
        <f ca="1">SUMIFS(INDIRECT($F$1&amp;$F170&amp;":"&amp;$F170),INDIRECT($F$1&amp;dbP!$D$2&amp;":"&amp;dbP!$D$2),"&gt;="&amp;V$6,INDIRECT($F$1&amp;dbP!$D$2&amp;":"&amp;dbP!$D$2),"&lt;="&amp;V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W170" s="1">
        <f ca="1">SUMIFS(INDIRECT($F$1&amp;$F170&amp;":"&amp;$F170),INDIRECT($F$1&amp;dbP!$D$2&amp;":"&amp;dbP!$D$2),"&gt;="&amp;W$6,INDIRECT($F$1&amp;dbP!$D$2&amp;":"&amp;dbP!$D$2),"&lt;="&amp;W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X170" s="1">
        <f ca="1">SUMIFS(INDIRECT($F$1&amp;$F170&amp;":"&amp;$F170),INDIRECT($F$1&amp;dbP!$D$2&amp;":"&amp;dbP!$D$2),"&gt;="&amp;X$6,INDIRECT($F$1&amp;dbP!$D$2&amp;":"&amp;dbP!$D$2),"&lt;="&amp;X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Y170" s="1">
        <f ca="1">SUMIFS(INDIRECT($F$1&amp;$F170&amp;":"&amp;$F170),INDIRECT($F$1&amp;dbP!$D$2&amp;":"&amp;dbP!$D$2),"&gt;="&amp;Y$6,INDIRECT($F$1&amp;dbP!$D$2&amp;":"&amp;dbP!$D$2),"&lt;="&amp;Y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Z170" s="1">
        <f ca="1">SUMIFS(INDIRECT($F$1&amp;$F170&amp;":"&amp;$F170),INDIRECT($F$1&amp;dbP!$D$2&amp;":"&amp;dbP!$D$2),"&gt;="&amp;Z$6,INDIRECT($F$1&amp;dbP!$D$2&amp;":"&amp;dbP!$D$2),"&lt;="&amp;Z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834600</v>
      </c>
      <c r="AA170" s="1">
        <f ca="1">SUMIFS(INDIRECT($F$1&amp;$F170&amp;":"&amp;$F170),INDIRECT($F$1&amp;dbP!$D$2&amp;":"&amp;dbP!$D$2),"&gt;="&amp;AA$6,INDIRECT($F$1&amp;dbP!$D$2&amp;":"&amp;dbP!$D$2),"&lt;="&amp;AA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B170" s="1">
        <f ca="1">SUMIFS(INDIRECT($F$1&amp;$F170&amp;":"&amp;$F170),INDIRECT($F$1&amp;dbP!$D$2&amp;":"&amp;dbP!$D$2),"&gt;="&amp;AB$6,INDIRECT($F$1&amp;dbP!$D$2&amp;":"&amp;dbP!$D$2),"&lt;="&amp;AB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C170" s="1">
        <f ca="1">SUMIFS(INDIRECT($F$1&amp;$F170&amp;":"&amp;$F170),INDIRECT($F$1&amp;dbP!$D$2&amp;":"&amp;dbP!$D$2),"&gt;="&amp;AC$6,INDIRECT($F$1&amp;dbP!$D$2&amp;":"&amp;dbP!$D$2),"&lt;="&amp;AC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D170" s="1">
        <f ca="1">SUMIFS(INDIRECT($F$1&amp;$F170&amp;":"&amp;$F170),INDIRECT($F$1&amp;dbP!$D$2&amp;":"&amp;dbP!$D$2),"&gt;="&amp;AD$6,INDIRECT($F$1&amp;dbP!$D$2&amp;":"&amp;dbP!$D$2),"&lt;="&amp;AD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E170" s="1">
        <f ca="1">SUMIFS(INDIRECT($F$1&amp;$F170&amp;":"&amp;$F170),INDIRECT($F$1&amp;dbP!$D$2&amp;":"&amp;dbP!$D$2),"&gt;="&amp;AE$6,INDIRECT($F$1&amp;dbP!$D$2&amp;":"&amp;dbP!$D$2),"&lt;="&amp;AE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F170" s="1">
        <f ca="1">SUMIFS(INDIRECT($F$1&amp;$F170&amp;":"&amp;$F170),INDIRECT($F$1&amp;dbP!$D$2&amp;":"&amp;dbP!$D$2),"&gt;="&amp;AF$6,INDIRECT($F$1&amp;dbP!$D$2&amp;":"&amp;dbP!$D$2),"&lt;="&amp;AF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G170" s="1">
        <f ca="1">SUMIFS(INDIRECT($F$1&amp;$F170&amp;":"&amp;$F170),INDIRECT($F$1&amp;dbP!$D$2&amp;":"&amp;dbP!$D$2),"&gt;="&amp;AG$6,INDIRECT($F$1&amp;dbP!$D$2&amp;":"&amp;dbP!$D$2),"&lt;="&amp;AG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H170" s="1">
        <f ca="1">SUMIFS(INDIRECT($F$1&amp;$F170&amp;":"&amp;$F170),INDIRECT($F$1&amp;dbP!$D$2&amp;":"&amp;dbP!$D$2),"&gt;="&amp;AH$6,INDIRECT($F$1&amp;dbP!$D$2&amp;":"&amp;dbP!$D$2),"&lt;="&amp;AH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I170" s="1">
        <f ca="1">SUMIFS(INDIRECT($F$1&amp;$F170&amp;":"&amp;$F170),INDIRECT($F$1&amp;dbP!$D$2&amp;":"&amp;dbP!$D$2),"&gt;="&amp;AI$6,INDIRECT($F$1&amp;dbP!$D$2&amp;":"&amp;dbP!$D$2),"&lt;="&amp;AI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J170" s="1">
        <f ca="1">SUMIFS(INDIRECT($F$1&amp;$F170&amp;":"&amp;$F170),INDIRECT($F$1&amp;dbP!$D$2&amp;":"&amp;dbP!$D$2),"&gt;="&amp;AJ$6,INDIRECT($F$1&amp;dbP!$D$2&amp;":"&amp;dbP!$D$2),"&lt;="&amp;AJ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K170" s="1">
        <f ca="1">SUMIFS(INDIRECT($F$1&amp;$F170&amp;":"&amp;$F170),INDIRECT($F$1&amp;dbP!$D$2&amp;":"&amp;dbP!$D$2),"&gt;="&amp;AK$6,INDIRECT($F$1&amp;dbP!$D$2&amp;":"&amp;dbP!$D$2),"&lt;="&amp;AK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L170" s="1">
        <f ca="1">SUMIFS(INDIRECT($F$1&amp;$F170&amp;":"&amp;$F170),INDIRECT($F$1&amp;dbP!$D$2&amp;":"&amp;dbP!$D$2),"&gt;="&amp;AL$6,INDIRECT($F$1&amp;dbP!$D$2&amp;":"&amp;dbP!$D$2),"&lt;="&amp;AL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M170" s="1">
        <f ca="1">SUMIFS(INDIRECT($F$1&amp;$F170&amp;":"&amp;$F170),INDIRECT($F$1&amp;dbP!$D$2&amp;":"&amp;dbP!$D$2),"&gt;="&amp;AM$6,INDIRECT($F$1&amp;dbP!$D$2&amp;":"&amp;dbP!$D$2),"&lt;="&amp;AM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N170" s="1">
        <f ca="1">SUMIFS(INDIRECT($F$1&amp;$F170&amp;":"&amp;$F170),INDIRECT($F$1&amp;dbP!$D$2&amp;":"&amp;dbP!$D$2),"&gt;="&amp;AN$6,INDIRECT($F$1&amp;dbP!$D$2&amp;":"&amp;dbP!$D$2),"&lt;="&amp;AN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O170" s="1">
        <f ca="1">SUMIFS(INDIRECT($F$1&amp;$F170&amp;":"&amp;$F170),INDIRECT($F$1&amp;dbP!$D$2&amp;":"&amp;dbP!$D$2),"&gt;="&amp;AO$6,INDIRECT($F$1&amp;dbP!$D$2&amp;":"&amp;dbP!$D$2),"&lt;="&amp;AO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P170" s="1">
        <f ca="1">SUMIFS(INDIRECT($F$1&amp;$F170&amp;":"&amp;$F170),INDIRECT($F$1&amp;dbP!$D$2&amp;":"&amp;dbP!$D$2),"&gt;="&amp;AP$6,INDIRECT($F$1&amp;dbP!$D$2&amp;":"&amp;dbP!$D$2),"&lt;="&amp;AP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Q170" s="1">
        <f ca="1">SUMIFS(INDIRECT($F$1&amp;$F170&amp;":"&amp;$F170),INDIRECT($F$1&amp;dbP!$D$2&amp;":"&amp;dbP!$D$2),"&gt;="&amp;AQ$6,INDIRECT($F$1&amp;dbP!$D$2&amp;":"&amp;dbP!$D$2),"&lt;="&amp;AQ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R170" s="1">
        <f ca="1">SUMIFS(INDIRECT($F$1&amp;$F170&amp;":"&amp;$F170),INDIRECT($F$1&amp;dbP!$D$2&amp;":"&amp;dbP!$D$2),"&gt;="&amp;AR$6,INDIRECT($F$1&amp;dbP!$D$2&amp;":"&amp;dbP!$D$2),"&lt;="&amp;AR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S170" s="1">
        <f ca="1">SUMIFS(INDIRECT($F$1&amp;$F170&amp;":"&amp;$F170),INDIRECT($F$1&amp;dbP!$D$2&amp;":"&amp;dbP!$D$2),"&gt;="&amp;AS$6,INDIRECT($F$1&amp;dbP!$D$2&amp;":"&amp;dbP!$D$2),"&lt;="&amp;AS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T170" s="1">
        <f ca="1">SUMIFS(INDIRECT($F$1&amp;$F170&amp;":"&amp;$F170),INDIRECT($F$1&amp;dbP!$D$2&amp;":"&amp;dbP!$D$2),"&gt;="&amp;AT$6,INDIRECT($F$1&amp;dbP!$D$2&amp;":"&amp;dbP!$D$2),"&lt;="&amp;AT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U170" s="1">
        <f ca="1">SUMIFS(INDIRECT($F$1&amp;$F170&amp;":"&amp;$F170),INDIRECT($F$1&amp;dbP!$D$2&amp;":"&amp;dbP!$D$2),"&gt;="&amp;AU$6,INDIRECT($F$1&amp;dbP!$D$2&amp;":"&amp;dbP!$D$2),"&lt;="&amp;AU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V170" s="1">
        <f ca="1">SUMIFS(INDIRECT($F$1&amp;$F170&amp;":"&amp;$F170),INDIRECT($F$1&amp;dbP!$D$2&amp;":"&amp;dbP!$D$2),"&gt;="&amp;AV$6,INDIRECT($F$1&amp;dbP!$D$2&amp;":"&amp;dbP!$D$2),"&lt;="&amp;AV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W170" s="1">
        <f ca="1">SUMIFS(INDIRECT($F$1&amp;$F170&amp;":"&amp;$F170),INDIRECT($F$1&amp;dbP!$D$2&amp;":"&amp;dbP!$D$2),"&gt;="&amp;AW$6,INDIRECT($F$1&amp;dbP!$D$2&amp;":"&amp;dbP!$D$2),"&lt;="&amp;AW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X170" s="1">
        <f ca="1">SUMIFS(INDIRECT($F$1&amp;$F170&amp;":"&amp;$F170),INDIRECT($F$1&amp;dbP!$D$2&amp;":"&amp;dbP!$D$2),"&gt;="&amp;AX$6,INDIRECT($F$1&amp;dbP!$D$2&amp;":"&amp;dbP!$D$2),"&lt;="&amp;AX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Y170" s="1">
        <f ca="1">SUMIFS(INDIRECT($F$1&amp;$F170&amp;":"&amp;$F170),INDIRECT($F$1&amp;dbP!$D$2&amp;":"&amp;dbP!$D$2),"&gt;="&amp;AY$6,INDIRECT($F$1&amp;dbP!$D$2&amp;":"&amp;dbP!$D$2),"&lt;="&amp;AY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Z170" s="1">
        <f ca="1">SUMIFS(INDIRECT($F$1&amp;$F170&amp;":"&amp;$F170),INDIRECT($F$1&amp;dbP!$D$2&amp;":"&amp;dbP!$D$2),"&gt;="&amp;AZ$6,INDIRECT($F$1&amp;dbP!$D$2&amp;":"&amp;dbP!$D$2),"&lt;="&amp;AZ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A170" s="1">
        <f ca="1">SUMIFS(INDIRECT($F$1&amp;$F170&amp;":"&amp;$F170),INDIRECT($F$1&amp;dbP!$D$2&amp;":"&amp;dbP!$D$2),"&gt;="&amp;BA$6,INDIRECT($F$1&amp;dbP!$D$2&amp;":"&amp;dbP!$D$2),"&lt;="&amp;BA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B170" s="1">
        <f ca="1">SUMIFS(INDIRECT($F$1&amp;$F170&amp;":"&amp;$F170),INDIRECT($F$1&amp;dbP!$D$2&amp;":"&amp;dbP!$D$2),"&gt;="&amp;BB$6,INDIRECT($F$1&amp;dbP!$D$2&amp;":"&amp;dbP!$D$2),"&lt;="&amp;BB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C170" s="1">
        <f ca="1">SUMIFS(INDIRECT($F$1&amp;$F170&amp;":"&amp;$F170),INDIRECT($F$1&amp;dbP!$D$2&amp;":"&amp;dbP!$D$2),"&gt;="&amp;BC$6,INDIRECT($F$1&amp;dbP!$D$2&amp;":"&amp;dbP!$D$2),"&lt;="&amp;BC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D170" s="1">
        <f ca="1">SUMIFS(INDIRECT($F$1&amp;$F170&amp;":"&amp;$F170),INDIRECT($F$1&amp;dbP!$D$2&amp;":"&amp;dbP!$D$2),"&gt;="&amp;BD$6,INDIRECT($F$1&amp;dbP!$D$2&amp;":"&amp;dbP!$D$2),"&lt;="&amp;BD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E170" s="1">
        <f ca="1">SUMIFS(INDIRECT($F$1&amp;$F170&amp;":"&amp;$F170),INDIRECT($F$1&amp;dbP!$D$2&amp;":"&amp;dbP!$D$2),"&gt;="&amp;BE$6,INDIRECT($F$1&amp;dbP!$D$2&amp;":"&amp;dbP!$D$2),"&lt;="&amp;BE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</row>
    <row r="171" spans="2:57" x14ac:dyDescent="0.3">
      <c r="B171" s="1">
        <f>MAX(B$153:B170)+1</f>
        <v>34</v>
      </c>
      <c r="F171" s="1" t="str">
        <f ca="1">INDIRECT($B$1&amp;Items!H$2&amp;$B171)</f>
        <v>Y</v>
      </c>
      <c r="H171" s="13" t="str">
        <f ca="1">INDIRECT($B$1&amp;Items!E$2&amp;$B171)</f>
        <v>Начисление себестоимостных затрат</v>
      </c>
      <c r="I171" s="13" t="str">
        <f ca="1">IF(INDIRECT($B$1&amp;Items!F$2&amp;$B171)="",H171,INDIRECT($B$1&amp;Items!F$2&amp;$B171))</f>
        <v>Начисление затрат этапа-2 бизнес-процесса</v>
      </c>
      <c r="J171" s="1" t="str">
        <f ca="1">IF(INDIRECT($B$1&amp;Items!G$2&amp;$B171)="",IF(H171&lt;&gt;I171,"  "&amp;I171,I171),"    "&amp;INDIRECT($B$1&amp;Items!G$2&amp;$B171))</f>
        <v xml:space="preserve">    Производственные затраты-4</v>
      </c>
      <c r="S171" s="1">
        <f ca="1">SUM($U171:INDIRECT(ADDRESS(ROW(),SUMIFS($1:$1,$5:$5,MAX($5:$5)))))</f>
        <v>1223973</v>
      </c>
      <c r="V171" s="1">
        <f ca="1">SUMIFS(INDIRECT($F$1&amp;$F171&amp;":"&amp;$F171),INDIRECT($F$1&amp;dbP!$D$2&amp;":"&amp;dbP!$D$2),"&gt;="&amp;V$6,INDIRECT($F$1&amp;dbP!$D$2&amp;":"&amp;dbP!$D$2),"&lt;="&amp;V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W171" s="1">
        <f ca="1">SUMIFS(INDIRECT($F$1&amp;$F171&amp;":"&amp;$F171),INDIRECT($F$1&amp;dbP!$D$2&amp;":"&amp;dbP!$D$2),"&gt;="&amp;W$6,INDIRECT($F$1&amp;dbP!$D$2&amp;":"&amp;dbP!$D$2),"&lt;="&amp;W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X171" s="1">
        <f ca="1">SUMIFS(INDIRECT($F$1&amp;$F171&amp;":"&amp;$F171),INDIRECT($F$1&amp;dbP!$D$2&amp;":"&amp;dbP!$D$2),"&gt;="&amp;X$6,INDIRECT($F$1&amp;dbP!$D$2&amp;":"&amp;dbP!$D$2),"&lt;="&amp;X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Y171" s="1">
        <f ca="1">SUMIFS(INDIRECT($F$1&amp;$F171&amp;":"&amp;$F171),INDIRECT($F$1&amp;dbP!$D$2&amp;":"&amp;dbP!$D$2),"&gt;="&amp;Y$6,INDIRECT($F$1&amp;dbP!$D$2&amp;":"&amp;dbP!$D$2),"&lt;="&amp;Y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Z171" s="1">
        <f ca="1">SUMIFS(INDIRECT($F$1&amp;$F171&amp;":"&amp;$F171),INDIRECT($F$1&amp;dbP!$D$2&amp;":"&amp;dbP!$D$2),"&gt;="&amp;Z$6,INDIRECT($F$1&amp;dbP!$D$2&amp;":"&amp;dbP!$D$2),"&lt;="&amp;Z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1223973</v>
      </c>
      <c r="AA171" s="1">
        <f ca="1">SUMIFS(INDIRECT($F$1&amp;$F171&amp;":"&amp;$F171),INDIRECT($F$1&amp;dbP!$D$2&amp;":"&amp;dbP!$D$2),"&gt;="&amp;AA$6,INDIRECT($F$1&amp;dbP!$D$2&amp;":"&amp;dbP!$D$2),"&lt;="&amp;AA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B171" s="1">
        <f ca="1">SUMIFS(INDIRECT($F$1&amp;$F171&amp;":"&amp;$F171),INDIRECT($F$1&amp;dbP!$D$2&amp;":"&amp;dbP!$D$2),"&gt;="&amp;AB$6,INDIRECT($F$1&amp;dbP!$D$2&amp;":"&amp;dbP!$D$2),"&lt;="&amp;AB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C171" s="1">
        <f ca="1">SUMIFS(INDIRECT($F$1&amp;$F171&amp;":"&amp;$F171),INDIRECT($F$1&amp;dbP!$D$2&amp;":"&amp;dbP!$D$2),"&gt;="&amp;AC$6,INDIRECT($F$1&amp;dbP!$D$2&amp;":"&amp;dbP!$D$2),"&lt;="&amp;AC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D171" s="1">
        <f ca="1">SUMIFS(INDIRECT($F$1&amp;$F171&amp;":"&amp;$F171),INDIRECT($F$1&amp;dbP!$D$2&amp;":"&amp;dbP!$D$2),"&gt;="&amp;AD$6,INDIRECT($F$1&amp;dbP!$D$2&amp;":"&amp;dbP!$D$2),"&lt;="&amp;AD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E171" s="1">
        <f ca="1">SUMIFS(INDIRECT($F$1&amp;$F171&amp;":"&amp;$F171),INDIRECT($F$1&amp;dbP!$D$2&amp;":"&amp;dbP!$D$2),"&gt;="&amp;AE$6,INDIRECT($F$1&amp;dbP!$D$2&amp;":"&amp;dbP!$D$2),"&lt;="&amp;AE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F171" s="1">
        <f ca="1">SUMIFS(INDIRECT($F$1&amp;$F171&amp;":"&amp;$F171),INDIRECT($F$1&amp;dbP!$D$2&amp;":"&amp;dbP!$D$2),"&gt;="&amp;AF$6,INDIRECT($F$1&amp;dbP!$D$2&amp;":"&amp;dbP!$D$2),"&lt;="&amp;AF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G171" s="1">
        <f ca="1">SUMIFS(INDIRECT($F$1&amp;$F171&amp;":"&amp;$F171),INDIRECT($F$1&amp;dbP!$D$2&amp;":"&amp;dbP!$D$2),"&gt;="&amp;AG$6,INDIRECT($F$1&amp;dbP!$D$2&amp;":"&amp;dbP!$D$2),"&lt;="&amp;AG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H171" s="1">
        <f ca="1">SUMIFS(INDIRECT($F$1&amp;$F171&amp;":"&amp;$F171),INDIRECT($F$1&amp;dbP!$D$2&amp;":"&amp;dbP!$D$2),"&gt;="&amp;AH$6,INDIRECT($F$1&amp;dbP!$D$2&amp;":"&amp;dbP!$D$2),"&lt;="&amp;AH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I171" s="1">
        <f ca="1">SUMIFS(INDIRECT($F$1&amp;$F171&amp;":"&amp;$F171),INDIRECT($F$1&amp;dbP!$D$2&amp;":"&amp;dbP!$D$2),"&gt;="&amp;AI$6,INDIRECT($F$1&amp;dbP!$D$2&amp;":"&amp;dbP!$D$2),"&lt;="&amp;AI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J171" s="1">
        <f ca="1">SUMIFS(INDIRECT($F$1&amp;$F171&amp;":"&amp;$F171),INDIRECT($F$1&amp;dbP!$D$2&amp;":"&amp;dbP!$D$2),"&gt;="&amp;AJ$6,INDIRECT($F$1&amp;dbP!$D$2&amp;":"&amp;dbP!$D$2),"&lt;="&amp;AJ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K171" s="1">
        <f ca="1">SUMIFS(INDIRECT($F$1&amp;$F171&amp;":"&amp;$F171),INDIRECT($F$1&amp;dbP!$D$2&amp;":"&amp;dbP!$D$2),"&gt;="&amp;AK$6,INDIRECT($F$1&amp;dbP!$D$2&amp;":"&amp;dbP!$D$2),"&lt;="&amp;AK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L171" s="1">
        <f ca="1">SUMIFS(INDIRECT($F$1&amp;$F171&amp;":"&amp;$F171),INDIRECT($F$1&amp;dbP!$D$2&amp;":"&amp;dbP!$D$2),"&gt;="&amp;AL$6,INDIRECT($F$1&amp;dbP!$D$2&amp;":"&amp;dbP!$D$2),"&lt;="&amp;AL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M171" s="1">
        <f ca="1">SUMIFS(INDIRECT($F$1&amp;$F171&amp;":"&amp;$F171),INDIRECT($F$1&amp;dbP!$D$2&amp;":"&amp;dbP!$D$2),"&gt;="&amp;AM$6,INDIRECT($F$1&amp;dbP!$D$2&amp;":"&amp;dbP!$D$2),"&lt;="&amp;AM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N171" s="1">
        <f ca="1">SUMIFS(INDIRECT($F$1&amp;$F171&amp;":"&amp;$F171),INDIRECT($F$1&amp;dbP!$D$2&amp;":"&amp;dbP!$D$2),"&gt;="&amp;AN$6,INDIRECT($F$1&amp;dbP!$D$2&amp;":"&amp;dbP!$D$2),"&lt;="&amp;AN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O171" s="1">
        <f ca="1">SUMIFS(INDIRECT($F$1&amp;$F171&amp;":"&amp;$F171),INDIRECT($F$1&amp;dbP!$D$2&amp;":"&amp;dbP!$D$2),"&gt;="&amp;AO$6,INDIRECT($F$1&amp;dbP!$D$2&amp;":"&amp;dbP!$D$2),"&lt;="&amp;AO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P171" s="1">
        <f ca="1">SUMIFS(INDIRECT($F$1&amp;$F171&amp;":"&amp;$F171),INDIRECT($F$1&amp;dbP!$D$2&amp;":"&amp;dbP!$D$2),"&gt;="&amp;AP$6,INDIRECT($F$1&amp;dbP!$D$2&amp;":"&amp;dbP!$D$2),"&lt;="&amp;AP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Q171" s="1">
        <f ca="1">SUMIFS(INDIRECT($F$1&amp;$F171&amp;":"&amp;$F171),INDIRECT($F$1&amp;dbP!$D$2&amp;":"&amp;dbP!$D$2),"&gt;="&amp;AQ$6,INDIRECT($F$1&amp;dbP!$D$2&amp;":"&amp;dbP!$D$2),"&lt;="&amp;AQ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R171" s="1">
        <f ca="1">SUMIFS(INDIRECT($F$1&amp;$F171&amp;":"&amp;$F171),INDIRECT($F$1&amp;dbP!$D$2&amp;":"&amp;dbP!$D$2),"&gt;="&amp;AR$6,INDIRECT($F$1&amp;dbP!$D$2&amp;":"&amp;dbP!$D$2),"&lt;="&amp;AR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S171" s="1">
        <f ca="1">SUMIFS(INDIRECT($F$1&amp;$F171&amp;":"&amp;$F171),INDIRECT($F$1&amp;dbP!$D$2&amp;":"&amp;dbP!$D$2),"&gt;="&amp;AS$6,INDIRECT($F$1&amp;dbP!$D$2&amp;":"&amp;dbP!$D$2),"&lt;="&amp;AS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T171" s="1">
        <f ca="1">SUMIFS(INDIRECT($F$1&amp;$F171&amp;":"&amp;$F171),INDIRECT($F$1&amp;dbP!$D$2&amp;":"&amp;dbP!$D$2),"&gt;="&amp;AT$6,INDIRECT($F$1&amp;dbP!$D$2&amp;":"&amp;dbP!$D$2),"&lt;="&amp;AT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U171" s="1">
        <f ca="1">SUMIFS(INDIRECT($F$1&amp;$F171&amp;":"&amp;$F171),INDIRECT($F$1&amp;dbP!$D$2&amp;":"&amp;dbP!$D$2),"&gt;="&amp;AU$6,INDIRECT($F$1&amp;dbP!$D$2&amp;":"&amp;dbP!$D$2),"&lt;="&amp;AU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V171" s="1">
        <f ca="1">SUMIFS(INDIRECT($F$1&amp;$F171&amp;":"&amp;$F171),INDIRECT($F$1&amp;dbP!$D$2&amp;":"&amp;dbP!$D$2),"&gt;="&amp;AV$6,INDIRECT($F$1&amp;dbP!$D$2&amp;":"&amp;dbP!$D$2),"&lt;="&amp;AV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W171" s="1">
        <f ca="1">SUMIFS(INDIRECT($F$1&amp;$F171&amp;":"&amp;$F171),INDIRECT($F$1&amp;dbP!$D$2&amp;":"&amp;dbP!$D$2),"&gt;="&amp;AW$6,INDIRECT($F$1&amp;dbP!$D$2&amp;":"&amp;dbP!$D$2),"&lt;="&amp;AW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X171" s="1">
        <f ca="1">SUMIFS(INDIRECT($F$1&amp;$F171&amp;":"&amp;$F171),INDIRECT($F$1&amp;dbP!$D$2&amp;":"&amp;dbP!$D$2),"&gt;="&amp;AX$6,INDIRECT($F$1&amp;dbP!$D$2&amp;":"&amp;dbP!$D$2),"&lt;="&amp;AX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Y171" s="1">
        <f ca="1">SUMIFS(INDIRECT($F$1&amp;$F171&amp;":"&amp;$F171),INDIRECT($F$1&amp;dbP!$D$2&amp;":"&amp;dbP!$D$2),"&gt;="&amp;AY$6,INDIRECT($F$1&amp;dbP!$D$2&amp;":"&amp;dbP!$D$2),"&lt;="&amp;AY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Z171" s="1">
        <f ca="1">SUMIFS(INDIRECT($F$1&amp;$F171&amp;":"&amp;$F171),INDIRECT($F$1&amp;dbP!$D$2&amp;":"&amp;dbP!$D$2),"&gt;="&amp;AZ$6,INDIRECT($F$1&amp;dbP!$D$2&amp;":"&amp;dbP!$D$2),"&lt;="&amp;AZ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A171" s="1">
        <f ca="1">SUMIFS(INDIRECT($F$1&amp;$F171&amp;":"&amp;$F171),INDIRECT($F$1&amp;dbP!$D$2&amp;":"&amp;dbP!$D$2),"&gt;="&amp;BA$6,INDIRECT($F$1&amp;dbP!$D$2&amp;":"&amp;dbP!$D$2),"&lt;="&amp;BA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B171" s="1">
        <f ca="1">SUMIFS(INDIRECT($F$1&amp;$F171&amp;":"&amp;$F171),INDIRECT($F$1&amp;dbP!$D$2&amp;":"&amp;dbP!$D$2),"&gt;="&amp;BB$6,INDIRECT($F$1&amp;dbP!$D$2&amp;":"&amp;dbP!$D$2),"&lt;="&amp;BB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C171" s="1">
        <f ca="1">SUMIFS(INDIRECT($F$1&amp;$F171&amp;":"&amp;$F171),INDIRECT($F$1&amp;dbP!$D$2&amp;":"&amp;dbP!$D$2),"&gt;="&amp;BC$6,INDIRECT($F$1&amp;dbP!$D$2&amp;":"&amp;dbP!$D$2),"&lt;="&amp;BC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D171" s="1">
        <f ca="1">SUMIFS(INDIRECT($F$1&amp;$F171&amp;":"&amp;$F171),INDIRECT($F$1&amp;dbP!$D$2&amp;":"&amp;dbP!$D$2),"&gt;="&amp;BD$6,INDIRECT($F$1&amp;dbP!$D$2&amp;":"&amp;dbP!$D$2),"&lt;="&amp;BD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E171" s="1">
        <f ca="1">SUMIFS(INDIRECT($F$1&amp;$F171&amp;":"&amp;$F171),INDIRECT($F$1&amp;dbP!$D$2&amp;":"&amp;dbP!$D$2),"&gt;="&amp;BE$6,INDIRECT($F$1&amp;dbP!$D$2&amp;":"&amp;dbP!$D$2),"&lt;="&amp;BE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</row>
    <row r="172" spans="2:57" x14ac:dyDescent="0.3">
      <c r="B172" s="1">
        <f>MAX(B$153:B171)+1</f>
        <v>35</v>
      </c>
      <c r="F172" s="1" t="str">
        <f ca="1">INDIRECT($B$1&amp;Items!H$2&amp;$B172)</f>
        <v>Y</v>
      </c>
      <c r="H172" s="13" t="str">
        <f ca="1">INDIRECT($B$1&amp;Items!E$2&amp;$B172)</f>
        <v>Начисление себестоимостных затрат</v>
      </c>
      <c r="I172" s="13" t="str">
        <f ca="1">IF(INDIRECT($B$1&amp;Items!F$2&amp;$B172)="",H172,INDIRECT($B$1&amp;Items!F$2&amp;$B172))</f>
        <v>Начисление затрат этапа-2 бизнес-процесса</v>
      </c>
      <c r="J172" s="1" t="str">
        <f ca="1">IF(INDIRECT($B$1&amp;Items!G$2&amp;$B172)="",IF(H172&lt;&gt;I172,"  "&amp;I172,I172),"    "&amp;INDIRECT($B$1&amp;Items!G$2&amp;$B172))</f>
        <v xml:space="preserve">    Производственные затраты-5</v>
      </c>
      <c r="S172" s="1">
        <f ca="1">SUM($U172:INDIRECT(ADDRESS(ROW(),SUMIFS($1:$1,$5:$5,MAX($5:$5)))))</f>
        <v>1044900</v>
      </c>
      <c r="V172" s="1">
        <f ca="1">SUMIFS(INDIRECT($F$1&amp;$F172&amp;":"&amp;$F172),INDIRECT($F$1&amp;dbP!$D$2&amp;":"&amp;dbP!$D$2),"&gt;="&amp;V$6,INDIRECT($F$1&amp;dbP!$D$2&amp;":"&amp;dbP!$D$2),"&lt;="&amp;V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W172" s="1">
        <f ca="1">SUMIFS(INDIRECT($F$1&amp;$F172&amp;":"&amp;$F172),INDIRECT($F$1&amp;dbP!$D$2&amp;":"&amp;dbP!$D$2),"&gt;="&amp;W$6,INDIRECT($F$1&amp;dbP!$D$2&amp;":"&amp;dbP!$D$2),"&lt;="&amp;W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X172" s="1">
        <f ca="1">SUMIFS(INDIRECT($F$1&amp;$F172&amp;":"&amp;$F172),INDIRECT($F$1&amp;dbP!$D$2&amp;":"&amp;dbP!$D$2),"&gt;="&amp;X$6,INDIRECT($F$1&amp;dbP!$D$2&amp;":"&amp;dbP!$D$2),"&lt;="&amp;X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Y172" s="1">
        <f ca="1">SUMIFS(INDIRECT($F$1&amp;$F172&amp;":"&amp;$F172),INDIRECT($F$1&amp;dbP!$D$2&amp;":"&amp;dbP!$D$2),"&gt;="&amp;Y$6,INDIRECT($F$1&amp;dbP!$D$2&amp;":"&amp;dbP!$D$2),"&lt;="&amp;Y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Z172" s="1">
        <f ca="1">SUMIFS(INDIRECT($F$1&amp;$F172&amp;":"&amp;$F172),INDIRECT($F$1&amp;dbP!$D$2&amp;":"&amp;dbP!$D$2),"&gt;="&amp;Z$6,INDIRECT($F$1&amp;dbP!$D$2&amp;":"&amp;dbP!$D$2),"&lt;="&amp;Z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1044900</v>
      </c>
      <c r="AA172" s="1">
        <f ca="1">SUMIFS(INDIRECT($F$1&amp;$F172&amp;":"&amp;$F172),INDIRECT($F$1&amp;dbP!$D$2&amp;":"&amp;dbP!$D$2),"&gt;="&amp;AA$6,INDIRECT($F$1&amp;dbP!$D$2&amp;":"&amp;dbP!$D$2),"&lt;="&amp;AA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B172" s="1">
        <f ca="1">SUMIFS(INDIRECT($F$1&amp;$F172&amp;":"&amp;$F172),INDIRECT($F$1&amp;dbP!$D$2&amp;":"&amp;dbP!$D$2),"&gt;="&amp;AB$6,INDIRECT($F$1&amp;dbP!$D$2&amp;":"&amp;dbP!$D$2),"&lt;="&amp;AB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C172" s="1">
        <f ca="1">SUMIFS(INDIRECT($F$1&amp;$F172&amp;":"&amp;$F172),INDIRECT($F$1&amp;dbP!$D$2&amp;":"&amp;dbP!$D$2),"&gt;="&amp;AC$6,INDIRECT($F$1&amp;dbP!$D$2&amp;":"&amp;dbP!$D$2),"&lt;="&amp;AC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D172" s="1">
        <f ca="1">SUMIFS(INDIRECT($F$1&amp;$F172&amp;":"&amp;$F172),INDIRECT($F$1&amp;dbP!$D$2&amp;":"&amp;dbP!$D$2),"&gt;="&amp;AD$6,INDIRECT($F$1&amp;dbP!$D$2&amp;":"&amp;dbP!$D$2),"&lt;="&amp;AD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E172" s="1">
        <f ca="1">SUMIFS(INDIRECT($F$1&amp;$F172&amp;":"&amp;$F172),INDIRECT($F$1&amp;dbP!$D$2&amp;":"&amp;dbP!$D$2),"&gt;="&amp;AE$6,INDIRECT($F$1&amp;dbP!$D$2&amp;":"&amp;dbP!$D$2),"&lt;="&amp;AE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F172" s="1">
        <f ca="1">SUMIFS(INDIRECT($F$1&amp;$F172&amp;":"&amp;$F172),INDIRECT($F$1&amp;dbP!$D$2&amp;":"&amp;dbP!$D$2),"&gt;="&amp;AF$6,INDIRECT($F$1&amp;dbP!$D$2&amp;":"&amp;dbP!$D$2),"&lt;="&amp;AF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G172" s="1">
        <f ca="1">SUMIFS(INDIRECT($F$1&amp;$F172&amp;":"&amp;$F172),INDIRECT($F$1&amp;dbP!$D$2&amp;":"&amp;dbP!$D$2),"&gt;="&amp;AG$6,INDIRECT($F$1&amp;dbP!$D$2&amp;":"&amp;dbP!$D$2),"&lt;="&amp;AG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H172" s="1">
        <f ca="1">SUMIFS(INDIRECT($F$1&amp;$F172&amp;":"&amp;$F172),INDIRECT($F$1&amp;dbP!$D$2&amp;":"&amp;dbP!$D$2),"&gt;="&amp;AH$6,INDIRECT($F$1&amp;dbP!$D$2&amp;":"&amp;dbP!$D$2),"&lt;="&amp;AH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I172" s="1">
        <f ca="1">SUMIFS(INDIRECT($F$1&amp;$F172&amp;":"&amp;$F172),INDIRECT($F$1&amp;dbP!$D$2&amp;":"&amp;dbP!$D$2),"&gt;="&amp;AI$6,INDIRECT($F$1&amp;dbP!$D$2&amp;":"&amp;dbP!$D$2),"&lt;="&amp;AI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J172" s="1">
        <f ca="1">SUMIFS(INDIRECT($F$1&amp;$F172&amp;":"&amp;$F172),INDIRECT($F$1&amp;dbP!$D$2&amp;":"&amp;dbP!$D$2),"&gt;="&amp;AJ$6,INDIRECT($F$1&amp;dbP!$D$2&amp;":"&amp;dbP!$D$2),"&lt;="&amp;AJ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K172" s="1">
        <f ca="1">SUMIFS(INDIRECT($F$1&amp;$F172&amp;":"&amp;$F172),INDIRECT($F$1&amp;dbP!$D$2&amp;":"&amp;dbP!$D$2),"&gt;="&amp;AK$6,INDIRECT($F$1&amp;dbP!$D$2&amp;":"&amp;dbP!$D$2),"&lt;="&amp;AK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L172" s="1">
        <f ca="1">SUMIFS(INDIRECT($F$1&amp;$F172&amp;":"&amp;$F172),INDIRECT($F$1&amp;dbP!$D$2&amp;":"&amp;dbP!$D$2),"&gt;="&amp;AL$6,INDIRECT($F$1&amp;dbP!$D$2&amp;":"&amp;dbP!$D$2),"&lt;="&amp;AL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M172" s="1">
        <f ca="1">SUMIFS(INDIRECT($F$1&amp;$F172&amp;":"&amp;$F172),INDIRECT($F$1&amp;dbP!$D$2&amp;":"&amp;dbP!$D$2),"&gt;="&amp;AM$6,INDIRECT($F$1&amp;dbP!$D$2&amp;":"&amp;dbP!$D$2),"&lt;="&amp;AM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N172" s="1">
        <f ca="1">SUMIFS(INDIRECT($F$1&amp;$F172&amp;":"&amp;$F172),INDIRECT($F$1&amp;dbP!$D$2&amp;":"&amp;dbP!$D$2),"&gt;="&amp;AN$6,INDIRECT($F$1&amp;dbP!$D$2&amp;":"&amp;dbP!$D$2),"&lt;="&amp;AN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O172" s="1">
        <f ca="1">SUMIFS(INDIRECT($F$1&amp;$F172&amp;":"&amp;$F172),INDIRECT($F$1&amp;dbP!$D$2&amp;":"&amp;dbP!$D$2),"&gt;="&amp;AO$6,INDIRECT($F$1&amp;dbP!$D$2&amp;":"&amp;dbP!$D$2),"&lt;="&amp;AO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P172" s="1">
        <f ca="1">SUMIFS(INDIRECT($F$1&amp;$F172&amp;":"&amp;$F172),INDIRECT($F$1&amp;dbP!$D$2&amp;":"&amp;dbP!$D$2),"&gt;="&amp;AP$6,INDIRECT($F$1&amp;dbP!$D$2&amp;":"&amp;dbP!$D$2),"&lt;="&amp;AP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Q172" s="1">
        <f ca="1">SUMIFS(INDIRECT($F$1&amp;$F172&amp;":"&amp;$F172),INDIRECT($F$1&amp;dbP!$D$2&amp;":"&amp;dbP!$D$2),"&gt;="&amp;AQ$6,INDIRECT($F$1&amp;dbP!$D$2&amp;":"&amp;dbP!$D$2),"&lt;="&amp;AQ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R172" s="1">
        <f ca="1">SUMIFS(INDIRECT($F$1&amp;$F172&amp;":"&amp;$F172),INDIRECT($F$1&amp;dbP!$D$2&amp;":"&amp;dbP!$D$2),"&gt;="&amp;AR$6,INDIRECT($F$1&amp;dbP!$D$2&amp;":"&amp;dbP!$D$2),"&lt;="&amp;AR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S172" s="1">
        <f ca="1">SUMIFS(INDIRECT($F$1&amp;$F172&amp;":"&amp;$F172),INDIRECT($F$1&amp;dbP!$D$2&amp;":"&amp;dbP!$D$2),"&gt;="&amp;AS$6,INDIRECT($F$1&amp;dbP!$D$2&amp;":"&amp;dbP!$D$2),"&lt;="&amp;AS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T172" s="1">
        <f ca="1">SUMIFS(INDIRECT($F$1&amp;$F172&amp;":"&amp;$F172),INDIRECT($F$1&amp;dbP!$D$2&amp;":"&amp;dbP!$D$2),"&gt;="&amp;AT$6,INDIRECT($F$1&amp;dbP!$D$2&amp;":"&amp;dbP!$D$2),"&lt;="&amp;AT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U172" s="1">
        <f ca="1">SUMIFS(INDIRECT($F$1&amp;$F172&amp;":"&amp;$F172),INDIRECT($F$1&amp;dbP!$D$2&amp;":"&amp;dbP!$D$2),"&gt;="&amp;AU$6,INDIRECT($F$1&amp;dbP!$D$2&amp;":"&amp;dbP!$D$2),"&lt;="&amp;AU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V172" s="1">
        <f ca="1">SUMIFS(INDIRECT($F$1&amp;$F172&amp;":"&amp;$F172),INDIRECT($F$1&amp;dbP!$D$2&amp;":"&amp;dbP!$D$2),"&gt;="&amp;AV$6,INDIRECT($F$1&amp;dbP!$D$2&amp;":"&amp;dbP!$D$2),"&lt;="&amp;AV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W172" s="1">
        <f ca="1">SUMIFS(INDIRECT($F$1&amp;$F172&amp;":"&amp;$F172),INDIRECT($F$1&amp;dbP!$D$2&amp;":"&amp;dbP!$D$2),"&gt;="&amp;AW$6,INDIRECT($F$1&amp;dbP!$D$2&amp;":"&amp;dbP!$D$2),"&lt;="&amp;AW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X172" s="1">
        <f ca="1">SUMIFS(INDIRECT($F$1&amp;$F172&amp;":"&amp;$F172),INDIRECT($F$1&amp;dbP!$D$2&amp;":"&amp;dbP!$D$2),"&gt;="&amp;AX$6,INDIRECT($F$1&amp;dbP!$D$2&amp;":"&amp;dbP!$D$2),"&lt;="&amp;AX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Y172" s="1">
        <f ca="1">SUMIFS(INDIRECT($F$1&amp;$F172&amp;":"&amp;$F172),INDIRECT($F$1&amp;dbP!$D$2&amp;":"&amp;dbP!$D$2),"&gt;="&amp;AY$6,INDIRECT($F$1&amp;dbP!$D$2&amp;":"&amp;dbP!$D$2),"&lt;="&amp;AY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Z172" s="1">
        <f ca="1">SUMIFS(INDIRECT($F$1&amp;$F172&amp;":"&amp;$F172),INDIRECT($F$1&amp;dbP!$D$2&amp;":"&amp;dbP!$D$2),"&gt;="&amp;AZ$6,INDIRECT($F$1&amp;dbP!$D$2&amp;":"&amp;dbP!$D$2),"&lt;="&amp;AZ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A172" s="1">
        <f ca="1">SUMIFS(INDIRECT($F$1&amp;$F172&amp;":"&amp;$F172),INDIRECT($F$1&amp;dbP!$D$2&amp;":"&amp;dbP!$D$2),"&gt;="&amp;BA$6,INDIRECT($F$1&amp;dbP!$D$2&amp;":"&amp;dbP!$D$2),"&lt;="&amp;BA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B172" s="1">
        <f ca="1">SUMIFS(INDIRECT($F$1&amp;$F172&amp;":"&amp;$F172),INDIRECT($F$1&amp;dbP!$D$2&amp;":"&amp;dbP!$D$2),"&gt;="&amp;BB$6,INDIRECT($F$1&amp;dbP!$D$2&amp;":"&amp;dbP!$D$2),"&lt;="&amp;BB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C172" s="1">
        <f ca="1">SUMIFS(INDIRECT($F$1&amp;$F172&amp;":"&amp;$F172),INDIRECT($F$1&amp;dbP!$D$2&amp;":"&amp;dbP!$D$2),"&gt;="&amp;BC$6,INDIRECT($F$1&amp;dbP!$D$2&amp;":"&amp;dbP!$D$2),"&lt;="&amp;BC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D172" s="1">
        <f ca="1">SUMIFS(INDIRECT($F$1&amp;$F172&amp;":"&amp;$F172),INDIRECT($F$1&amp;dbP!$D$2&amp;":"&amp;dbP!$D$2),"&gt;="&amp;BD$6,INDIRECT($F$1&amp;dbP!$D$2&amp;":"&amp;dbP!$D$2),"&lt;="&amp;BD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E172" s="1">
        <f ca="1">SUMIFS(INDIRECT($F$1&amp;$F172&amp;":"&amp;$F172),INDIRECT($F$1&amp;dbP!$D$2&amp;":"&amp;dbP!$D$2),"&gt;="&amp;BE$6,INDIRECT($F$1&amp;dbP!$D$2&amp;":"&amp;dbP!$D$2),"&lt;="&amp;BE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</row>
    <row r="173" spans="2:57" x14ac:dyDescent="0.3">
      <c r="B173" s="1">
        <f>MAX(B$153:B172)+1</f>
        <v>36</v>
      </c>
      <c r="F173" s="1" t="str">
        <f ca="1">INDIRECT($B$1&amp;Items!H$2&amp;$B173)</f>
        <v>Y</v>
      </c>
      <c r="H173" s="13" t="str">
        <f ca="1">INDIRECT($B$1&amp;Items!E$2&amp;$B173)</f>
        <v>Начисление себестоимостных затрат</v>
      </c>
      <c r="I173" s="13" t="str">
        <f ca="1">IF(INDIRECT($B$1&amp;Items!F$2&amp;$B173)="",H173,INDIRECT($B$1&amp;Items!F$2&amp;$B173))</f>
        <v>Начисление затрат этапа-2 бизнес-процесса</v>
      </c>
      <c r="J173" s="1" t="str">
        <f ca="1">IF(INDIRECT($B$1&amp;Items!G$2&amp;$B173)="",IF(H173&lt;&gt;I173,"  "&amp;I173,I173),"    "&amp;INDIRECT($B$1&amp;Items!G$2&amp;$B173))</f>
        <v xml:space="preserve">    Производственные затраты-6</v>
      </c>
      <c r="S173" s="1">
        <f ca="1">SUM($U173:INDIRECT(ADDRESS(ROW(),SUMIFS($1:$1,$5:$5,MAX($5:$5)))))</f>
        <v>1014757</v>
      </c>
      <c r="V173" s="1">
        <f ca="1">SUMIFS(INDIRECT($F$1&amp;$F173&amp;":"&amp;$F173),INDIRECT($F$1&amp;dbP!$D$2&amp;":"&amp;dbP!$D$2),"&gt;="&amp;V$6,INDIRECT($F$1&amp;dbP!$D$2&amp;":"&amp;dbP!$D$2),"&lt;="&amp;V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W173" s="1">
        <f ca="1">SUMIFS(INDIRECT($F$1&amp;$F173&amp;":"&amp;$F173),INDIRECT($F$1&amp;dbP!$D$2&amp;":"&amp;dbP!$D$2),"&gt;="&amp;W$6,INDIRECT($F$1&amp;dbP!$D$2&amp;":"&amp;dbP!$D$2),"&lt;="&amp;W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X173" s="1">
        <f ca="1">SUMIFS(INDIRECT($F$1&amp;$F173&amp;":"&amp;$F173),INDIRECT($F$1&amp;dbP!$D$2&amp;":"&amp;dbP!$D$2),"&gt;="&amp;X$6,INDIRECT($F$1&amp;dbP!$D$2&amp;":"&amp;dbP!$D$2),"&lt;="&amp;X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Y173" s="1">
        <f ca="1">SUMIFS(INDIRECT($F$1&amp;$F173&amp;":"&amp;$F173),INDIRECT($F$1&amp;dbP!$D$2&amp;":"&amp;dbP!$D$2),"&gt;="&amp;Y$6,INDIRECT($F$1&amp;dbP!$D$2&amp;":"&amp;dbP!$D$2),"&lt;="&amp;Y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Z173" s="1">
        <f ca="1">SUMIFS(INDIRECT($F$1&amp;$F173&amp;":"&amp;$F173),INDIRECT($F$1&amp;dbP!$D$2&amp;":"&amp;dbP!$D$2),"&gt;="&amp;Z$6,INDIRECT($F$1&amp;dbP!$D$2&amp;":"&amp;dbP!$D$2),"&lt;="&amp;Z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A173" s="1">
        <f ca="1">SUMIFS(INDIRECT($F$1&amp;$F173&amp;":"&amp;$F173),INDIRECT($F$1&amp;dbP!$D$2&amp;":"&amp;dbP!$D$2),"&gt;="&amp;AA$6,INDIRECT($F$1&amp;dbP!$D$2&amp;":"&amp;dbP!$D$2),"&lt;="&amp;AA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1014757</v>
      </c>
      <c r="AB173" s="1">
        <f ca="1">SUMIFS(INDIRECT($F$1&amp;$F173&amp;":"&amp;$F173),INDIRECT($F$1&amp;dbP!$D$2&amp;":"&amp;dbP!$D$2),"&gt;="&amp;AB$6,INDIRECT($F$1&amp;dbP!$D$2&amp;":"&amp;dbP!$D$2),"&lt;="&amp;AB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C173" s="1">
        <f ca="1">SUMIFS(INDIRECT($F$1&amp;$F173&amp;":"&amp;$F173),INDIRECT($F$1&amp;dbP!$D$2&amp;":"&amp;dbP!$D$2),"&gt;="&amp;AC$6,INDIRECT($F$1&amp;dbP!$D$2&amp;":"&amp;dbP!$D$2),"&lt;="&amp;AC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D173" s="1">
        <f ca="1">SUMIFS(INDIRECT($F$1&amp;$F173&amp;":"&amp;$F173),INDIRECT($F$1&amp;dbP!$D$2&amp;":"&amp;dbP!$D$2),"&gt;="&amp;AD$6,INDIRECT($F$1&amp;dbP!$D$2&amp;":"&amp;dbP!$D$2),"&lt;="&amp;AD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E173" s="1">
        <f ca="1">SUMIFS(INDIRECT($F$1&amp;$F173&amp;":"&amp;$F173),INDIRECT($F$1&amp;dbP!$D$2&amp;":"&amp;dbP!$D$2),"&gt;="&amp;AE$6,INDIRECT($F$1&amp;dbP!$D$2&amp;":"&amp;dbP!$D$2),"&lt;="&amp;AE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F173" s="1">
        <f ca="1">SUMIFS(INDIRECT($F$1&amp;$F173&amp;":"&amp;$F173),INDIRECT($F$1&amp;dbP!$D$2&amp;":"&amp;dbP!$D$2),"&gt;="&amp;AF$6,INDIRECT($F$1&amp;dbP!$D$2&amp;":"&amp;dbP!$D$2),"&lt;="&amp;AF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G173" s="1">
        <f ca="1">SUMIFS(INDIRECT($F$1&amp;$F173&amp;":"&amp;$F173),INDIRECT($F$1&amp;dbP!$D$2&amp;":"&amp;dbP!$D$2),"&gt;="&amp;AG$6,INDIRECT($F$1&amp;dbP!$D$2&amp;":"&amp;dbP!$D$2),"&lt;="&amp;AG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H173" s="1">
        <f ca="1">SUMIFS(INDIRECT($F$1&amp;$F173&amp;":"&amp;$F173),INDIRECT($F$1&amp;dbP!$D$2&amp;":"&amp;dbP!$D$2),"&gt;="&amp;AH$6,INDIRECT($F$1&amp;dbP!$D$2&amp;":"&amp;dbP!$D$2),"&lt;="&amp;AH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I173" s="1">
        <f ca="1">SUMIFS(INDIRECT($F$1&amp;$F173&amp;":"&amp;$F173),INDIRECT($F$1&amp;dbP!$D$2&amp;":"&amp;dbP!$D$2),"&gt;="&amp;AI$6,INDIRECT($F$1&amp;dbP!$D$2&amp;":"&amp;dbP!$D$2),"&lt;="&amp;AI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J173" s="1">
        <f ca="1">SUMIFS(INDIRECT($F$1&amp;$F173&amp;":"&amp;$F173),INDIRECT($F$1&amp;dbP!$D$2&amp;":"&amp;dbP!$D$2),"&gt;="&amp;AJ$6,INDIRECT($F$1&amp;dbP!$D$2&amp;":"&amp;dbP!$D$2),"&lt;="&amp;AJ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K173" s="1">
        <f ca="1">SUMIFS(INDIRECT($F$1&amp;$F173&amp;":"&amp;$F173),INDIRECT($F$1&amp;dbP!$D$2&amp;":"&amp;dbP!$D$2),"&gt;="&amp;AK$6,INDIRECT($F$1&amp;dbP!$D$2&amp;":"&amp;dbP!$D$2),"&lt;="&amp;AK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L173" s="1">
        <f ca="1">SUMIFS(INDIRECT($F$1&amp;$F173&amp;":"&amp;$F173),INDIRECT($F$1&amp;dbP!$D$2&amp;":"&amp;dbP!$D$2),"&gt;="&amp;AL$6,INDIRECT($F$1&amp;dbP!$D$2&amp;":"&amp;dbP!$D$2),"&lt;="&amp;AL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M173" s="1">
        <f ca="1">SUMIFS(INDIRECT($F$1&amp;$F173&amp;":"&amp;$F173),INDIRECT($F$1&amp;dbP!$D$2&amp;":"&amp;dbP!$D$2),"&gt;="&amp;AM$6,INDIRECT($F$1&amp;dbP!$D$2&amp;":"&amp;dbP!$D$2),"&lt;="&amp;AM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N173" s="1">
        <f ca="1">SUMIFS(INDIRECT($F$1&amp;$F173&amp;":"&amp;$F173),INDIRECT($F$1&amp;dbP!$D$2&amp;":"&amp;dbP!$D$2),"&gt;="&amp;AN$6,INDIRECT($F$1&amp;dbP!$D$2&amp;":"&amp;dbP!$D$2),"&lt;="&amp;AN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O173" s="1">
        <f ca="1">SUMIFS(INDIRECT($F$1&amp;$F173&amp;":"&amp;$F173),INDIRECT($F$1&amp;dbP!$D$2&amp;":"&amp;dbP!$D$2),"&gt;="&amp;AO$6,INDIRECT($F$1&amp;dbP!$D$2&amp;":"&amp;dbP!$D$2),"&lt;="&amp;AO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P173" s="1">
        <f ca="1">SUMIFS(INDIRECT($F$1&amp;$F173&amp;":"&amp;$F173),INDIRECT($F$1&amp;dbP!$D$2&amp;":"&amp;dbP!$D$2),"&gt;="&amp;AP$6,INDIRECT($F$1&amp;dbP!$D$2&amp;":"&amp;dbP!$D$2),"&lt;="&amp;AP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Q173" s="1">
        <f ca="1">SUMIFS(INDIRECT($F$1&amp;$F173&amp;":"&amp;$F173),INDIRECT($F$1&amp;dbP!$D$2&amp;":"&amp;dbP!$D$2),"&gt;="&amp;AQ$6,INDIRECT($F$1&amp;dbP!$D$2&amp;":"&amp;dbP!$D$2),"&lt;="&amp;AQ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R173" s="1">
        <f ca="1">SUMIFS(INDIRECT($F$1&amp;$F173&amp;":"&amp;$F173),INDIRECT($F$1&amp;dbP!$D$2&amp;":"&amp;dbP!$D$2),"&gt;="&amp;AR$6,INDIRECT($F$1&amp;dbP!$D$2&amp;":"&amp;dbP!$D$2),"&lt;="&amp;AR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S173" s="1">
        <f ca="1">SUMIFS(INDIRECT($F$1&amp;$F173&amp;":"&amp;$F173),INDIRECT($F$1&amp;dbP!$D$2&amp;":"&amp;dbP!$D$2),"&gt;="&amp;AS$6,INDIRECT($F$1&amp;dbP!$D$2&amp;":"&amp;dbP!$D$2),"&lt;="&amp;AS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T173" s="1">
        <f ca="1">SUMIFS(INDIRECT($F$1&amp;$F173&amp;":"&amp;$F173),INDIRECT($F$1&amp;dbP!$D$2&amp;":"&amp;dbP!$D$2),"&gt;="&amp;AT$6,INDIRECT($F$1&amp;dbP!$D$2&amp;":"&amp;dbP!$D$2),"&lt;="&amp;AT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U173" s="1">
        <f ca="1">SUMIFS(INDIRECT($F$1&amp;$F173&amp;":"&amp;$F173),INDIRECT($F$1&amp;dbP!$D$2&amp;":"&amp;dbP!$D$2),"&gt;="&amp;AU$6,INDIRECT($F$1&amp;dbP!$D$2&amp;":"&amp;dbP!$D$2),"&lt;="&amp;AU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V173" s="1">
        <f ca="1">SUMIFS(INDIRECT($F$1&amp;$F173&amp;":"&amp;$F173),INDIRECT($F$1&amp;dbP!$D$2&amp;":"&amp;dbP!$D$2),"&gt;="&amp;AV$6,INDIRECT($F$1&amp;dbP!$D$2&amp;":"&amp;dbP!$D$2),"&lt;="&amp;AV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W173" s="1">
        <f ca="1">SUMIFS(INDIRECT($F$1&amp;$F173&amp;":"&amp;$F173),INDIRECT($F$1&amp;dbP!$D$2&amp;":"&amp;dbP!$D$2),"&gt;="&amp;AW$6,INDIRECT($F$1&amp;dbP!$D$2&amp;":"&amp;dbP!$D$2),"&lt;="&amp;AW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X173" s="1">
        <f ca="1">SUMIFS(INDIRECT($F$1&amp;$F173&amp;":"&amp;$F173),INDIRECT($F$1&amp;dbP!$D$2&amp;":"&amp;dbP!$D$2),"&gt;="&amp;AX$6,INDIRECT($F$1&amp;dbP!$D$2&amp;":"&amp;dbP!$D$2),"&lt;="&amp;AX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Y173" s="1">
        <f ca="1">SUMIFS(INDIRECT($F$1&amp;$F173&amp;":"&amp;$F173),INDIRECT($F$1&amp;dbP!$D$2&amp;":"&amp;dbP!$D$2),"&gt;="&amp;AY$6,INDIRECT($F$1&amp;dbP!$D$2&amp;":"&amp;dbP!$D$2),"&lt;="&amp;AY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Z173" s="1">
        <f ca="1">SUMIFS(INDIRECT($F$1&amp;$F173&amp;":"&amp;$F173),INDIRECT($F$1&amp;dbP!$D$2&amp;":"&amp;dbP!$D$2),"&gt;="&amp;AZ$6,INDIRECT($F$1&amp;dbP!$D$2&amp;":"&amp;dbP!$D$2),"&lt;="&amp;AZ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A173" s="1">
        <f ca="1">SUMIFS(INDIRECT($F$1&amp;$F173&amp;":"&amp;$F173),INDIRECT($F$1&amp;dbP!$D$2&amp;":"&amp;dbP!$D$2),"&gt;="&amp;BA$6,INDIRECT($F$1&amp;dbP!$D$2&amp;":"&amp;dbP!$D$2),"&lt;="&amp;BA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B173" s="1">
        <f ca="1">SUMIFS(INDIRECT($F$1&amp;$F173&amp;":"&amp;$F173),INDIRECT($F$1&amp;dbP!$D$2&amp;":"&amp;dbP!$D$2),"&gt;="&amp;BB$6,INDIRECT($F$1&amp;dbP!$D$2&amp;":"&amp;dbP!$D$2),"&lt;="&amp;BB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C173" s="1">
        <f ca="1">SUMIFS(INDIRECT($F$1&amp;$F173&amp;":"&amp;$F173),INDIRECT($F$1&amp;dbP!$D$2&amp;":"&amp;dbP!$D$2),"&gt;="&amp;BC$6,INDIRECT($F$1&amp;dbP!$D$2&amp;":"&amp;dbP!$D$2),"&lt;="&amp;BC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D173" s="1">
        <f ca="1">SUMIFS(INDIRECT($F$1&amp;$F173&amp;":"&amp;$F173),INDIRECT($F$1&amp;dbP!$D$2&amp;":"&amp;dbP!$D$2),"&gt;="&amp;BD$6,INDIRECT($F$1&amp;dbP!$D$2&amp;":"&amp;dbP!$D$2),"&lt;="&amp;BD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E173" s="1">
        <f ca="1">SUMIFS(INDIRECT($F$1&amp;$F173&amp;":"&amp;$F173),INDIRECT($F$1&amp;dbP!$D$2&amp;":"&amp;dbP!$D$2),"&gt;="&amp;BE$6,INDIRECT($F$1&amp;dbP!$D$2&amp;":"&amp;dbP!$D$2),"&lt;="&amp;BE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</row>
    <row r="174" spans="2:57" x14ac:dyDescent="0.3">
      <c r="B174" s="1">
        <f>MAX(B$153:B173)+1</f>
        <v>37</v>
      </c>
      <c r="F174" s="1" t="str">
        <f ca="1">INDIRECT($B$1&amp;Items!H$2&amp;$B174)</f>
        <v>Y</v>
      </c>
      <c r="H174" s="13" t="str">
        <f ca="1">INDIRECT($B$1&amp;Items!E$2&amp;$B174)</f>
        <v>Начисление себестоимостных затрат</v>
      </c>
      <c r="I174" s="13" t="str">
        <f ca="1">IF(INDIRECT($B$1&amp;Items!F$2&amp;$B174)="",H174,INDIRECT($B$1&amp;Items!F$2&amp;$B174))</f>
        <v>Начисление затрат этапа-2 бизнес-процесса</v>
      </c>
      <c r="J174" s="1" t="str">
        <f ca="1">IF(INDIRECT($B$1&amp;Items!G$2&amp;$B174)="",IF(H174&lt;&gt;I174,"  "&amp;I174,I174),"    "&amp;INDIRECT($B$1&amp;Items!G$2&amp;$B174))</f>
        <v xml:space="preserve">    Производственные затраты-7</v>
      </c>
      <c r="S174" s="1">
        <f ca="1">SUM($U174:INDIRECT(ADDRESS(ROW(),SUMIFS($1:$1,$5:$5,MAX($5:$5)))))</f>
        <v>955533.54</v>
      </c>
      <c r="V174" s="1">
        <f ca="1">SUMIFS(INDIRECT($F$1&amp;$F174&amp;":"&amp;$F174),INDIRECT($F$1&amp;dbP!$D$2&amp;":"&amp;dbP!$D$2),"&gt;="&amp;V$6,INDIRECT($F$1&amp;dbP!$D$2&amp;":"&amp;dbP!$D$2),"&lt;="&amp;V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955533.54</v>
      </c>
      <c r="W174" s="1">
        <f ca="1">SUMIFS(INDIRECT($F$1&amp;$F174&amp;":"&amp;$F174),INDIRECT($F$1&amp;dbP!$D$2&amp;":"&amp;dbP!$D$2),"&gt;="&amp;W$6,INDIRECT($F$1&amp;dbP!$D$2&amp;":"&amp;dbP!$D$2),"&lt;="&amp;W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X174" s="1">
        <f ca="1">SUMIFS(INDIRECT($F$1&amp;$F174&amp;":"&amp;$F174),INDIRECT($F$1&amp;dbP!$D$2&amp;":"&amp;dbP!$D$2),"&gt;="&amp;X$6,INDIRECT($F$1&amp;dbP!$D$2&amp;":"&amp;dbP!$D$2),"&lt;="&amp;X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Y174" s="1">
        <f ca="1">SUMIFS(INDIRECT($F$1&amp;$F174&amp;":"&amp;$F174),INDIRECT($F$1&amp;dbP!$D$2&amp;":"&amp;dbP!$D$2),"&gt;="&amp;Y$6,INDIRECT($F$1&amp;dbP!$D$2&amp;":"&amp;dbP!$D$2),"&lt;="&amp;Y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Z174" s="1">
        <f ca="1">SUMIFS(INDIRECT($F$1&amp;$F174&amp;":"&amp;$F174),INDIRECT($F$1&amp;dbP!$D$2&amp;":"&amp;dbP!$D$2),"&gt;="&amp;Z$6,INDIRECT($F$1&amp;dbP!$D$2&amp;":"&amp;dbP!$D$2),"&lt;="&amp;Z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A174" s="1">
        <f ca="1">SUMIFS(INDIRECT($F$1&amp;$F174&amp;":"&amp;$F174),INDIRECT($F$1&amp;dbP!$D$2&amp;":"&amp;dbP!$D$2),"&gt;="&amp;AA$6,INDIRECT($F$1&amp;dbP!$D$2&amp;":"&amp;dbP!$D$2),"&lt;="&amp;AA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B174" s="1">
        <f ca="1">SUMIFS(INDIRECT($F$1&amp;$F174&amp;":"&amp;$F174),INDIRECT($F$1&amp;dbP!$D$2&amp;":"&amp;dbP!$D$2),"&gt;="&amp;AB$6,INDIRECT($F$1&amp;dbP!$D$2&amp;":"&amp;dbP!$D$2),"&lt;="&amp;AB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C174" s="1">
        <f ca="1">SUMIFS(INDIRECT($F$1&amp;$F174&amp;":"&amp;$F174),INDIRECT($F$1&amp;dbP!$D$2&amp;":"&amp;dbP!$D$2),"&gt;="&amp;AC$6,INDIRECT($F$1&amp;dbP!$D$2&amp;":"&amp;dbP!$D$2),"&lt;="&amp;AC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D174" s="1">
        <f ca="1">SUMIFS(INDIRECT($F$1&amp;$F174&amp;":"&amp;$F174),INDIRECT($F$1&amp;dbP!$D$2&amp;":"&amp;dbP!$D$2),"&gt;="&amp;AD$6,INDIRECT($F$1&amp;dbP!$D$2&amp;":"&amp;dbP!$D$2),"&lt;="&amp;AD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E174" s="1">
        <f ca="1">SUMIFS(INDIRECT($F$1&amp;$F174&amp;":"&amp;$F174),INDIRECT($F$1&amp;dbP!$D$2&amp;":"&amp;dbP!$D$2),"&gt;="&amp;AE$6,INDIRECT($F$1&amp;dbP!$D$2&amp;":"&amp;dbP!$D$2),"&lt;="&amp;AE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F174" s="1">
        <f ca="1">SUMIFS(INDIRECT($F$1&amp;$F174&amp;":"&amp;$F174),INDIRECT($F$1&amp;dbP!$D$2&amp;":"&amp;dbP!$D$2),"&gt;="&amp;AF$6,INDIRECT($F$1&amp;dbP!$D$2&amp;":"&amp;dbP!$D$2),"&lt;="&amp;AF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G174" s="1">
        <f ca="1">SUMIFS(INDIRECT($F$1&amp;$F174&amp;":"&amp;$F174),INDIRECT($F$1&amp;dbP!$D$2&amp;":"&amp;dbP!$D$2),"&gt;="&amp;AG$6,INDIRECT($F$1&amp;dbP!$D$2&amp;":"&amp;dbP!$D$2),"&lt;="&amp;AG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H174" s="1">
        <f ca="1">SUMIFS(INDIRECT($F$1&amp;$F174&amp;":"&amp;$F174),INDIRECT($F$1&amp;dbP!$D$2&amp;":"&amp;dbP!$D$2),"&gt;="&amp;AH$6,INDIRECT($F$1&amp;dbP!$D$2&amp;":"&amp;dbP!$D$2),"&lt;="&amp;AH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I174" s="1">
        <f ca="1">SUMIFS(INDIRECT($F$1&amp;$F174&amp;":"&amp;$F174),INDIRECT($F$1&amp;dbP!$D$2&amp;":"&amp;dbP!$D$2),"&gt;="&amp;AI$6,INDIRECT($F$1&amp;dbP!$D$2&amp;":"&amp;dbP!$D$2),"&lt;="&amp;AI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J174" s="1">
        <f ca="1">SUMIFS(INDIRECT($F$1&amp;$F174&amp;":"&amp;$F174),INDIRECT($F$1&amp;dbP!$D$2&amp;":"&amp;dbP!$D$2),"&gt;="&amp;AJ$6,INDIRECT($F$1&amp;dbP!$D$2&amp;":"&amp;dbP!$D$2),"&lt;="&amp;AJ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K174" s="1">
        <f ca="1">SUMIFS(INDIRECT($F$1&amp;$F174&amp;":"&amp;$F174),INDIRECT($F$1&amp;dbP!$D$2&amp;":"&amp;dbP!$D$2),"&gt;="&amp;AK$6,INDIRECT($F$1&amp;dbP!$D$2&amp;":"&amp;dbP!$D$2),"&lt;="&amp;AK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L174" s="1">
        <f ca="1">SUMIFS(INDIRECT($F$1&amp;$F174&amp;":"&amp;$F174),INDIRECT($F$1&amp;dbP!$D$2&amp;":"&amp;dbP!$D$2),"&gt;="&amp;AL$6,INDIRECT($F$1&amp;dbP!$D$2&amp;":"&amp;dbP!$D$2),"&lt;="&amp;AL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M174" s="1">
        <f ca="1">SUMIFS(INDIRECT($F$1&amp;$F174&amp;":"&amp;$F174),INDIRECT($F$1&amp;dbP!$D$2&amp;":"&amp;dbP!$D$2),"&gt;="&amp;AM$6,INDIRECT($F$1&amp;dbP!$D$2&amp;":"&amp;dbP!$D$2),"&lt;="&amp;AM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N174" s="1">
        <f ca="1">SUMIFS(INDIRECT($F$1&amp;$F174&amp;":"&amp;$F174),INDIRECT($F$1&amp;dbP!$D$2&amp;":"&amp;dbP!$D$2),"&gt;="&amp;AN$6,INDIRECT($F$1&amp;dbP!$D$2&amp;":"&amp;dbP!$D$2),"&lt;="&amp;AN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O174" s="1">
        <f ca="1">SUMIFS(INDIRECT($F$1&amp;$F174&amp;":"&amp;$F174),INDIRECT($F$1&amp;dbP!$D$2&amp;":"&amp;dbP!$D$2),"&gt;="&amp;AO$6,INDIRECT($F$1&amp;dbP!$D$2&amp;":"&amp;dbP!$D$2),"&lt;="&amp;AO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P174" s="1">
        <f ca="1">SUMIFS(INDIRECT($F$1&amp;$F174&amp;":"&amp;$F174),INDIRECT($F$1&amp;dbP!$D$2&amp;":"&amp;dbP!$D$2),"&gt;="&amp;AP$6,INDIRECT($F$1&amp;dbP!$D$2&amp;":"&amp;dbP!$D$2),"&lt;="&amp;AP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Q174" s="1">
        <f ca="1">SUMIFS(INDIRECT($F$1&amp;$F174&amp;":"&amp;$F174),INDIRECT($F$1&amp;dbP!$D$2&amp;":"&amp;dbP!$D$2),"&gt;="&amp;AQ$6,INDIRECT($F$1&amp;dbP!$D$2&amp;":"&amp;dbP!$D$2),"&lt;="&amp;AQ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R174" s="1">
        <f ca="1">SUMIFS(INDIRECT($F$1&amp;$F174&amp;":"&amp;$F174),INDIRECT($F$1&amp;dbP!$D$2&amp;":"&amp;dbP!$D$2),"&gt;="&amp;AR$6,INDIRECT($F$1&amp;dbP!$D$2&amp;":"&amp;dbP!$D$2),"&lt;="&amp;AR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S174" s="1">
        <f ca="1">SUMIFS(INDIRECT($F$1&amp;$F174&amp;":"&amp;$F174),INDIRECT($F$1&amp;dbP!$D$2&amp;":"&amp;dbP!$D$2),"&gt;="&amp;AS$6,INDIRECT($F$1&amp;dbP!$D$2&amp;":"&amp;dbP!$D$2),"&lt;="&amp;AS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T174" s="1">
        <f ca="1">SUMIFS(INDIRECT($F$1&amp;$F174&amp;":"&amp;$F174),INDIRECT($F$1&amp;dbP!$D$2&amp;":"&amp;dbP!$D$2),"&gt;="&amp;AT$6,INDIRECT($F$1&amp;dbP!$D$2&amp;":"&amp;dbP!$D$2),"&lt;="&amp;AT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U174" s="1">
        <f ca="1">SUMIFS(INDIRECT($F$1&amp;$F174&amp;":"&amp;$F174),INDIRECT($F$1&amp;dbP!$D$2&amp;":"&amp;dbP!$D$2),"&gt;="&amp;AU$6,INDIRECT($F$1&amp;dbP!$D$2&amp;":"&amp;dbP!$D$2),"&lt;="&amp;AU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V174" s="1">
        <f ca="1">SUMIFS(INDIRECT($F$1&amp;$F174&amp;":"&amp;$F174),INDIRECT($F$1&amp;dbP!$D$2&amp;":"&amp;dbP!$D$2),"&gt;="&amp;AV$6,INDIRECT($F$1&amp;dbP!$D$2&amp;":"&amp;dbP!$D$2),"&lt;="&amp;AV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W174" s="1">
        <f ca="1">SUMIFS(INDIRECT($F$1&amp;$F174&amp;":"&amp;$F174),INDIRECT($F$1&amp;dbP!$D$2&amp;":"&amp;dbP!$D$2),"&gt;="&amp;AW$6,INDIRECT($F$1&amp;dbP!$D$2&amp;":"&amp;dbP!$D$2),"&lt;="&amp;AW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X174" s="1">
        <f ca="1">SUMIFS(INDIRECT($F$1&amp;$F174&amp;":"&amp;$F174),INDIRECT($F$1&amp;dbP!$D$2&amp;":"&amp;dbP!$D$2),"&gt;="&amp;AX$6,INDIRECT($F$1&amp;dbP!$D$2&amp;":"&amp;dbP!$D$2),"&lt;="&amp;AX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Y174" s="1">
        <f ca="1">SUMIFS(INDIRECT($F$1&amp;$F174&amp;":"&amp;$F174),INDIRECT($F$1&amp;dbP!$D$2&amp;":"&amp;dbP!$D$2),"&gt;="&amp;AY$6,INDIRECT($F$1&amp;dbP!$D$2&amp;":"&amp;dbP!$D$2),"&lt;="&amp;AY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Z174" s="1">
        <f ca="1">SUMIFS(INDIRECT($F$1&amp;$F174&amp;":"&amp;$F174),INDIRECT($F$1&amp;dbP!$D$2&amp;":"&amp;dbP!$D$2),"&gt;="&amp;AZ$6,INDIRECT($F$1&amp;dbP!$D$2&amp;":"&amp;dbP!$D$2),"&lt;="&amp;AZ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A174" s="1">
        <f ca="1">SUMIFS(INDIRECT($F$1&amp;$F174&amp;":"&amp;$F174),INDIRECT($F$1&amp;dbP!$D$2&amp;":"&amp;dbP!$D$2),"&gt;="&amp;BA$6,INDIRECT($F$1&amp;dbP!$D$2&amp;":"&amp;dbP!$D$2),"&lt;="&amp;BA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B174" s="1">
        <f ca="1">SUMIFS(INDIRECT($F$1&amp;$F174&amp;":"&amp;$F174),INDIRECT($F$1&amp;dbP!$D$2&amp;":"&amp;dbP!$D$2),"&gt;="&amp;BB$6,INDIRECT($F$1&amp;dbP!$D$2&amp;":"&amp;dbP!$D$2),"&lt;="&amp;BB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C174" s="1">
        <f ca="1">SUMIFS(INDIRECT($F$1&amp;$F174&amp;":"&amp;$F174),INDIRECT($F$1&amp;dbP!$D$2&amp;":"&amp;dbP!$D$2),"&gt;="&amp;BC$6,INDIRECT($F$1&amp;dbP!$D$2&amp;":"&amp;dbP!$D$2),"&lt;="&amp;BC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D174" s="1">
        <f ca="1">SUMIFS(INDIRECT($F$1&amp;$F174&amp;":"&amp;$F174),INDIRECT($F$1&amp;dbP!$D$2&amp;":"&amp;dbP!$D$2),"&gt;="&amp;BD$6,INDIRECT($F$1&amp;dbP!$D$2&amp;":"&amp;dbP!$D$2),"&lt;="&amp;BD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E174" s="1">
        <f ca="1">SUMIFS(INDIRECT($F$1&amp;$F174&amp;":"&amp;$F174),INDIRECT($F$1&amp;dbP!$D$2&amp;":"&amp;dbP!$D$2),"&gt;="&amp;BE$6,INDIRECT($F$1&amp;dbP!$D$2&amp;":"&amp;dbP!$D$2),"&lt;="&amp;BE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</row>
    <row r="175" spans="2:57" x14ac:dyDescent="0.3">
      <c r="B175" s="1">
        <f>MAX(B$153:B174)+1</f>
        <v>38</v>
      </c>
      <c r="F175" s="1" t="str">
        <f ca="1">INDIRECT($B$1&amp;Items!H$2&amp;$B175)</f>
        <v>Y</v>
      </c>
      <c r="H175" s="13" t="str">
        <f ca="1">INDIRECT($B$1&amp;Items!E$2&amp;$B175)</f>
        <v>Начисление себестоимостных затрат</v>
      </c>
      <c r="I175" s="13" t="str">
        <f ca="1">IF(INDIRECT($B$1&amp;Items!F$2&amp;$B175)="",H175,INDIRECT($B$1&amp;Items!F$2&amp;$B175))</f>
        <v>Начисление затрат этапа-2 бизнес-процесса</v>
      </c>
      <c r="J175" s="1" t="str">
        <f ca="1">IF(INDIRECT($B$1&amp;Items!G$2&amp;$B175)="",IF(H175&lt;&gt;I175,"  "&amp;I175,I175),"    "&amp;INDIRECT($B$1&amp;Items!G$2&amp;$B175))</f>
        <v xml:space="preserve">    Производственные затраты-8</v>
      </c>
      <c r="S175" s="1">
        <f ca="1">SUM($U175:INDIRECT(ADDRESS(ROW(),SUMIFS($1:$1,$5:$5,MAX($5:$5)))))</f>
        <v>1401326.6876999999</v>
      </c>
      <c r="V175" s="1">
        <f ca="1">SUMIFS(INDIRECT($F$1&amp;$F175&amp;":"&amp;$F175),INDIRECT($F$1&amp;dbP!$D$2&amp;":"&amp;dbP!$D$2),"&gt;="&amp;V$6,INDIRECT($F$1&amp;dbP!$D$2&amp;":"&amp;dbP!$D$2),"&lt;="&amp;V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1401326.6876999999</v>
      </c>
      <c r="W175" s="1">
        <f ca="1">SUMIFS(INDIRECT($F$1&amp;$F175&amp;":"&amp;$F175),INDIRECT($F$1&amp;dbP!$D$2&amp;":"&amp;dbP!$D$2),"&gt;="&amp;W$6,INDIRECT($F$1&amp;dbP!$D$2&amp;":"&amp;dbP!$D$2),"&lt;="&amp;W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X175" s="1">
        <f ca="1">SUMIFS(INDIRECT($F$1&amp;$F175&amp;":"&amp;$F175),INDIRECT($F$1&amp;dbP!$D$2&amp;":"&amp;dbP!$D$2),"&gt;="&amp;X$6,INDIRECT($F$1&amp;dbP!$D$2&amp;":"&amp;dbP!$D$2),"&lt;="&amp;X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Y175" s="1">
        <f ca="1">SUMIFS(INDIRECT($F$1&amp;$F175&amp;":"&amp;$F175),INDIRECT($F$1&amp;dbP!$D$2&amp;":"&amp;dbP!$D$2),"&gt;="&amp;Y$6,INDIRECT($F$1&amp;dbP!$D$2&amp;":"&amp;dbP!$D$2),"&lt;="&amp;Y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Z175" s="1">
        <f ca="1">SUMIFS(INDIRECT($F$1&amp;$F175&amp;":"&amp;$F175),INDIRECT($F$1&amp;dbP!$D$2&amp;":"&amp;dbP!$D$2),"&gt;="&amp;Z$6,INDIRECT($F$1&amp;dbP!$D$2&amp;":"&amp;dbP!$D$2),"&lt;="&amp;Z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A175" s="1">
        <f ca="1">SUMIFS(INDIRECT($F$1&amp;$F175&amp;":"&amp;$F175),INDIRECT($F$1&amp;dbP!$D$2&amp;":"&amp;dbP!$D$2),"&gt;="&amp;AA$6,INDIRECT($F$1&amp;dbP!$D$2&amp;":"&amp;dbP!$D$2),"&lt;="&amp;AA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B175" s="1">
        <f ca="1">SUMIFS(INDIRECT($F$1&amp;$F175&amp;":"&amp;$F175),INDIRECT($F$1&amp;dbP!$D$2&amp;":"&amp;dbP!$D$2),"&gt;="&amp;AB$6,INDIRECT($F$1&amp;dbP!$D$2&amp;":"&amp;dbP!$D$2),"&lt;="&amp;AB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C175" s="1">
        <f ca="1">SUMIFS(INDIRECT($F$1&amp;$F175&amp;":"&amp;$F175),INDIRECT($F$1&amp;dbP!$D$2&amp;":"&amp;dbP!$D$2),"&gt;="&amp;AC$6,INDIRECT($F$1&amp;dbP!$D$2&amp;":"&amp;dbP!$D$2),"&lt;="&amp;AC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D175" s="1">
        <f ca="1">SUMIFS(INDIRECT($F$1&amp;$F175&amp;":"&amp;$F175),INDIRECT($F$1&amp;dbP!$D$2&amp;":"&amp;dbP!$D$2),"&gt;="&amp;AD$6,INDIRECT($F$1&amp;dbP!$D$2&amp;":"&amp;dbP!$D$2),"&lt;="&amp;AD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E175" s="1">
        <f ca="1">SUMIFS(INDIRECT($F$1&amp;$F175&amp;":"&amp;$F175),INDIRECT($F$1&amp;dbP!$D$2&amp;":"&amp;dbP!$D$2),"&gt;="&amp;AE$6,INDIRECT($F$1&amp;dbP!$D$2&amp;":"&amp;dbP!$D$2),"&lt;="&amp;AE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F175" s="1">
        <f ca="1">SUMIFS(INDIRECT($F$1&amp;$F175&amp;":"&amp;$F175),INDIRECT($F$1&amp;dbP!$D$2&amp;":"&amp;dbP!$D$2),"&gt;="&amp;AF$6,INDIRECT($F$1&amp;dbP!$D$2&amp;":"&amp;dbP!$D$2),"&lt;="&amp;AF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G175" s="1">
        <f ca="1">SUMIFS(INDIRECT($F$1&amp;$F175&amp;":"&amp;$F175),INDIRECT($F$1&amp;dbP!$D$2&amp;":"&amp;dbP!$D$2),"&gt;="&amp;AG$6,INDIRECT($F$1&amp;dbP!$D$2&amp;":"&amp;dbP!$D$2),"&lt;="&amp;AG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H175" s="1">
        <f ca="1">SUMIFS(INDIRECT($F$1&amp;$F175&amp;":"&amp;$F175),INDIRECT($F$1&amp;dbP!$D$2&amp;":"&amp;dbP!$D$2),"&gt;="&amp;AH$6,INDIRECT($F$1&amp;dbP!$D$2&amp;":"&amp;dbP!$D$2),"&lt;="&amp;AH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I175" s="1">
        <f ca="1">SUMIFS(INDIRECT($F$1&amp;$F175&amp;":"&amp;$F175),INDIRECT($F$1&amp;dbP!$D$2&amp;":"&amp;dbP!$D$2),"&gt;="&amp;AI$6,INDIRECT($F$1&amp;dbP!$D$2&amp;":"&amp;dbP!$D$2),"&lt;="&amp;AI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J175" s="1">
        <f ca="1">SUMIFS(INDIRECT($F$1&amp;$F175&amp;":"&amp;$F175),INDIRECT($F$1&amp;dbP!$D$2&amp;":"&amp;dbP!$D$2),"&gt;="&amp;AJ$6,INDIRECT($F$1&amp;dbP!$D$2&amp;":"&amp;dbP!$D$2),"&lt;="&amp;AJ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K175" s="1">
        <f ca="1">SUMIFS(INDIRECT($F$1&amp;$F175&amp;":"&amp;$F175),INDIRECT($F$1&amp;dbP!$D$2&amp;":"&amp;dbP!$D$2),"&gt;="&amp;AK$6,INDIRECT($F$1&amp;dbP!$D$2&amp;":"&amp;dbP!$D$2),"&lt;="&amp;AK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L175" s="1">
        <f ca="1">SUMIFS(INDIRECT($F$1&amp;$F175&amp;":"&amp;$F175),INDIRECT($F$1&amp;dbP!$D$2&amp;":"&amp;dbP!$D$2),"&gt;="&amp;AL$6,INDIRECT($F$1&amp;dbP!$D$2&amp;":"&amp;dbP!$D$2),"&lt;="&amp;AL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M175" s="1">
        <f ca="1">SUMIFS(INDIRECT($F$1&amp;$F175&amp;":"&amp;$F175),INDIRECT($F$1&amp;dbP!$D$2&amp;":"&amp;dbP!$D$2),"&gt;="&amp;AM$6,INDIRECT($F$1&amp;dbP!$D$2&amp;":"&amp;dbP!$D$2),"&lt;="&amp;AM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N175" s="1">
        <f ca="1">SUMIFS(INDIRECT($F$1&amp;$F175&amp;":"&amp;$F175),INDIRECT($F$1&amp;dbP!$D$2&amp;":"&amp;dbP!$D$2),"&gt;="&amp;AN$6,INDIRECT($F$1&amp;dbP!$D$2&amp;":"&amp;dbP!$D$2),"&lt;="&amp;AN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O175" s="1">
        <f ca="1">SUMIFS(INDIRECT($F$1&amp;$F175&amp;":"&amp;$F175),INDIRECT($F$1&amp;dbP!$D$2&amp;":"&amp;dbP!$D$2),"&gt;="&amp;AO$6,INDIRECT($F$1&amp;dbP!$D$2&amp;":"&amp;dbP!$D$2),"&lt;="&amp;AO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P175" s="1">
        <f ca="1">SUMIFS(INDIRECT($F$1&amp;$F175&amp;":"&amp;$F175),INDIRECT($F$1&amp;dbP!$D$2&amp;":"&amp;dbP!$D$2),"&gt;="&amp;AP$6,INDIRECT($F$1&amp;dbP!$D$2&amp;":"&amp;dbP!$D$2),"&lt;="&amp;AP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Q175" s="1">
        <f ca="1">SUMIFS(INDIRECT($F$1&amp;$F175&amp;":"&amp;$F175),INDIRECT($F$1&amp;dbP!$D$2&amp;":"&amp;dbP!$D$2),"&gt;="&amp;AQ$6,INDIRECT($F$1&amp;dbP!$D$2&amp;":"&amp;dbP!$D$2),"&lt;="&amp;AQ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R175" s="1">
        <f ca="1">SUMIFS(INDIRECT($F$1&amp;$F175&amp;":"&amp;$F175),INDIRECT($F$1&amp;dbP!$D$2&amp;":"&amp;dbP!$D$2),"&gt;="&amp;AR$6,INDIRECT($F$1&amp;dbP!$D$2&amp;":"&amp;dbP!$D$2),"&lt;="&amp;AR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S175" s="1">
        <f ca="1">SUMIFS(INDIRECT($F$1&amp;$F175&amp;":"&amp;$F175),INDIRECT($F$1&amp;dbP!$D$2&amp;":"&amp;dbP!$D$2),"&gt;="&amp;AS$6,INDIRECT($F$1&amp;dbP!$D$2&amp;":"&amp;dbP!$D$2),"&lt;="&amp;AS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T175" s="1">
        <f ca="1">SUMIFS(INDIRECT($F$1&amp;$F175&amp;":"&amp;$F175),INDIRECT($F$1&amp;dbP!$D$2&amp;":"&amp;dbP!$D$2),"&gt;="&amp;AT$6,INDIRECT($F$1&amp;dbP!$D$2&amp;":"&amp;dbP!$D$2),"&lt;="&amp;AT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U175" s="1">
        <f ca="1">SUMIFS(INDIRECT($F$1&amp;$F175&amp;":"&amp;$F175),INDIRECT($F$1&amp;dbP!$D$2&amp;":"&amp;dbP!$D$2),"&gt;="&amp;AU$6,INDIRECT($F$1&amp;dbP!$D$2&amp;":"&amp;dbP!$D$2),"&lt;="&amp;AU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V175" s="1">
        <f ca="1">SUMIFS(INDIRECT($F$1&amp;$F175&amp;":"&amp;$F175),INDIRECT($F$1&amp;dbP!$D$2&amp;":"&amp;dbP!$D$2),"&gt;="&amp;AV$6,INDIRECT($F$1&amp;dbP!$D$2&amp;":"&amp;dbP!$D$2),"&lt;="&amp;AV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W175" s="1">
        <f ca="1">SUMIFS(INDIRECT($F$1&amp;$F175&amp;":"&amp;$F175),INDIRECT($F$1&amp;dbP!$D$2&amp;":"&amp;dbP!$D$2),"&gt;="&amp;AW$6,INDIRECT($F$1&amp;dbP!$D$2&amp;":"&amp;dbP!$D$2),"&lt;="&amp;AW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X175" s="1">
        <f ca="1">SUMIFS(INDIRECT($F$1&amp;$F175&amp;":"&amp;$F175),INDIRECT($F$1&amp;dbP!$D$2&amp;":"&amp;dbP!$D$2),"&gt;="&amp;AX$6,INDIRECT($F$1&amp;dbP!$D$2&amp;":"&amp;dbP!$D$2),"&lt;="&amp;AX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Y175" s="1">
        <f ca="1">SUMIFS(INDIRECT($F$1&amp;$F175&amp;":"&amp;$F175),INDIRECT($F$1&amp;dbP!$D$2&amp;":"&amp;dbP!$D$2),"&gt;="&amp;AY$6,INDIRECT($F$1&amp;dbP!$D$2&amp;":"&amp;dbP!$D$2),"&lt;="&amp;AY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Z175" s="1">
        <f ca="1">SUMIFS(INDIRECT($F$1&amp;$F175&amp;":"&amp;$F175),INDIRECT($F$1&amp;dbP!$D$2&amp;":"&amp;dbP!$D$2),"&gt;="&amp;AZ$6,INDIRECT($F$1&amp;dbP!$D$2&amp;":"&amp;dbP!$D$2),"&lt;="&amp;AZ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A175" s="1">
        <f ca="1">SUMIFS(INDIRECT($F$1&amp;$F175&amp;":"&amp;$F175),INDIRECT($F$1&amp;dbP!$D$2&amp;":"&amp;dbP!$D$2),"&gt;="&amp;BA$6,INDIRECT($F$1&amp;dbP!$D$2&amp;":"&amp;dbP!$D$2),"&lt;="&amp;BA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B175" s="1">
        <f ca="1">SUMIFS(INDIRECT($F$1&amp;$F175&amp;":"&amp;$F175),INDIRECT($F$1&amp;dbP!$D$2&amp;":"&amp;dbP!$D$2),"&gt;="&amp;BB$6,INDIRECT($F$1&amp;dbP!$D$2&amp;":"&amp;dbP!$D$2),"&lt;="&amp;BB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C175" s="1">
        <f ca="1">SUMIFS(INDIRECT($F$1&amp;$F175&amp;":"&amp;$F175),INDIRECT($F$1&amp;dbP!$D$2&amp;":"&amp;dbP!$D$2),"&gt;="&amp;BC$6,INDIRECT($F$1&amp;dbP!$D$2&amp;":"&amp;dbP!$D$2),"&lt;="&amp;BC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D175" s="1">
        <f ca="1">SUMIFS(INDIRECT($F$1&amp;$F175&amp;":"&amp;$F175),INDIRECT($F$1&amp;dbP!$D$2&amp;":"&amp;dbP!$D$2),"&gt;="&amp;BD$6,INDIRECT($F$1&amp;dbP!$D$2&amp;":"&amp;dbP!$D$2),"&lt;="&amp;BD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E175" s="1">
        <f ca="1">SUMIFS(INDIRECT($F$1&amp;$F175&amp;":"&amp;$F175),INDIRECT($F$1&amp;dbP!$D$2&amp;":"&amp;dbP!$D$2),"&gt;="&amp;BE$6,INDIRECT($F$1&amp;dbP!$D$2&amp;":"&amp;dbP!$D$2),"&lt;="&amp;BE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</row>
    <row r="176" spans="2:57" x14ac:dyDescent="0.3">
      <c r="B176" s="1">
        <f>MAX(B$153:B175)+1</f>
        <v>39</v>
      </c>
      <c r="F176" s="1" t="str">
        <f ca="1">INDIRECT($B$1&amp;Items!H$2&amp;$B176)</f>
        <v>Y</v>
      </c>
      <c r="H176" s="13" t="str">
        <f ca="1">INDIRECT($B$1&amp;Items!E$2&amp;$B176)</f>
        <v>Начисление себестоимостных затрат</v>
      </c>
      <c r="I176" s="13" t="str">
        <f ca="1">IF(INDIRECT($B$1&amp;Items!F$2&amp;$B176)="",H176,INDIRECT($B$1&amp;Items!F$2&amp;$B176))</f>
        <v>Начисление затрат этапа-2 бизнес-процесса</v>
      </c>
      <c r="J176" s="1" t="str">
        <f ca="1">IF(INDIRECT($B$1&amp;Items!G$2&amp;$B176)="",IF(H176&lt;&gt;I176,"  "&amp;I176,I176),"    "&amp;INDIRECT($B$1&amp;Items!G$2&amp;$B176))</f>
        <v xml:space="preserve">    Производственные затраты-9</v>
      </c>
      <c r="S176" s="1">
        <f ca="1">SUM($U176:INDIRECT(ADDRESS(ROW(),SUMIFS($1:$1,$5:$5,MAX($5:$5)))))</f>
        <v>1210796.01</v>
      </c>
      <c r="V176" s="1">
        <f ca="1">SUMIFS(INDIRECT($F$1&amp;$F176&amp;":"&amp;$F176),INDIRECT($F$1&amp;dbP!$D$2&amp;":"&amp;dbP!$D$2),"&gt;="&amp;V$6,INDIRECT($F$1&amp;dbP!$D$2&amp;":"&amp;dbP!$D$2),"&lt;="&amp;V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1210796.01</v>
      </c>
      <c r="W176" s="1">
        <f ca="1">SUMIFS(INDIRECT($F$1&amp;$F176&amp;":"&amp;$F176),INDIRECT($F$1&amp;dbP!$D$2&amp;":"&amp;dbP!$D$2),"&gt;="&amp;W$6,INDIRECT($F$1&amp;dbP!$D$2&amp;":"&amp;dbP!$D$2),"&lt;="&amp;W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X176" s="1">
        <f ca="1">SUMIFS(INDIRECT($F$1&amp;$F176&amp;":"&amp;$F176),INDIRECT($F$1&amp;dbP!$D$2&amp;":"&amp;dbP!$D$2),"&gt;="&amp;X$6,INDIRECT($F$1&amp;dbP!$D$2&amp;":"&amp;dbP!$D$2),"&lt;="&amp;X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Y176" s="1">
        <f ca="1">SUMIFS(INDIRECT($F$1&amp;$F176&amp;":"&amp;$F176),INDIRECT($F$1&amp;dbP!$D$2&amp;":"&amp;dbP!$D$2),"&gt;="&amp;Y$6,INDIRECT($F$1&amp;dbP!$D$2&amp;":"&amp;dbP!$D$2),"&lt;="&amp;Y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Z176" s="1">
        <f ca="1">SUMIFS(INDIRECT($F$1&amp;$F176&amp;":"&amp;$F176),INDIRECT($F$1&amp;dbP!$D$2&amp;":"&amp;dbP!$D$2),"&gt;="&amp;Z$6,INDIRECT($F$1&amp;dbP!$D$2&amp;":"&amp;dbP!$D$2),"&lt;="&amp;Z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A176" s="1">
        <f ca="1">SUMIFS(INDIRECT($F$1&amp;$F176&amp;":"&amp;$F176),INDIRECT($F$1&amp;dbP!$D$2&amp;":"&amp;dbP!$D$2),"&gt;="&amp;AA$6,INDIRECT($F$1&amp;dbP!$D$2&amp;":"&amp;dbP!$D$2),"&lt;="&amp;AA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B176" s="1">
        <f ca="1">SUMIFS(INDIRECT($F$1&amp;$F176&amp;":"&amp;$F176),INDIRECT($F$1&amp;dbP!$D$2&amp;":"&amp;dbP!$D$2),"&gt;="&amp;AB$6,INDIRECT($F$1&amp;dbP!$D$2&amp;":"&amp;dbP!$D$2),"&lt;="&amp;AB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C176" s="1">
        <f ca="1">SUMIFS(INDIRECT($F$1&amp;$F176&amp;":"&amp;$F176),INDIRECT($F$1&amp;dbP!$D$2&amp;":"&amp;dbP!$D$2),"&gt;="&amp;AC$6,INDIRECT($F$1&amp;dbP!$D$2&amp;":"&amp;dbP!$D$2),"&lt;="&amp;AC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D176" s="1">
        <f ca="1">SUMIFS(INDIRECT($F$1&amp;$F176&amp;":"&amp;$F176),INDIRECT($F$1&amp;dbP!$D$2&amp;":"&amp;dbP!$D$2),"&gt;="&amp;AD$6,INDIRECT($F$1&amp;dbP!$D$2&amp;":"&amp;dbP!$D$2),"&lt;="&amp;AD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E176" s="1">
        <f ca="1">SUMIFS(INDIRECT($F$1&amp;$F176&amp;":"&amp;$F176),INDIRECT($F$1&amp;dbP!$D$2&amp;":"&amp;dbP!$D$2),"&gt;="&amp;AE$6,INDIRECT($F$1&amp;dbP!$D$2&amp;":"&amp;dbP!$D$2),"&lt;="&amp;AE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F176" s="1">
        <f ca="1">SUMIFS(INDIRECT($F$1&amp;$F176&amp;":"&amp;$F176),INDIRECT($F$1&amp;dbP!$D$2&amp;":"&amp;dbP!$D$2),"&gt;="&amp;AF$6,INDIRECT($F$1&amp;dbP!$D$2&amp;":"&amp;dbP!$D$2),"&lt;="&amp;AF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G176" s="1">
        <f ca="1">SUMIFS(INDIRECT($F$1&amp;$F176&amp;":"&amp;$F176),INDIRECT($F$1&amp;dbP!$D$2&amp;":"&amp;dbP!$D$2),"&gt;="&amp;AG$6,INDIRECT($F$1&amp;dbP!$D$2&amp;":"&amp;dbP!$D$2),"&lt;="&amp;AG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H176" s="1">
        <f ca="1">SUMIFS(INDIRECT($F$1&amp;$F176&amp;":"&amp;$F176),INDIRECT($F$1&amp;dbP!$D$2&amp;":"&amp;dbP!$D$2),"&gt;="&amp;AH$6,INDIRECT($F$1&amp;dbP!$D$2&amp;":"&amp;dbP!$D$2),"&lt;="&amp;AH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I176" s="1">
        <f ca="1">SUMIFS(INDIRECT($F$1&amp;$F176&amp;":"&amp;$F176),INDIRECT($F$1&amp;dbP!$D$2&amp;":"&amp;dbP!$D$2),"&gt;="&amp;AI$6,INDIRECT($F$1&amp;dbP!$D$2&amp;":"&amp;dbP!$D$2),"&lt;="&amp;AI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J176" s="1">
        <f ca="1">SUMIFS(INDIRECT($F$1&amp;$F176&amp;":"&amp;$F176),INDIRECT($F$1&amp;dbP!$D$2&amp;":"&amp;dbP!$D$2),"&gt;="&amp;AJ$6,INDIRECT($F$1&amp;dbP!$D$2&amp;":"&amp;dbP!$D$2),"&lt;="&amp;AJ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K176" s="1">
        <f ca="1">SUMIFS(INDIRECT($F$1&amp;$F176&amp;":"&amp;$F176),INDIRECT($F$1&amp;dbP!$D$2&amp;":"&amp;dbP!$D$2),"&gt;="&amp;AK$6,INDIRECT($F$1&amp;dbP!$D$2&amp;":"&amp;dbP!$D$2),"&lt;="&amp;AK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L176" s="1">
        <f ca="1">SUMIFS(INDIRECT($F$1&amp;$F176&amp;":"&amp;$F176),INDIRECT($F$1&amp;dbP!$D$2&amp;":"&amp;dbP!$D$2),"&gt;="&amp;AL$6,INDIRECT($F$1&amp;dbP!$D$2&amp;":"&amp;dbP!$D$2),"&lt;="&amp;AL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M176" s="1">
        <f ca="1">SUMIFS(INDIRECT($F$1&amp;$F176&amp;":"&amp;$F176),INDIRECT($F$1&amp;dbP!$D$2&amp;":"&amp;dbP!$D$2),"&gt;="&amp;AM$6,INDIRECT($F$1&amp;dbP!$D$2&amp;":"&amp;dbP!$D$2),"&lt;="&amp;AM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N176" s="1">
        <f ca="1">SUMIFS(INDIRECT($F$1&amp;$F176&amp;":"&amp;$F176),INDIRECT($F$1&amp;dbP!$D$2&amp;":"&amp;dbP!$D$2),"&gt;="&amp;AN$6,INDIRECT($F$1&amp;dbP!$D$2&amp;":"&amp;dbP!$D$2),"&lt;="&amp;AN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O176" s="1">
        <f ca="1">SUMIFS(INDIRECT($F$1&amp;$F176&amp;":"&amp;$F176),INDIRECT($F$1&amp;dbP!$D$2&amp;":"&amp;dbP!$D$2),"&gt;="&amp;AO$6,INDIRECT($F$1&amp;dbP!$D$2&amp;":"&amp;dbP!$D$2),"&lt;="&amp;AO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P176" s="1">
        <f ca="1">SUMIFS(INDIRECT($F$1&amp;$F176&amp;":"&amp;$F176),INDIRECT($F$1&amp;dbP!$D$2&amp;":"&amp;dbP!$D$2),"&gt;="&amp;AP$6,INDIRECT($F$1&amp;dbP!$D$2&amp;":"&amp;dbP!$D$2),"&lt;="&amp;AP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Q176" s="1">
        <f ca="1">SUMIFS(INDIRECT($F$1&amp;$F176&amp;":"&amp;$F176),INDIRECT($F$1&amp;dbP!$D$2&amp;":"&amp;dbP!$D$2),"&gt;="&amp;AQ$6,INDIRECT($F$1&amp;dbP!$D$2&amp;":"&amp;dbP!$D$2),"&lt;="&amp;AQ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R176" s="1">
        <f ca="1">SUMIFS(INDIRECT($F$1&amp;$F176&amp;":"&amp;$F176),INDIRECT($F$1&amp;dbP!$D$2&amp;":"&amp;dbP!$D$2),"&gt;="&amp;AR$6,INDIRECT($F$1&amp;dbP!$D$2&amp;":"&amp;dbP!$D$2),"&lt;="&amp;AR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S176" s="1">
        <f ca="1">SUMIFS(INDIRECT($F$1&amp;$F176&amp;":"&amp;$F176),INDIRECT($F$1&amp;dbP!$D$2&amp;":"&amp;dbP!$D$2),"&gt;="&amp;AS$6,INDIRECT($F$1&amp;dbP!$D$2&amp;":"&amp;dbP!$D$2),"&lt;="&amp;AS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T176" s="1">
        <f ca="1">SUMIFS(INDIRECT($F$1&amp;$F176&amp;":"&amp;$F176),INDIRECT($F$1&amp;dbP!$D$2&amp;":"&amp;dbP!$D$2),"&gt;="&amp;AT$6,INDIRECT($F$1&amp;dbP!$D$2&amp;":"&amp;dbP!$D$2),"&lt;="&amp;AT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U176" s="1">
        <f ca="1">SUMIFS(INDIRECT($F$1&amp;$F176&amp;":"&amp;$F176),INDIRECT($F$1&amp;dbP!$D$2&amp;":"&amp;dbP!$D$2),"&gt;="&amp;AU$6,INDIRECT($F$1&amp;dbP!$D$2&amp;":"&amp;dbP!$D$2),"&lt;="&amp;AU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V176" s="1">
        <f ca="1">SUMIFS(INDIRECT($F$1&amp;$F176&amp;":"&amp;$F176),INDIRECT($F$1&amp;dbP!$D$2&amp;":"&amp;dbP!$D$2),"&gt;="&amp;AV$6,INDIRECT($F$1&amp;dbP!$D$2&amp;":"&amp;dbP!$D$2),"&lt;="&amp;AV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W176" s="1">
        <f ca="1">SUMIFS(INDIRECT($F$1&amp;$F176&amp;":"&amp;$F176),INDIRECT($F$1&amp;dbP!$D$2&amp;":"&amp;dbP!$D$2),"&gt;="&amp;AW$6,INDIRECT($F$1&amp;dbP!$D$2&amp;":"&amp;dbP!$D$2),"&lt;="&amp;AW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X176" s="1">
        <f ca="1">SUMIFS(INDIRECT($F$1&amp;$F176&amp;":"&amp;$F176),INDIRECT($F$1&amp;dbP!$D$2&amp;":"&amp;dbP!$D$2),"&gt;="&amp;AX$6,INDIRECT($F$1&amp;dbP!$D$2&amp;":"&amp;dbP!$D$2),"&lt;="&amp;AX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Y176" s="1">
        <f ca="1">SUMIFS(INDIRECT($F$1&amp;$F176&amp;":"&amp;$F176),INDIRECT($F$1&amp;dbP!$D$2&amp;":"&amp;dbP!$D$2),"&gt;="&amp;AY$6,INDIRECT($F$1&amp;dbP!$D$2&amp;":"&amp;dbP!$D$2),"&lt;="&amp;AY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Z176" s="1">
        <f ca="1">SUMIFS(INDIRECT($F$1&amp;$F176&amp;":"&amp;$F176),INDIRECT($F$1&amp;dbP!$D$2&amp;":"&amp;dbP!$D$2),"&gt;="&amp;AZ$6,INDIRECT($F$1&amp;dbP!$D$2&amp;":"&amp;dbP!$D$2),"&lt;="&amp;AZ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A176" s="1">
        <f ca="1">SUMIFS(INDIRECT($F$1&amp;$F176&amp;":"&amp;$F176),INDIRECT($F$1&amp;dbP!$D$2&amp;":"&amp;dbP!$D$2),"&gt;="&amp;BA$6,INDIRECT($F$1&amp;dbP!$D$2&amp;":"&amp;dbP!$D$2),"&lt;="&amp;BA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B176" s="1">
        <f ca="1">SUMIFS(INDIRECT($F$1&amp;$F176&amp;":"&amp;$F176),INDIRECT($F$1&amp;dbP!$D$2&amp;":"&amp;dbP!$D$2),"&gt;="&amp;BB$6,INDIRECT($F$1&amp;dbP!$D$2&amp;":"&amp;dbP!$D$2),"&lt;="&amp;BB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C176" s="1">
        <f ca="1">SUMIFS(INDIRECT($F$1&amp;$F176&amp;":"&amp;$F176),INDIRECT($F$1&amp;dbP!$D$2&amp;":"&amp;dbP!$D$2),"&gt;="&amp;BC$6,INDIRECT($F$1&amp;dbP!$D$2&amp;":"&amp;dbP!$D$2),"&lt;="&amp;BC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D176" s="1">
        <f ca="1">SUMIFS(INDIRECT($F$1&amp;$F176&amp;":"&amp;$F176),INDIRECT($F$1&amp;dbP!$D$2&amp;":"&amp;dbP!$D$2),"&gt;="&amp;BD$6,INDIRECT($F$1&amp;dbP!$D$2&amp;":"&amp;dbP!$D$2),"&lt;="&amp;BD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E176" s="1">
        <f ca="1">SUMIFS(INDIRECT($F$1&amp;$F176&amp;":"&amp;$F176),INDIRECT($F$1&amp;dbP!$D$2&amp;":"&amp;dbP!$D$2),"&gt;="&amp;BE$6,INDIRECT($F$1&amp;dbP!$D$2&amp;":"&amp;dbP!$D$2),"&lt;="&amp;BE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</row>
    <row r="177" spans="2:57" x14ac:dyDescent="0.3">
      <c r="B177" s="1">
        <f>MAX(B$153:B176)+1</f>
        <v>40</v>
      </c>
      <c r="F177" s="1" t="str">
        <f ca="1">INDIRECT($B$1&amp;Items!H$2&amp;$B177)</f>
        <v>Y</v>
      </c>
      <c r="H177" s="13" t="str">
        <f ca="1">INDIRECT($B$1&amp;Items!E$2&amp;$B177)</f>
        <v>Начисление себестоимостных затрат</v>
      </c>
      <c r="I177" s="13" t="str">
        <f ca="1">IF(INDIRECT($B$1&amp;Items!F$2&amp;$B177)="",H177,INDIRECT($B$1&amp;Items!F$2&amp;$B177))</f>
        <v>Начисление затрат этапа-2 бизнес-процесса</v>
      </c>
      <c r="J177" s="1" t="str">
        <f ca="1">IF(INDIRECT($B$1&amp;Items!G$2&amp;$B177)="",IF(H177&lt;&gt;I177,"  "&amp;I177,I177),"    "&amp;INDIRECT($B$1&amp;Items!G$2&amp;$B177))</f>
        <v xml:space="preserve">    Производственные затраты-10</v>
      </c>
      <c r="S177" s="1">
        <f ca="1">SUM($U177:INDIRECT(ADDRESS(ROW(),SUMIFS($1:$1,$5:$5,MAX($5:$5)))))</f>
        <v>1169040.2893000001</v>
      </c>
      <c r="V177" s="1">
        <f ca="1">SUMIFS(INDIRECT($F$1&amp;$F177&amp;":"&amp;$F177),INDIRECT($F$1&amp;dbP!$D$2&amp;":"&amp;dbP!$D$2),"&gt;="&amp;V$6,INDIRECT($F$1&amp;dbP!$D$2&amp;":"&amp;dbP!$D$2),"&lt;="&amp;V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W177" s="1">
        <f ca="1">SUMIFS(INDIRECT($F$1&amp;$F177&amp;":"&amp;$F177),INDIRECT($F$1&amp;dbP!$D$2&amp;":"&amp;dbP!$D$2),"&gt;="&amp;W$6,INDIRECT($F$1&amp;dbP!$D$2&amp;":"&amp;dbP!$D$2),"&lt;="&amp;W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1169040.2893000001</v>
      </c>
      <c r="X177" s="1">
        <f ca="1">SUMIFS(INDIRECT($F$1&amp;$F177&amp;":"&amp;$F177),INDIRECT($F$1&amp;dbP!$D$2&amp;":"&amp;dbP!$D$2),"&gt;="&amp;X$6,INDIRECT($F$1&amp;dbP!$D$2&amp;":"&amp;dbP!$D$2),"&lt;="&amp;X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Y177" s="1">
        <f ca="1">SUMIFS(INDIRECT($F$1&amp;$F177&amp;":"&amp;$F177),INDIRECT($F$1&amp;dbP!$D$2&amp;":"&amp;dbP!$D$2),"&gt;="&amp;Y$6,INDIRECT($F$1&amp;dbP!$D$2&amp;":"&amp;dbP!$D$2),"&lt;="&amp;Y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Z177" s="1">
        <f ca="1">SUMIFS(INDIRECT($F$1&amp;$F177&amp;":"&amp;$F177),INDIRECT($F$1&amp;dbP!$D$2&amp;":"&amp;dbP!$D$2),"&gt;="&amp;Z$6,INDIRECT($F$1&amp;dbP!$D$2&amp;":"&amp;dbP!$D$2),"&lt;="&amp;Z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A177" s="1">
        <f ca="1">SUMIFS(INDIRECT($F$1&amp;$F177&amp;":"&amp;$F177),INDIRECT($F$1&amp;dbP!$D$2&amp;":"&amp;dbP!$D$2),"&gt;="&amp;AA$6,INDIRECT($F$1&amp;dbP!$D$2&amp;":"&amp;dbP!$D$2),"&lt;="&amp;AA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B177" s="1">
        <f ca="1">SUMIFS(INDIRECT($F$1&amp;$F177&amp;":"&amp;$F177),INDIRECT($F$1&amp;dbP!$D$2&amp;":"&amp;dbP!$D$2),"&gt;="&amp;AB$6,INDIRECT($F$1&amp;dbP!$D$2&amp;":"&amp;dbP!$D$2),"&lt;="&amp;AB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C177" s="1">
        <f ca="1">SUMIFS(INDIRECT($F$1&amp;$F177&amp;":"&amp;$F177),INDIRECT($F$1&amp;dbP!$D$2&amp;":"&amp;dbP!$D$2),"&gt;="&amp;AC$6,INDIRECT($F$1&amp;dbP!$D$2&amp;":"&amp;dbP!$D$2),"&lt;="&amp;AC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D177" s="1">
        <f ca="1">SUMIFS(INDIRECT($F$1&amp;$F177&amp;":"&amp;$F177),INDIRECT($F$1&amp;dbP!$D$2&amp;":"&amp;dbP!$D$2),"&gt;="&amp;AD$6,INDIRECT($F$1&amp;dbP!$D$2&amp;":"&amp;dbP!$D$2),"&lt;="&amp;AD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E177" s="1">
        <f ca="1">SUMIFS(INDIRECT($F$1&amp;$F177&amp;":"&amp;$F177),INDIRECT($F$1&amp;dbP!$D$2&amp;":"&amp;dbP!$D$2),"&gt;="&amp;AE$6,INDIRECT($F$1&amp;dbP!$D$2&amp;":"&amp;dbP!$D$2),"&lt;="&amp;AE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F177" s="1">
        <f ca="1">SUMIFS(INDIRECT($F$1&amp;$F177&amp;":"&amp;$F177),INDIRECT($F$1&amp;dbP!$D$2&amp;":"&amp;dbP!$D$2),"&gt;="&amp;AF$6,INDIRECT($F$1&amp;dbP!$D$2&amp;":"&amp;dbP!$D$2),"&lt;="&amp;AF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G177" s="1">
        <f ca="1">SUMIFS(INDIRECT($F$1&amp;$F177&amp;":"&amp;$F177),INDIRECT($F$1&amp;dbP!$D$2&amp;":"&amp;dbP!$D$2),"&gt;="&amp;AG$6,INDIRECT($F$1&amp;dbP!$D$2&amp;":"&amp;dbP!$D$2),"&lt;="&amp;AG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H177" s="1">
        <f ca="1">SUMIFS(INDIRECT($F$1&amp;$F177&amp;":"&amp;$F177),INDIRECT($F$1&amp;dbP!$D$2&amp;":"&amp;dbP!$D$2),"&gt;="&amp;AH$6,INDIRECT($F$1&amp;dbP!$D$2&amp;":"&amp;dbP!$D$2),"&lt;="&amp;AH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I177" s="1">
        <f ca="1">SUMIFS(INDIRECT($F$1&amp;$F177&amp;":"&amp;$F177),INDIRECT($F$1&amp;dbP!$D$2&amp;":"&amp;dbP!$D$2),"&gt;="&amp;AI$6,INDIRECT($F$1&amp;dbP!$D$2&amp;":"&amp;dbP!$D$2),"&lt;="&amp;AI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J177" s="1">
        <f ca="1">SUMIFS(INDIRECT($F$1&amp;$F177&amp;":"&amp;$F177),INDIRECT($F$1&amp;dbP!$D$2&amp;":"&amp;dbP!$D$2),"&gt;="&amp;AJ$6,INDIRECT($F$1&amp;dbP!$D$2&amp;":"&amp;dbP!$D$2),"&lt;="&amp;AJ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K177" s="1">
        <f ca="1">SUMIFS(INDIRECT($F$1&amp;$F177&amp;":"&amp;$F177),INDIRECT($F$1&amp;dbP!$D$2&amp;":"&amp;dbP!$D$2),"&gt;="&amp;AK$6,INDIRECT($F$1&amp;dbP!$D$2&amp;":"&amp;dbP!$D$2),"&lt;="&amp;AK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L177" s="1">
        <f ca="1">SUMIFS(INDIRECT($F$1&amp;$F177&amp;":"&amp;$F177),INDIRECT($F$1&amp;dbP!$D$2&amp;":"&amp;dbP!$D$2),"&gt;="&amp;AL$6,INDIRECT($F$1&amp;dbP!$D$2&amp;":"&amp;dbP!$D$2),"&lt;="&amp;AL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M177" s="1">
        <f ca="1">SUMIFS(INDIRECT($F$1&amp;$F177&amp;":"&amp;$F177),INDIRECT($F$1&amp;dbP!$D$2&amp;":"&amp;dbP!$D$2),"&gt;="&amp;AM$6,INDIRECT($F$1&amp;dbP!$D$2&amp;":"&amp;dbP!$D$2),"&lt;="&amp;AM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N177" s="1">
        <f ca="1">SUMIFS(INDIRECT($F$1&amp;$F177&amp;":"&amp;$F177),INDIRECT($F$1&amp;dbP!$D$2&amp;":"&amp;dbP!$D$2),"&gt;="&amp;AN$6,INDIRECT($F$1&amp;dbP!$D$2&amp;":"&amp;dbP!$D$2),"&lt;="&amp;AN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O177" s="1">
        <f ca="1">SUMIFS(INDIRECT($F$1&amp;$F177&amp;":"&amp;$F177),INDIRECT($F$1&amp;dbP!$D$2&amp;":"&amp;dbP!$D$2),"&gt;="&amp;AO$6,INDIRECT($F$1&amp;dbP!$D$2&amp;":"&amp;dbP!$D$2),"&lt;="&amp;AO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P177" s="1">
        <f ca="1">SUMIFS(INDIRECT($F$1&amp;$F177&amp;":"&amp;$F177),INDIRECT($F$1&amp;dbP!$D$2&amp;":"&amp;dbP!$D$2),"&gt;="&amp;AP$6,INDIRECT($F$1&amp;dbP!$D$2&amp;":"&amp;dbP!$D$2),"&lt;="&amp;AP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Q177" s="1">
        <f ca="1">SUMIFS(INDIRECT($F$1&amp;$F177&amp;":"&amp;$F177),INDIRECT($F$1&amp;dbP!$D$2&amp;":"&amp;dbP!$D$2),"&gt;="&amp;AQ$6,INDIRECT($F$1&amp;dbP!$D$2&amp;":"&amp;dbP!$D$2),"&lt;="&amp;AQ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R177" s="1">
        <f ca="1">SUMIFS(INDIRECT($F$1&amp;$F177&amp;":"&amp;$F177),INDIRECT($F$1&amp;dbP!$D$2&amp;":"&amp;dbP!$D$2),"&gt;="&amp;AR$6,INDIRECT($F$1&amp;dbP!$D$2&amp;":"&amp;dbP!$D$2),"&lt;="&amp;AR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S177" s="1">
        <f ca="1">SUMIFS(INDIRECT($F$1&amp;$F177&amp;":"&amp;$F177),INDIRECT($F$1&amp;dbP!$D$2&amp;":"&amp;dbP!$D$2),"&gt;="&amp;AS$6,INDIRECT($F$1&amp;dbP!$D$2&amp;":"&amp;dbP!$D$2),"&lt;="&amp;AS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T177" s="1">
        <f ca="1">SUMIFS(INDIRECT($F$1&amp;$F177&amp;":"&amp;$F177),INDIRECT($F$1&amp;dbP!$D$2&amp;":"&amp;dbP!$D$2),"&gt;="&amp;AT$6,INDIRECT($F$1&amp;dbP!$D$2&amp;":"&amp;dbP!$D$2),"&lt;="&amp;AT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U177" s="1">
        <f ca="1">SUMIFS(INDIRECT($F$1&amp;$F177&amp;":"&amp;$F177),INDIRECT($F$1&amp;dbP!$D$2&amp;":"&amp;dbP!$D$2),"&gt;="&amp;AU$6,INDIRECT($F$1&amp;dbP!$D$2&amp;":"&amp;dbP!$D$2),"&lt;="&amp;AU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V177" s="1">
        <f ca="1">SUMIFS(INDIRECT($F$1&amp;$F177&amp;":"&amp;$F177),INDIRECT($F$1&amp;dbP!$D$2&amp;":"&amp;dbP!$D$2),"&gt;="&amp;AV$6,INDIRECT($F$1&amp;dbP!$D$2&amp;":"&amp;dbP!$D$2),"&lt;="&amp;AV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W177" s="1">
        <f ca="1">SUMIFS(INDIRECT($F$1&amp;$F177&amp;":"&amp;$F177),INDIRECT($F$1&amp;dbP!$D$2&amp;":"&amp;dbP!$D$2),"&gt;="&amp;AW$6,INDIRECT($F$1&amp;dbP!$D$2&amp;":"&amp;dbP!$D$2),"&lt;="&amp;AW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X177" s="1">
        <f ca="1">SUMIFS(INDIRECT($F$1&amp;$F177&amp;":"&amp;$F177),INDIRECT($F$1&amp;dbP!$D$2&amp;":"&amp;dbP!$D$2),"&gt;="&amp;AX$6,INDIRECT($F$1&amp;dbP!$D$2&amp;":"&amp;dbP!$D$2),"&lt;="&amp;AX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Y177" s="1">
        <f ca="1">SUMIFS(INDIRECT($F$1&amp;$F177&amp;":"&amp;$F177),INDIRECT($F$1&amp;dbP!$D$2&amp;":"&amp;dbP!$D$2),"&gt;="&amp;AY$6,INDIRECT($F$1&amp;dbP!$D$2&amp;":"&amp;dbP!$D$2),"&lt;="&amp;AY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Z177" s="1">
        <f ca="1">SUMIFS(INDIRECT($F$1&amp;$F177&amp;":"&amp;$F177),INDIRECT($F$1&amp;dbP!$D$2&amp;":"&amp;dbP!$D$2),"&gt;="&amp;AZ$6,INDIRECT($F$1&amp;dbP!$D$2&amp;":"&amp;dbP!$D$2),"&lt;="&amp;AZ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A177" s="1">
        <f ca="1">SUMIFS(INDIRECT($F$1&amp;$F177&amp;":"&amp;$F177),INDIRECT($F$1&amp;dbP!$D$2&amp;":"&amp;dbP!$D$2),"&gt;="&amp;BA$6,INDIRECT($F$1&amp;dbP!$D$2&amp;":"&amp;dbP!$D$2),"&lt;="&amp;BA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B177" s="1">
        <f ca="1">SUMIFS(INDIRECT($F$1&amp;$F177&amp;":"&amp;$F177),INDIRECT($F$1&amp;dbP!$D$2&amp;":"&amp;dbP!$D$2),"&gt;="&amp;BB$6,INDIRECT($F$1&amp;dbP!$D$2&amp;":"&amp;dbP!$D$2),"&lt;="&amp;BB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C177" s="1">
        <f ca="1">SUMIFS(INDIRECT($F$1&amp;$F177&amp;":"&amp;$F177),INDIRECT($F$1&amp;dbP!$D$2&amp;":"&amp;dbP!$D$2),"&gt;="&amp;BC$6,INDIRECT($F$1&amp;dbP!$D$2&amp;":"&amp;dbP!$D$2),"&lt;="&amp;BC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D177" s="1">
        <f ca="1">SUMIFS(INDIRECT($F$1&amp;$F177&amp;":"&amp;$F177),INDIRECT($F$1&amp;dbP!$D$2&amp;":"&amp;dbP!$D$2),"&gt;="&amp;BD$6,INDIRECT($F$1&amp;dbP!$D$2&amp;":"&amp;dbP!$D$2),"&lt;="&amp;BD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E177" s="1">
        <f ca="1">SUMIFS(INDIRECT($F$1&amp;$F177&amp;":"&amp;$F177),INDIRECT($F$1&amp;dbP!$D$2&amp;":"&amp;dbP!$D$2),"&gt;="&amp;BE$6,INDIRECT($F$1&amp;dbP!$D$2&amp;":"&amp;dbP!$D$2),"&lt;="&amp;BE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</row>
    <row r="178" spans="2:57" x14ac:dyDescent="0.3">
      <c r="B178" s="1">
        <f>MAX(B$153:B177)+1</f>
        <v>41</v>
      </c>
      <c r="F178" s="1" t="str">
        <f ca="1">INDIRECT($B$1&amp;Items!H$2&amp;$B178)</f>
        <v>Y</v>
      </c>
      <c r="H178" s="13" t="str">
        <f ca="1">INDIRECT($B$1&amp;Items!E$2&amp;$B178)</f>
        <v>Начисление себестоимостных затрат</v>
      </c>
      <c r="I178" s="13" t="str">
        <f ca="1">IF(INDIRECT($B$1&amp;Items!F$2&amp;$B178)="",H178,INDIRECT($B$1&amp;Items!F$2&amp;$B178))</f>
        <v>Начисление затрат этапа-3 бизнес-процесса</v>
      </c>
      <c r="J178" s="1" t="str">
        <f ca="1">IF(INDIRECT($B$1&amp;Items!G$2&amp;$B178)="",IF(H178&lt;&gt;I178,"  "&amp;I178,I178),"    "&amp;INDIRECT($B$1&amp;Items!G$2&amp;$B178))</f>
        <v xml:space="preserve">  Начисление затрат этапа-3 бизнес-процесса</v>
      </c>
      <c r="S178" s="1">
        <f ca="1">SUM($U178:INDIRECT(ADDRESS(ROW(),SUMIFS($1:$1,$5:$5,MAX($5:$5)))))</f>
        <v>16935787.377898</v>
      </c>
      <c r="V178" s="1">
        <f ca="1">SUMIFS(INDIRECT($F$1&amp;$F178&amp;":"&amp;$F178),INDIRECT($F$1&amp;dbP!$D$2&amp;":"&amp;dbP!$D$2),"&gt;="&amp;V$6,INDIRECT($F$1&amp;dbP!$D$2&amp;":"&amp;dbP!$D$2),"&lt;="&amp;V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2548698.94</v>
      </c>
      <c r="W178" s="1">
        <f ca="1">SUMIFS(INDIRECT($F$1&amp;$F178&amp;":"&amp;$F178),INDIRECT($F$1&amp;dbP!$D$2&amp;":"&amp;dbP!$D$2),"&gt;="&amp;W$6,INDIRECT($F$1&amp;dbP!$D$2&amp;":"&amp;dbP!$D$2),"&lt;="&amp;W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3203467.4099460002</v>
      </c>
      <c r="X178" s="1">
        <f ca="1">SUMIFS(INDIRECT($F$1&amp;$F178&amp;":"&amp;$F178),INDIRECT($F$1&amp;dbP!$D$2&amp;":"&amp;dbP!$D$2),"&gt;="&amp;X$6,INDIRECT($F$1&amp;dbP!$D$2&amp;":"&amp;dbP!$D$2),"&lt;="&amp;X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2519298.94</v>
      </c>
      <c r="Y178" s="1">
        <f ca="1">SUMIFS(INDIRECT($F$1&amp;$F178&amp;":"&amp;$F178),INDIRECT($F$1&amp;dbP!$D$2&amp;":"&amp;dbP!$D$2),"&gt;="&amp;Y$6,INDIRECT($F$1&amp;dbP!$D$2&amp;":"&amp;dbP!$D$2),"&lt;="&amp;Y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3105517.54</v>
      </c>
      <c r="Z178" s="1">
        <f ca="1">SUMIFS(INDIRECT($F$1&amp;$F178&amp;":"&amp;$F178),INDIRECT($F$1&amp;dbP!$D$2&amp;":"&amp;dbP!$D$2),"&gt;="&amp;Z$6,INDIRECT($F$1&amp;dbP!$D$2&amp;":"&amp;dbP!$D$2),"&lt;="&amp;Z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3651354.1980060004</v>
      </c>
      <c r="AA178" s="1">
        <f ca="1">SUMIFS(INDIRECT($F$1&amp;$F178&amp;":"&amp;$F178),INDIRECT($F$1&amp;dbP!$D$2&amp;":"&amp;dbP!$D$2),"&gt;="&amp;AA$6,INDIRECT($F$1&amp;dbP!$D$2&amp;":"&amp;dbP!$D$2),"&lt;="&amp;AA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1907450.3499460001</v>
      </c>
      <c r="AB178" s="1">
        <f ca="1">SUMIFS(INDIRECT($F$1&amp;$F178&amp;":"&amp;$F178),INDIRECT($F$1&amp;dbP!$D$2&amp;":"&amp;dbP!$D$2),"&gt;="&amp;AB$6,INDIRECT($F$1&amp;dbP!$D$2&amp;":"&amp;dbP!$D$2),"&lt;="&amp;AB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C178" s="1">
        <f ca="1">SUMIFS(INDIRECT($F$1&amp;$F178&amp;":"&amp;$F178),INDIRECT($F$1&amp;dbP!$D$2&amp;":"&amp;dbP!$D$2),"&gt;="&amp;AC$6,INDIRECT($F$1&amp;dbP!$D$2&amp;":"&amp;dbP!$D$2),"&lt;="&amp;AC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D178" s="1">
        <f ca="1">SUMIFS(INDIRECT($F$1&amp;$F178&amp;":"&amp;$F178),INDIRECT($F$1&amp;dbP!$D$2&amp;":"&amp;dbP!$D$2),"&gt;="&amp;AD$6,INDIRECT($F$1&amp;dbP!$D$2&amp;":"&amp;dbP!$D$2),"&lt;="&amp;AD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E178" s="1">
        <f ca="1">SUMIFS(INDIRECT($F$1&amp;$F178&amp;":"&amp;$F178),INDIRECT($F$1&amp;dbP!$D$2&amp;":"&amp;dbP!$D$2),"&gt;="&amp;AE$6,INDIRECT($F$1&amp;dbP!$D$2&amp;":"&amp;dbP!$D$2),"&lt;="&amp;AE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F178" s="1">
        <f ca="1">SUMIFS(INDIRECT($F$1&amp;$F178&amp;":"&amp;$F178),INDIRECT($F$1&amp;dbP!$D$2&amp;":"&amp;dbP!$D$2),"&gt;="&amp;AF$6,INDIRECT($F$1&amp;dbP!$D$2&amp;":"&amp;dbP!$D$2),"&lt;="&amp;AF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G178" s="1">
        <f ca="1">SUMIFS(INDIRECT($F$1&amp;$F178&amp;":"&amp;$F178),INDIRECT($F$1&amp;dbP!$D$2&amp;":"&amp;dbP!$D$2),"&gt;="&amp;AG$6,INDIRECT($F$1&amp;dbP!$D$2&amp;":"&amp;dbP!$D$2),"&lt;="&amp;AG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H178" s="1">
        <f ca="1">SUMIFS(INDIRECT($F$1&amp;$F178&amp;":"&amp;$F178),INDIRECT($F$1&amp;dbP!$D$2&amp;":"&amp;dbP!$D$2),"&gt;="&amp;AH$6,INDIRECT($F$1&amp;dbP!$D$2&amp;":"&amp;dbP!$D$2),"&lt;="&amp;AH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I178" s="1">
        <f ca="1">SUMIFS(INDIRECT($F$1&amp;$F178&amp;":"&amp;$F178),INDIRECT($F$1&amp;dbP!$D$2&amp;":"&amp;dbP!$D$2),"&gt;="&amp;AI$6,INDIRECT($F$1&amp;dbP!$D$2&amp;":"&amp;dbP!$D$2),"&lt;="&amp;AI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J178" s="1">
        <f ca="1">SUMIFS(INDIRECT($F$1&amp;$F178&amp;":"&amp;$F178),INDIRECT($F$1&amp;dbP!$D$2&amp;":"&amp;dbP!$D$2),"&gt;="&amp;AJ$6,INDIRECT($F$1&amp;dbP!$D$2&amp;":"&amp;dbP!$D$2),"&lt;="&amp;AJ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K178" s="1">
        <f ca="1">SUMIFS(INDIRECT($F$1&amp;$F178&amp;":"&amp;$F178),INDIRECT($F$1&amp;dbP!$D$2&amp;":"&amp;dbP!$D$2),"&gt;="&amp;AK$6,INDIRECT($F$1&amp;dbP!$D$2&amp;":"&amp;dbP!$D$2),"&lt;="&amp;AK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L178" s="1">
        <f ca="1">SUMIFS(INDIRECT($F$1&amp;$F178&amp;":"&amp;$F178),INDIRECT($F$1&amp;dbP!$D$2&amp;":"&amp;dbP!$D$2),"&gt;="&amp;AL$6,INDIRECT($F$1&amp;dbP!$D$2&amp;":"&amp;dbP!$D$2),"&lt;="&amp;AL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M178" s="1">
        <f ca="1">SUMIFS(INDIRECT($F$1&amp;$F178&amp;":"&amp;$F178),INDIRECT($F$1&amp;dbP!$D$2&amp;":"&amp;dbP!$D$2),"&gt;="&amp;AM$6,INDIRECT($F$1&amp;dbP!$D$2&amp;":"&amp;dbP!$D$2),"&lt;="&amp;AM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N178" s="1">
        <f ca="1">SUMIFS(INDIRECT($F$1&amp;$F178&amp;":"&amp;$F178),INDIRECT($F$1&amp;dbP!$D$2&amp;":"&amp;dbP!$D$2),"&gt;="&amp;AN$6,INDIRECT($F$1&amp;dbP!$D$2&amp;":"&amp;dbP!$D$2),"&lt;="&amp;AN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O178" s="1">
        <f ca="1">SUMIFS(INDIRECT($F$1&amp;$F178&amp;":"&amp;$F178),INDIRECT($F$1&amp;dbP!$D$2&amp;":"&amp;dbP!$D$2),"&gt;="&amp;AO$6,INDIRECT($F$1&amp;dbP!$D$2&amp;":"&amp;dbP!$D$2),"&lt;="&amp;AO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P178" s="1">
        <f ca="1">SUMIFS(INDIRECT($F$1&amp;$F178&amp;":"&amp;$F178),INDIRECT($F$1&amp;dbP!$D$2&amp;":"&amp;dbP!$D$2),"&gt;="&amp;AP$6,INDIRECT($F$1&amp;dbP!$D$2&amp;":"&amp;dbP!$D$2),"&lt;="&amp;AP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Q178" s="1">
        <f ca="1">SUMIFS(INDIRECT($F$1&amp;$F178&amp;":"&amp;$F178),INDIRECT($F$1&amp;dbP!$D$2&amp;":"&amp;dbP!$D$2),"&gt;="&amp;AQ$6,INDIRECT($F$1&amp;dbP!$D$2&amp;":"&amp;dbP!$D$2),"&lt;="&amp;AQ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R178" s="1">
        <f ca="1">SUMIFS(INDIRECT($F$1&amp;$F178&amp;":"&amp;$F178),INDIRECT($F$1&amp;dbP!$D$2&amp;":"&amp;dbP!$D$2),"&gt;="&amp;AR$6,INDIRECT($F$1&amp;dbP!$D$2&amp;":"&amp;dbP!$D$2),"&lt;="&amp;AR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S178" s="1">
        <f ca="1">SUMIFS(INDIRECT($F$1&amp;$F178&amp;":"&amp;$F178),INDIRECT($F$1&amp;dbP!$D$2&amp;":"&amp;dbP!$D$2),"&gt;="&amp;AS$6,INDIRECT($F$1&amp;dbP!$D$2&amp;":"&amp;dbP!$D$2),"&lt;="&amp;AS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T178" s="1">
        <f ca="1">SUMIFS(INDIRECT($F$1&amp;$F178&amp;":"&amp;$F178),INDIRECT($F$1&amp;dbP!$D$2&amp;":"&amp;dbP!$D$2),"&gt;="&amp;AT$6,INDIRECT($F$1&amp;dbP!$D$2&amp;":"&amp;dbP!$D$2),"&lt;="&amp;AT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U178" s="1">
        <f ca="1">SUMIFS(INDIRECT($F$1&amp;$F178&amp;":"&amp;$F178),INDIRECT($F$1&amp;dbP!$D$2&amp;":"&amp;dbP!$D$2),"&gt;="&amp;AU$6,INDIRECT($F$1&amp;dbP!$D$2&amp;":"&amp;dbP!$D$2),"&lt;="&amp;AU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V178" s="1">
        <f ca="1">SUMIFS(INDIRECT($F$1&amp;$F178&amp;":"&amp;$F178),INDIRECT($F$1&amp;dbP!$D$2&amp;":"&amp;dbP!$D$2),"&gt;="&amp;AV$6,INDIRECT($F$1&amp;dbP!$D$2&amp;":"&amp;dbP!$D$2),"&lt;="&amp;AV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W178" s="1">
        <f ca="1">SUMIFS(INDIRECT($F$1&amp;$F178&amp;":"&amp;$F178),INDIRECT($F$1&amp;dbP!$D$2&amp;":"&amp;dbP!$D$2),"&gt;="&amp;AW$6,INDIRECT($F$1&amp;dbP!$D$2&amp;":"&amp;dbP!$D$2),"&lt;="&amp;AW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X178" s="1">
        <f ca="1">SUMIFS(INDIRECT($F$1&amp;$F178&amp;":"&amp;$F178),INDIRECT($F$1&amp;dbP!$D$2&amp;":"&amp;dbP!$D$2),"&gt;="&amp;AX$6,INDIRECT($F$1&amp;dbP!$D$2&amp;":"&amp;dbP!$D$2),"&lt;="&amp;AX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Y178" s="1">
        <f ca="1">SUMIFS(INDIRECT($F$1&amp;$F178&amp;":"&amp;$F178),INDIRECT($F$1&amp;dbP!$D$2&amp;":"&amp;dbP!$D$2),"&gt;="&amp;AY$6,INDIRECT($F$1&amp;dbP!$D$2&amp;":"&amp;dbP!$D$2),"&lt;="&amp;AY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Z178" s="1">
        <f ca="1">SUMIFS(INDIRECT($F$1&amp;$F178&amp;":"&amp;$F178),INDIRECT($F$1&amp;dbP!$D$2&amp;":"&amp;dbP!$D$2),"&gt;="&amp;AZ$6,INDIRECT($F$1&amp;dbP!$D$2&amp;":"&amp;dbP!$D$2),"&lt;="&amp;AZ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A178" s="1">
        <f ca="1">SUMIFS(INDIRECT($F$1&amp;$F178&amp;":"&amp;$F178),INDIRECT($F$1&amp;dbP!$D$2&amp;":"&amp;dbP!$D$2),"&gt;="&amp;BA$6,INDIRECT($F$1&amp;dbP!$D$2&amp;":"&amp;dbP!$D$2),"&lt;="&amp;BA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B178" s="1">
        <f ca="1">SUMIFS(INDIRECT($F$1&amp;$F178&amp;":"&amp;$F178),INDIRECT($F$1&amp;dbP!$D$2&amp;":"&amp;dbP!$D$2),"&gt;="&amp;BB$6,INDIRECT($F$1&amp;dbP!$D$2&amp;":"&amp;dbP!$D$2),"&lt;="&amp;BB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C178" s="1">
        <f ca="1">SUMIFS(INDIRECT($F$1&amp;$F178&amp;":"&amp;$F178),INDIRECT($F$1&amp;dbP!$D$2&amp;":"&amp;dbP!$D$2),"&gt;="&amp;BC$6,INDIRECT($F$1&amp;dbP!$D$2&amp;":"&amp;dbP!$D$2),"&lt;="&amp;BC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D178" s="1">
        <f ca="1">SUMIFS(INDIRECT($F$1&amp;$F178&amp;":"&amp;$F178),INDIRECT($F$1&amp;dbP!$D$2&amp;":"&amp;dbP!$D$2),"&gt;="&amp;BD$6,INDIRECT($F$1&amp;dbP!$D$2&amp;":"&amp;dbP!$D$2),"&lt;="&amp;BD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E178" s="1">
        <f ca="1">SUMIFS(INDIRECT($F$1&amp;$F178&amp;":"&amp;$F178),INDIRECT($F$1&amp;dbP!$D$2&amp;":"&amp;dbP!$D$2),"&gt;="&amp;BE$6,INDIRECT($F$1&amp;dbP!$D$2&amp;":"&amp;dbP!$D$2),"&lt;="&amp;BE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</row>
    <row r="179" spans="2:57" x14ac:dyDescent="0.3">
      <c r="B179" s="1">
        <f>MAX(B$153:B178)+1</f>
        <v>42</v>
      </c>
      <c r="F179" s="1" t="str">
        <f ca="1">INDIRECT($B$1&amp;Items!H$2&amp;$B179)</f>
        <v>Y</v>
      </c>
      <c r="H179" s="13" t="str">
        <f ca="1">INDIRECT($B$1&amp;Items!E$2&amp;$B179)</f>
        <v>Начисление себестоимостных затрат</v>
      </c>
      <c r="I179" s="13" t="str">
        <f ca="1">IF(INDIRECT($B$1&amp;Items!F$2&amp;$B179)="",H179,INDIRECT($B$1&amp;Items!F$2&amp;$B179))</f>
        <v>Начисление затрат этапа-3 бизнес-процесса</v>
      </c>
      <c r="J179" s="1" t="str">
        <f ca="1">IF(INDIRECT($B$1&amp;Items!G$2&amp;$B179)="",IF(H179&lt;&gt;I179,"  "&amp;I179,I179),"    "&amp;INDIRECT($B$1&amp;Items!G$2&amp;$B179))</f>
        <v xml:space="preserve">    Производственные затраты-11</v>
      </c>
      <c r="S179" s="1">
        <f ca="1">SUM($U179:INDIRECT(ADDRESS(ROW(),SUMIFS($1:$1,$5:$5,MAX($5:$5)))))</f>
        <v>1093990.3499460001</v>
      </c>
      <c r="V179" s="1">
        <f ca="1">SUMIFS(INDIRECT($F$1&amp;$F179&amp;":"&amp;$F179),INDIRECT($F$1&amp;dbP!$D$2&amp;":"&amp;dbP!$D$2),"&gt;="&amp;V$6,INDIRECT($F$1&amp;dbP!$D$2&amp;":"&amp;dbP!$D$2),"&lt;="&amp;V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W179" s="1">
        <f ca="1">SUMIFS(INDIRECT($F$1&amp;$F179&amp;":"&amp;$F179),INDIRECT($F$1&amp;dbP!$D$2&amp;":"&amp;dbP!$D$2),"&gt;="&amp;W$6,INDIRECT($F$1&amp;dbP!$D$2&amp;":"&amp;dbP!$D$2),"&lt;="&amp;W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1093990.3499460001</v>
      </c>
      <c r="X179" s="1">
        <f ca="1">SUMIFS(INDIRECT($F$1&amp;$F179&amp;":"&amp;$F179),INDIRECT($F$1&amp;dbP!$D$2&amp;":"&amp;dbP!$D$2),"&gt;="&amp;X$6,INDIRECT($F$1&amp;dbP!$D$2&amp;":"&amp;dbP!$D$2),"&lt;="&amp;X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Y179" s="1">
        <f ca="1">SUMIFS(INDIRECT($F$1&amp;$F179&amp;":"&amp;$F179),INDIRECT($F$1&amp;dbP!$D$2&amp;":"&amp;dbP!$D$2),"&gt;="&amp;Y$6,INDIRECT($F$1&amp;dbP!$D$2&amp;":"&amp;dbP!$D$2),"&lt;="&amp;Y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Z179" s="1">
        <f ca="1">SUMIFS(INDIRECT($F$1&amp;$F179&amp;":"&amp;$F179),INDIRECT($F$1&amp;dbP!$D$2&amp;":"&amp;dbP!$D$2),"&gt;="&amp;Z$6,INDIRECT($F$1&amp;dbP!$D$2&amp;":"&amp;dbP!$D$2),"&lt;="&amp;Z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A179" s="1">
        <f ca="1">SUMIFS(INDIRECT($F$1&amp;$F179&amp;":"&amp;$F179),INDIRECT($F$1&amp;dbP!$D$2&amp;":"&amp;dbP!$D$2),"&gt;="&amp;AA$6,INDIRECT($F$1&amp;dbP!$D$2&amp;":"&amp;dbP!$D$2),"&lt;="&amp;AA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B179" s="1">
        <f ca="1">SUMIFS(INDIRECT($F$1&amp;$F179&amp;":"&amp;$F179),INDIRECT($F$1&amp;dbP!$D$2&amp;":"&amp;dbP!$D$2),"&gt;="&amp;AB$6,INDIRECT($F$1&amp;dbP!$D$2&amp;":"&amp;dbP!$D$2),"&lt;="&amp;AB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C179" s="1">
        <f ca="1">SUMIFS(INDIRECT($F$1&amp;$F179&amp;":"&amp;$F179),INDIRECT($F$1&amp;dbP!$D$2&amp;":"&amp;dbP!$D$2),"&gt;="&amp;AC$6,INDIRECT($F$1&amp;dbP!$D$2&amp;":"&amp;dbP!$D$2),"&lt;="&amp;AC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D179" s="1">
        <f ca="1">SUMIFS(INDIRECT($F$1&amp;$F179&amp;":"&amp;$F179),INDIRECT($F$1&amp;dbP!$D$2&amp;":"&amp;dbP!$D$2),"&gt;="&amp;AD$6,INDIRECT($F$1&amp;dbP!$D$2&amp;":"&amp;dbP!$D$2),"&lt;="&amp;AD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E179" s="1">
        <f ca="1">SUMIFS(INDIRECT($F$1&amp;$F179&amp;":"&amp;$F179),INDIRECT($F$1&amp;dbP!$D$2&amp;":"&amp;dbP!$D$2),"&gt;="&amp;AE$6,INDIRECT($F$1&amp;dbP!$D$2&amp;":"&amp;dbP!$D$2),"&lt;="&amp;AE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F179" s="1">
        <f ca="1">SUMIFS(INDIRECT($F$1&amp;$F179&amp;":"&amp;$F179),INDIRECT($F$1&amp;dbP!$D$2&amp;":"&amp;dbP!$D$2),"&gt;="&amp;AF$6,INDIRECT($F$1&amp;dbP!$D$2&amp;":"&amp;dbP!$D$2),"&lt;="&amp;AF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G179" s="1">
        <f ca="1">SUMIFS(INDIRECT($F$1&amp;$F179&amp;":"&amp;$F179),INDIRECT($F$1&amp;dbP!$D$2&amp;":"&amp;dbP!$D$2),"&gt;="&amp;AG$6,INDIRECT($F$1&amp;dbP!$D$2&amp;":"&amp;dbP!$D$2),"&lt;="&amp;AG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H179" s="1">
        <f ca="1">SUMIFS(INDIRECT($F$1&amp;$F179&amp;":"&amp;$F179),INDIRECT($F$1&amp;dbP!$D$2&amp;":"&amp;dbP!$D$2),"&gt;="&amp;AH$6,INDIRECT($F$1&amp;dbP!$D$2&amp;":"&amp;dbP!$D$2),"&lt;="&amp;AH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I179" s="1">
        <f ca="1">SUMIFS(INDIRECT($F$1&amp;$F179&amp;":"&amp;$F179),INDIRECT($F$1&amp;dbP!$D$2&amp;":"&amp;dbP!$D$2),"&gt;="&amp;AI$6,INDIRECT($F$1&amp;dbP!$D$2&amp;":"&amp;dbP!$D$2),"&lt;="&amp;AI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J179" s="1">
        <f ca="1">SUMIFS(INDIRECT($F$1&amp;$F179&amp;":"&amp;$F179),INDIRECT($F$1&amp;dbP!$D$2&amp;":"&amp;dbP!$D$2),"&gt;="&amp;AJ$6,INDIRECT($F$1&amp;dbP!$D$2&amp;":"&amp;dbP!$D$2),"&lt;="&amp;AJ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K179" s="1">
        <f ca="1">SUMIFS(INDIRECT($F$1&amp;$F179&amp;":"&amp;$F179),INDIRECT($F$1&amp;dbP!$D$2&amp;":"&amp;dbP!$D$2),"&gt;="&amp;AK$6,INDIRECT($F$1&amp;dbP!$D$2&amp;":"&amp;dbP!$D$2),"&lt;="&amp;AK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L179" s="1">
        <f ca="1">SUMIFS(INDIRECT($F$1&amp;$F179&amp;":"&amp;$F179),INDIRECT($F$1&amp;dbP!$D$2&amp;":"&amp;dbP!$D$2),"&gt;="&amp;AL$6,INDIRECT($F$1&amp;dbP!$D$2&amp;":"&amp;dbP!$D$2),"&lt;="&amp;AL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M179" s="1">
        <f ca="1">SUMIFS(INDIRECT($F$1&amp;$F179&amp;":"&amp;$F179),INDIRECT($F$1&amp;dbP!$D$2&amp;":"&amp;dbP!$D$2),"&gt;="&amp;AM$6,INDIRECT($F$1&amp;dbP!$D$2&amp;":"&amp;dbP!$D$2),"&lt;="&amp;AM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N179" s="1">
        <f ca="1">SUMIFS(INDIRECT($F$1&amp;$F179&amp;":"&amp;$F179),INDIRECT($F$1&amp;dbP!$D$2&amp;":"&amp;dbP!$D$2),"&gt;="&amp;AN$6,INDIRECT($F$1&amp;dbP!$D$2&amp;":"&amp;dbP!$D$2),"&lt;="&amp;AN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O179" s="1">
        <f ca="1">SUMIFS(INDIRECT($F$1&amp;$F179&amp;":"&amp;$F179),INDIRECT($F$1&amp;dbP!$D$2&amp;":"&amp;dbP!$D$2),"&gt;="&amp;AO$6,INDIRECT($F$1&amp;dbP!$D$2&amp;":"&amp;dbP!$D$2),"&lt;="&amp;AO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P179" s="1">
        <f ca="1">SUMIFS(INDIRECT($F$1&amp;$F179&amp;":"&amp;$F179),INDIRECT($F$1&amp;dbP!$D$2&amp;":"&amp;dbP!$D$2),"&gt;="&amp;AP$6,INDIRECT($F$1&amp;dbP!$D$2&amp;":"&amp;dbP!$D$2),"&lt;="&amp;AP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Q179" s="1">
        <f ca="1">SUMIFS(INDIRECT($F$1&amp;$F179&amp;":"&amp;$F179),INDIRECT($F$1&amp;dbP!$D$2&amp;":"&amp;dbP!$D$2),"&gt;="&amp;AQ$6,INDIRECT($F$1&amp;dbP!$D$2&amp;":"&amp;dbP!$D$2),"&lt;="&amp;AQ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R179" s="1">
        <f ca="1">SUMIFS(INDIRECT($F$1&amp;$F179&amp;":"&amp;$F179),INDIRECT($F$1&amp;dbP!$D$2&amp;":"&amp;dbP!$D$2),"&gt;="&amp;AR$6,INDIRECT($F$1&amp;dbP!$D$2&amp;":"&amp;dbP!$D$2),"&lt;="&amp;AR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S179" s="1">
        <f ca="1">SUMIFS(INDIRECT($F$1&amp;$F179&amp;":"&amp;$F179),INDIRECT($F$1&amp;dbP!$D$2&amp;":"&amp;dbP!$D$2),"&gt;="&amp;AS$6,INDIRECT($F$1&amp;dbP!$D$2&amp;":"&amp;dbP!$D$2),"&lt;="&amp;AS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T179" s="1">
        <f ca="1">SUMIFS(INDIRECT($F$1&amp;$F179&amp;":"&amp;$F179),INDIRECT($F$1&amp;dbP!$D$2&amp;":"&amp;dbP!$D$2),"&gt;="&amp;AT$6,INDIRECT($F$1&amp;dbP!$D$2&amp;":"&amp;dbP!$D$2),"&lt;="&amp;AT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U179" s="1">
        <f ca="1">SUMIFS(INDIRECT($F$1&amp;$F179&amp;":"&amp;$F179),INDIRECT($F$1&amp;dbP!$D$2&amp;":"&amp;dbP!$D$2),"&gt;="&amp;AU$6,INDIRECT($F$1&amp;dbP!$D$2&amp;":"&amp;dbP!$D$2),"&lt;="&amp;AU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V179" s="1">
        <f ca="1">SUMIFS(INDIRECT($F$1&amp;$F179&amp;":"&amp;$F179),INDIRECT($F$1&amp;dbP!$D$2&amp;":"&amp;dbP!$D$2),"&gt;="&amp;AV$6,INDIRECT($F$1&amp;dbP!$D$2&amp;":"&amp;dbP!$D$2),"&lt;="&amp;AV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W179" s="1">
        <f ca="1">SUMIFS(INDIRECT($F$1&amp;$F179&amp;":"&amp;$F179),INDIRECT($F$1&amp;dbP!$D$2&amp;":"&amp;dbP!$D$2),"&gt;="&amp;AW$6,INDIRECT($F$1&amp;dbP!$D$2&amp;":"&amp;dbP!$D$2),"&lt;="&amp;AW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X179" s="1">
        <f ca="1">SUMIFS(INDIRECT($F$1&amp;$F179&amp;":"&amp;$F179),INDIRECT($F$1&amp;dbP!$D$2&amp;":"&amp;dbP!$D$2),"&gt;="&amp;AX$6,INDIRECT($F$1&amp;dbP!$D$2&amp;":"&amp;dbP!$D$2),"&lt;="&amp;AX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Y179" s="1">
        <f ca="1">SUMIFS(INDIRECT($F$1&amp;$F179&amp;":"&amp;$F179),INDIRECT($F$1&amp;dbP!$D$2&amp;":"&amp;dbP!$D$2),"&gt;="&amp;AY$6,INDIRECT($F$1&amp;dbP!$D$2&amp;":"&amp;dbP!$D$2),"&lt;="&amp;AY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Z179" s="1">
        <f ca="1">SUMIFS(INDIRECT($F$1&amp;$F179&amp;":"&amp;$F179),INDIRECT($F$1&amp;dbP!$D$2&amp;":"&amp;dbP!$D$2),"&gt;="&amp;AZ$6,INDIRECT($F$1&amp;dbP!$D$2&amp;":"&amp;dbP!$D$2),"&lt;="&amp;AZ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A179" s="1">
        <f ca="1">SUMIFS(INDIRECT($F$1&amp;$F179&amp;":"&amp;$F179),INDIRECT($F$1&amp;dbP!$D$2&amp;":"&amp;dbP!$D$2),"&gt;="&amp;BA$6,INDIRECT($F$1&amp;dbP!$D$2&amp;":"&amp;dbP!$D$2),"&lt;="&amp;BA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B179" s="1">
        <f ca="1">SUMIFS(INDIRECT($F$1&amp;$F179&amp;":"&amp;$F179),INDIRECT($F$1&amp;dbP!$D$2&amp;":"&amp;dbP!$D$2),"&gt;="&amp;BB$6,INDIRECT($F$1&amp;dbP!$D$2&amp;":"&amp;dbP!$D$2),"&lt;="&amp;BB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C179" s="1">
        <f ca="1">SUMIFS(INDIRECT($F$1&amp;$F179&amp;":"&amp;$F179),INDIRECT($F$1&amp;dbP!$D$2&amp;":"&amp;dbP!$D$2),"&gt;="&amp;BC$6,INDIRECT($F$1&amp;dbP!$D$2&amp;":"&amp;dbP!$D$2),"&lt;="&amp;BC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D179" s="1">
        <f ca="1">SUMIFS(INDIRECT($F$1&amp;$F179&amp;":"&amp;$F179),INDIRECT($F$1&amp;dbP!$D$2&amp;":"&amp;dbP!$D$2),"&gt;="&amp;BD$6,INDIRECT($F$1&amp;dbP!$D$2&amp;":"&amp;dbP!$D$2),"&lt;="&amp;BD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E179" s="1">
        <f ca="1">SUMIFS(INDIRECT($F$1&amp;$F179&amp;":"&amp;$F179),INDIRECT($F$1&amp;dbP!$D$2&amp;":"&amp;dbP!$D$2),"&gt;="&amp;BE$6,INDIRECT($F$1&amp;dbP!$D$2&amp;":"&amp;dbP!$D$2),"&lt;="&amp;BE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</row>
    <row r="180" spans="2:57" x14ac:dyDescent="0.3">
      <c r="B180" s="1">
        <f>MAX(B$153:B179)+1</f>
        <v>43</v>
      </c>
      <c r="F180" s="1" t="str">
        <f ca="1">INDIRECT($B$1&amp;Items!H$2&amp;$B180)</f>
        <v>Y</v>
      </c>
      <c r="H180" s="13" t="str">
        <f ca="1">INDIRECT($B$1&amp;Items!E$2&amp;$B180)</f>
        <v>Начисление себестоимостных затрат</v>
      </c>
      <c r="I180" s="13" t="str">
        <f ca="1">IF(INDIRECT($B$1&amp;Items!F$2&amp;$B180)="",H180,INDIRECT($B$1&amp;Items!F$2&amp;$B180))</f>
        <v>Начисление затрат этапа-3 бизнес-процесса</v>
      </c>
      <c r="J180" s="1" t="str">
        <f ca="1">IF(INDIRECT($B$1&amp;Items!G$2&amp;$B180)="",IF(H180&lt;&gt;I180,"  "&amp;I180,I180),"    "&amp;INDIRECT($B$1&amp;Items!G$2&amp;$B180))</f>
        <v xml:space="preserve">    Производственные затраты-12</v>
      </c>
      <c r="S180" s="1">
        <f ca="1">SUM($U180:INDIRECT(ADDRESS(ROW(),SUMIFS($1:$1,$5:$5,MAX($5:$5)))))</f>
        <v>1107000</v>
      </c>
      <c r="V180" s="1">
        <f ca="1">SUMIFS(INDIRECT($F$1&amp;$F180&amp;":"&amp;$F180),INDIRECT($F$1&amp;dbP!$D$2&amp;":"&amp;dbP!$D$2),"&gt;="&amp;V$6,INDIRECT($F$1&amp;dbP!$D$2&amp;":"&amp;dbP!$D$2),"&lt;="&amp;V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W180" s="1">
        <f ca="1">SUMIFS(INDIRECT($F$1&amp;$F180&amp;":"&amp;$F180),INDIRECT($F$1&amp;dbP!$D$2&amp;":"&amp;dbP!$D$2),"&gt;="&amp;W$6,INDIRECT($F$1&amp;dbP!$D$2&amp;":"&amp;dbP!$D$2),"&lt;="&amp;W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1107000</v>
      </c>
      <c r="X180" s="1">
        <f ca="1">SUMIFS(INDIRECT($F$1&amp;$F180&amp;":"&amp;$F180),INDIRECT($F$1&amp;dbP!$D$2&amp;":"&amp;dbP!$D$2),"&gt;="&amp;X$6,INDIRECT($F$1&amp;dbP!$D$2&amp;":"&amp;dbP!$D$2),"&lt;="&amp;X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Y180" s="1">
        <f ca="1">SUMIFS(INDIRECT($F$1&amp;$F180&amp;":"&amp;$F180),INDIRECT($F$1&amp;dbP!$D$2&amp;":"&amp;dbP!$D$2),"&gt;="&amp;Y$6,INDIRECT($F$1&amp;dbP!$D$2&amp;":"&amp;dbP!$D$2),"&lt;="&amp;Y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Z180" s="1">
        <f ca="1">SUMIFS(INDIRECT($F$1&amp;$F180&amp;":"&amp;$F180),INDIRECT($F$1&amp;dbP!$D$2&amp;":"&amp;dbP!$D$2),"&gt;="&amp;Z$6,INDIRECT($F$1&amp;dbP!$D$2&amp;":"&amp;dbP!$D$2),"&lt;="&amp;Z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A180" s="1">
        <f ca="1">SUMIFS(INDIRECT($F$1&amp;$F180&amp;":"&amp;$F180),INDIRECT($F$1&amp;dbP!$D$2&amp;":"&amp;dbP!$D$2),"&gt;="&amp;AA$6,INDIRECT($F$1&amp;dbP!$D$2&amp;":"&amp;dbP!$D$2),"&lt;="&amp;AA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B180" s="1">
        <f ca="1">SUMIFS(INDIRECT($F$1&amp;$F180&amp;":"&amp;$F180),INDIRECT($F$1&amp;dbP!$D$2&amp;":"&amp;dbP!$D$2),"&gt;="&amp;AB$6,INDIRECT($F$1&amp;dbP!$D$2&amp;":"&amp;dbP!$D$2),"&lt;="&amp;AB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C180" s="1">
        <f ca="1">SUMIFS(INDIRECT($F$1&amp;$F180&amp;":"&amp;$F180),INDIRECT($F$1&amp;dbP!$D$2&amp;":"&amp;dbP!$D$2),"&gt;="&amp;AC$6,INDIRECT($F$1&amp;dbP!$D$2&amp;":"&amp;dbP!$D$2),"&lt;="&amp;AC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D180" s="1">
        <f ca="1">SUMIFS(INDIRECT($F$1&amp;$F180&amp;":"&amp;$F180),INDIRECT($F$1&amp;dbP!$D$2&amp;":"&amp;dbP!$D$2),"&gt;="&amp;AD$6,INDIRECT($F$1&amp;dbP!$D$2&amp;":"&amp;dbP!$D$2),"&lt;="&amp;AD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E180" s="1">
        <f ca="1">SUMIFS(INDIRECT($F$1&amp;$F180&amp;":"&amp;$F180),INDIRECT($F$1&amp;dbP!$D$2&amp;":"&amp;dbP!$D$2),"&gt;="&amp;AE$6,INDIRECT($F$1&amp;dbP!$D$2&amp;":"&amp;dbP!$D$2),"&lt;="&amp;AE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F180" s="1">
        <f ca="1">SUMIFS(INDIRECT($F$1&amp;$F180&amp;":"&amp;$F180),INDIRECT($F$1&amp;dbP!$D$2&amp;":"&amp;dbP!$D$2),"&gt;="&amp;AF$6,INDIRECT($F$1&amp;dbP!$D$2&amp;":"&amp;dbP!$D$2),"&lt;="&amp;AF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G180" s="1">
        <f ca="1">SUMIFS(INDIRECT($F$1&amp;$F180&amp;":"&amp;$F180),INDIRECT($F$1&amp;dbP!$D$2&amp;":"&amp;dbP!$D$2),"&gt;="&amp;AG$6,INDIRECT($F$1&amp;dbP!$D$2&amp;":"&amp;dbP!$D$2),"&lt;="&amp;AG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H180" s="1">
        <f ca="1">SUMIFS(INDIRECT($F$1&amp;$F180&amp;":"&amp;$F180),INDIRECT($F$1&amp;dbP!$D$2&amp;":"&amp;dbP!$D$2),"&gt;="&amp;AH$6,INDIRECT($F$1&amp;dbP!$D$2&amp;":"&amp;dbP!$D$2),"&lt;="&amp;AH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I180" s="1">
        <f ca="1">SUMIFS(INDIRECT($F$1&amp;$F180&amp;":"&amp;$F180),INDIRECT($F$1&amp;dbP!$D$2&amp;":"&amp;dbP!$D$2),"&gt;="&amp;AI$6,INDIRECT($F$1&amp;dbP!$D$2&amp;":"&amp;dbP!$D$2),"&lt;="&amp;AI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J180" s="1">
        <f ca="1">SUMIFS(INDIRECT($F$1&amp;$F180&amp;":"&amp;$F180),INDIRECT($F$1&amp;dbP!$D$2&amp;":"&amp;dbP!$D$2),"&gt;="&amp;AJ$6,INDIRECT($F$1&amp;dbP!$D$2&amp;":"&amp;dbP!$D$2),"&lt;="&amp;AJ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K180" s="1">
        <f ca="1">SUMIFS(INDIRECT($F$1&amp;$F180&amp;":"&amp;$F180),INDIRECT($F$1&amp;dbP!$D$2&amp;":"&amp;dbP!$D$2),"&gt;="&amp;AK$6,INDIRECT($F$1&amp;dbP!$D$2&amp;":"&amp;dbP!$D$2),"&lt;="&amp;AK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L180" s="1">
        <f ca="1">SUMIFS(INDIRECT($F$1&amp;$F180&amp;":"&amp;$F180),INDIRECT($F$1&amp;dbP!$D$2&amp;":"&amp;dbP!$D$2),"&gt;="&amp;AL$6,INDIRECT($F$1&amp;dbP!$D$2&amp;":"&amp;dbP!$D$2),"&lt;="&amp;AL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M180" s="1">
        <f ca="1">SUMIFS(INDIRECT($F$1&amp;$F180&amp;":"&amp;$F180),INDIRECT($F$1&amp;dbP!$D$2&amp;":"&amp;dbP!$D$2),"&gt;="&amp;AM$6,INDIRECT($F$1&amp;dbP!$D$2&amp;":"&amp;dbP!$D$2),"&lt;="&amp;AM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N180" s="1">
        <f ca="1">SUMIFS(INDIRECT($F$1&amp;$F180&amp;":"&amp;$F180),INDIRECT($F$1&amp;dbP!$D$2&amp;":"&amp;dbP!$D$2),"&gt;="&amp;AN$6,INDIRECT($F$1&amp;dbP!$D$2&amp;":"&amp;dbP!$D$2),"&lt;="&amp;AN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O180" s="1">
        <f ca="1">SUMIFS(INDIRECT($F$1&amp;$F180&amp;":"&amp;$F180),INDIRECT($F$1&amp;dbP!$D$2&amp;":"&amp;dbP!$D$2),"&gt;="&amp;AO$6,INDIRECT($F$1&amp;dbP!$D$2&amp;":"&amp;dbP!$D$2),"&lt;="&amp;AO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P180" s="1">
        <f ca="1">SUMIFS(INDIRECT($F$1&amp;$F180&amp;":"&amp;$F180),INDIRECT($F$1&amp;dbP!$D$2&amp;":"&amp;dbP!$D$2),"&gt;="&amp;AP$6,INDIRECT($F$1&amp;dbP!$D$2&amp;":"&amp;dbP!$D$2),"&lt;="&amp;AP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Q180" s="1">
        <f ca="1">SUMIFS(INDIRECT($F$1&amp;$F180&amp;":"&amp;$F180),INDIRECT($F$1&amp;dbP!$D$2&amp;":"&amp;dbP!$D$2),"&gt;="&amp;AQ$6,INDIRECT($F$1&amp;dbP!$D$2&amp;":"&amp;dbP!$D$2),"&lt;="&amp;AQ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R180" s="1">
        <f ca="1">SUMIFS(INDIRECT($F$1&amp;$F180&amp;":"&amp;$F180),INDIRECT($F$1&amp;dbP!$D$2&amp;":"&amp;dbP!$D$2),"&gt;="&amp;AR$6,INDIRECT($F$1&amp;dbP!$D$2&amp;":"&amp;dbP!$D$2),"&lt;="&amp;AR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S180" s="1">
        <f ca="1">SUMIFS(INDIRECT($F$1&amp;$F180&amp;":"&amp;$F180),INDIRECT($F$1&amp;dbP!$D$2&amp;":"&amp;dbP!$D$2),"&gt;="&amp;AS$6,INDIRECT($F$1&amp;dbP!$D$2&amp;":"&amp;dbP!$D$2),"&lt;="&amp;AS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T180" s="1">
        <f ca="1">SUMIFS(INDIRECT($F$1&amp;$F180&amp;":"&amp;$F180),INDIRECT($F$1&amp;dbP!$D$2&amp;":"&amp;dbP!$D$2),"&gt;="&amp;AT$6,INDIRECT($F$1&amp;dbP!$D$2&amp;":"&amp;dbP!$D$2),"&lt;="&amp;AT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U180" s="1">
        <f ca="1">SUMIFS(INDIRECT($F$1&amp;$F180&amp;":"&amp;$F180),INDIRECT($F$1&amp;dbP!$D$2&amp;":"&amp;dbP!$D$2),"&gt;="&amp;AU$6,INDIRECT($F$1&amp;dbP!$D$2&amp;":"&amp;dbP!$D$2),"&lt;="&amp;AU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V180" s="1">
        <f ca="1">SUMIFS(INDIRECT($F$1&amp;$F180&amp;":"&amp;$F180),INDIRECT($F$1&amp;dbP!$D$2&amp;":"&amp;dbP!$D$2),"&gt;="&amp;AV$6,INDIRECT($F$1&amp;dbP!$D$2&amp;":"&amp;dbP!$D$2),"&lt;="&amp;AV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W180" s="1">
        <f ca="1">SUMIFS(INDIRECT($F$1&amp;$F180&amp;":"&amp;$F180),INDIRECT($F$1&amp;dbP!$D$2&amp;":"&amp;dbP!$D$2),"&gt;="&amp;AW$6,INDIRECT($F$1&amp;dbP!$D$2&amp;":"&amp;dbP!$D$2),"&lt;="&amp;AW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X180" s="1">
        <f ca="1">SUMIFS(INDIRECT($F$1&amp;$F180&amp;":"&amp;$F180),INDIRECT($F$1&amp;dbP!$D$2&amp;":"&amp;dbP!$D$2),"&gt;="&amp;AX$6,INDIRECT($F$1&amp;dbP!$D$2&amp;":"&amp;dbP!$D$2),"&lt;="&amp;AX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Y180" s="1">
        <f ca="1">SUMIFS(INDIRECT($F$1&amp;$F180&amp;":"&amp;$F180),INDIRECT($F$1&amp;dbP!$D$2&amp;":"&amp;dbP!$D$2),"&gt;="&amp;AY$6,INDIRECT($F$1&amp;dbP!$D$2&amp;":"&amp;dbP!$D$2),"&lt;="&amp;AY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Z180" s="1">
        <f ca="1">SUMIFS(INDIRECT($F$1&amp;$F180&amp;":"&amp;$F180),INDIRECT($F$1&amp;dbP!$D$2&amp;":"&amp;dbP!$D$2),"&gt;="&amp;AZ$6,INDIRECT($F$1&amp;dbP!$D$2&amp;":"&amp;dbP!$D$2),"&lt;="&amp;AZ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A180" s="1">
        <f ca="1">SUMIFS(INDIRECT($F$1&amp;$F180&amp;":"&amp;$F180),INDIRECT($F$1&amp;dbP!$D$2&amp;":"&amp;dbP!$D$2),"&gt;="&amp;BA$6,INDIRECT($F$1&amp;dbP!$D$2&amp;":"&amp;dbP!$D$2),"&lt;="&amp;BA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B180" s="1">
        <f ca="1">SUMIFS(INDIRECT($F$1&amp;$F180&amp;":"&amp;$F180),INDIRECT($F$1&amp;dbP!$D$2&amp;":"&amp;dbP!$D$2),"&gt;="&amp;BB$6,INDIRECT($F$1&amp;dbP!$D$2&amp;":"&amp;dbP!$D$2),"&lt;="&amp;BB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C180" s="1">
        <f ca="1">SUMIFS(INDIRECT($F$1&amp;$F180&amp;":"&amp;$F180),INDIRECT($F$1&amp;dbP!$D$2&amp;":"&amp;dbP!$D$2),"&gt;="&amp;BC$6,INDIRECT($F$1&amp;dbP!$D$2&amp;":"&amp;dbP!$D$2),"&lt;="&amp;BC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D180" s="1">
        <f ca="1">SUMIFS(INDIRECT($F$1&amp;$F180&amp;":"&amp;$F180),INDIRECT($F$1&amp;dbP!$D$2&amp;":"&amp;dbP!$D$2),"&gt;="&amp;BD$6,INDIRECT($F$1&amp;dbP!$D$2&amp;":"&amp;dbP!$D$2),"&lt;="&amp;BD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E180" s="1">
        <f ca="1">SUMIFS(INDIRECT($F$1&amp;$F180&amp;":"&amp;$F180),INDIRECT($F$1&amp;dbP!$D$2&amp;":"&amp;dbP!$D$2),"&gt;="&amp;BE$6,INDIRECT($F$1&amp;dbP!$D$2&amp;":"&amp;dbP!$D$2),"&lt;="&amp;BE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</row>
    <row r="181" spans="2:57" x14ac:dyDescent="0.3">
      <c r="B181" s="1">
        <f>MAX(B$153:B180)+1</f>
        <v>44</v>
      </c>
      <c r="F181" s="1" t="str">
        <f ca="1">INDIRECT($B$1&amp;Items!H$2&amp;$B181)</f>
        <v>Y</v>
      </c>
      <c r="H181" s="13" t="str">
        <f ca="1">INDIRECT($B$1&amp;Items!E$2&amp;$B181)</f>
        <v>Начисление себестоимостных затрат</v>
      </c>
      <c r="I181" s="13" t="str">
        <f ca="1">IF(INDIRECT($B$1&amp;Items!F$2&amp;$B181)="",H181,INDIRECT($B$1&amp;Items!F$2&amp;$B181))</f>
        <v>Начисление затрат этапа-3 бизнес-процесса</v>
      </c>
      <c r="J181" s="1" t="str">
        <f ca="1">IF(INDIRECT($B$1&amp;Items!G$2&amp;$B181)="",IF(H181&lt;&gt;I181,"  "&amp;I181,I181),"    "&amp;INDIRECT($B$1&amp;Items!G$2&amp;$B181))</f>
        <v xml:space="preserve">    Производственные затраты-13</v>
      </c>
      <c r="S181" s="1">
        <f ca="1">SUM($U181:INDIRECT(ADDRESS(ROW(),SUMIFS($1:$1,$5:$5,MAX($5:$5)))))</f>
        <v>780000</v>
      </c>
      <c r="V181" s="1">
        <f ca="1">SUMIFS(INDIRECT($F$1&amp;$F181&amp;":"&amp;$F181),INDIRECT($F$1&amp;dbP!$D$2&amp;":"&amp;dbP!$D$2),"&gt;="&amp;V$6,INDIRECT($F$1&amp;dbP!$D$2&amp;":"&amp;dbP!$D$2),"&lt;="&amp;V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W181" s="1">
        <f ca="1">SUMIFS(INDIRECT($F$1&amp;$F181&amp;":"&amp;$F181),INDIRECT($F$1&amp;dbP!$D$2&amp;":"&amp;dbP!$D$2),"&gt;="&amp;W$6,INDIRECT($F$1&amp;dbP!$D$2&amp;":"&amp;dbP!$D$2),"&lt;="&amp;W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X181" s="1">
        <f ca="1">SUMIFS(INDIRECT($F$1&amp;$F181&amp;":"&amp;$F181),INDIRECT($F$1&amp;dbP!$D$2&amp;":"&amp;dbP!$D$2),"&gt;="&amp;X$6,INDIRECT($F$1&amp;dbP!$D$2&amp;":"&amp;dbP!$D$2),"&lt;="&amp;X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780000</v>
      </c>
      <c r="Y181" s="1">
        <f ca="1">SUMIFS(INDIRECT($F$1&amp;$F181&amp;":"&amp;$F181),INDIRECT($F$1&amp;dbP!$D$2&amp;":"&amp;dbP!$D$2),"&gt;="&amp;Y$6,INDIRECT($F$1&amp;dbP!$D$2&amp;":"&amp;dbP!$D$2),"&lt;="&amp;Y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Z181" s="1">
        <f ca="1">SUMIFS(INDIRECT($F$1&amp;$F181&amp;":"&amp;$F181),INDIRECT($F$1&amp;dbP!$D$2&amp;":"&amp;dbP!$D$2),"&gt;="&amp;Z$6,INDIRECT($F$1&amp;dbP!$D$2&amp;":"&amp;dbP!$D$2),"&lt;="&amp;Z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A181" s="1">
        <f ca="1">SUMIFS(INDIRECT($F$1&amp;$F181&amp;":"&amp;$F181),INDIRECT($F$1&amp;dbP!$D$2&amp;":"&amp;dbP!$D$2),"&gt;="&amp;AA$6,INDIRECT($F$1&amp;dbP!$D$2&amp;":"&amp;dbP!$D$2),"&lt;="&amp;AA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B181" s="1">
        <f ca="1">SUMIFS(INDIRECT($F$1&amp;$F181&amp;":"&amp;$F181),INDIRECT($F$1&amp;dbP!$D$2&amp;":"&amp;dbP!$D$2),"&gt;="&amp;AB$6,INDIRECT($F$1&amp;dbP!$D$2&amp;":"&amp;dbP!$D$2),"&lt;="&amp;AB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C181" s="1">
        <f ca="1">SUMIFS(INDIRECT($F$1&amp;$F181&amp;":"&amp;$F181),INDIRECT($F$1&amp;dbP!$D$2&amp;":"&amp;dbP!$D$2),"&gt;="&amp;AC$6,INDIRECT($F$1&amp;dbP!$D$2&amp;":"&amp;dbP!$D$2),"&lt;="&amp;AC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D181" s="1">
        <f ca="1">SUMIFS(INDIRECT($F$1&amp;$F181&amp;":"&amp;$F181),INDIRECT($F$1&amp;dbP!$D$2&amp;":"&amp;dbP!$D$2),"&gt;="&amp;AD$6,INDIRECT($F$1&amp;dbP!$D$2&amp;":"&amp;dbP!$D$2),"&lt;="&amp;AD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E181" s="1">
        <f ca="1">SUMIFS(INDIRECT($F$1&amp;$F181&amp;":"&amp;$F181),INDIRECT($F$1&amp;dbP!$D$2&amp;":"&amp;dbP!$D$2),"&gt;="&amp;AE$6,INDIRECT($F$1&amp;dbP!$D$2&amp;":"&amp;dbP!$D$2),"&lt;="&amp;AE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F181" s="1">
        <f ca="1">SUMIFS(INDIRECT($F$1&amp;$F181&amp;":"&amp;$F181),INDIRECT($F$1&amp;dbP!$D$2&amp;":"&amp;dbP!$D$2),"&gt;="&amp;AF$6,INDIRECT($F$1&amp;dbP!$D$2&amp;":"&amp;dbP!$D$2),"&lt;="&amp;AF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G181" s="1">
        <f ca="1">SUMIFS(INDIRECT($F$1&amp;$F181&amp;":"&amp;$F181),INDIRECT($F$1&amp;dbP!$D$2&amp;":"&amp;dbP!$D$2),"&gt;="&amp;AG$6,INDIRECT($F$1&amp;dbP!$D$2&amp;":"&amp;dbP!$D$2),"&lt;="&amp;AG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H181" s="1">
        <f ca="1">SUMIFS(INDIRECT($F$1&amp;$F181&amp;":"&amp;$F181),INDIRECT($F$1&amp;dbP!$D$2&amp;":"&amp;dbP!$D$2),"&gt;="&amp;AH$6,INDIRECT($F$1&amp;dbP!$D$2&amp;":"&amp;dbP!$D$2),"&lt;="&amp;AH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I181" s="1">
        <f ca="1">SUMIFS(INDIRECT($F$1&amp;$F181&amp;":"&amp;$F181),INDIRECT($F$1&amp;dbP!$D$2&amp;":"&amp;dbP!$D$2),"&gt;="&amp;AI$6,INDIRECT($F$1&amp;dbP!$D$2&amp;":"&amp;dbP!$D$2),"&lt;="&amp;AI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J181" s="1">
        <f ca="1">SUMIFS(INDIRECT($F$1&amp;$F181&amp;":"&amp;$F181),INDIRECT($F$1&amp;dbP!$D$2&amp;":"&amp;dbP!$D$2),"&gt;="&amp;AJ$6,INDIRECT($F$1&amp;dbP!$D$2&amp;":"&amp;dbP!$D$2),"&lt;="&amp;AJ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K181" s="1">
        <f ca="1">SUMIFS(INDIRECT($F$1&amp;$F181&amp;":"&amp;$F181),INDIRECT($F$1&amp;dbP!$D$2&amp;":"&amp;dbP!$D$2),"&gt;="&amp;AK$6,INDIRECT($F$1&amp;dbP!$D$2&amp;":"&amp;dbP!$D$2),"&lt;="&amp;AK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L181" s="1">
        <f ca="1">SUMIFS(INDIRECT($F$1&amp;$F181&amp;":"&amp;$F181),INDIRECT($F$1&amp;dbP!$D$2&amp;":"&amp;dbP!$D$2),"&gt;="&amp;AL$6,INDIRECT($F$1&amp;dbP!$D$2&amp;":"&amp;dbP!$D$2),"&lt;="&amp;AL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M181" s="1">
        <f ca="1">SUMIFS(INDIRECT($F$1&amp;$F181&amp;":"&amp;$F181),INDIRECT($F$1&amp;dbP!$D$2&amp;":"&amp;dbP!$D$2),"&gt;="&amp;AM$6,INDIRECT($F$1&amp;dbP!$D$2&amp;":"&amp;dbP!$D$2),"&lt;="&amp;AM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N181" s="1">
        <f ca="1">SUMIFS(INDIRECT($F$1&amp;$F181&amp;":"&amp;$F181),INDIRECT($F$1&amp;dbP!$D$2&amp;":"&amp;dbP!$D$2),"&gt;="&amp;AN$6,INDIRECT($F$1&amp;dbP!$D$2&amp;":"&amp;dbP!$D$2),"&lt;="&amp;AN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O181" s="1">
        <f ca="1">SUMIFS(INDIRECT($F$1&amp;$F181&amp;":"&amp;$F181),INDIRECT($F$1&amp;dbP!$D$2&amp;":"&amp;dbP!$D$2),"&gt;="&amp;AO$6,INDIRECT($F$1&amp;dbP!$D$2&amp;":"&amp;dbP!$D$2),"&lt;="&amp;AO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P181" s="1">
        <f ca="1">SUMIFS(INDIRECT($F$1&amp;$F181&amp;":"&amp;$F181),INDIRECT($F$1&amp;dbP!$D$2&amp;":"&amp;dbP!$D$2),"&gt;="&amp;AP$6,INDIRECT($F$1&amp;dbP!$D$2&amp;":"&amp;dbP!$D$2),"&lt;="&amp;AP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Q181" s="1">
        <f ca="1">SUMIFS(INDIRECT($F$1&amp;$F181&amp;":"&amp;$F181),INDIRECT($F$1&amp;dbP!$D$2&amp;":"&amp;dbP!$D$2),"&gt;="&amp;AQ$6,INDIRECT($F$1&amp;dbP!$D$2&amp;":"&amp;dbP!$D$2),"&lt;="&amp;AQ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R181" s="1">
        <f ca="1">SUMIFS(INDIRECT($F$1&amp;$F181&amp;":"&amp;$F181),INDIRECT($F$1&amp;dbP!$D$2&amp;":"&amp;dbP!$D$2),"&gt;="&amp;AR$6,INDIRECT($F$1&amp;dbP!$D$2&amp;":"&amp;dbP!$D$2),"&lt;="&amp;AR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S181" s="1">
        <f ca="1">SUMIFS(INDIRECT($F$1&amp;$F181&amp;":"&amp;$F181),INDIRECT($F$1&amp;dbP!$D$2&amp;":"&amp;dbP!$D$2),"&gt;="&amp;AS$6,INDIRECT($F$1&amp;dbP!$D$2&amp;":"&amp;dbP!$D$2),"&lt;="&amp;AS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T181" s="1">
        <f ca="1">SUMIFS(INDIRECT($F$1&amp;$F181&amp;":"&amp;$F181),INDIRECT($F$1&amp;dbP!$D$2&amp;":"&amp;dbP!$D$2),"&gt;="&amp;AT$6,INDIRECT($F$1&amp;dbP!$D$2&amp;":"&amp;dbP!$D$2),"&lt;="&amp;AT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U181" s="1">
        <f ca="1">SUMIFS(INDIRECT($F$1&amp;$F181&amp;":"&amp;$F181),INDIRECT($F$1&amp;dbP!$D$2&amp;":"&amp;dbP!$D$2),"&gt;="&amp;AU$6,INDIRECT($F$1&amp;dbP!$D$2&amp;":"&amp;dbP!$D$2),"&lt;="&amp;AU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V181" s="1">
        <f ca="1">SUMIFS(INDIRECT($F$1&amp;$F181&amp;":"&amp;$F181),INDIRECT($F$1&amp;dbP!$D$2&amp;":"&amp;dbP!$D$2),"&gt;="&amp;AV$6,INDIRECT($F$1&amp;dbP!$D$2&amp;":"&amp;dbP!$D$2),"&lt;="&amp;AV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W181" s="1">
        <f ca="1">SUMIFS(INDIRECT($F$1&amp;$F181&amp;":"&amp;$F181),INDIRECT($F$1&amp;dbP!$D$2&amp;":"&amp;dbP!$D$2),"&gt;="&amp;AW$6,INDIRECT($F$1&amp;dbP!$D$2&amp;":"&amp;dbP!$D$2),"&lt;="&amp;AW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X181" s="1">
        <f ca="1">SUMIFS(INDIRECT($F$1&amp;$F181&amp;":"&amp;$F181),INDIRECT($F$1&amp;dbP!$D$2&amp;":"&amp;dbP!$D$2),"&gt;="&amp;AX$6,INDIRECT($F$1&amp;dbP!$D$2&amp;":"&amp;dbP!$D$2),"&lt;="&amp;AX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Y181" s="1">
        <f ca="1">SUMIFS(INDIRECT($F$1&amp;$F181&amp;":"&amp;$F181),INDIRECT($F$1&amp;dbP!$D$2&amp;":"&amp;dbP!$D$2),"&gt;="&amp;AY$6,INDIRECT($F$1&amp;dbP!$D$2&amp;":"&amp;dbP!$D$2),"&lt;="&amp;AY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Z181" s="1">
        <f ca="1">SUMIFS(INDIRECT($F$1&amp;$F181&amp;":"&amp;$F181),INDIRECT($F$1&amp;dbP!$D$2&amp;":"&amp;dbP!$D$2),"&gt;="&amp;AZ$6,INDIRECT($F$1&amp;dbP!$D$2&amp;":"&amp;dbP!$D$2),"&lt;="&amp;AZ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A181" s="1">
        <f ca="1">SUMIFS(INDIRECT($F$1&amp;$F181&amp;":"&amp;$F181),INDIRECT($F$1&amp;dbP!$D$2&amp;":"&amp;dbP!$D$2),"&gt;="&amp;BA$6,INDIRECT($F$1&amp;dbP!$D$2&amp;":"&amp;dbP!$D$2),"&lt;="&amp;BA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B181" s="1">
        <f ca="1">SUMIFS(INDIRECT($F$1&amp;$F181&amp;":"&amp;$F181),INDIRECT($F$1&amp;dbP!$D$2&amp;":"&amp;dbP!$D$2),"&gt;="&amp;BB$6,INDIRECT($F$1&amp;dbP!$D$2&amp;":"&amp;dbP!$D$2),"&lt;="&amp;BB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C181" s="1">
        <f ca="1">SUMIFS(INDIRECT($F$1&amp;$F181&amp;":"&amp;$F181),INDIRECT($F$1&amp;dbP!$D$2&amp;":"&amp;dbP!$D$2),"&gt;="&amp;BC$6,INDIRECT($F$1&amp;dbP!$D$2&amp;":"&amp;dbP!$D$2),"&lt;="&amp;BC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D181" s="1">
        <f ca="1">SUMIFS(INDIRECT($F$1&amp;$F181&amp;":"&amp;$F181),INDIRECT($F$1&amp;dbP!$D$2&amp;":"&amp;dbP!$D$2),"&gt;="&amp;BD$6,INDIRECT($F$1&amp;dbP!$D$2&amp;":"&amp;dbP!$D$2),"&lt;="&amp;BD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E181" s="1">
        <f ca="1">SUMIFS(INDIRECT($F$1&amp;$F181&amp;":"&amp;$F181),INDIRECT($F$1&amp;dbP!$D$2&amp;":"&amp;dbP!$D$2),"&gt;="&amp;BE$6,INDIRECT($F$1&amp;dbP!$D$2&amp;":"&amp;dbP!$D$2),"&lt;="&amp;BE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</row>
    <row r="182" spans="2:57" x14ac:dyDescent="0.3">
      <c r="B182" s="1">
        <f>MAX(B$153:B181)+1</f>
        <v>45</v>
      </c>
      <c r="F182" s="1" t="str">
        <f ca="1">INDIRECT($B$1&amp;Items!H$2&amp;$B182)</f>
        <v>Y</v>
      </c>
      <c r="H182" s="13" t="str">
        <f ca="1">INDIRECT($B$1&amp;Items!E$2&amp;$B182)</f>
        <v>Начисление себестоимостных затрат</v>
      </c>
      <c r="I182" s="13" t="str">
        <f ca="1">IF(INDIRECT($B$1&amp;Items!F$2&amp;$B182)="",H182,INDIRECT($B$1&amp;Items!F$2&amp;$B182))</f>
        <v>Начисление затрат этапа-3 бизнес-процесса</v>
      </c>
      <c r="J182" s="1" t="str">
        <f ca="1">IF(INDIRECT($B$1&amp;Items!G$2&amp;$B182)="",IF(H182&lt;&gt;I182,"  "&amp;I182,I182),"    "&amp;INDIRECT($B$1&amp;Items!G$2&amp;$B182))</f>
        <v xml:space="preserve">    Производственные затраты-14</v>
      </c>
      <c r="S182" s="1">
        <f ca="1">SUM($U182:INDIRECT(ADDRESS(ROW(),SUMIFS($1:$1,$5:$5,MAX($5:$5)))))</f>
        <v>784600</v>
      </c>
      <c r="V182" s="1">
        <f ca="1">SUMIFS(INDIRECT($F$1&amp;$F182&amp;":"&amp;$F182),INDIRECT($F$1&amp;dbP!$D$2&amp;":"&amp;dbP!$D$2),"&gt;="&amp;V$6,INDIRECT($F$1&amp;dbP!$D$2&amp;":"&amp;dbP!$D$2),"&lt;="&amp;V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W182" s="1">
        <f ca="1">SUMIFS(INDIRECT($F$1&amp;$F182&amp;":"&amp;$F182),INDIRECT($F$1&amp;dbP!$D$2&amp;":"&amp;dbP!$D$2),"&gt;="&amp;W$6,INDIRECT($F$1&amp;dbP!$D$2&amp;":"&amp;dbP!$D$2),"&lt;="&amp;W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X182" s="1">
        <f ca="1">SUMIFS(INDIRECT($F$1&amp;$F182&amp;":"&amp;$F182),INDIRECT($F$1&amp;dbP!$D$2&amp;":"&amp;dbP!$D$2),"&gt;="&amp;X$6,INDIRECT($F$1&amp;dbP!$D$2&amp;":"&amp;dbP!$D$2),"&lt;="&amp;X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784600</v>
      </c>
      <c r="Y182" s="1">
        <f ca="1">SUMIFS(INDIRECT($F$1&amp;$F182&amp;":"&amp;$F182),INDIRECT($F$1&amp;dbP!$D$2&amp;":"&amp;dbP!$D$2),"&gt;="&amp;Y$6,INDIRECT($F$1&amp;dbP!$D$2&amp;":"&amp;dbP!$D$2),"&lt;="&amp;Y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Z182" s="1">
        <f ca="1">SUMIFS(INDIRECT($F$1&amp;$F182&amp;":"&amp;$F182),INDIRECT($F$1&amp;dbP!$D$2&amp;":"&amp;dbP!$D$2),"&gt;="&amp;Z$6,INDIRECT($F$1&amp;dbP!$D$2&amp;":"&amp;dbP!$D$2),"&lt;="&amp;Z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A182" s="1">
        <f ca="1">SUMIFS(INDIRECT($F$1&amp;$F182&amp;":"&amp;$F182),INDIRECT($F$1&amp;dbP!$D$2&amp;":"&amp;dbP!$D$2),"&gt;="&amp;AA$6,INDIRECT($F$1&amp;dbP!$D$2&amp;":"&amp;dbP!$D$2),"&lt;="&amp;AA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B182" s="1">
        <f ca="1">SUMIFS(INDIRECT($F$1&amp;$F182&amp;":"&amp;$F182),INDIRECT($F$1&amp;dbP!$D$2&amp;":"&amp;dbP!$D$2),"&gt;="&amp;AB$6,INDIRECT($F$1&amp;dbP!$D$2&amp;":"&amp;dbP!$D$2),"&lt;="&amp;AB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C182" s="1">
        <f ca="1">SUMIFS(INDIRECT($F$1&amp;$F182&amp;":"&amp;$F182),INDIRECT($F$1&amp;dbP!$D$2&amp;":"&amp;dbP!$D$2),"&gt;="&amp;AC$6,INDIRECT($F$1&amp;dbP!$D$2&amp;":"&amp;dbP!$D$2),"&lt;="&amp;AC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D182" s="1">
        <f ca="1">SUMIFS(INDIRECT($F$1&amp;$F182&amp;":"&amp;$F182),INDIRECT($F$1&amp;dbP!$D$2&amp;":"&amp;dbP!$D$2),"&gt;="&amp;AD$6,INDIRECT($F$1&amp;dbP!$D$2&amp;":"&amp;dbP!$D$2),"&lt;="&amp;AD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E182" s="1">
        <f ca="1">SUMIFS(INDIRECT($F$1&amp;$F182&amp;":"&amp;$F182),INDIRECT($F$1&amp;dbP!$D$2&amp;":"&amp;dbP!$D$2),"&gt;="&amp;AE$6,INDIRECT($F$1&amp;dbP!$D$2&amp;":"&amp;dbP!$D$2),"&lt;="&amp;AE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F182" s="1">
        <f ca="1">SUMIFS(INDIRECT($F$1&amp;$F182&amp;":"&amp;$F182),INDIRECT($F$1&amp;dbP!$D$2&amp;":"&amp;dbP!$D$2),"&gt;="&amp;AF$6,INDIRECT($F$1&amp;dbP!$D$2&amp;":"&amp;dbP!$D$2),"&lt;="&amp;AF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G182" s="1">
        <f ca="1">SUMIFS(INDIRECT($F$1&amp;$F182&amp;":"&amp;$F182),INDIRECT($F$1&amp;dbP!$D$2&amp;":"&amp;dbP!$D$2),"&gt;="&amp;AG$6,INDIRECT($F$1&amp;dbP!$D$2&amp;":"&amp;dbP!$D$2),"&lt;="&amp;AG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H182" s="1">
        <f ca="1">SUMIFS(INDIRECT($F$1&amp;$F182&amp;":"&amp;$F182),INDIRECT($F$1&amp;dbP!$D$2&amp;":"&amp;dbP!$D$2),"&gt;="&amp;AH$6,INDIRECT($F$1&amp;dbP!$D$2&amp;":"&amp;dbP!$D$2),"&lt;="&amp;AH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I182" s="1">
        <f ca="1">SUMIFS(INDIRECT($F$1&amp;$F182&amp;":"&amp;$F182),INDIRECT($F$1&amp;dbP!$D$2&amp;":"&amp;dbP!$D$2),"&gt;="&amp;AI$6,INDIRECT($F$1&amp;dbP!$D$2&amp;":"&amp;dbP!$D$2),"&lt;="&amp;AI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J182" s="1">
        <f ca="1">SUMIFS(INDIRECT($F$1&amp;$F182&amp;":"&amp;$F182),INDIRECT($F$1&amp;dbP!$D$2&amp;":"&amp;dbP!$D$2),"&gt;="&amp;AJ$6,INDIRECT($F$1&amp;dbP!$D$2&amp;":"&amp;dbP!$D$2),"&lt;="&amp;AJ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K182" s="1">
        <f ca="1">SUMIFS(INDIRECT($F$1&amp;$F182&amp;":"&amp;$F182),INDIRECT($F$1&amp;dbP!$D$2&amp;":"&amp;dbP!$D$2),"&gt;="&amp;AK$6,INDIRECT($F$1&amp;dbP!$D$2&amp;":"&amp;dbP!$D$2),"&lt;="&amp;AK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L182" s="1">
        <f ca="1">SUMIFS(INDIRECT($F$1&amp;$F182&amp;":"&amp;$F182),INDIRECT($F$1&amp;dbP!$D$2&amp;":"&amp;dbP!$D$2),"&gt;="&amp;AL$6,INDIRECT($F$1&amp;dbP!$D$2&amp;":"&amp;dbP!$D$2),"&lt;="&amp;AL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M182" s="1">
        <f ca="1">SUMIFS(INDIRECT($F$1&amp;$F182&amp;":"&amp;$F182),INDIRECT($F$1&amp;dbP!$D$2&amp;":"&amp;dbP!$D$2),"&gt;="&amp;AM$6,INDIRECT($F$1&amp;dbP!$D$2&amp;":"&amp;dbP!$D$2),"&lt;="&amp;AM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N182" s="1">
        <f ca="1">SUMIFS(INDIRECT($F$1&amp;$F182&amp;":"&amp;$F182),INDIRECT($F$1&amp;dbP!$D$2&amp;":"&amp;dbP!$D$2),"&gt;="&amp;AN$6,INDIRECT($F$1&amp;dbP!$D$2&amp;":"&amp;dbP!$D$2),"&lt;="&amp;AN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O182" s="1">
        <f ca="1">SUMIFS(INDIRECT($F$1&amp;$F182&amp;":"&amp;$F182),INDIRECT($F$1&amp;dbP!$D$2&amp;":"&amp;dbP!$D$2),"&gt;="&amp;AO$6,INDIRECT($F$1&amp;dbP!$D$2&amp;":"&amp;dbP!$D$2),"&lt;="&amp;AO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P182" s="1">
        <f ca="1">SUMIFS(INDIRECT($F$1&amp;$F182&amp;":"&amp;$F182),INDIRECT($F$1&amp;dbP!$D$2&amp;":"&amp;dbP!$D$2),"&gt;="&amp;AP$6,INDIRECT($F$1&amp;dbP!$D$2&amp;":"&amp;dbP!$D$2),"&lt;="&amp;AP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Q182" s="1">
        <f ca="1">SUMIFS(INDIRECT($F$1&amp;$F182&amp;":"&amp;$F182),INDIRECT($F$1&amp;dbP!$D$2&amp;":"&amp;dbP!$D$2),"&gt;="&amp;AQ$6,INDIRECT($F$1&amp;dbP!$D$2&amp;":"&amp;dbP!$D$2),"&lt;="&amp;AQ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R182" s="1">
        <f ca="1">SUMIFS(INDIRECT($F$1&amp;$F182&amp;":"&amp;$F182),INDIRECT($F$1&amp;dbP!$D$2&amp;":"&amp;dbP!$D$2),"&gt;="&amp;AR$6,INDIRECT($F$1&amp;dbP!$D$2&amp;":"&amp;dbP!$D$2),"&lt;="&amp;AR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S182" s="1">
        <f ca="1">SUMIFS(INDIRECT($F$1&amp;$F182&amp;":"&amp;$F182),INDIRECT($F$1&amp;dbP!$D$2&amp;":"&amp;dbP!$D$2),"&gt;="&amp;AS$6,INDIRECT($F$1&amp;dbP!$D$2&amp;":"&amp;dbP!$D$2),"&lt;="&amp;AS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T182" s="1">
        <f ca="1">SUMIFS(INDIRECT($F$1&amp;$F182&amp;":"&amp;$F182),INDIRECT($F$1&amp;dbP!$D$2&amp;":"&amp;dbP!$D$2),"&gt;="&amp;AT$6,INDIRECT($F$1&amp;dbP!$D$2&amp;":"&amp;dbP!$D$2),"&lt;="&amp;AT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U182" s="1">
        <f ca="1">SUMIFS(INDIRECT($F$1&amp;$F182&amp;":"&amp;$F182),INDIRECT($F$1&amp;dbP!$D$2&amp;":"&amp;dbP!$D$2),"&gt;="&amp;AU$6,INDIRECT($F$1&amp;dbP!$D$2&amp;":"&amp;dbP!$D$2),"&lt;="&amp;AU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V182" s="1">
        <f ca="1">SUMIFS(INDIRECT($F$1&amp;$F182&amp;":"&amp;$F182),INDIRECT($F$1&amp;dbP!$D$2&amp;":"&amp;dbP!$D$2),"&gt;="&amp;AV$6,INDIRECT($F$1&amp;dbP!$D$2&amp;":"&amp;dbP!$D$2),"&lt;="&amp;AV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W182" s="1">
        <f ca="1">SUMIFS(INDIRECT($F$1&amp;$F182&amp;":"&amp;$F182),INDIRECT($F$1&amp;dbP!$D$2&amp;":"&amp;dbP!$D$2),"&gt;="&amp;AW$6,INDIRECT($F$1&amp;dbP!$D$2&amp;":"&amp;dbP!$D$2),"&lt;="&amp;AW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X182" s="1">
        <f ca="1">SUMIFS(INDIRECT($F$1&amp;$F182&amp;":"&amp;$F182),INDIRECT($F$1&amp;dbP!$D$2&amp;":"&amp;dbP!$D$2),"&gt;="&amp;AX$6,INDIRECT($F$1&amp;dbP!$D$2&amp;":"&amp;dbP!$D$2),"&lt;="&amp;AX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Y182" s="1">
        <f ca="1">SUMIFS(INDIRECT($F$1&amp;$F182&amp;":"&amp;$F182),INDIRECT($F$1&amp;dbP!$D$2&amp;":"&amp;dbP!$D$2),"&gt;="&amp;AY$6,INDIRECT($F$1&amp;dbP!$D$2&amp;":"&amp;dbP!$D$2),"&lt;="&amp;AY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Z182" s="1">
        <f ca="1">SUMIFS(INDIRECT($F$1&amp;$F182&amp;":"&amp;$F182),INDIRECT($F$1&amp;dbP!$D$2&amp;":"&amp;dbP!$D$2),"&gt;="&amp;AZ$6,INDIRECT($F$1&amp;dbP!$D$2&amp;":"&amp;dbP!$D$2),"&lt;="&amp;AZ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A182" s="1">
        <f ca="1">SUMIFS(INDIRECT($F$1&amp;$F182&amp;":"&amp;$F182),INDIRECT($F$1&amp;dbP!$D$2&amp;":"&amp;dbP!$D$2),"&gt;="&amp;BA$6,INDIRECT($F$1&amp;dbP!$D$2&amp;":"&amp;dbP!$D$2),"&lt;="&amp;BA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B182" s="1">
        <f ca="1">SUMIFS(INDIRECT($F$1&amp;$F182&amp;":"&amp;$F182),INDIRECT($F$1&amp;dbP!$D$2&amp;":"&amp;dbP!$D$2),"&gt;="&amp;BB$6,INDIRECT($F$1&amp;dbP!$D$2&amp;":"&amp;dbP!$D$2),"&lt;="&amp;BB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C182" s="1">
        <f ca="1">SUMIFS(INDIRECT($F$1&amp;$F182&amp;":"&amp;$F182),INDIRECT($F$1&amp;dbP!$D$2&amp;":"&amp;dbP!$D$2),"&gt;="&amp;BC$6,INDIRECT($F$1&amp;dbP!$D$2&amp;":"&amp;dbP!$D$2),"&lt;="&amp;BC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D182" s="1">
        <f ca="1">SUMIFS(INDIRECT($F$1&amp;$F182&amp;":"&amp;$F182),INDIRECT($F$1&amp;dbP!$D$2&amp;":"&amp;dbP!$D$2),"&gt;="&amp;BD$6,INDIRECT($F$1&amp;dbP!$D$2&amp;":"&amp;dbP!$D$2),"&lt;="&amp;BD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E182" s="1">
        <f ca="1">SUMIFS(INDIRECT($F$1&amp;$F182&amp;":"&amp;$F182),INDIRECT($F$1&amp;dbP!$D$2&amp;":"&amp;dbP!$D$2),"&gt;="&amp;BE$6,INDIRECT($F$1&amp;dbP!$D$2&amp;":"&amp;dbP!$D$2),"&lt;="&amp;BE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</row>
    <row r="183" spans="2:57" x14ac:dyDescent="0.3">
      <c r="B183" s="1">
        <f>MAX(B$153:B182)+1</f>
        <v>46</v>
      </c>
      <c r="F183" s="1" t="str">
        <f ca="1">INDIRECT($B$1&amp;Items!H$2&amp;$B183)</f>
        <v>Y</v>
      </c>
      <c r="H183" s="13" t="str">
        <f ca="1">INDIRECT($B$1&amp;Items!E$2&amp;$B183)</f>
        <v>Начисление себестоимостных затрат</v>
      </c>
      <c r="I183" s="13" t="str">
        <f ca="1">IF(INDIRECT($B$1&amp;Items!F$2&amp;$B183)="",H183,INDIRECT($B$1&amp;Items!F$2&amp;$B183))</f>
        <v>Начисление затрат этапа-3 бизнес-процесса</v>
      </c>
      <c r="J183" s="1" t="str">
        <f ca="1">IF(INDIRECT($B$1&amp;Items!G$2&amp;$B183)="",IF(H183&lt;&gt;I183,"  "&amp;I183,I183),"    "&amp;INDIRECT($B$1&amp;Items!G$2&amp;$B183))</f>
        <v xml:space="preserve">    Производственные затраты-15</v>
      </c>
      <c r="S183" s="1">
        <f ca="1">SUM($U183:INDIRECT(ADDRESS(ROW(),SUMIFS($1:$1,$5:$5,MAX($5:$5)))))</f>
        <v>954698.94000000006</v>
      </c>
      <c r="V183" s="1">
        <f ca="1">SUMIFS(INDIRECT($F$1&amp;$F183&amp;":"&amp;$F183),INDIRECT($F$1&amp;dbP!$D$2&amp;":"&amp;dbP!$D$2),"&gt;="&amp;V$6,INDIRECT($F$1&amp;dbP!$D$2&amp;":"&amp;dbP!$D$2),"&lt;="&amp;V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W183" s="1">
        <f ca="1">SUMIFS(INDIRECT($F$1&amp;$F183&amp;":"&amp;$F183),INDIRECT($F$1&amp;dbP!$D$2&amp;":"&amp;dbP!$D$2),"&gt;="&amp;W$6,INDIRECT($F$1&amp;dbP!$D$2&amp;":"&amp;dbP!$D$2),"&lt;="&amp;W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X183" s="1">
        <f ca="1">SUMIFS(INDIRECT($F$1&amp;$F183&amp;":"&amp;$F183),INDIRECT($F$1&amp;dbP!$D$2&amp;":"&amp;dbP!$D$2),"&gt;="&amp;X$6,INDIRECT($F$1&amp;dbP!$D$2&amp;":"&amp;dbP!$D$2),"&lt;="&amp;X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954698.94000000006</v>
      </c>
      <c r="Y183" s="1">
        <f ca="1">SUMIFS(INDIRECT($F$1&amp;$F183&amp;":"&amp;$F183),INDIRECT($F$1&amp;dbP!$D$2&amp;":"&amp;dbP!$D$2),"&gt;="&amp;Y$6,INDIRECT($F$1&amp;dbP!$D$2&amp;":"&amp;dbP!$D$2),"&lt;="&amp;Y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Z183" s="1">
        <f ca="1">SUMIFS(INDIRECT($F$1&amp;$F183&amp;":"&amp;$F183),INDIRECT($F$1&amp;dbP!$D$2&amp;":"&amp;dbP!$D$2),"&gt;="&amp;Z$6,INDIRECT($F$1&amp;dbP!$D$2&amp;":"&amp;dbP!$D$2),"&lt;="&amp;Z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A183" s="1">
        <f ca="1">SUMIFS(INDIRECT($F$1&amp;$F183&amp;":"&amp;$F183),INDIRECT($F$1&amp;dbP!$D$2&amp;":"&amp;dbP!$D$2),"&gt;="&amp;AA$6,INDIRECT($F$1&amp;dbP!$D$2&amp;":"&amp;dbP!$D$2),"&lt;="&amp;AA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B183" s="1">
        <f ca="1">SUMIFS(INDIRECT($F$1&amp;$F183&amp;":"&amp;$F183),INDIRECT($F$1&amp;dbP!$D$2&amp;":"&amp;dbP!$D$2),"&gt;="&amp;AB$6,INDIRECT($F$1&amp;dbP!$D$2&amp;":"&amp;dbP!$D$2),"&lt;="&amp;AB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C183" s="1">
        <f ca="1">SUMIFS(INDIRECT($F$1&amp;$F183&amp;":"&amp;$F183),INDIRECT($F$1&amp;dbP!$D$2&amp;":"&amp;dbP!$D$2),"&gt;="&amp;AC$6,INDIRECT($F$1&amp;dbP!$D$2&amp;":"&amp;dbP!$D$2),"&lt;="&amp;AC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D183" s="1">
        <f ca="1">SUMIFS(INDIRECT($F$1&amp;$F183&amp;":"&amp;$F183),INDIRECT($F$1&amp;dbP!$D$2&amp;":"&amp;dbP!$D$2),"&gt;="&amp;AD$6,INDIRECT($F$1&amp;dbP!$D$2&amp;":"&amp;dbP!$D$2),"&lt;="&amp;AD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E183" s="1">
        <f ca="1">SUMIFS(INDIRECT($F$1&amp;$F183&amp;":"&amp;$F183),INDIRECT($F$1&amp;dbP!$D$2&amp;":"&amp;dbP!$D$2),"&gt;="&amp;AE$6,INDIRECT($F$1&amp;dbP!$D$2&amp;":"&amp;dbP!$D$2),"&lt;="&amp;AE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F183" s="1">
        <f ca="1">SUMIFS(INDIRECT($F$1&amp;$F183&amp;":"&amp;$F183),INDIRECT($F$1&amp;dbP!$D$2&amp;":"&amp;dbP!$D$2),"&gt;="&amp;AF$6,INDIRECT($F$1&amp;dbP!$D$2&amp;":"&amp;dbP!$D$2),"&lt;="&amp;AF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G183" s="1">
        <f ca="1">SUMIFS(INDIRECT($F$1&amp;$F183&amp;":"&amp;$F183),INDIRECT($F$1&amp;dbP!$D$2&amp;":"&amp;dbP!$D$2),"&gt;="&amp;AG$6,INDIRECT($F$1&amp;dbP!$D$2&amp;":"&amp;dbP!$D$2),"&lt;="&amp;AG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H183" s="1">
        <f ca="1">SUMIFS(INDIRECT($F$1&amp;$F183&amp;":"&amp;$F183),INDIRECT($F$1&amp;dbP!$D$2&amp;":"&amp;dbP!$D$2),"&gt;="&amp;AH$6,INDIRECT($F$1&amp;dbP!$D$2&amp;":"&amp;dbP!$D$2),"&lt;="&amp;AH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I183" s="1">
        <f ca="1">SUMIFS(INDIRECT($F$1&amp;$F183&amp;":"&amp;$F183),INDIRECT($F$1&amp;dbP!$D$2&amp;":"&amp;dbP!$D$2),"&gt;="&amp;AI$6,INDIRECT($F$1&amp;dbP!$D$2&amp;":"&amp;dbP!$D$2),"&lt;="&amp;AI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J183" s="1">
        <f ca="1">SUMIFS(INDIRECT($F$1&amp;$F183&amp;":"&amp;$F183),INDIRECT($F$1&amp;dbP!$D$2&amp;":"&amp;dbP!$D$2),"&gt;="&amp;AJ$6,INDIRECT($F$1&amp;dbP!$D$2&amp;":"&amp;dbP!$D$2),"&lt;="&amp;AJ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K183" s="1">
        <f ca="1">SUMIFS(INDIRECT($F$1&amp;$F183&amp;":"&amp;$F183),INDIRECT($F$1&amp;dbP!$D$2&amp;":"&amp;dbP!$D$2),"&gt;="&amp;AK$6,INDIRECT($F$1&amp;dbP!$D$2&amp;":"&amp;dbP!$D$2),"&lt;="&amp;AK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L183" s="1">
        <f ca="1">SUMIFS(INDIRECT($F$1&amp;$F183&amp;":"&amp;$F183),INDIRECT($F$1&amp;dbP!$D$2&amp;":"&amp;dbP!$D$2),"&gt;="&amp;AL$6,INDIRECT($F$1&amp;dbP!$D$2&amp;":"&amp;dbP!$D$2),"&lt;="&amp;AL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M183" s="1">
        <f ca="1">SUMIFS(INDIRECT($F$1&amp;$F183&amp;":"&amp;$F183),INDIRECT($F$1&amp;dbP!$D$2&amp;":"&amp;dbP!$D$2),"&gt;="&amp;AM$6,INDIRECT($F$1&amp;dbP!$D$2&amp;":"&amp;dbP!$D$2),"&lt;="&amp;AM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N183" s="1">
        <f ca="1">SUMIFS(INDIRECT($F$1&amp;$F183&amp;":"&amp;$F183),INDIRECT($F$1&amp;dbP!$D$2&amp;":"&amp;dbP!$D$2),"&gt;="&amp;AN$6,INDIRECT($F$1&amp;dbP!$D$2&amp;":"&amp;dbP!$D$2),"&lt;="&amp;AN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O183" s="1">
        <f ca="1">SUMIFS(INDIRECT($F$1&amp;$F183&amp;":"&amp;$F183),INDIRECT($F$1&amp;dbP!$D$2&amp;":"&amp;dbP!$D$2),"&gt;="&amp;AO$6,INDIRECT($F$1&amp;dbP!$D$2&amp;":"&amp;dbP!$D$2),"&lt;="&amp;AO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P183" s="1">
        <f ca="1">SUMIFS(INDIRECT($F$1&amp;$F183&amp;":"&amp;$F183),INDIRECT($F$1&amp;dbP!$D$2&amp;":"&amp;dbP!$D$2),"&gt;="&amp;AP$6,INDIRECT($F$1&amp;dbP!$D$2&amp;":"&amp;dbP!$D$2),"&lt;="&amp;AP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Q183" s="1">
        <f ca="1">SUMIFS(INDIRECT($F$1&amp;$F183&amp;":"&amp;$F183),INDIRECT($F$1&amp;dbP!$D$2&amp;":"&amp;dbP!$D$2),"&gt;="&amp;AQ$6,INDIRECT($F$1&amp;dbP!$D$2&amp;":"&amp;dbP!$D$2),"&lt;="&amp;AQ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R183" s="1">
        <f ca="1">SUMIFS(INDIRECT($F$1&amp;$F183&amp;":"&amp;$F183),INDIRECT($F$1&amp;dbP!$D$2&amp;":"&amp;dbP!$D$2),"&gt;="&amp;AR$6,INDIRECT($F$1&amp;dbP!$D$2&amp;":"&amp;dbP!$D$2),"&lt;="&amp;AR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S183" s="1">
        <f ca="1">SUMIFS(INDIRECT($F$1&amp;$F183&amp;":"&amp;$F183),INDIRECT($F$1&amp;dbP!$D$2&amp;":"&amp;dbP!$D$2),"&gt;="&amp;AS$6,INDIRECT($F$1&amp;dbP!$D$2&amp;":"&amp;dbP!$D$2),"&lt;="&amp;AS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T183" s="1">
        <f ca="1">SUMIFS(INDIRECT($F$1&amp;$F183&amp;":"&amp;$F183),INDIRECT($F$1&amp;dbP!$D$2&amp;":"&amp;dbP!$D$2),"&gt;="&amp;AT$6,INDIRECT($F$1&amp;dbP!$D$2&amp;":"&amp;dbP!$D$2),"&lt;="&amp;AT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U183" s="1">
        <f ca="1">SUMIFS(INDIRECT($F$1&amp;$F183&amp;":"&amp;$F183),INDIRECT($F$1&amp;dbP!$D$2&amp;":"&amp;dbP!$D$2),"&gt;="&amp;AU$6,INDIRECT($F$1&amp;dbP!$D$2&amp;":"&amp;dbP!$D$2),"&lt;="&amp;AU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V183" s="1">
        <f ca="1">SUMIFS(INDIRECT($F$1&amp;$F183&amp;":"&amp;$F183),INDIRECT($F$1&amp;dbP!$D$2&amp;":"&amp;dbP!$D$2),"&gt;="&amp;AV$6,INDIRECT($F$1&amp;dbP!$D$2&amp;":"&amp;dbP!$D$2),"&lt;="&amp;AV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W183" s="1">
        <f ca="1">SUMIFS(INDIRECT($F$1&amp;$F183&amp;":"&amp;$F183),INDIRECT($F$1&amp;dbP!$D$2&amp;":"&amp;dbP!$D$2),"&gt;="&amp;AW$6,INDIRECT($F$1&amp;dbP!$D$2&amp;":"&amp;dbP!$D$2),"&lt;="&amp;AW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X183" s="1">
        <f ca="1">SUMIFS(INDIRECT($F$1&amp;$F183&amp;":"&amp;$F183),INDIRECT($F$1&amp;dbP!$D$2&amp;":"&amp;dbP!$D$2),"&gt;="&amp;AX$6,INDIRECT($F$1&amp;dbP!$D$2&amp;":"&amp;dbP!$D$2),"&lt;="&amp;AX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Y183" s="1">
        <f ca="1">SUMIFS(INDIRECT($F$1&amp;$F183&amp;":"&amp;$F183),INDIRECT($F$1&amp;dbP!$D$2&amp;":"&amp;dbP!$D$2),"&gt;="&amp;AY$6,INDIRECT($F$1&amp;dbP!$D$2&amp;":"&amp;dbP!$D$2),"&lt;="&amp;AY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Z183" s="1">
        <f ca="1">SUMIFS(INDIRECT($F$1&amp;$F183&amp;":"&amp;$F183),INDIRECT($F$1&amp;dbP!$D$2&amp;":"&amp;dbP!$D$2),"&gt;="&amp;AZ$6,INDIRECT($F$1&amp;dbP!$D$2&amp;":"&amp;dbP!$D$2),"&lt;="&amp;AZ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A183" s="1">
        <f ca="1">SUMIFS(INDIRECT($F$1&amp;$F183&amp;":"&amp;$F183),INDIRECT($F$1&amp;dbP!$D$2&amp;":"&amp;dbP!$D$2),"&gt;="&amp;BA$6,INDIRECT($F$1&amp;dbP!$D$2&amp;":"&amp;dbP!$D$2),"&lt;="&amp;BA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B183" s="1">
        <f ca="1">SUMIFS(INDIRECT($F$1&amp;$F183&amp;":"&amp;$F183),INDIRECT($F$1&amp;dbP!$D$2&amp;":"&amp;dbP!$D$2),"&gt;="&amp;BB$6,INDIRECT($F$1&amp;dbP!$D$2&amp;":"&amp;dbP!$D$2),"&lt;="&amp;BB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C183" s="1">
        <f ca="1">SUMIFS(INDIRECT($F$1&amp;$F183&amp;":"&amp;$F183),INDIRECT($F$1&amp;dbP!$D$2&amp;":"&amp;dbP!$D$2),"&gt;="&amp;BC$6,INDIRECT($F$1&amp;dbP!$D$2&amp;":"&amp;dbP!$D$2),"&lt;="&amp;BC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D183" s="1">
        <f ca="1">SUMIFS(INDIRECT($F$1&amp;$F183&amp;":"&amp;$F183),INDIRECT($F$1&amp;dbP!$D$2&amp;":"&amp;dbP!$D$2),"&gt;="&amp;BD$6,INDIRECT($F$1&amp;dbP!$D$2&amp;":"&amp;dbP!$D$2),"&lt;="&amp;BD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E183" s="1">
        <f ca="1">SUMIFS(INDIRECT($F$1&amp;$F183&amp;":"&amp;$F183),INDIRECT($F$1&amp;dbP!$D$2&amp;":"&amp;dbP!$D$2),"&gt;="&amp;BE$6,INDIRECT($F$1&amp;dbP!$D$2&amp;":"&amp;dbP!$D$2),"&lt;="&amp;BE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</row>
    <row r="184" spans="2:57" x14ac:dyDescent="0.3">
      <c r="B184" s="1">
        <f>MAX(B$153:B183)+1</f>
        <v>47</v>
      </c>
      <c r="F184" s="1" t="str">
        <f ca="1">INDIRECT($B$1&amp;Items!H$2&amp;$B184)</f>
        <v>Y</v>
      </c>
      <c r="H184" s="13" t="str">
        <f ca="1">INDIRECT($B$1&amp;Items!E$2&amp;$B184)</f>
        <v>Начисление себестоимостных затрат</v>
      </c>
      <c r="I184" s="13" t="str">
        <f ca="1">IF(INDIRECT($B$1&amp;Items!F$2&amp;$B184)="",H184,INDIRECT($B$1&amp;Items!F$2&amp;$B184))</f>
        <v>Начисление затрат этапа-3 бизнес-процесса</v>
      </c>
      <c r="J184" s="1" t="str">
        <f ca="1">IF(INDIRECT($B$1&amp;Items!G$2&amp;$B184)="",IF(H184&lt;&gt;I184,"  "&amp;I184,I184),"    "&amp;INDIRECT($B$1&amp;Items!G$2&amp;$B184))</f>
        <v xml:space="preserve">    Производственные затраты-16</v>
      </c>
      <c r="S184" s="1">
        <f ca="1">SUM($U184:INDIRECT(ADDRESS(ROW(),SUMIFS($1:$1,$5:$5,MAX($5:$5)))))</f>
        <v>1285227</v>
      </c>
      <c r="V184" s="1">
        <f ca="1">SUMIFS(INDIRECT($F$1&amp;$F184&amp;":"&amp;$F184),INDIRECT($F$1&amp;dbP!$D$2&amp;":"&amp;dbP!$D$2),"&gt;="&amp;V$6,INDIRECT($F$1&amp;dbP!$D$2&amp;":"&amp;dbP!$D$2),"&lt;="&amp;V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W184" s="1">
        <f ca="1">SUMIFS(INDIRECT($F$1&amp;$F184&amp;":"&amp;$F184),INDIRECT($F$1&amp;dbP!$D$2&amp;":"&amp;dbP!$D$2),"&gt;="&amp;W$6,INDIRECT($F$1&amp;dbP!$D$2&amp;":"&amp;dbP!$D$2),"&lt;="&amp;W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X184" s="1">
        <f ca="1">SUMIFS(INDIRECT($F$1&amp;$F184&amp;":"&amp;$F184),INDIRECT($F$1&amp;dbP!$D$2&amp;":"&amp;dbP!$D$2),"&gt;="&amp;X$6,INDIRECT($F$1&amp;dbP!$D$2&amp;":"&amp;dbP!$D$2),"&lt;="&amp;X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Y184" s="1">
        <f ca="1">SUMIFS(INDIRECT($F$1&amp;$F184&amp;":"&amp;$F184),INDIRECT($F$1&amp;dbP!$D$2&amp;":"&amp;dbP!$D$2),"&gt;="&amp;Y$6,INDIRECT($F$1&amp;dbP!$D$2&amp;":"&amp;dbP!$D$2),"&lt;="&amp;Y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1285227</v>
      </c>
      <c r="Z184" s="1">
        <f ca="1">SUMIFS(INDIRECT($F$1&amp;$F184&amp;":"&amp;$F184),INDIRECT($F$1&amp;dbP!$D$2&amp;":"&amp;dbP!$D$2),"&gt;="&amp;Z$6,INDIRECT($F$1&amp;dbP!$D$2&amp;":"&amp;dbP!$D$2),"&lt;="&amp;Z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A184" s="1">
        <f ca="1">SUMIFS(INDIRECT($F$1&amp;$F184&amp;":"&amp;$F184),INDIRECT($F$1&amp;dbP!$D$2&amp;":"&amp;dbP!$D$2),"&gt;="&amp;AA$6,INDIRECT($F$1&amp;dbP!$D$2&amp;":"&amp;dbP!$D$2),"&lt;="&amp;AA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B184" s="1">
        <f ca="1">SUMIFS(INDIRECT($F$1&amp;$F184&amp;":"&amp;$F184),INDIRECT($F$1&amp;dbP!$D$2&amp;":"&amp;dbP!$D$2),"&gt;="&amp;AB$6,INDIRECT($F$1&amp;dbP!$D$2&amp;":"&amp;dbP!$D$2),"&lt;="&amp;AB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C184" s="1">
        <f ca="1">SUMIFS(INDIRECT($F$1&amp;$F184&amp;":"&amp;$F184),INDIRECT($F$1&amp;dbP!$D$2&amp;":"&amp;dbP!$D$2),"&gt;="&amp;AC$6,INDIRECT($F$1&amp;dbP!$D$2&amp;":"&amp;dbP!$D$2),"&lt;="&amp;AC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D184" s="1">
        <f ca="1">SUMIFS(INDIRECT($F$1&amp;$F184&amp;":"&amp;$F184),INDIRECT($F$1&amp;dbP!$D$2&amp;":"&amp;dbP!$D$2),"&gt;="&amp;AD$6,INDIRECT($F$1&amp;dbP!$D$2&amp;":"&amp;dbP!$D$2),"&lt;="&amp;AD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E184" s="1">
        <f ca="1">SUMIFS(INDIRECT($F$1&amp;$F184&amp;":"&amp;$F184),INDIRECT($F$1&amp;dbP!$D$2&amp;":"&amp;dbP!$D$2),"&gt;="&amp;AE$6,INDIRECT($F$1&amp;dbP!$D$2&amp;":"&amp;dbP!$D$2),"&lt;="&amp;AE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F184" s="1">
        <f ca="1">SUMIFS(INDIRECT($F$1&amp;$F184&amp;":"&amp;$F184),INDIRECT($F$1&amp;dbP!$D$2&amp;":"&amp;dbP!$D$2),"&gt;="&amp;AF$6,INDIRECT($F$1&amp;dbP!$D$2&amp;":"&amp;dbP!$D$2),"&lt;="&amp;AF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G184" s="1">
        <f ca="1">SUMIFS(INDIRECT($F$1&amp;$F184&amp;":"&amp;$F184),INDIRECT($F$1&amp;dbP!$D$2&amp;":"&amp;dbP!$D$2),"&gt;="&amp;AG$6,INDIRECT($F$1&amp;dbP!$D$2&amp;":"&amp;dbP!$D$2),"&lt;="&amp;AG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H184" s="1">
        <f ca="1">SUMIFS(INDIRECT($F$1&amp;$F184&amp;":"&amp;$F184),INDIRECT($F$1&amp;dbP!$D$2&amp;":"&amp;dbP!$D$2),"&gt;="&amp;AH$6,INDIRECT($F$1&amp;dbP!$D$2&amp;":"&amp;dbP!$D$2),"&lt;="&amp;AH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I184" s="1">
        <f ca="1">SUMIFS(INDIRECT($F$1&amp;$F184&amp;":"&amp;$F184),INDIRECT($F$1&amp;dbP!$D$2&amp;":"&amp;dbP!$D$2),"&gt;="&amp;AI$6,INDIRECT($F$1&amp;dbP!$D$2&amp;":"&amp;dbP!$D$2),"&lt;="&amp;AI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J184" s="1">
        <f ca="1">SUMIFS(INDIRECT($F$1&amp;$F184&amp;":"&amp;$F184),INDIRECT($F$1&amp;dbP!$D$2&amp;":"&amp;dbP!$D$2),"&gt;="&amp;AJ$6,INDIRECT($F$1&amp;dbP!$D$2&amp;":"&amp;dbP!$D$2),"&lt;="&amp;AJ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K184" s="1">
        <f ca="1">SUMIFS(INDIRECT($F$1&amp;$F184&amp;":"&amp;$F184),INDIRECT($F$1&amp;dbP!$D$2&amp;":"&amp;dbP!$D$2),"&gt;="&amp;AK$6,INDIRECT($F$1&amp;dbP!$D$2&amp;":"&amp;dbP!$D$2),"&lt;="&amp;AK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L184" s="1">
        <f ca="1">SUMIFS(INDIRECT($F$1&amp;$F184&amp;":"&amp;$F184),INDIRECT($F$1&amp;dbP!$D$2&amp;":"&amp;dbP!$D$2),"&gt;="&amp;AL$6,INDIRECT($F$1&amp;dbP!$D$2&amp;":"&amp;dbP!$D$2),"&lt;="&amp;AL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M184" s="1">
        <f ca="1">SUMIFS(INDIRECT($F$1&amp;$F184&amp;":"&amp;$F184),INDIRECT($F$1&amp;dbP!$D$2&amp;":"&amp;dbP!$D$2),"&gt;="&amp;AM$6,INDIRECT($F$1&amp;dbP!$D$2&amp;":"&amp;dbP!$D$2),"&lt;="&amp;AM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N184" s="1">
        <f ca="1">SUMIFS(INDIRECT($F$1&amp;$F184&amp;":"&amp;$F184),INDIRECT($F$1&amp;dbP!$D$2&amp;":"&amp;dbP!$D$2),"&gt;="&amp;AN$6,INDIRECT($F$1&amp;dbP!$D$2&amp;":"&amp;dbP!$D$2),"&lt;="&amp;AN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O184" s="1">
        <f ca="1">SUMIFS(INDIRECT($F$1&amp;$F184&amp;":"&amp;$F184),INDIRECT($F$1&amp;dbP!$D$2&amp;":"&amp;dbP!$D$2),"&gt;="&amp;AO$6,INDIRECT($F$1&amp;dbP!$D$2&amp;":"&amp;dbP!$D$2),"&lt;="&amp;AO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P184" s="1">
        <f ca="1">SUMIFS(INDIRECT($F$1&amp;$F184&amp;":"&amp;$F184),INDIRECT($F$1&amp;dbP!$D$2&amp;":"&amp;dbP!$D$2),"&gt;="&amp;AP$6,INDIRECT($F$1&amp;dbP!$D$2&amp;":"&amp;dbP!$D$2),"&lt;="&amp;AP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Q184" s="1">
        <f ca="1">SUMIFS(INDIRECT($F$1&amp;$F184&amp;":"&amp;$F184),INDIRECT($F$1&amp;dbP!$D$2&amp;":"&amp;dbP!$D$2),"&gt;="&amp;AQ$6,INDIRECT($F$1&amp;dbP!$D$2&amp;":"&amp;dbP!$D$2),"&lt;="&amp;AQ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R184" s="1">
        <f ca="1">SUMIFS(INDIRECT($F$1&amp;$F184&amp;":"&amp;$F184),INDIRECT($F$1&amp;dbP!$D$2&amp;":"&amp;dbP!$D$2),"&gt;="&amp;AR$6,INDIRECT($F$1&amp;dbP!$D$2&amp;":"&amp;dbP!$D$2),"&lt;="&amp;AR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S184" s="1">
        <f ca="1">SUMIFS(INDIRECT($F$1&amp;$F184&amp;":"&amp;$F184),INDIRECT($F$1&amp;dbP!$D$2&amp;":"&amp;dbP!$D$2),"&gt;="&amp;AS$6,INDIRECT($F$1&amp;dbP!$D$2&amp;":"&amp;dbP!$D$2),"&lt;="&amp;AS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T184" s="1">
        <f ca="1">SUMIFS(INDIRECT($F$1&amp;$F184&amp;":"&amp;$F184),INDIRECT($F$1&amp;dbP!$D$2&amp;":"&amp;dbP!$D$2),"&gt;="&amp;AT$6,INDIRECT($F$1&amp;dbP!$D$2&amp;":"&amp;dbP!$D$2),"&lt;="&amp;AT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U184" s="1">
        <f ca="1">SUMIFS(INDIRECT($F$1&amp;$F184&amp;":"&amp;$F184),INDIRECT($F$1&amp;dbP!$D$2&amp;":"&amp;dbP!$D$2),"&gt;="&amp;AU$6,INDIRECT($F$1&amp;dbP!$D$2&amp;":"&amp;dbP!$D$2),"&lt;="&amp;AU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V184" s="1">
        <f ca="1">SUMIFS(INDIRECT($F$1&amp;$F184&amp;":"&amp;$F184),INDIRECT($F$1&amp;dbP!$D$2&amp;":"&amp;dbP!$D$2),"&gt;="&amp;AV$6,INDIRECT($F$1&amp;dbP!$D$2&amp;":"&amp;dbP!$D$2),"&lt;="&amp;AV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W184" s="1">
        <f ca="1">SUMIFS(INDIRECT($F$1&amp;$F184&amp;":"&amp;$F184),INDIRECT($F$1&amp;dbP!$D$2&amp;":"&amp;dbP!$D$2),"&gt;="&amp;AW$6,INDIRECT($F$1&amp;dbP!$D$2&amp;":"&amp;dbP!$D$2),"&lt;="&amp;AW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X184" s="1">
        <f ca="1">SUMIFS(INDIRECT($F$1&amp;$F184&amp;":"&amp;$F184),INDIRECT($F$1&amp;dbP!$D$2&amp;":"&amp;dbP!$D$2),"&gt;="&amp;AX$6,INDIRECT($F$1&amp;dbP!$D$2&amp;":"&amp;dbP!$D$2),"&lt;="&amp;AX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Y184" s="1">
        <f ca="1">SUMIFS(INDIRECT($F$1&amp;$F184&amp;":"&amp;$F184),INDIRECT($F$1&amp;dbP!$D$2&amp;":"&amp;dbP!$D$2),"&gt;="&amp;AY$6,INDIRECT($F$1&amp;dbP!$D$2&amp;":"&amp;dbP!$D$2),"&lt;="&amp;AY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Z184" s="1">
        <f ca="1">SUMIFS(INDIRECT($F$1&amp;$F184&amp;":"&amp;$F184),INDIRECT($F$1&amp;dbP!$D$2&amp;":"&amp;dbP!$D$2),"&gt;="&amp;AZ$6,INDIRECT($F$1&amp;dbP!$D$2&amp;":"&amp;dbP!$D$2),"&lt;="&amp;AZ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A184" s="1">
        <f ca="1">SUMIFS(INDIRECT($F$1&amp;$F184&amp;":"&amp;$F184),INDIRECT($F$1&amp;dbP!$D$2&amp;":"&amp;dbP!$D$2),"&gt;="&amp;BA$6,INDIRECT($F$1&amp;dbP!$D$2&amp;":"&amp;dbP!$D$2),"&lt;="&amp;BA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B184" s="1">
        <f ca="1">SUMIFS(INDIRECT($F$1&amp;$F184&amp;":"&amp;$F184),INDIRECT($F$1&amp;dbP!$D$2&amp;":"&amp;dbP!$D$2),"&gt;="&amp;BB$6,INDIRECT($F$1&amp;dbP!$D$2&amp;":"&amp;dbP!$D$2),"&lt;="&amp;BB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C184" s="1">
        <f ca="1">SUMIFS(INDIRECT($F$1&amp;$F184&amp;":"&amp;$F184),INDIRECT($F$1&amp;dbP!$D$2&amp;":"&amp;dbP!$D$2),"&gt;="&amp;BC$6,INDIRECT($F$1&amp;dbP!$D$2&amp;":"&amp;dbP!$D$2),"&lt;="&amp;BC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D184" s="1">
        <f ca="1">SUMIFS(INDIRECT($F$1&amp;$F184&amp;":"&amp;$F184),INDIRECT($F$1&amp;dbP!$D$2&amp;":"&amp;dbP!$D$2),"&gt;="&amp;BD$6,INDIRECT($F$1&amp;dbP!$D$2&amp;":"&amp;dbP!$D$2),"&lt;="&amp;BD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E184" s="1">
        <f ca="1">SUMIFS(INDIRECT($F$1&amp;$F184&amp;":"&amp;$F184),INDIRECT($F$1&amp;dbP!$D$2&amp;":"&amp;dbP!$D$2),"&gt;="&amp;BE$6,INDIRECT($F$1&amp;dbP!$D$2&amp;":"&amp;dbP!$D$2),"&lt;="&amp;BE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</row>
    <row r="185" spans="2:57" x14ac:dyDescent="0.3">
      <c r="B185" s="1">
        <f>MAX(B$153:B184)+1</f>
        <v>48</v>
      </c>
      <c r="F185" s="1" t="str">
        <f ca="1">INDIRECT($B$1&amp;Items!H$2&amp;$B185)</f>
        <v>Y</v>
      </c>
      <c r="H185" s="13" t="str">
        <f ca="1">INDIRECT($B$1&amp;Items!E$2&amp;$B185)</f>
        <v>Начисление себестоимостных затрат</v>
      </c>
      <c r="I185" s="13" t="str">
        <f ca="1">IF(INDIRECT($B$1&amp;Items!F$2&amp;$B185)="",H185,INDIRECT($B$1&amp;Items!F$2&amp;$B185))</f>
        <v>Начисление затрат этапа-3 бизнес-процесса</v>
      </c>
      <c r="J185" s="1" t="str">
        <f ca="1">IF(INDIRECT($B$1&amp;Items!G$2&amp;$B185)="",IF(H185&lt;&gt;I185,"  "&amp;I185,I185),"    "&amp;INDIRECT($B$1&amp;Items!G$2&amp;$B185))</f>
        <v xml:space="preserve">    Производственные затраты-17</v>
      </c>
      <c r="S185" s="1">
        <f ca="1">SUM($U185:INDIRECT(ADDRESS(ROW(),SUMIFS($1:$1,$5:$5,MAX($5:$5)))))</f>
        <v>914757</v>
      </c>
      <c r="V185" s="1">
        <f ca="1">SUMIFS(INDIRECT($F$1&amp;$F185&amp;":"&amp;$F185),INDIRECT($F$1&amp;dbP!$D$2&amp;":"&amp;dbP!$D$2),"&gt;="&amp;V$6,INDIRECT($F$1&amp;dbP!$D$2&amp;":"&amp;dbP!$D$2),"&lt;="&amp;V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W185" s="1">
        <f ca="1">SUMIFS(INDIRECT($F$1&amp;$F185&amp;":"&amp;$F185),INDIRECT($F$1&amp;dbP!$D$2&amp;":"&amp;dbP!$D$2),"&gt;="&amp;W$6,INDIRECT($F$1&amp;dbP!$D$2&amp;":"&amp;dbP!$D$2),"&lt;="&amp;W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X185" s="1">
        <f ca="1">SUMIFS(INDIRECT($F$1&amp;$F185&amp;":"&amp;$F185),INDIRECT($F$1&amp;dbP!$D$2&amp;":"&amp;dbP!$D$2),"&gt;="&amp;X$6,INDIRECT($F$1&amp;dbP!$D$2&amp;":"&amp;dbP!$D$2),"&lt;="&amp;X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Y185" s="1">
        <f ca="1">SUMIFS(INDIRECT($F$1&amp;$F185&amp;":"&amp;$F185),INDIRECT($F$1&amp;dbP!$D$2&amp;":"&amp;dbP!$D$2),"&gt;="&amp;Y$6,INDIRECT($F$1&amp;dbP!$D$2&amp;":"&amp;dbP!$D$2),"&lt;="&amp;Y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914757</v>
      </c>
      <c r="Z185" s="1">
        <f ca="1">SUMIFS(INDIRECT($F$1&amp;$F185&amp;":"&amp;$F185),INDIRECT($F$1&amp;dbP!$D$2&amp;":"&amp;dbP!$D$2),"&gt;="&amp;Z$6,INDIRECT($F$1&amp;dbP!$D$2&amp;":"&amp;dbP!$D$2),"&lt;="&amp;Z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A185" s="1">
        <f ca="1">SUMIFS(INDIRECT($F$1&amp;$F185&amp;":"&amp;$F185),INDIRECT($F$1&amp;dbP!$D$2&amp;":"&amp;dbP!$D$2),"&gt;="&amp;AA$6,INDIRECT($F$1&amp;dbP!$D$2&amp;":"&amp;dbP!$D$2),"&lt;="&amp;AA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B185" s="1">
        <f ca="1">SUMIFS(INDIRECT($F$1&amp;$F185&amp;":"&amp;$F185),INDIRECT($F$1&amp;dbP!$D$2&amp;":"&amp;dbP!$D$2),"&gt;="&amp;AB$6,INDIRECT($F$1&amp;dbP!$D$2&amp;":"&amp;dbP!$D$2),"&lt;="&amp;AB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C185" s="1">
        <f ca="1">SUMIFS(INDIRECT($F$1&amp;$F185&amp;":"&amp;$F185),INDIRECT($F$1&amp;dbP!$D$2&amp;":"&amp;dbP!$D$2),"&gt;="&amp;AC$6,INDIRECT($F$1&amp;dbP!$D$2&amp;":"&amp;dbP!$D$2),"&lt;="&amp;AC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D185" s="1">
        <f ca="1">SUMIFS(INDIRECT($F$1&amp;$F185&amp;":"&amp;$F185),INDIRECT($F$1&amp;dbP!$D$2&amp;":"&amp;dbP!$D$2),"&gt;="&amp;AD$6,INDIRECT($F$1&amp;dbP!$D$2&amp;":"&amp;dbP!$D$2),"&lt;="&amp;AD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E185" s="1">
        <f ca="1">SUMIFS(INDIRECT($F$1&amp;$F185&amp;":"&amp;$F185),INDIRECT($F$1&amp;dbP!$D$2&amp;":"&amp;dbP!$D$2),"&gt;="&amp;AE$6,INDIRECT($F$1&amp;dbP!$D$2&amp;":"&amp;dbP!$D$2),"&lt;="&amp;AE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F185" s="1">
        <f ca="1">SUMIFS(INDIRECT($F$1&amp;$F185&amp;":"&amp;$F185),INDIRECT($F$1&amp;dbP!$D$2&amp;":"&amp;dbP!$D$2),"&gt;="&amp;AF$6,INDIRECT($F$1&amp;dbP!$D$2&amp;":"&amp;dbP!$D$2),"&lt;="&amp;AF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G185" s="1">
        <f ca="1">SUMIFS(INDIRECT($F$1&amp;$F185&amp;":"&amp;$F185),INDIRECT($F$1&amp;dbP!$D$2&amp;":"&amp;dbP!$D$2),"&gt;="&amp;AG$6,INDIRECT($F$1&amp;dbP!$D$2&amp;":"&amp;dbP!$D$2),"&lt;="&amp;AG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H185" s="1">
        <f ca="1">SUMIFS(INDIRECT($F$1&amp;$F185&amp;":"&amp;$F185),INDIRECT($F$1&amp;dbP!$D$2&amp;":"&amp;dbP!$D$2),"&gt;="&amp;AH$6,INDIRECT($F$1&amp;dbP!$D$2&amp;":"&amp;dbP!$D$2),"&lt;="&amp;AH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I185" s="1">
        <f ca="1">SUMIFS(INDIRECT($F$1&amp;$F185&amp;":"&amp;$F185),INDIRECT($F$1&amp;dbP!$D$2&amp;":"&amp;dbP!$D$2),"&gt;="&amp;AI$6,INDIRECT($F$1&amp;dbP!$D$2&amp;":"&amp;dbP!$D$2),"&lt;="&amp;AI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J185" s="1">
        <f ca="1">SUMIFS(INDIRECT($F$1&amp;$F185&amp;":"&amp;$F185),INDIRECT($F$1&amp;dbP!$D$2&amp;":"&amp;dbP!$D$2),"&gt;="&amp;AJ$6,INDIRECT($F$1&amp;dbP!$D$2&amp;":"&amp;dbP!$D$2),"&lt;="&amp;AJ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K185" s="1">
        <f ca="1">SUMIFS(INDIRECT($F$1&amp;$F185&amp;":"&amp;$F185),INDIRECT($F$1&amp;dbP!$D$2&amp;":"&amp;dbP!$D$2),"&gt;="&amp;AK$6,INDIRECT($F$1&amp;dbP!$D$2&amp;":"&amp;dbP!$D$2),"&lt;="&amp;AK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L185" s="1">
        <f ca="1">SUMIFS(INDIRECT($F$1&amp;$F185&amp;":"&amp;$F185),INDIRECT($F$1&amp;dbP!$D$2&amp;":"&amp;dbP!$D$2),"&gt;="&amp;AL$6,INDIRECT($F$1&amp;dbP!$D$2&amp;":"&amp;dbP!$D$2),"&lt;="&amp;AL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M185" s="1">
        <f ca="1">SUMIFS(INDIRECT($F$1&amp;$F185&amp;":"&amp;$F185),INDIRECT($F$1&amp;dbP!$D$2&amp;":"&amp;dbP!$D$2),"&gt;="&amp;AM$6,INDIRECT($F$1&amp;dbP!$D$2&amp;":"&amp;dbP!$D$2),"&lt;="&amp;AM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N185" s="1">
        <f ca="1">SUMIFS(INDIRECT($F$1&amp;$F185&amp;":"&amp;$F185),INDIRECT($F$1&amp;dbP!$D$2&amp;":"&amp;dbP!$D$2),"&gt;="&amp;AN$6,INDIRECT($F$1&amp;dbP!$D$2&amp;":"&amp;dbP!$D$2),"&lt;="&amp;AN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O185" s="1">
        <f ca="1">SUMIFS(INDIRECT($F$1&amp;$F185&amp;":"&amp;$F185),INDIRECT($F$1&amp;dbP!$D$2&amp;":"&amp;dbP!$D$2),"&gt;="&amp;AO$6,INDIRECT($F$1&amp;dbP!$D$2&amp;":"&amp;dbP!$D$2),"&lt;="&amp;AO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P185" s="1">
        <f ca="1">SUMIFS(INDIRECT($F$1&amp;$F185&amp;":"&amp;$F185),INDIRECT($F$1&amp;dbP!$D$2&amp;":"&amp;dbP!$D$2),"&gt;="&amp;AP$6,INDIRECT($F$1&amp;dbP!$D$2&amp;":"&amp;dbP!$D$2),"&lt;="&amp;AP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Q185" s="1">
        <f ca="1">SUMIFS(INDIRECT($F$1&amp;$F185&amp;":"&amp;$F185),INDIRECT($F$1&amp;dbP!$D$2&amp;":"&amp;dbP!$D$2),"&gt;="&amp;AQ$6,INDIRECT($F$1&amp;dbP!$D$2&amp;":"&amp;dbP!$D$2),"&lt;="&amp;AQ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R185" s="1">
        <f ca="1">SUMIFS(INDIRECT($F$1&amp;$F185&amp;":"&amp;$F185),INDIRECT($F$1&amp;dbP!$D$2&amp;":"&amp;dbP!$D$2),"&gt;="&amp;AR$6,INDIRECT($F$1&amp;dbP!$D$2&amp;":"&amp;dbP!$D$2),"&lt;="&amp;AR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S185" s="1">
        <f ca="1">SUMIFS(INDIRECT($F$1&amp;$F185&amp;":"&amp;$F185),INDIRECT($F$1&amp;dbP!$D$2&amp;":"&amp;dbP!$D$2),"&gt;="&amp;AS$6,INDIRECT($F$1&amp;dbP!$D$2&amp;":"&amp;dbP!$D$2),"&lt;="&amp;AS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T185" s="1">
        <f ca="1">SUMIFS(INDIRECT($F$1&amp;$F185&amp;":"&amp;$F185),INDIRECT($F$1&amp;dbP!$D$2&amp;":"&amp;dbP!$D$2),"&gt;="&amp;AT$6,INDIRECT($F$1&amp;dbP!$D$2&amp;":"&amp;dbP!$D$2),"&lt;="&amp;AT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U185" s="1">
        <f ca="1">SUMIFS(INDIRECT($F$1&amp;$F185&amp;":"&amp;$F185),INDIRECT($F$1&amp;dbP!$D$2&amp;":"&amp;dbP!$D$2),"&gt;="&amp;AU$6,INDIRECT($F$1&amp;dbP!$D$2&amp;":"&amp;dbP!$D$2),"&lt;="&amp;AU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V185" s="1">
        <f ca="1">SUMIFS(INDIRECT($F$1&amp;$F185&amp;":"&amp;$F185),INDIRECT($F$1&amp;dbP!$D$2&amp;":"&amp;dbP!$D$2),"&gt;="&amp;AV$6,INDIRECT($F$1&amp;dbP!$D$2&amp;":"&amp;dbP!$D$2),"&lt;="&amp;AV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W185" s="1">
        <f ca="1">SUMIFS(INDIRECT($F$1&amp;$F185&amp;":"&amp;$F185),INDIRECT($F$1&amp;dbP!$D$2&amp;":"&amp;dbP!$D$2),"&gt;="&amp;AW$6,INDIRECT($F$1&amp;dbP!$D$2&amp;":"&amp;dbP!$D$2),"&lt;="&amp;AW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X185" s="1">
        <f ca="1">SUMIFS(INDIRECT($F$1&amp;$F185&amp;":"&amp;$F185),INDIRECT($F$1&amp;dbP!$D$2&amp;":"&amp;dbP!$D$2),"&gt;="&amp;AX$6,INDIRECT($F$1&amp;dbP!$D$2&amp;":"&amp;dbP!$D$2),"&lt;="&amp;AX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Y185" s="1">
        <f ca="1">SUMIFS(INDIRECT($F$1&amp;$F185&amp;":"&amp;$F185),INDIRECT($F$1&amp;dbP!$D$2&amp;":"&amp;dbP!$D$2),"&gt;="&amp;AY$6,INDIRECT($F$1&amp;dbP!$D$2&amp;":"&amp;dbP!$D$2),"&lt;="&amp;AY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Z185" s="1">
        <f ca="1">SUMIFS(INDIRECT($F$1&amp;$F185&amp;":"&amp;$F185),INDIRECT($F$1&amp;dbP!$D$2&amp;":"&amp;dbP!$D$2),"&gt;="&amp;AZ$6,INDIRECT($F$1&amp;dbP!$D$2&amp;":"&amp;dbP!$D$2),"&lt;="&amp;AZ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A185" s="1">
        <f ca="1">SUMIFS(INDIRECT($F$1&amp;$F185&amp;":"&amp;$F185),INDIRECT($F$1&amp;dbP!$D$2&amp;":"&amp;dbP!$D$2),"&gt;="&amp;BA$6,INDIRECT($F$1&amp;dbP!$D$2&amp;":"&amp;dbP!$D$2),"&lt;="&amp;BA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B185" s="1">
        <f ca="1">SUMIFS(INDIRECT($F$1&amp;$F185&amp;":"&amp;$F185),INDIRECT($F$1&amp;dbP!$D$2&amp;":"&amp;dbP!$D$2),"&gt;="&amp;BB$6,INDIRECT($F$1&amp;dbP!$D$2&amp;":"&amp;dbP!$D$2),"&lt;="&amp;BB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C185" s="1">
        <f ca="1">SUMIFS(INDIRECT($F$1&amp;$F185&amp;":"&amp;$F185),INDIRECT($F$1&amp;dbP!$D$2&amp;":"&amp;dbP!$D$2),"&gt;="&amp;BC$6,INDIRECT($F$1&amp;dbP!$D$2&amp;":"&amp;dbP!$D$2),"&lt;="&amp;BC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D185" s="1">
        <f ca="1">SUMIFS(INDIRECT($F$1&amp;$F185&amp;":"&amp;$F185),INDIRECT($F$1&amp;dbP!$D$2&amp;":"&amp;dbP!$D$2),"&gt;="&amp;BD$6,INDIRECT($F$1&amp;dbP!$D$2&amp;":"&amp;dbP!$D$2),"&lt;="&amp;BD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E185" s="1">
        <f ca="1">SUMIFS(INDIRECT($F$1&amp;$F185&amp;":"&amp;$F185),INDIRECT($F$1&amp;dbP!$D$2&amp;":"&amp;dbP!$D$2),"&gt;="&amp;BE$6,INDIRECT($F$1&amp;dbP!$D$2&amp;":"&amp;dbP!$D$2),"&lt;="&amp;BE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</row>
    <row r="186" spans="2:57" x14ac:dyDescent="0.3">
      <c r="B186" s="1">
        <f>MAX(B$153:B185)+1</f>
        <v>49</v>
      </c>
      <c r="F186" s="1" t="str">
        <f ca="1">INDIRECT($B$1&amp;Items!H$2&amp;$B186)</f>
        <v>Y</v>
      </c>
      <c r="H186" s="13" t="str">
        <f ca="1">INDIRECT($B$1&amp;Items!E$2&amp;$B186)</f>
        <v>Начисление себестоимостных затрат</v>
      </c>
      <c r="I186" s="13" t="str">
        <f ca="1">IF(INDIRECT($B$1&amp;Items!F$2&amp;$B186)="",H186,INDIRECT($B$1&amp;Items!F$2&amp;$B186))</f>
        <v>Начисление затрат этапа-3 бизнес-процесса</v>
      </c>
      <c r="J186" s="1" t="str">
        <f ca="1">IF(INDIRECT($B$1&amp;Items!G$2&amp;$B186)="",IF(H186&lt;&gt;I186,"  "&amp;I186,I186),"    "&amp;INDIRECT($B$1&amp;Items!G$2&amp;$B186))</f>
        <v xml:space="preserve">    Производственные затраты-18</v>
      </c>
      <c r="S186" s="1">
        <f ca="1">SUM($U186:INDIRECT(ADDRESS(ROW(),SUMIFS($1:$1,$5:$5,MAX($5:$5)))))</f>
        <v>905533.54</v>
      </c>
      <c r="V186" s="1">
        <f ca="1">SUMIFS(INDIRECT($F$1&amp;$F186&amp;":"&amp;$F186),INDIRECT($F$1&amp;dbP!$D$2&amp;":"&amp;dbP!$D$2),"&gt;="&amp;V$6,INDIRECT($F$1&amp;dbP!$D$2&amp;":"&amp;dbP!$D$2),"&lt;="&amp;V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W186" s="1">
        <f ca="1">SUMIFS(INDIRECT($F$1&amp;$F186&amp;":"&amp;$F186),INDIRECT($F$1&amp;dbP!$D$2&amp;":"&amp;dbP!$D$2),"&gt;="&amp;W$6,INDIRECT($F$1&amp;dbP!$D$2&amp;":"&amp;dbP!$D$2),"&lt;="&amp;W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X186" s="1">
        <f ca="1">SUMIFS(INDIRECT($F$1&amp;$F186&amp;":"&amp;$F186),INDIRECT($F$1&amp;dbP!$D$2&amp;":"&amp;dbP!$D$2),"&gt;="&amp;X$6,INDIRECT($F$1&amp;dbP!$D$2&amp;":"&amp;dbP!$D$2),"&lt;="&amp;X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Y186" s="1">
        <f ca="1">SUMIFS(INDIRECT($F$1&amp;$F186&amp;":"&amp;$F186),INDIRECT($F$1&amp;dbP!$D$2&amp;":"&amp;dbP!$D$2),"&gt;="&amp;Y$6,INDIRECT($F$1&amp;dbP!$D$2&amp;":"&amp;dbP!$D$2),"&lt;="&amp;Y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905533.54</v>
      </c>
      <c r="Z186" s="1">
        <f ca="1">SUMIFS(INDIRECT($F$1&amp;$F186&amp;":"&amp;$F186),INDIRECT($F$1&amp;dbP!$D$2&amp;":"&amp;dbP!$D$2),"&gt;="&amp;Z$6,INDIRECT($F$1&amp;dbP!$D$2&amp;":"&amp;dbP!$D$2),"&lt;="&amp;Z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A186" s="1">
        <f ca="1">SUMIFS(INDIRECT($F$1&amp;$F186&amp;":"&amp;$F186),INDIRECT($F$1&amp;dbP!$D$2&amp;":"&amp;dbP!$D$2),"&gt;="&amp;AA$6,INDIRECT($F$1&amp;dbP!$D$2&amp;":"&amp;dbP!$D$2),"&lt;="&amp;AA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B186" s="1">
        <f ca="1">SUMIFS(INDIRECT($F$1&amp;$F186&amp;":"&amp;$F186),INDIRECT($F$1&amp;dbP!$D$2&amp;":"&amp;dbP!$D$2),"&gt;="&amp;AB$6,INDIRECT($F$1&amp;dbP!$D$2&amp;":"&amp;dbP!$D$2),"&lt;="&amp;AB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C186" s="1">
        <f ca="1">SUMIFS(INDIRECT($F$1&amp;$F186&amp;":"&amp;$F186),INDIRECT($F$1&amp;dbP!$D$2&amp;":"&amp;dbP!$D$2),"&gt;="&amp;AC$6,INDIRECT($F$1&amp;dbP!$D$2&amp;":"&amp;dbP!$D$2),"&lt;="&amp;AC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D186" s="1">
        <f ca="1">SUMIFS(INDIRECT($F$1&amp;$F186&amp;":"&amp;$F186),INDIRECT($F$1&amp;dbP!$D$2&amp;":"&amp;dbP!$D$2),"&gt;="&amp;AD$6,INDIRECT($F$1&amp;dbP!$D$2&amp;":"&amp;dbP!$D$2),"&lt;="&amp;AD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E186" s="1">
        <f ca="1">SUMIFS(INDIRECT($F$1&amp;$F186&amp;":"&amp;$F186),INDIRECT($F$1&amp;dbP!$D$2&amp;":"&amp;dbP!$D$2),"&gt;="&amp;AE$6,INDIRECT($F$1&amp;dbP!$D$2&amp;":"&amp;dbP!$D$2),"&lt;="&amp;AE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F186" s="1">
        <f ca="1">SUMIFS(INDIRECT($F$1&amp;$F186&amp;":"&amp;$F186),INDIRECT($F$1&amp;dbP!$D$2&amp;":"&amp;dbP!$D$2),"&gt;="&amp;AF$6,INDIRECT($F$1&amp;dbP!$D$2&amp;":"&amp;dbP!$D$2),"&lt;="&amp;AF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G186" s="1">
        <f ca="1">SUMIFS(INDIRECT($F$1&amp;$F186&amp;":"&amp;$F186),INDIRECT($F$1&amp;dbP!$D$2&amp;":"&amp;dbP!$D$2),"&gt;="&amp;AG$6,INDIRECT($F$1&amp;dbP!$D$2&amp;":"&amp;dbP!$D$2),"&lt;="&amp;AG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H186" s="1">
        <f ca="1">SUMIFS(INDIRECT($F$1&amp;$F186&amp;":"&amp;$F186),INDIRECT($F$1&amp;dbP!$D$2&amp;":"&amp;dbP!$D$2),"&gt;="&amp;AH$6,INDIRECT($F$1&amp;dbP!$D$2&amp;":"&amp;dbP!$D$2),"&lt;="&amp;AH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I186" s="1">
        <f ca="1">SUMIFS(INDIRECT($F$1&amp;$F186&amp;":"&amp;$F186),INDIRECT($F$1&amp;dbP!$D$2&amp;":"&amp;dbP!$D$2),"&gt;="&amp;AI$6,INDIRECT($F$1&amp;dbP!$D$2&amp;":"&amp;dbP!$D$2),"&lt;="&amp;AI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J186" s="1">
        <f ca="1">SUMIFS(INDIRECT($F$1&amp;$F186&amp;":"&amp;$F186),INDIRECT($F$1&amp;dbP!$D$2&amp;":"&amp;dbP!$D$2),"&gt;="&amp;AJ$6,INDIRECT($F$1&amp;dbP!$D$2&amp;":"&amp;dbP!$D$2),"&lt;="&amp;AJ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K186" s="1">
        <f ca="1">SUMIFS(INDIRECT($F$1&amp;$F186&amp;":"&amp;$F186),INDIRECT($F$1&amp;dbP!$D$2&amp;":"&amp;dbP!$D$2),"&gt;="&amp;AK$6,INDIRECT($F$1&amp;dbP!$D$2&amp;":"&amp;dbP!$D$2),"&lt;="&amp;AK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L186" s="1">
        <f ca="1">SUMIFS(INDIRECT($F$1&amp;$F186&amp;":"&amp;$F186),INDIRECT($F$1&amp;dbP!$D$2&amp;":"&amp;dbP!$D$2),"&gt;="&amp;AL$6,INDIRECT($F$1&amp;dbP!$D$2&amp;":"&amp;dbP!$D$2),"&lt;="&amp;AL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M186" s="1">
        <f ca="1">SUMIFS(INDIRECT($F$1&amp;$F186&amp;":"&amp;$F186),INDIRECT($F$1&amp;dbP!$D$2&amp;":"&amp;dbP!$D$2),"&gt;="&amp;AM$6,INDIRECT($F$1&amp;dbP!$D$2&amp;":"&amp;dbP!$D$2),"&lt;="&amp;AM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N186" s="1">
        <f ca="1">SUMIFS(INDIRECT($F$1&amp;$F186&amp;":"&amp;$F186),INDIRECT($F$1&amp;dbP!$D$2&amp;":"&amp;dbP!$D$2),"&gt;="&amp;AN$6,INDIRECT($F$1&amp;dbP!$D$2&amp;":"&amp;dbP!$D$2),"&lt;="&amp;AN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O186" s="1">
        <f ca="1">SUMIFS(INDIRECT($F$1&amp;$F186&amp;":"&amp;$F186),INDIRECT($F$1&amp;dbP!$D$2&amp;":"&amp;dbP!$D$2),"&gt;="&amp;AO$6,INDIRECT($F$1&amp;dbP!$D$2&amp;":"&amp;dbP!$D$2),"&lt;="&amp;AO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P186" s="1">
        <f ca="1">SUMIFS(INDIRECT($F$1&amp;$F186&amp;":"&amp;$F186),INDIRECT($F$1&amp;dbP!$D$2&amp;":"&amp;dbP!$D$2),"&gt;="&amp;AP$6,INDIRECT($F$1&amp;dbP!$D$2&amp;":"&amp;dbP!$D$2),"&lt;="&amp;AP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Q186" s="1">
        <f ca="1">SUMIFS(INDIRECT($F$1&amp;$F186&amp;":"&amp;$F186),INDIRECT($F$1&amp;dbP!$D$2&amp;":"&amp;dbP!$D$2),"&gt;="&amp;AQ$6,INDIRECT($F$1&amp;dbP!$D$2&amp;":"&amp;dbP!$D$2),"&lt;="&amp;AQ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R186" s="1">
        <f ca="1">SUMIFS(INDIRECT($F$1&amp;$F186&amp;":"&amp;$F186),INDIRECT($F$1&amp;dbP!$D$2&amp;":"&amp;dbP!$D$2),"&gt;="&amp;AR$6,INDIRECT($F$1&amp;dbP!$D$2&amp;":"&amp;dbP!$D$2),"&lt;="&amp;AR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S186" s="1">
        <f ca="1">SUMIFS(INDIRECT($F$1&amp;$F186&amp;":"&amp;$F186),INDIRECT($F$1&amp;dbP!$D$2&amp;":"&amp;dbP!$D$2),"&gt;="&amp;AS$6,INDIRECT($F$1&amp;dbP!$D$2&amp;":"&amp;dbP!$D$2),"&lt;="&amp;AS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T186" s="1">
        <f ca="1">SUMIFS(INDIRECT($F$1&amp;$F186&amp;":"&amp;$F186),INDIRECT($F$1&amp;dbP!$D$2&amp;":"&amp;dbP!$D$2),"&gt;="&amp;AT$6,INDIRECT($F$1&amp;dbP!$D$2&amp;":"&amp;dbP!$D$2),"&lt;="&amp;AT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U186" s="1">
        <f ca="1">SUMIFS(INDIRECT($F$1&amp;$F186&amp;":"&amp;$F186),INDIRECT($F$1&amp;dbP!$D$2&amp;":"&amp;dbP!$D$2),"&gt;="&amp;AU$6,INDIRECT($F$1&amp;dbP!$D$2&amp;":"&amp;dbP!$D$2),"&lt;="&amp;AU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V186" s="1">
        <f ca="1">SUMIFS(INDIRECT($F$1&amp;$F186&amp;":"&amp;$F186),INDIRECT($F$1&amp;dbP!$D$2&amp;":"&amp;dbP!$D$2),"&gt;="&amp;AV$6,INDIRECT($F$1&amp;dbP!$D$2&amp;":"&amp;dbP!$D$2),"&lt;="&amp;AV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W186" s="1">
        <f ca="1">SUMIFS(INDIRECT($F$1&amp;$F186&amp;":"&amp;$F186),INDIRECT($F$1&amp;dbP!$D$2&amp;":"&amp;dbP!$D$2),"&gt;="&amp;AW$6,INDIRECT($F$1&amp;dbP!$D$2&amp;":"&amp;dbP!$D$2),"&lt;="&amp;AW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X186" s="1">
        <f ca="1">SUMIFS(INDIRECT($F$1&amp;$F186&amp;":"&amp;$F186),INDIRECT($F$1&amp;dbP!$D$2&amp;":"&amp;dbP!$D$2),"&gt;="&amp;AX$6,INDIRECT($F$1&amp;dbP!$D$2&amp;":"&amp;dbP!$D$2),"&lt;="&amp;AX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Y186" s="1">
        <f ca="1">SUMIFS(INDIRECT($F$1&amp;$F186&amp;":"&amp;$F186),INDIRECT($F$1&amp;dbP!$D$2&amp;":"&amp;dbP!$D$2),"&gt;="&amp;AY$6,INDIRECT($F$1&amp;dbP!$D$2&amp;":"&amp;dbP!$D$2),"&lt;="&amp;AY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Z186" s="1">
        <f ca="1">SUMIFS(INDIRECT($F$1&amp;$F186&amp;":"&amp;$F186),INDIRECT($F$1&amp;dbP!$D$2&amp;":"&amp;dbP!$D$2),"&gt;="&amp;AZ$6,INDIRECT($F$1&amp;dbP!$D$2&amp;":"&amp;dbP!$D$2),"&lt;="&amp;AZ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A186" s="1">
        <f ca="1">SUMIFS(INDIRECT($F$1&amp;$F186&amp;":"&amp;$F186),INDIRECT($F$1&amp;dbP!$D$2&amp;":"&amp;dbP!$D$2),"&gt;="&amp;BA$6,INDIRECT($F$1&amp;dbP!$D$2&amp;":"&amp;dbP!$D$2),"&lt;="&amp;BA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B186" s="1">
        <f ca="1">SUMIFS(INDIRECT($F$1&amp;$F186&amp;":"&amp;$F186),INDIRECT($F$1&amp;dbP!$D$2&amp;":"&amp;dbP!$D$2),"&gt;="&amp;BB$6,INDIRECT($F$1&amp;dbP!$D$2&amp;":"&amp;dbP!$D$2),"&lt;="&amp;BB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C186" s="1">
        <f ca="1">SUMIFS(INDIRECT($F$1&amp;$F186&amp;":"&amp;$F186),INDIRECT($F$1&amp;dbP!$D$2&amp;":"&amp;dbP!$D$2),"&gt;="&amp;BC$6,INDIRECT($F$1&amp;dbP!$D$2&amp;":"&amp;dbP!$D$2),"&lt;="&amp;BC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D186" s="1">
        <f ca="1">SUMIFS(INDIRECT($F$1&amp;$F186&amp;":"&amp;$F186),INDIRECT($F$1&amp;dbP!$D$2&amp;":"&amp;dbP!$D$2),"&gt;="&amp;BD$6,INDIRECT($F$1&amp;dbP!$D$2&amp;":"&amp;dbP!$D$2),"&lt;="&amp;BD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E186" s="1">
        <f ca="1">SUMIFS(INDIRECT($F$1&amp;$F186&amp;":"&amp;$F186),INDIRECT($F$1&amp;dbP!$D$2&amp;":"&amp;dbP!$D$2),"&gt;="&amp;BE$6,INDIRECT($F$1&amp;dbP!$D$2&amp;":"&amp;dbP!$D$2),"&lt;="&amp;BE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</row>
    <row r="187" spans="2:57" x14ac:dyDescent="0.3">
      <c r="B187" s="1">
        <f>MAX(B$153:B186)+1</f>
        <v>50</v>
      </c>
      <c r="F187" s="1" t="str">
        <f ca="1">INDIRECT($B$1&amp;Items!H$2&amp;$B187)</f>
        <v>Y</v>
      </c>
      <c r="H187" s="13" t="str">
        <f ca="1">INDIRECT($B$1&amp;Items!E$2&amp;$B187)</f>
        <v>Начисление себестоимостных затрат</v>
      </c>
      <c r="I187" s="13" t="str">
        <f ca="1">IF(INDIRECT($B$1&amp;Items!F$2&amp;$B187)="",H187,INDIRECT($B$1&amp;Items!F$2&amp;$B187))</f>
        <v>Начисление затрат этапа-3 бизнес-процесса</v>
      </c>
      <c r="J187" s="1" t="str">
        <f ca="1">IF(INDIRECT($B$1&amp;Items!G$2&amp;$B187)="",IF(H187&lt;&gt;I187,"  "&amp;I187,I187),"    "&amp;INDIRECT($B$1&amp;Items!G$2&amp;$B187))</f>
        <v xml:space="preserve">    Производственные затраты-19</v>
      </c>
      <c r="S187" s="1">
        <f ca="1">SUM($U187:INDIRECT(ADDRESS(ROW(),SUMIFS($1:$1,$5:$5,MAX($5:$5)))))</f>
        <v>1093034.8164059999</v>
      </c>
      <c r="V187" s="1">
        <f ca="1">SUMIFS(INDIRECT($F$1&amp;$F187&amp;":"&amp;$F187),INDIRECT($F$1&amp;dbP!$D$2&amp;":"&amp;dbP!$D$2),"&gt;="&amp;V$6,INDIRECT($F$1&amp;dbP!$D$2&amp;":"&amp;dbP!$D$2),"&lt;="&amp;V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W187" s="1">
        <f ca="1">SUMIFS(INDIRECT($F$1&amp;$F187&amp;":"&amp;$F187),INDIRECT($F$1&amp;dbP!$D$2&amp;":"&amp;dbP!$D$2),"&gt;="&amp;W$6,INDIRECT($F$1&amp;dbP!$D$2&amp;":"&amp;dbP!$D$2),"&lt;="&amp;W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X187" s="1">
        <f ca="1">SUMIFS(INDIRECT($F$1&amp;$F187&amp;":"&amp;$F187),INDIRECT($F$1&amp;dbP!$D$2&amp;":"&amp;dbP!$D$2),"&gt;="&amp;X$6,INDIRECT($F$1&amp;dbP!$D$2&amp;":"&amp;dbP!$D$2),"&lt;="&amp;X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Y187" s="1">
        <f ca="1">SUMIFS(INDIRECT($F$1&amp;$F187&amp;":"&amp;$F187),INDIRECT($F$1&amp;dbP!$D$2&amp;":"&amp;dbP!$D$2),"&gt;="&amp;Y$6,INDIRECT($F$1&amp;dbP!$D$2&amp;":"&amp;dbP!$D$2),"&lt;="&amp;Y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Z187" s="1">
        <f ca="1">SUMIFS(INDIRECT($F$1&amp;$F187&amp;":"&amp;$F187),INDIRECT($F$1&amp;dbP!$D$2&amp;":"&amp;dbP!$D$2),"&gt;="&amp;Z$6,INDIRECT($F$1&amp;dbP!$D$2&amp;":"&amp;dbP!$D$2),"&lt;="&amp;Z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1093034.8164059999</v>
      </c>
      <c r="AA187" s="1">
        <f ca="1">SUMIFS(INDIRECT($F$1&amp;$F187&amp;":"&amp;$F187),INDIRECT($F$1&amp;dbP!$D$2&amp;":"&amp;dbP!$D$2),"&gt;="&amp;AA$6,INDIRECT($F$1&amp;dbP!$D$2&amp;":"&amp;dbP!$D$2),"&lt;="&amp;AA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B187" s="1">
        <f ca="1">SUMIFS(INDIRECT($F$1&amp;$F187&amp;":"&amp;$F187),INDIRECT($F$1&amp;dbP!$D$2&amp;":"&amp;dbP!$D$2),"&gt;="&amp;AB$6,INDIRECT($F$1&amp;dbP!$D$2&amp;":"&amp;dbP!$D$2),"&lt;="&amp;AB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C187" s="1">
        <f ca="1">SUMIFS(INDIRECT($F$1&amp;$F187&amp;":"&amp;$F187),INDIRECT($F$1&amp;dbP!$D$2&amp;":"&amp;dbP!$D$2),"&gt;="&amp;AC$6,INDIRECT($F$1&amp;dbP!$D$2&amp;":"&amp;dbP!$D$2),"&lt;="&amp;AC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D187" s="1">
        <f ca="1">SUMIFS(INDIRECT($F$1&amp;$F187&amp;":"&amp;$F187),INDIRECT($F$1&amp;dbP!$D$2&amp;":"&amp;dbP!$D$2),"&gt;="&amp;AD$6,INDIRECT($F$1&amp;dbP!$D$2&amp;":"&amp;dbP!$D$2),"&lt;="&amp;AD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E187" s="1">
        <f ca="1">SUMIFS(INDIRECT($F$1&amp;$F187&amp;":"&amp;$F187),INDIRECT($F$1&amp;dbP!$D$2&amp;":"&amp;dbP!$D$2),"&gt;="&amp;AE$6,INDIRECT($F$1&amp;dbP!$D$2&amp;":"&amp;dbP!$D$2),"&lt;="&amp;AE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F187" s="1">
        <f ca="1">SUMIFS(INDIRECT($F$1&amp;$F187&amp;":"&amp;$F187),INDIRECT($F$1&amp;dbP!$D$2&amp;":"&amp;dbP!$D$2),"&gt;="&amp;AF$6,INDIRECT($F$1&amp;dbP!$D$2&amp;":"&amp;dbP!$D$2),"&lt;="&amp;AF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G187" s="1">
        <f ca="1">SUMIFS(INDIRECT($F$1&amp;$F187&amp;":"&amp;$F187),INDIRECT($F$1&amp;dbP!$D$2&amp;":"&amp;dbP!$D$2),"&gt;="&amp;AG$6,INDIRECT($F$1&amp;dbP!$D$2&amp;":"&amp;dbP!$D$2),"&lt;="&amp;AG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H187" s="1">
        <f ca="1">SUMIFS(INDIRECT($F$1&amp;$F187&amp;":"&amp;$F187),INDIRECT($F$1&amp;dbP!$D$2&amp;":"&amp;dbP!$D$2),"&gt;="&amp;AH$6,INDIRECT($F$1&amp;dbP!$D$2&amp;":"&amp;dbP!$D$2),"&lt;="&amp;AH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I187" s="1">
        <f ca="1">SUMIFS(INDIRECT($F$1&amp;$F187&amp;":"&amp;$F187),INDIRECT($F$1&amp;dbP!$D$2&amp;":"&amp;dbP!$D$2),"&gt;="&amp;AI$6,INDIRECT($F$1&amp;dbP!$D$2&amp;":"&amp;dbP!$D$2),"&lt;="&amp;AI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J187" s="1">
        <f ca="1">SUMIFS(INDIRECT($F$1&amp;$F187&amp;":"&amp;$F187),INDIRECT($F$1&amp;dbP!$D$2&amp;":"&amp;dbP!$D$2),"&gt;="&amp;AJ$6,INDIRECT($F$1&amp;dbP!$D$2&amp;":"&amp;dbP!$D$2),"&lt;="&amp;AJ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K187" s="1">
        <f ca="1">SUMIFS(INDIRECT($F$1&amp;$F187&amp;":"&amp;$F187),INDIRECT($F$1&amp;dbP!$D$2&amp;":"&amp;dbP!$D$2),"&gt;="&amp;AK$6,INDIRECT($F$1&amp;dbP!$D$2&amp;":"&amp;dbP!$D$2),"&lt;="&amp;AK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L187" s="1">
        <f ca="1">SUMIFS(INDIRECT($F$1&amp;$F187&amp;":"&amp;$F187),INDIRECT($F$1&amp;dbP!$D$2&amp;":"&amp;dbP!$D$2),"&gt;="&amp;AL$6,INDIRECT($F$1&amp;dbP!$D$2&amp;":"&amp;dbP!$D$2),"&lt;="&amp;AL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M187" s="1">
        <f ca="1">SUMIFS(INDIRECT($F$1&amp;$F187&amp;":"&amp;$F187),INDIRECT($F$1&amp;dbP!$D$2&amp;":"&amp;dbP!$D$2),"&gt;="&amp;AM$6,INDIRECT($F$1&amp;dbP!$D$2&amp;":"&amp;dbP!$D$2),"&lt;="&amp;AM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N187" s="1">
        <f ca="1">SUMIFS(INDIRECT($F$1&amp;$F187&amp;":"&amp;$F187),INDIRECT($F$1&amp;dbP!$D$2&amp;":"&amp;dbP!$D$2),"&gt;="&amp;AN$6,INDIRECT($F$1&amp;dbP!$D$2&amp;":"&amp;dbP!$D$2),"&lt;="&amp;AN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O187" s="1">
        <f ca="1">SUMIFS(INDIRECT($F$1&amp;$F187&amp;":"&amp;$F187),INDIRECT($F$1&amp;dbP!$D$2&amp;":"&amp;dbP!$D$2),"&gt;="&amp;AO$6,INDIRECT($F$1&amp;dbP!$D$2&amp;":"&amp;dbP!$D$2),"&lt;="&amp;AO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P187" s="1">
        <f ca="1">SUMIFS(INDIRECT($F$1&amp;$F187&amp;":"&amp;$F187),INDIRECT($F$1&amp;dbP!$D$2&amp;":"&amp;dbP!$D$2),"&gt;="&amp;AP$6,INDIRECT($F$1&amp;dbP!$D$2&amp;":"&amp;dbP!$D$2),"&lt;="&amp;AP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Q187" s="1">
        <f ca="1">SUMIFS(INDIRECT($F$1&amp;$F187&amp;":"&amp;$F187),INDIRECT($F$1&amp;dbP!$D$2&amp;":"&amp;dbP!$D$2),"&gt;="&amp;AQ$6,INDIRECT($F$1&amp;dbP!$D$2&amp;":"&amp;dbP!$D$2),"&lt;="&amp;AQ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R187" s="1">
        <f ca="1">SUMIFS(INDIRECT($F$1&amp;$F187&amp;":"&amp;$F187),INDIRECT($F$1&amp;dbP!$D$2&amp;":"&amp;dbP!$D$2),"&gt;="&amp;AR$6,INDIRECT($F$1&amp;dbP!$D$2&amp;":"&amp;dbP!$D$2),"&lt;="&amp;AR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S187" s="1">
        <f ca="1">SUMIFS(INDIRECT($F$1&amp;$F187&amp;":"&amp;$F187),INDIRECT($F$1&amp;dbP!$D$2&amp;":"&amp;dbP!$D$2),"&gt;="&amp;AS$6,INDIRECT($F$1&amp;dbP!$D$2&amp;":"&amp;dbP!$D$2),"&lt;="&amp;AS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T187" s="1">
        <f ca="1">SUMIFS(INDIRECT($F$1&amp;$F187&amp;":"&amp;$F187),INDIRECT($F$1&amp;dbP!$D$2&amp;":"&amp;dbP!$D$2),"&gt;="&amp;AT$6,INDIRECT($F$1&amp;dbP!$D$2&amp;":"&amp;dbP!$D$2),"&lt;="&amp;AT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U187" s="1">
        <f ca="1">SUMIFS(INDIRECT($F$1&amp;$F187&amp;":"&amp;$F187),INDIRECT($F$1&amp;dbP!$D$2&amp;":"&amp;dbP!$D$2),"&gt;="&amp;AU$6,INDIRECT($F$1&amp;dbP!$D$2&amp;":"&amp;dbP!$D$2),"&lt;="&amp;AU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V187" s="1">
        <f ca="1">SUMIFS(INDIRECT($F$1&amp;$F187&amp;":"&amp;$F187),INDIRECT($F$1&amp;dbP!$D$2&amp;":"&amp;dbP!$D$2),"&gt;="&amp;AV$6,INDIRECT($F$1&amp;dbP!$D$2&amp;":"&amp;dbP!$D$2),"&lt;="&amp;AV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W187" s="1">
        <f ca="1">SUMIFS(INDIRECT($F$1&amp;$F187&amp;":"&amp;$F187),INDIRECT($F$1&amp;dbP!$D$2&amp;":"&amp;dbP!$D$2),"&gt;="&amp;AW$6,INDIRECT($F$1&amp;dbP!$D$2&amp;":"&amp;dbP!$D$2),"&lt;="&amp;AW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X187" s="1">
        <f ca="1">SUMIFS(INDIRECT($F$1&amp;$F187&amp;":"&amp;$F187),INDIRECT($F$1&amp;dbP!$D$2&amp;":"&amp;dbP!$D$2),"&gt;="&amp;AX$6,INDIRECT($F$1&amp;dbP!$D$2&amp;":"&amp;dbP!$D$2),"&lt;="&amp;AX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Y187" s="1">
        <f ca="1">SUMIFS(INDIRECT($F$1&amp;$F187&amp;":"&amp;$F187),INDIRECT($F$1&amp;dbP!$D$2&amp;":"&amp;dbP!$D$2),"&gt;="&amp;AY$6,INDIRECT($F$1&amp;dbP!$D$2&amp;":"&amp;dbP!$D$2),"&lt;="&amp;AY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Z187" s="1">
        <f ca="1">SUMIFS(INDIRECT($F$1&amp;$F187&amp;":"&amp;$F187),INDIRECT($F$1&amp;dbP!$D$2&amp;":"&amp;dbP!$D$2),"&gt;="&amp;AZ$6,INDIRECT($F$1&amp;dbP!$D$2&amp;":"&amp;dbP!$D$2),"&lt;="&amp;AZ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A187" s="1">
        <f ca="1">SUMIFS(INDIRECT($F$1&amp;$F187&amp;":"&amp;$F187),INDIRECT($F$1&amp;dbP!$D$2&amp;":"&amp;dbP!$D$2),"&gt;="&amp;BA$6,INDIRECT($F$1&amp;dbP!$D$2&amp;":"&amp;dbP!$D$2),"&lt;="&amp;BA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B187" s="1">
        <f ca="1">SUMIFS(INDIRECT($F$1&amp;$F187&amp;":"&amp;$F187),INDIRECT($F$1&amp;dbP!$D$2&amp;":"&amp;dbP!$D$2),"&gt;="&amp;BB$6,INDIRECT($F$1&amp;dbP!$D$2&amp;":"&amp;dbP!$D$2),"&lt;="&amp;BB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C187" s="1">
        <f ca="1">SUMIFS(INDIRECT($F$1&amp;$F187&amp;":"&amp;$F187),INDIRECT($F$1&amp;dbP!$D$2&amp;":"&amp;dbP!$D$2),"&gt;="&amp;BC$6,INDIRECT($F$1&amp;dbP!$D$2&amp;":"&amp;dbP!$D$2),"&lt;="&amp;BC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D187" s="1">
        <f ca="1">SUMIFS(INDIRECT($F$1&amp;$F187&amp;":"&amp;$F187),INDIRECT($F$1&amp;dbP!$D$2&amp;":"&amp;dbP!$D$2),"&gt;="&amp;BD$6,INDIRECT($F$1&amp;dbP!$D$2&amp;":"&amp;dbP!$D$2),"&lt;="&amp;BD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E187" s="1">
        <f ca="1">SUMIFS(INDIRECT($F$1&amp;$F187&amp;":"&amp;$F187),INDIRECT($F$1&amp;dbP!$D$2&amp;":"&amp;dbP!$D$2),"&gt;="&amp;BE$6,INDIRECT($F$1&amp;dbP!$D$2&amp;":"&amp;dbP!$D$2),"&lt;="&amp;BE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</row>
    <row r="188" spans="2:57" x14ac:dyDescent="0.3">
      <c r="B188" s="1">
        <f>MAX(B$153:B187)+1</f>
        <v>51</v>
      </c>
      <c r="F188" s="1" t="str">
        <f ca="1">INDIRECT($B$1&amp;Items!H$2&amp;$B188)</f>
        <v>Y</v>
      </c>
      <c r="H188" s="13" t="str">
        <f ca="1">INDIRECT($B$1&amp;Items!E$2&amp;$B188)</f>
        <v>Начисление себестоимостных затрат</v>
      </c>
      <c r="I188" s="13" t="str">
        <f ca="1">IF(INDIRECT($B$1&amp;Items!F$2&amp;$B188)="",H188,INDIRECT($B$1&amp;Items!F$2&amp;$B188))</f>
        <v>Начисление затрат этапа-3 бизнес-процесса</v>
      </c>
      <c r="J188" s="1" t="str">
        <f ca="1">IF(INDIRECT($B$1&amp;Items!G$2&amp;$B188)="",IF(H188&lt;&gt;I188,"  "&amp;I188,I188),"    "&amp;INDIRECT($B$1&amp;Items!G$2&amp;$B188))</f>
        <v xml:space="preserve">    Производственные затраты-20</v>
      </c>
      <c r="S188" s="1">
        <f ca="1">SUM($U188:INDIRECT(ADDRESS(ROW(),SUMIFS($1:$1,$5:$5,MAX($5:$5)))))</f>
        <v>1489279.0922999999</v>
      </c>
      <c r="V188" s="1">
        <f ca="1">SUMIFS(INDIRECT($F$1&amp;$F188&amp;":"&amp;$F188),INDIRECT($F$1&amp;dbP!$D$2&amp;":"&amp;dbP!$D$2),"&gt;="&amp;V$6,INDIRECT($F$1&amp;dbP!$D$2&amp;":"&amp;dbP!$D$2),"&lt;="&amp;V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W188" s="1">
        <f ca="1">SUMIFS(INDIRECT($F$1&amp;$F188&amp;":"&amp;$F188),INDIRECT($F$1&amp;dbP!$D$2&amp;":"&amp;dbP!$D$2),"&gt;="&amp;W$6,INDIRECT($F$1&amp;dbP!$D$2&amp;":"&amp;dbP!$D$2),"&lt;="&amp;W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X188" s="1">
        <f ca="1">SUMIFS(INDIRECT($F$1&amp;$F188&amp;":"&amp;$F188),INDIRECT($F$1&amp;dbP!$D$2&amp;":"&amp;dbP!$D$2),"&gt;="&amp;X$6,INDIRECT($F$1&amp;dbP!$D$2&amp;":"&amp;dbP!$D$2),"&lt;="&amp;X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Y188" s="1">
        <f ca="1">SUMIFS(INDIRECT($F$1&amp;$F188&amp;":"&amp;$F188),INDIRECT($F$1&amp;dbP!$D$2&amp;":"&amp;dbP!$D$2),"&gt;="&amp;Y$6,INDIRECT($F$1&amp;dbP!$D$2&amp;":"&amp;dbP!$D$2),"&lt;="&amp;Y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Z188" s="1">
        <f ca="1">SUMIFS(INDIRECT($F$1&amp;$F188&amp;":"&amp;$F188),INDIRECT($F$1&amp;dbP!$D$2&amp;":"&amp;dbP!$D$2),"&gt;="&amp;Z$6,INDIRECT($F$1&amp;dbP!$D$2&amp;":"&amp;dbP!$D$2),"&lt;="&amp;Z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1489279.0922999999</v>
      </c>
      <c r="AA188" s="1">
        <f ca="1">SUMIFS(INDIRECT($F$1&amp;$F188&amp;":"&amp;$F188),INDIRECT($F$1&amp;dbP!$D$2&amp;":"&amp;dbP!$D$2),"&gt;="&amp;AA$6,INDIRECT($F$1&amp;dbP!$D$2&amp;":"&amp;dbP!$D$2),"&lt;="&amp;AA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B188" s="1">
        <f ca="1">SUMIFS(INDIRECT($F$1&amp;$F188&amp;":"&amp;$F188),INDIRECT($F$1&amp;dbP!$D$2&amp;":"&amp;dbP!$D$2),"&gt;="&amp;AB$6,INDIRECT($F$1&amp;dbP!$D$2&amp;":"&amp;dbP!$D$2),"&lt;="&amp;AB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C188" s="1">
        <f ca="1">SUMIFS(INDIRECT($F$1&amp;$F188&amp;":"&amp;$F188),INDIRECT($F$1&amp;dbP!$D$2&amp;":"&amp;dbP!$D$2),"&gt;="&amp;AC$6,INDIRECT($F$1&amp;dbP!$D$2&amp;":"&amp;dbP!$D$2),"&lt;="&amp;AC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D188" s="1">
        <f ca="1">SUMIFS(INDIRECT($F$1&amp;$F188&amp;":"&amp;$F188),INDIRECT($F$1&amp;dbP!$D$2&amp;":"&amp;dbP!$D$2),"&gt;="&amp;AD$6,INDIRECT($F$1&amp;dbP!$D$2&amp;":"&amp;dbP!$D$2),"&lt;="&amp;AD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E188" s="1">
        <f ca="1">SUMIFS(INDIRECT($F$1&amp;$F188&amp;":"&amp;$F188),INDIRECT($F$1&amp;dbP!$D$2&amp;":"&amp;dbP!$D$2),"&gt;="&amp;AE$6,INDIRECT($F$1&amp;dbP!$D$2&amp;":"&amp;dbP!$D$2),"&lt;="&amp;AE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F188" s="1">
        <f ca="1">SUMIFS(INDIRECT($F$1&amp;$F188&amp;":"&amp;$F188),INDIRECT($F$1&amp;dbP!$D$2&amp;":"&amp;dbP!$D$2),"&gt;="&amp;AF$6,INDIRECT($F$1&amp;dbP!$D$2&amp;":"&amp;dbP!$D$2),"&lt;="&amp;AF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G188" s="1">
        <f ca="1">SUMIFS(INDIRECT($F$1&amp;$F188&amp;":"&amp;$F188),INDIRECT($F$1&amp;dbP!$D$2&amp;":"&amp;dbP!$D$2),"&gt;="&amp;AG$6,INDIRECT($F$1&amp;dbP!$D$2&amp;":"&amp;dbP!$D$2),"&lt;="&amp;AG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H188" s="1">
        <f ca="1">SUMIFS(INDIRECT($F$1&amp;$F188&amp;":"&amp;$F188),INDIRECT($F$1&amp;dbP!$D$2&amp;":"&amp;dbP!$D$2),"&gt;="&amp;AH$6,INDIRECT($F$1&amp;dbP!$D$2&amp;":"&amp;dbP!$D$2),"&lt;="&amp;AH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I188" s="1">
        <f ca="1">SUMIFS(INDIRECT($F$1&amp;$F188&amp;":"&amp;$F188),INDIRECT($F$1&amp;dbP!$D$2&amp;":"&amp;dbP!$D$2),"&gt;="&amp;AI$6,INDIRECT($F$1&amp;dbP!$D$2&amp;":"&amp;dbP!$D$2),"&lt;="&amp;AI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J188" s="1">
        <f ca="1">SUMIFS(INDIRECT($F$1&amp;$F188&amp;":"&amp;$F188),INDIRECT($F$1&amp;dbP!$D$2&amp;":"&amp;dbP!$D$2),"&gt;="&amp;AJ$6,INDIRECT($F$1&amp;dbP!$D$2&amp;":"&amp;dbP!$D$2),"&lt;="&amp;AJ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K188" s="1">
        <f ca="1">SUMIFS(INDIRECT($F$1&amp;$F188&amp;":"&amp;$F188),INDIRECT($F$1&amp;dbP!$D$2&amp;":"&amp;dbP!$D$2),"&gt;="&amp;AK$6,INDIRECT($F$1&amp;dbP!$D$2&amp;":"&amp;dbP!$D$2),"&lt;="&amp;AK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L188" s="1">
        <f ca="1">SUMIFS(INDIRECT($F$1&amp;$F188&amp;":"&amp;$F188),INDIRECT($F$1&amp;dbP!$D$2&amp;":"&amp;dbP!$D$2),"&gt;="&amp;AL$6,INDIRECT($F$1&amp;dbP!$D$2&amp;":"&amp;dbP!$D$2),"&lt;="&amp;AL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M188" s="1">
        <f ca="1">SUMIFS(INDIRECT($F$1&amp;$F188&amp;":"&amp;$F188),INDIRECT($F$1&amp;dbP!$D$2&amp;":"&amp;dbP!$D$2),"&gt;="&amp;AM$6,INDIRECT($F$1&amp;dbP!$D$2&amp;":"&amp;dbP!$D$2),"&lt;="&amp;AM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N188" s="1">
        <f ca="1">SUMIFS(INDIRECT($F$1&amp;$F188&amp;":"&amp;$F188),INDIRECT($F$1&amp;dbP!$D$2&amp;":"&amp;dbP!$D$2),"&gt;="&amp;AN$6,INDIRECT($F$1&amp;dbP!$D$2&amp;":"&amp;dbP!$D$2),"&lt;="&amp;AN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O188" s="1">
        <f ca="1">SUMIFS(INDIRECT($F$1&amp;$F188&amp;":"&amp;$F188),INDIRECT($F$1&amp;dbP!$D$2&amp;":"&amp;dbP!$D$2),"&gt;="&amp;AO$6,INDIRECT($F$1&amp;dbP!$D$2&amp;":"&amp;dbP!$D$2),"&lt;="&amp;AO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P188" s="1">
        <f ca="1">SUMIFS(INDIRECT($F$1&amp;$F188&amp;":"&amp;$F188),INDIRECT($F$1&amp;dbP!$D$2&amp;":"&amp;dbP!$D$2),"&gt;="&amp;AP$6,INDIRECT($F$1&amp;dbP!$D$2&amp;":"&amp;dbP!$D$2),"&lt;="&amp;AP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Q188" s="1">
        <f ca="1">SUMIFS(INDIRECT($F$1&amp;$F188&amp;":"&amp;$F188),INDIRECT($F$1&amp;dbP!$D$2&amp;":"&amp;dbP!$D$2),"&gt;="&amp;AQ$6,INDIRECT($F$1&amp;dbP!$D$2&amp;":"&amp;dbP!$D$2),"&lt;="&amp;AQ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R188" s="1">
        <f ca="1">SUMIFS(INDIRECT($F$1&amp;$F188&amp;":"&amp;$F188),INDIRECT($F$1&amp;dbP!$D$2&amp;":"&amp;dbP!$D$2),"&gt;="&amp;AR$6,INDIRECT($F$1&amp;dbP!$D$2&amp;":"&amp;dbP!$D$2),"&lt;="&amp;AR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S188" s="1">
        <f ca="1">SUMIFS(INDIRECT($F$1&amp;$F188&amp;":"&amp;$F188),INDIRECT($F$1&amp;dbP!$D$2&amp;":"&amp;dbP!$D$2),"&gt;="&amp;AS$6,INDIRECT($F$1&amp;dbP!$D$2&amp;":"&amp;dbP!$D$2),"&lt;="&amp;AS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T188" s="1">
        <f ca="1">SUMIFS(INDIRECT($F$1&amp;$F188&amp;":"&amp;$F188),INDIRECT($F$1&amp;dbP!$D$2&amp;":"&amp;dbP!$D$2),"&gt;="&amp;AT$6,INDIRECT($F$1&amp;dbP!$D$2&amp;":"&amp;dbP!$D$2),"&lt;="&amp;AT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U188" s="1">
        <f ca="1">SUMIFS(INDIRECT($F$1&amp;$F188&amp;":"&amp;$F188),INDIRECT($F$1&amp;dbP!$D$2&amp;":"&amp;dbP!$D$2),"&gt;="&amp;AU$6,INDIRECT($F$1&amp;dbP!$D$2&amp;":"&amp;dbP!$D$2),"&lt;="&amp;AU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V188" s="1">
        <f ca="1">SUMIFS(INDIRECT($F$1&amp;$F188&amp;":"&amp;$F188),INDIRECT($F$1&amp;dbP!$D$2&amp;":"&amp;dbP!$D$2),"&gt;="&amp;AV$6,INDIRECT($F$1&amp;dbP!$D$2&amp;":"&amp;dbP!$D$2),"&lt;="&amp;AV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W188" s="1">
        <f ca="1">SUMIFS(INDIRECT($F$1&amp;$F188&amp;":"&amp;$F188),INDIRECT($F$1&amp;dbP!$D$2&amp;":"&amp;dbP!$D$2),"&gt;="&amp;AW$6,INDIRECT($F$1&amp;dbP!$D$2&amp;":"&amp;dbP!$D$2),"&lt;="&amp;AW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X188" s="1">
        <f ca="1">SUMIFS(INDIRECT($F$1&amp;$F188&amp;":"&amp;$F188),INDIRECT($F$1&amp;dbP!$D$2&amp;":"&amp;dbP!$D$2),"&gt;="&amp;AX$6,INDIRECT($F$1&amp;dbP!$D$2&amp;":"&amp;dbP!$D$2),"&lt;="&amp;AX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Y188" s="1">
        <f ca="1">SUMIFS(INDIRECT($F$1&amp;$F188&amp;":"&amp;$F188),INDIRECT($F$1&amp;dbP!$D$2&amp;":"&amp;dbP!$D$2),"&gt;="&amp;AY$6,INDIRECT($F$1&amp;dbP!$D$2&amp;":"&amp;dbP!$D$2),"&lt;="&amp;AY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Z188" s="1">
        <f ca="1">SUMIFS(INDIRECT($F$1&amp;$F188&amp;":"&amp;$F188),INDIRECT($F$1&amp;dbP!$D$2&amp;":"&amp;dbP!$D$2),"&gt;="&amp;AZ$6,INDIRECT($F$1&amp;dbP!$D$2&amp;":"&amp;dbP!$D$2),"&lt;="&amp;AZ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A188" s="1">
        <f ca="1">SUMIFS(INDIRECT($F$1&amp;$F188&amp;":"&amp;$F188),INDIRECT($F$1&amp;dbP!$D$2&amp;":"&amp;dbP!$D$2),"&gt;="&amp;BA$6,INDIRECT($F$1&amp;dbP!$D$2&amp;":"&amp;dbP!$D$2),"&lt;="&amp;BA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B188" s="1">
        <f ca="1">SUMIFS(INDIRECT($F$1&amp;$F188&amp;":"&amp;$F188),INDIRECT($F$1&amp;dbP!$D$2&amp;":"&amp;dbP!$D$2),"&gt;="&amp;BB$6,INDIRECT($F$1&amp;dbP!$D$2&amp;":"&amp;dbP!$D$2),"&lt;="&amp;BB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C188" s="1">
        <f ca="1">SUMIFS(INDIRECT($F$1&amp;$F188&amp;":"&amp;$F188),INDIRECT($F$1&amp;dbP!$D$2&amp;":"&amp;dbP!$D$2),"&gt;="&amp;BC$6,INDIRECT($F$1&amp;dbP!$D$2&amp;":"&amp;dbP!$D$2),"&lt;="&amp;BC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D188" s="1">
        <f ca="1">SUMIFS(INDIRECT($F$1&amp;$F188&amp;":"&amp;$F188),INDIRECT($F$1&amp;dbP!$D$2&amp;":"&amp;dbP!$D$2),"&gt;="&amp;BD$6,INDIRECT($F$1&amp;dbP!$D$2&amp;":"&amp;dbP!$D$2),"&lt;="&amp;BD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E188" s="1">
        <f ca="1">SUMIFS(INDIRECT($F$1&amp;$F188&amp;":"&amp;$F188),INDIRECT($F$1&amp;dbP!$D$2&amp;":"&amp;dbP!$D$2),"&gt;="&amp;BE$6,INDIRECT($F$1&amp;dbP!$D$2&amp;":"&amp;dbP!$D$2),"&lt;="&amp;BE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</row>
    <row r="189" spans="2:57" x14ac:dyDescent="0.3">
      <c r="B189" s="1">
        <f>MAX(B$153:B188)+1</f>
        <v>52</v>
      </c>
      <c r="F189" s="1" t="str">
        <f ca="1">INDIRECT($B$1&amp;Items!H$2&amp;$B189)</f>
        <v>Y</v>
      </c>
      <c r="H189" s="13" t="str">
        <f ca="1">INDIRECT($B$1&amp;Items!E$2&amp;$B189)</f>
        <v>Начисление себестоимостных затрат</v>
      </c>
      <c r="I189" s="13" t="str">
        <f ca="1">IF(INDIRECT($B$1&amp;Items!F$2&amp;$B189)="",H189,INDIRECT($B$1&amp;Items!F$2&amp;$B189))</f>
        <v>Начисление затрат этапа-3 бизнес-процесса</v>
      </c>
      <c r="J189" s="1" t="str">
        <f ca="1">IF(INDIRECT($B$1&amp;Items!G$2&amp;$B189)="",IF(H189&lt;&gt;I189,"  "&amp;I189,I189),"    "&amp;INDIRECT($B$1&amp;Items!G$2&amp;$B189))</f>
        <v xml:space="preserve">    Производственные затраты-21</v>
      </c>
      <c r="S189" s="1">
        <f ca="1">SUM($U189:INDIRECT(ADDRESS(ROW(),SUMIFS($1:$1,$5:$5,MAX($5:$5)))))</f>
        <v>1069040.2893000001</v>
      </c>
      <c r="V189" s="1">
        <f ca="1">SUMIFS(INDIRECT($F$1&amp;$F189&amp;":"&amp;$F189),INDIRECT($F$1&amp;dbP!$D$2&amp;":"&amp;dbP!$D$2),"&gt;="&amp;V$6,INDIRECT($F$1&amp;dbP!$D$2&amp;":"&amp;dbP!$D$2),"&lt;="&amp;V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W189" s="1">
        <f ca="1">SUMIFS(INDIRECT($F$1&amp;$F189&amp;":"&amp;$F189),INDIRECT($F$1&amp;dbP!$D$2&amp;":"&amp;dbP!$D$2),"&gt;="&amp;W$6,INDIRECT($F$1&amp;dbP!$D$2&amp;":"&amp;dbP!$D$2),"&lt;="&amp;W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X189" s="1">
        <f ca="1">SUMIFS(INDIRECT($F$1&amp;$F189&amp;":"&amp;$F189),INDIRECT($F$1&amp;dbP!$D$2&amp;":"&amp;dbP!$D$2),"&gt;="&amp;X$6,INDIRECT($F$1&amp;dbP!$D$2&amp;":"&amp;dbP!$D$2),"&lt;="&amp;X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Y189" s="1">
        <f ca="1">SUMIFS(INDIRECT($F$1&amp;$F189&amp;":"&amp;$F189),INDIRECT($F$1&amp;dbP!$D$2&amp;":"&amp;dbP!$D$2),"&gt;="&amp;Y$6,INDIRECT($F$1&amp;dbP!$D$2&amp;":"&amp;dbP!$D$2),"&lt;="&amp;Y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Z189" s="1">
        <f ca="1">SUMIFS(INDIRECT($F$1&amp;$F189&amp;":"&amp;$F189),INDIRECT($F$1&amp;dbP!$D$2&amp;":"&amp;dbP!$D$2),"&gt;="&amp;Z$6,INDIRECT($F$1&amp;dbP!$D$2&amp;":"&amp;dbP!$D$2),"&lt;="&amp;Z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1069040.2893000001</v>
      </c>
      <c r="AA189" s="1">
        <f ca="1">SUMIFS(INDIRECT($F$1&amp;$F189&amp;":"&amp;$F189),INDIRECT($F$1&amp;dbP!$D$2&amp;":"&amp;dbP!$D$2),"&gt;="&amp;AA$6,INDIRECT($F$1&amp;dbP!$D$2&amp;":"&amp;dbP!$D$2),"&lt;="&amp;AA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B189" s="1">
        <f ca="1">SUMIFS(INDIRECT($F$1&amp;$F189&amp;":"&amp;$F189),INDIRECT($F$1&amp;dbP!$D$2&amp;":"&amp;dbP!$D$2),"&gt;="&amp;AB$6,INDIRECT($F$1&amp;dbP!$D$2&amp;":"&amp;dbP!$D$2),"&lt;="&amp;AB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C189" s="1">
        <f ca="1">SUMIFS(INDIRECT($F$1&amp;$F189&amp;":"&amp;$F189),INDIRECT($F$1&amp;dbP!$D$2&amp;":"&amp;dbP!$D$2),"&gt;="&amp;AC$6,INDIRECT($F$1&amp;dbP!$D$2&amp;":"&amp;dbP!$D$2),"&lt;="&amp;AC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D189" s="1">
        <f ca="1">SUMIFS(INDIRECT($F$1&amp;$F189&amp;":"&amp;$F189),INDIRECT($F$1&amp;dbP!$D$2&amp;":"&amp;dbP!$D$2),"&gt;="&amp;AD$6,INDIRECT($F$1&amp;dbP!$D$2&amp;":"&amp;dbP!$D$2),"&lt;="&amp;AD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E189" s="1">
        <f ca="1">SUMIFS(INDIRECT($F$1&amp;$F189&amp;":"&amp;$F189),INDIRECT($F$1&amp;dbP!$D$2&amp;":"&amp;dbP!$D$2),"&gt;="&amp;AE$6,INDIRECT($F$1&amp;dbP!$D$2&amp;":"&amp;dbP!$D$2),"&lt;="&amp;AE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F189" s="1">
        <f ca="1">SUMIFS(INDIRECT($F$1&amp;$F189&amp;":"&amp;$F189),INDIRECT($F$1&amp;dbP!$D$2&amp;":"&amp;dbP!$D$2),"&gt;="&amp;AF$6,INDIRECT($F$1&amp;dbP!$D$2&amp;":"&amp;dbP!$D$2),"&lt;="&amp;AF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G189" s="1">
        <f ca="1">SUMIFS(INDIRECT($F$1&amp;$F189&amp;":"&amp;$F189),INDIRECT($F$1&amp;dbP!$D$2&amp;":"&amp;dbP!$D$2),"&gt;="&amp;AG$6,INDIRECT($F$1&amp;dbP!$D$2&amp;":"&amp;dbP!$D$2),"&lt;="&amp;AG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H189" s="1">
        <f ca="1">SUMIFS(INDIRECT($F$1&amp;$F189&amp;":"&amp;$F189),INDIRECT($F$1&amp;dbP!$D$2&amp;":"&amp;dbP!$D$2),"&gt;="&amp;AH$6,INDIRECT($F$1&amp;dbP!$D$2&amp;":"&amp;dbP!$D$2),"&lt;="&amp;AH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I189" s="1">
        <f ca="1">SUMIFS(INDIRECT($F$1&amp;$F189&amp;":"&amp;$F189),INDIRECT($F$1&amp;dbP!$D$2&amp;":"&amp;dbP!$D$2),"&gt;="&amp;AI$6,INDIRECT($F$1&amp;dbP!$D$2&amp;":"&amp;dbP!$D$2),"&lt;="&amp;AI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J189" s="1">
        <f ca="1">SUMIFS(INDIRECT($F$1&amp;$F189&amp;":"&amp;$F189),INDIRECT($F$1&amp;dbP!$D$2&amp;":"&amp;dbP!$D$2),"&gt;="&amp;AJ$6,INDIRECT($F$1&amp;dbP!$D$2&amp;":"&amp;dbP!$D$2),"&lt;="&amp;AJ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K189" s="1">
        <f ca="1">SUMIFS(INDIRECT($F$1&amp;$F189&amp;":"&amp;$F189),INDIRECT($F$1&amp;dbP!$D$2&amp;":"&amp;dbP!$D$2),"&gt;="&amp;AK$6,INDIRECT($F$1&amp;dbP!$D$2&amp;":"&amp;dbP!$D$2),"&lt;="&amp;AK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L189" s="1">
        <f ca="1">SUMIFS(INDIRECT($F$1&amp;$F189&amp;":"&amp;$F189),INDIRECT($F$1&amp;dbP!$D$2&amp;":"&amp;dbP!$D$2),"&gt;="&amp;AL$6,INDIRECT($F$1&amp;dbP!$D$2&amp;":"&amp;dbP!$D$2),"&lt;="&amp;AL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M189" s="1">
        <f ca="1">SUMIFS(INDIRECT($F$1&amp;$F189&amp;":"&amp;$F189),INDIRECT($F$1&amp;dbP!$D$2&amp;":"&amp;dbP!$D$2),"&gt;="&amp;AM$6,INDIRECT($F$1&amp;dbP!$D$2&amp;":"&amp;dbP!$D$2),"&lt;="&amp;AM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N189" s="1">
        <f ca="1">SUMIFS(INDIRECT($F$1&amp;$F189&amp;":"&amp;$F189),INDIRECT($F$1&amp;dbP!$D$2&amp;":"&amp;dbP!$D$2),"&gt;="&amp;AN$6,INDIRECT($F$1&amp;dbP!$D$2&amp;":"&amp;dbP!$D$2),"&lt;="&amp;AN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O189" s="1">
        <f ca="1">SUMIFS(INDIRECT($F$1&amp;$F189&amp;":"&amp;$F189),INDIRECT($F$1&amp;dbP!$D$2&amp;":"&amp;dbP!$D$2),"&gt;="&amp;AO$6,INDIRECT($F$1&amp;dbP!$D$2&amp;":"&amp;dbP!$D$2),"&lt;="&amp;AO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P189" s="1">
        <f ca="1">SUMIFS(INDIRECT($F$1&amp;$F189&amp;":"&amp;$F189),INDIRECT($F$1&amp;dbP!$D$2&amp;":"&amp;dbP!$D$2),"&gt;="&amp;AP$6,INDIRECT($F$1&amp;dbP!$D$2&amp;":"&amp;dbP!$D$2),"&lt;="&amp;AP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Q189" s="1">
        <f ca="1">SUMIFS(INDIRECT($F$1&amp;$F189&amp;":"&amp;$F189),INDIRECT($F$1&amp;dbP!$D$2&amp;":"&amp;dbP!$D$2),"&gt;="&amp;AQ$6,INDIRECT($F$1&amp;dbP!$D$2&amp;":"&amp;dbP!$D$2),"&lt;="&amp;AQ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R189" s="1">
        <f ca="1">SUMIFS(INDIRECT($F$1&amp;$F189&amp;":"&amp;$F189),INDIRECT($F$1&amp;dbP!$D$2&amp;":"&amp;dbP!$D$2),"&gt;="&amp;AR$6,INDIRECT($F$1&amp;dbP!$D$2&amp;":"&amp;dbP!$D$2),"&lt;="&amp;AR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S189" s="1">
        <f ca="1">SUMIFS(INDIRECT($F$1&amp;$F189&amp;":"&amp;$F189),INDIRECT($F$1&amp;dbP!$D$2&amp;":"&amp;dbP!$D$2),"&gt;="&amp;AS$6,INDIRECT($F$1&amp;dbP!$D$2&amp;":"&amp;dbP!$D$2),"&lt;="&amp;AS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T189" s="1">
        <f ca="1">SUMIFS(INDIRECT($F$1&amp;$F189&amp;":"&amp;$F189),INDIRECT($F$1&amp;dbP!$D$2&amp;":"&amp;dbP!$D$2),"&gt;="&amp;AT$6,INDIRECT($F$1&amp;dbP!$D$2&amp;":"&amp;dbP!$D$2),"&lt;="&amp;AT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U189" s="1">
        <f ca="1">SUMIFS(INDIRECT($F$1&amp;$F189&amp;":"&amp;$F189),INDIRECT($F$1&amp;dbP!$D$2&amp;":"&amp;dbP!$D$2),"&gt;="&amp;AU$6,INDIRECT($F$1&amp;dbP!$D$2&amp;":"&amp;dbP!$D$2),"&lt;="&amp;AU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V189" s="1">
        <f ca="1">SUMIFS(INDIRECT($F$1&amp;$F189&amp;":"&amp;$F189),INDIRECT($F$1&amp;dbP!$D$2&amp;":"&amp;dbP!$D$2),"&gt;="&amp;AV$6,INDIRECT($F$1&amp;dbP!$D$2&amp;":"&amp;dbP!$D$2),"&lt;="&amp;AV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W189" s="1">
        <f ca="1">SUMIFS(INDIRECT($F$1&amp;$F189&amp;":"&amp;$F189),INDIRECT($F$1&amp;dbP!$D$2&amp;":"&amp;dbP!$D$2),"&gt;="&amp;AW$6,INDIRECT($F$1&amp;dbP!$D$2&amp;":"&amp;dbP!$D$2),"&lt;="&amp;AW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X189" s="1">
        <f ca="1">SUMIFS(INDIRECT($F$1&amp;$F189&amp;":"&amp;$F189),INDIRECT($F$1&amp;dbP!$D$2&amp;":"&amp;dbP!$D$2),"&gt;="&amp;AX$6,INDIRECT($F$1&amp;dbP!$D$2&amp;":"&amp;dbP!$D$2),"&lt;="&amp;AX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Y189" s="1">
        <f ca="1">SUMIFS(INDIRECT($F$1&amp;$F189&amp;":"&amp;$F189),INDIRECT($F$1&amp;dbP!$D$2&amp;":"&amp;dbP!$D$2),"&gt;="&amp;AY$6,INDIRECT($F$1&amp;dbP!$D$2&amp;":"&amp;dbP!$D$2),"&lt;="&amp;AY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Z189" s="1">
        <f ca="1">SUMIFS(INDIRECT($F$1&amp;$F189&amp;":"&amp;$F189),INDIRECT($F$1&amp;dbP!$D$2&amp;":"&amp;dbP!$D$2),"&gt;="&amp;AZ$6,INDIRECT($F$1&amp;dbP!$D$2&amp;":"&amp;dbP!$D$2),"&lt;="&amp;AZ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A189" s="1">
        <f ca="1">SUMIFS(INDIRECT($F$1&amp;$F189&amp;":"&amp;$F189),INDIRECT($F$1&amp;dbP!$D$2&amp;":"&amp;dbP!$D$2),"&gt;="&amp;BA$6,INDIRECT($F$1&amp;dbP!$D$2&amp;":"&amp;dbP!$D$2),"&lt;="&amp;BA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B189" s="1">
        <f ca="1">SUMIFS(INDIRECT($F$1&amp;$F189&amp;":"&amp;$F189),INDIRECT($F$1&amp;dbP!$D$2&amp;":"&amp;dbP!$D$2),"&gt;="&amp;BB$6,INDIRECT($F$1&amp;dbP!$D$2&amp;":"&amp;dbP!$D$2),"&lt;="&amp;BB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C189" s="1">
        <f ca="1">SUMIFS(INDIRECT($F$1&amp;$F189&amp;":"&amp;$F189),INDIRECT($F$1&amp;dbP!$D$2&amp;":"&amp;dbP!$D$2),"&gt;="&amp;BC$6,INDIRECT($F$1&amp;dbP!$D$2&amp;":"&amp;dbP!$D$2),"&lt;="&amp;BC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D189" s="1">
        <f ca="1">SUMIFS(INDIRECT($F$1&amp;$F189&amp;":"&amp;$F189),INDIRECT($F$1&amp;dbP!$D$2&amp;":"&amp;dbP!$D$2),"&gt;="&amp;BD$6,INDIRECT($F$1&amp;dbP!$D$2&amp;":"&amp;dbP!$D$2),"&lt;="&amp;BD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E189" s="1">
        <f ca="1">SUMIFS(INDIRECT($F$1&amp;$F189&amp;":"&amp;$F189),INDIRECT($F$1&amp;dbP!$D$2&amp;":"&amp;dbP!$D$2),"&gt;="&amp;BE$6,INDIRECT($F$1&amp;dbP!$D$2&amp;":"&amp;dbP!$D$2),"&lt;="&amp;BE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</row>
    <row r="190" spans="2:57" x14ac:dyDescent="0.3">
      <c r="B190" s="1">
        <f>MAX(B$153:B189)+1</f>
        <v>53</v>
      </c>
      <c r="F190" s="1" t="str">
        <f ca="1">INDIRECT($B$1&amp;Items!H$2&amp;$B190)</f>
        <v>Y</v>
      </c>
      <c r="H190" s="13" t="str">
        <f ca="1">INDIRECT($B$1&amp;Items!E$2&amp;$B190)</f>
        <v>Начисление себестоимостных затрат</v>
      </c>
      <c r="I190" s="13" t="str">
        <f ca="1">IF(INDIRECT($B$1&amp;Items!F$2&amp;$B190)="",H190,INDIRECT($B$1&amp;Items!F$2&amp;$B190))</f>
        <v>Начисление затрат этапа-3 бизнес-процесса</v>
      </c>
      <c r="J190" s="1" t="str">
        <f ca="1">IF(INDIRECT($B$1&amp;Items!G$2&amp;$B190)="",IF(H190&lt;&gt;I190,"  "&amp;I190,I190),"    "&amp;INDIRECT($B$1&amp;Items!G$2&amp;$B190))</f>
        <v xml:space="preserve">    Производственные затраты-22</v>
      </c>
      <c r="S190" s="1">
        <f ca="1">SUM($U190:INDIRECT(ADDRESS(ROW(),SUMIFS($1:$1,$5:$5,MAX($5:$5)))))</f>
        <v>1043990.3499460001</v>
      </c>
      <c r="V190" s="1">
        <f ca="1">SUMIFS(INDIRECT($F$1&amp;$F190&amp;":"&amp;$F190),INDIRECT($F$1&amp;dbP!$D$2&amp;":"&amp;dbP!$D$2),"&gt;="&amp;V$6,INDIRECT($F$1&amp;dbP!$D$2&amp;":"&amp;dbP!$D$2),"&lt;="&amp;V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W190" s="1">
        <f ca="1">SUMIFS(INDIRECT($F$1&amp;$F190&amp;":"&amp;$F190),INDIRECT($F$1&amp;dbP!$D$2&amp;":"&amp;dbP!$D$2),"&gt;="&amp;W$6,INDIRECT($F$1&amp;dbP!$D$2&amp;":"&amp;dbP!$D$2),"&lt;="&amp;W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X190" s="1">
        <f ca="1">SUMIFS(INDIRECT($F$1&amp;$F190&amp;":"&amp;$F190),INDIRECT($F$1&amp;dbP!$D$2&amp;":"&amp;dbP!$D$2),"&gt;="&amp;X$6,INDIRECT($F$1&amp;dbP!$D$2&amp;":"&amp;dbP!$D$2),"&lt;="&amp;X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Y190" s="1">
        <f ca="1">SUMIFS(INDIRECT($F$1&amp;$F190&amp;":"&amp;$F190),INDIRECT($F$1&amp;dbP!$D$2&amp;":"&amp;dbP!$D$2),"&gt;="&amp;Y$6,INDIRECT($F$1&amp;dbP!$D$2&amp;":"&amp;dbP!$D$2),"&lt;="&amp;Y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Z190" s="1">
        <f ca="1">SUMIFS(INDIRECT($F$1&amp;$F190&amp;":"&amp;$F190),INDIRECT($F$1&amp;dbP!$D$2&amp;":"&amp;dbP!$D$2),"&gt;="&amp;Z$6,INDIRECT($F$1&amp;dbP!$D$2&amp;":"&amp;dbP!$D$2),"&lt;="&amp;Z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A190" s="1">
        <f ca="1">SUMIFS(INDIRECT($F$1&amp;$F190&amp;":"&amp;$F190),INDIRECT($F$1&amp;dbP!$D$2&amp;":"&amp;dbP!$D$2),"&gt;="&amp;AA$6,INDIRECT($F$1&amp;dbP!$D$2&amp;":"&amp;dbP!$D$2),"&lt;="&amp;AA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1043990.3499460001</v>
      </c>
      <c r="AB190" s="1">
        <f ca="1">SUMIFS(INDIRECT($F$1&amp;$F190&amp;":"&amp;$F190),INDIRECT($F$1&amp;dbP!$D$2&amp;":"&amp;dbP!$D$2),"&gt;="&amp;AB$6,INDIRECT($F$1&amp;dbP!$D$2&amp;":"&amp;dbP!$D$2),"&lt;="&amp;AB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C190" s="1">
        <f ca="1">SUMIFS(INDIRECT($F$1&amp;$F190&amp;":"&amp;$F190),INDIRECT($F$1&amp;dbP!$D$2&amp;":"&amp;dbP!$D$2),"&gt;="&amp;AC$6,INDIRECT($F$1&amp;dbP!$D$2&amp;":"&amp;dbP!$D$2),"&lt;="&amp;AC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D190" s="1">
        <f ca="1">SUMIFS(INDIRECT($F$1&amp;$F190&amp;":"&amp;$F190),INDIRECT($F$1&amp;dbP!$D$2&amp;":"&amp;dbP!$D$2),"&gt;="&amp;AD$6,INDIRECT($F$1&amp;dbP!$D$2&amp;":"&amp;dbP!$D$2),"&lt;="&amp;AD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E190" s="1">
        <f ca="1">SUMIFS(INDIRECT($F$1&amp;$F190&amp;":"&amp;$F190),INDIRECT($F$1&amp;dbP!$D$2&amp;":"&amp;dbP!$D$2),"&gt;="&amp;AE$6,INDIRECT($F$1&amp;dbP!$D$2&amp;":"&amp;dbP!$D$2),"&lt;="&amp;AE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F190" s="1">
        <f ca="1">SUMIFS(INDIRECT($F$1&amp;$F190&amp;":"&amp;$F190),INDIRECT($F$1&amp;dbP!$D$2&amp;":"&amp;dbP!$D$2),"&gt;="&amp;AF$6,INDIRECT($F$1&amp;dbP!$D$2&amp;":"&amp;dbP!$D$2),"&lt;="&amp;AF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G190" s="1">
        <f ca="1">SUMIFS(INDIRECT($F$1&amp;$F190&amp;":"&amp;$F190),INDIRECT($F$1&amp;dbP!$D$2&amp;":"&amp;dbP!$D$2),"&gt;="&amp;AG$6,INDIRECT($F$1&amp;dbP!$D$2&amp;":"&amp;dbP!$D$2),"&lt;="&amp;AG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H190" s="1">
        <f ca="1">SUMIFS(INDIRECT($F$1&amp;$F190&amp;":"&amp;$F190),INDIRECT($F$1&amp;dbP!$D$2&amp;":"&amp;dbP!$D$2),"&gt;="&amp;AH$6,INDIRECT($F$1&amp;dbP!$D$2&amp;":"&amp;dbP!$D$2),"&lt;="&amp;AH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I190" s="1">
        <f ca="1">SUMIFS(INDIRECT($F$1&amp;$F190&amp;":"&amp;$F190),INDIRECT($F$1&amp;dbP!$D$2&amp;":"&amp;dbP!$D$2),"&gt;="&amp;AI$6,INDIRECT($F$1&amp;dbP!$D$2&amp;":"&amp;dbP!$D$2),"&lt;="&amp;AI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J190" s="1">
        <f ca="1">SUMIFS(INDIRECT($F$1&amp;$F190&amp;":"&amp;$F190),INDIRECT($F$1&amp;dbP!$D$2&amp;":"&amp;dbP!$D$2),"&gt;="&amp;AJ$6,INDIRECT($F$1&amp;dbP!$D$2&amp;":"&amp;dbP!$D$2),"&lt;="&amp;AJ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K190" s="1">
        <f ca="1">SUMIFS(INDIRECT($F$1&amp;$F190&amp;":"&amp;$F190),INDIRECT($F$1&amp;dbP!$D$2&amp;":"&amp;dbP!$D$2),"&gt;="&amp;AK$6,INDIRECT($F$1&amp;dbP!$D$2&amp;":"&amp;dbP!$D$2),"&lt;="&amp;AK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L190" s="1">
        <f ca="1">SUMIFS(INDIRECT($F$1&amp;$F190&amp;":"&amp;$F190),INDIRECT($F$1&amp;dbP!$D$2&amp;":"&amp;dbP!$D$2),"&gt;="&amp;AL$6,INDIRECT($F$1&amp;dbP!$D$2&amp;":"&amp;dbP!$D$2),"&lt;="&amp;AL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M190" s="1">
        <f ca="1">SUMIFS(INDIRECT($F$1&amp;$F190&amp;":"&amp;$F190),INDIRECT($F$1&amp;dbP!$D$2&amp;":"&amp;dbP!$D$2),"&gt;="&amp;AM$6,INDIRECT($F$1&amp;dbP!$D$2&amp;":"&amp;dbP!$D$2),"&lt;="&amp;AM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N190" s="1">
        <f ca="1">SUMIFS(INDIRECT($F$1&amp;$F190&amp;":"&amp;$F190),INDIRECT($F$1&amp;dbP!$D$2&amp;":"&amp;dbP!$D$2),"&gt;="&amp;AN$6,INDIRECT($F$1&amp;dbP!$D$2&amp;":"&amp;dbP!$D$2),"&lt;="&amp;AN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O190" s="1">
        <f ca="1">SUMIFS(INDIRECT($F$1&amp;$F190&amp;":"&amp;$F190),INDIRECT($F$1&amp;dbP!$D$2&amp;":"&amp;dbP!$D$2),"&gt;="&amp;AO$6,INDIRECT($F$1&amp;dbP!$D$2&amp;":"&amp;dbP!$D$2),"&lt;="&amp;AO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P190" s="1">
        <f ca="1">SUMIFS(INDIRECT($F$1&amp;$F190&amp;":"&amp;$F190),INDIRECT($F$1&amp;dbP!$D$2&amp;":"&amp;dbP!$D$2),"&gt;="&amp;AP$6,INDIRECT($F$1&amp;dbP!$D$2&amp;":"&amp;dbP!$D$2),"&lt;="&amp;AP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Q190" s="1">
        <f ca="1">SUMIFS(INDIRECT($F$1&amp;$F190&amp;":"&amp;$F190),INDIRECT($F$1&amp;dbP!$D$2&amp;":"&amp;dbP!$D$2),"&gt;="&amp;AQ$6,INDIRECT($F$1&amp;dbP!$D$2&amp;":"&amp;dbP!$D$2),"&lt;="&amp;AQ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R190" s="1">
        <f ca="1">SUMIFS(INDIRECT($F$1&amp;$F190&amp;":"&amp;$F190),INDIRECT($F$1&amp;dbP!$D$2&amp;":"&amp;dbP!$D$2),"&gt;="&amp;AR$6,INDIRECT($F$1&amp;dbP!$D$2&amp;":"&amp;dbP!$D$2),"&lt;="&amp;AR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S190" s="1">
        <f ca="1">SUMIFS(INDIRECT($F$1&amp;$F190&amp;":"&amp;$F190),INDIRECT($F$1&amp;dbP!$D$2&amp;":"&amp;dbP!$D$2),"&gt;="&amp;AS$6,INDIRECT($F$1&amp;dbP!$D$2&amp;":"&amp;dbP!$D$2),"&lt;="&amp;AS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T190" s="1">
        <f ca="1">SUMIFS(INDIRECT($F$1&amp;$F190&amp;":"&amp;$F190),INDIRECT($F$1&amp;dbP!$D$2&amp;":"&amp;dbP!$D$2),"&gt;="&amp;AT$6,INDIRECT($F$1&amp;dbP!$D$2&amp;":"&amp;dbP!$D$2),"&lt;="&amp;AT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U190" s="1">
        <f ca="1">SUMIFS(INDIRECT($F$1&amp;$F190&amp;":"&amp;$F190),INDIRECT($F$1&amp;dbP!$D$2&amp;":"&amp;dbP!$D$2),"&gt;="&amp;AU$6,INDIRECT($F$1&amp;dbP!$D$2&amp;":"&amp;dbP!$D$2),"&lt;="&amp;AU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V190" s="1">
        <f ca="1">SUMIFS(INDIRECT($F$1&amp;$F190&amp;":"&amp;$F190),INDIRECT($F$1&amp;dbP!$D$2&amp;":"&amp;dbP!$D$2),"&gt;="&amp;AV$6,INDIRECT($F$1&amp;dbP!$D$2&amp;":"&amp;dbP!$D$2),"&lt;="&amp;AV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W190" s="1">
        <f ca="1">SUMIFS(INDIRECT($F$1&amp;$F190&amp;":"&amp;$F190),INDIRECT($F$1&amp;dbP!$D$2&amp;":"&amp;dbP!$D$2),"&gt;="&amp;AW$6,INDIRECT($F$1&amp;dbP!$D$2&amp;":"&amp;dbP!$D$2),"&lt;="&amp;AW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X190" s="1">
        <f ca="1">SUMIFS(INDIRECT($F$1&amp;$F190&amp;":"&amp;$F190),INDIRECT($F$1&amp;dbP!$D$2&amp;":"&amp;dbP!$D$2),"&gt;="&amp;AX$6,INDIRECT($F$1&amp;dbP!$D$2&amp;":"&amp;dbP!$D$2),"&lt;="&amp;AX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Y190" s="1">
        <f ca="1">SUMIFS(INDIRECT($F$1&amp;$F190&amp;":"&amp;$F190),INDIRECT($F$1&amp;dbP!$D$2&amp;":"&amp;dbP!$D$2),"&gt;="&amp;AY$6,INDIRECT($F$1&amp;dbP!$D$2&amp;":"&amp;dbP!$D$2),"&lt;="&amp;AY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Z190" s="1">
        <f ca="1">SUMIFS(INDIRECT($F$1&amp;$F190&amp;":"&amp;$F190),INDIRECT($F$1&amp;dbP!$D$2&amp;":"&amp;dbP!$D$2),"&gt;="&amp;AZ$6,INDIRECT($F$1&amp;dbP!$D$2&amp;":"&amp;dbP!$D$2),"&lt;="&amp;AZ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A190" s="1">
        <f ca="1">SUMIFS(INDIRECT($F$1&amp;$F190&amp;":"&amp;$F190),INDIRECT($F$1&amp;dbP!$D$2&amp;":"&amp;dbP!$D$2),"&gt;="&amp;BA$6,INDIRECT($F$1&amp;dbP!$D$2&amp;":"&amp;dbP!$D$2),"&lt;="&amp;BA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B190" s="1">
        <f ca="1">SUMIFS(INDIRECT($F$1&amp;$F190&amp;":"&amp;$F190),INDIRECT($F$1&amp;dbP!$D$2&amp;":"&amp;dbP!$D$2),"&gt;="&amp;BB$6,INDIRECT($F$1&amp;dbP!$D$2&amp;":"&amp;dbP!$D$2),"&lt;="&amp;BB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C190" s="1">
        <f ca="1">SUMIFS(INDIRECT($F$1&amp;$F190&amp;":"&amp;$F190),INDIRECT($F$1&amp;dbP!$D$2&amp;":"&amp;dbP!$D$2),"&gt;="&amp;BC$6,INDIRECT($F$1&amp;dbP!$D$2&amp;":"&amp;dbP!$D$2),"&lt;="&amp;BC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D190" s="1">
        <f ca="1">SUMIFS(INDIRECT($F$1&amp;$F190&amp;":"&amp;$F190),INDIRECT($F$1&amp;dbP!$D$2&amp;":"&amp;dbP!$D$2),"&gt;="&amp;BD$6,INDIRECT($F$1&amp;dbP!$D$2&amp;":"&amp;dbP!$D$2),"&lt;="&amp;BD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E190" s="1">
        <f ca="1">SUMIFS(INDIRECT($F$1&amp;$F190&amp;":"&amp;$F190),INDIRECT($F$1&amp;dbP!$D$2&amp;":"&amp;dbP!$D$2),"&gt;="&amp;BE$6,INDIRECT($F$1&amp;dbP!$D$2&amp;":"&amp;dbP!$D$2),"&lt;="&amp;BE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</row>
    <row r="191" spans="2:57" x14ac:dyDescent="0.3">
      <c r="B191" s="1">
        <f>MAX(B$153:B190)+1</f>
        <v>54</v>
      </c>
      <c r="F191" s="1" t="str">
        <f ca="1">INDIRECT($B$1&amp;Items!H$2&amp;$B191)</f>
        <v>Y</v>
      </c>
      <c r="H191" s="13" t="str">
        <f ca="1">INDIRECT($B$1&amp;Items!E$2&amp;$B191)</f>
        <v>Начисление себестоимостных затрат</v>
      </c>
      <c r="I191" s="13" t="str">
        <f ca="1">IF(INDIRECT($B$1&amp;Items!F$2&amp;$B191)="",H191,INDIRECT($B$1&amp;Items!F$2&amp;$B191))</f>
        <v>Начисление затрат этапа-3 бизнес-процесса</v>
      </c>
      <c r="J191" s="1" t="str">
        <f ca="1">IF(INDIRECT($B$1&amp;Items!G$2&amp;$B191)="",IF(H191&lt;&gt;I191,"  "&amp;I191,I191),"    "&amp;INDIRECT($B$1&amp;Items!G$2&amp;$B191))</f>
        <v xml:space="preserve">    Производственные затраты-23</v>
      </c>
      <c r="S191" s="1">
        <f ca="1">SUM($U191:INDIRECT(ADDRESS(ROW(),SUMIFS($1:$1,$5:$5,MAX($5:$5)))))</f>
        <v>863460</v>
      </c>
      <c r="V191" s="1">
        <f ca="1">SUMIFS(INDIRECT($F$1&amp;$F191&amp;":"&amp;$F191),INDIRECT($F$1&amp;dbP!$D$2&amp;":"&amp;dbP!$D$2),"&gt;="&amp;V$6,INDIRECT($F$1&amp;dbP!$D$2&amp;":"&amp;dbP!$D$2),"&lt;="&amp;V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W191" s="1">
        <f ca="1">SUMIFS(INDIRECT($F$1&amp;$F191&amp;":"&amp;$F191),INDIRECT($F$1&amp;dbP!$D$2&amp;":"&amp;dbP!$D$2),"&gt;="&amp;W$6,INDIRECT($F$1&amp;dbP!$D$2&amp;":"&amp;dbP!$D$2),"&lt;="&amp;W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X191" s="1">
        <f ca="1">SUMIFS(INDIRECT($F$1&amp;$F191&amp;":"&amp;$F191),INDIRECT($F$1&amp;dbP!$D$2&amp;":"&amp;dbP!$D$2),"&gt;="&amp;X$6,INDIRECT($F$1&amp;dbP!$D$2&amp;":"&amp;dbP!$D$2),"&lt;="&amp;X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Y191" s="1">
        <f ca="1">SUMIFS(INDIRECT($F$1&amp;$F191&amp;":"&amp;$F191),INDIRECT($F$1&amp;dbP!$D$2&amp;":"&amp;dbP!$D$2),"&gt;="&amp;Y$6,INDIRECT($F$1&amp;dbP!$D$2&amp;":"&amp;dbP!$D$2),"&lt;="&amp;Y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Z191" s="1">
        <f ca="1">SUMIFS(INDIRECT($F$1&amp;$F191&amp;":"&amp;$F191),INDIRECT($F$1&amp;dbP!$D$2&amp;":"&amp;dbP!$D$2),"&gt;="&amp;Z$6,INDIRECT($F$1&amp;dbP!$D$2&amp;":"&amp;dbP!$D$2),"&lt;="&amp;Z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A191" s="1">
        <f ca="1">SUMIFS(INDIRECT($F$1&amp;$F191&amp;":"&amp;$F191),INDIRECT($F$1&amp;dbP!$D$2&amp;":"&amp;dbP!$D$2),"&gt;="&amp;AA$6,INDIRECT($F$1&amp;dbP!$D$2&amp;":"&amp;dbP!$D$2),"&lt;="&amp;AA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863460</v>
      </c>
      <c r="AB191" s="1">
        <f ca="1">SUMIFS(INDIRECT($F$1&amp;$F191&amp;":"&amp;$F191),INDIRECT($F$1&amp;dbP!$D$2&amp;":"&amp;dbP!$D$2),"&gt;="&amp;AB$6,INDIRECT($F$1&amp;dbP!$D$2&amp;":"&amp;dbP!$D$2),"&lt;="&amp;AB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C191" s="1">
        <f ca="1">SUMIFS(INDIRECT($F$1&amp;$F191&amp;":"&amp;$F191),INDIRECT($F$1&amp;dbP!$D$2&amp;":"&amp;dbP!$D$2),"&gt;="&amp;AC$6,INDIRECT($F$1&amp;dbP!$D$2&amp;":"&amp;dbP!$D$2),"&lt;="&amp;AC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D191" s="1">
        <f ca="1">SUMIFS(INDIRECT($F$1&amp;$F191&amp;":"&amp;$F191),INDIRECT($F$1&amp;dbP!$D$2&amp;":"&amp;dbP!$D$2),"&gt;="&amp;AD$6,INDIRECT($F$1&amp;dbP!$D$2&amp;":"&amp;dbP!$D$2),"&lt;="&amp;AD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E191" s="1">
        <f ca="1">SUMIFS(INDIRECT($F$1&amp;$F191&amp;":"&amp;$F191),INDIRECT($F$1&amp;dbP!$D$2&amp;":"&amp;dbP!$D$2),"&gt;="&amp;AE$6,INDIRECT($F$1&amp;dbP!$D$2&amp;":"&amp;dbP!$D$2),"&lt;="&amp;AE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F191" s="1">
        <f ca="1">SUMIFS(INDIRECT($F$1&amp;$F191&amp;":"&amp;$F191),INDIRECT($F$1&amp;dbP!$D$2&amp;":"&amp;dbP!$D$2),"&gt;="&amp;AF$6,INDIRECT($F$1&amp;dbP!$D$2&amp;":"&amp;dbP!$D$2),"&lt;="&amp;AF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G191" s="1">
        <f ca="1">SUMIFS(INDIRECT($F$1&amp;$F191&amp;":"&amp;$F191),INDIRECT($F$1&amp;dbP!$D$2&amp;":"&amp;dbP!$D$2),"&gt;="&amp;AG$6,INDIRECT($F$1&amp;dbP!$D$2&amp;":"&amp;dbP!$D$2),"&lt;="&amp;AG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H191" s="1">
        <f ca="1">SUMIFS(INDIRECT($F$1&amp;$F191&amp;":"&amp;$F191),INDIRECT($F$1&amp;dbP!$D$2&amp;":"&amp;dbP!$D$2),"&gt;="&amp;AH$6,INDIRECT($F$1&amp;dbP!$D$2&amp;":"&amp;dbP!$D$2),"&lt;="&amp;AH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I191" s="1">
        <f ca="1">SUMIFS(INDIRECT($F$1&amp;$F191&amp;":"&amp;$F191),INDIRECT($F$1&amp;dbP!$D$2&amp;":"&amp;dbP!$D$2),"&gt;="&amp;AI$6,INDIRECT($F$1&amp;dbP!$D$2&amp;":"&amp;dbP!$D$2),"&lt;="&amp;AI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J191" s="1">
        <f ca="1">SUMIFS(INDIRECT($F$1&amp;$F191&amp;":"&amp;$F191),INDIRECT($F$1&amp;dbP!$D$2&amp;":"&amp;dbP!$D$2),"&gt;="&amp;AJ$6,INDIRECT($F$1&amp;dbP!$D$2&amp;":"&amp;dbP!$D$2),"&lt;="&amp;AJ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K191" s="1">
        <f ca="1">SUMIFS(INDIRECT($F$1&amp;$F191&amp;":"&amp;$F191),INDIRECT($F$1&amp;dbP!$D$2&amp;":"&amp;dbP!$D$2),"&gt;="&amp;AK$6,INDIRECT($F$1&amp;dbP!$D$2&amp;":"&amp;dbP!$D$2),"&lt;="&amp;AK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L191" s="1">
        <f ca="1">SUMIFS(INDIRECT($F$1&amp;$F191&amp;":"&amp;$F191),INDIRECT($F$1&amp;dbP!$D$2&amp;":"&amp;dbP!$D$2),"&gt;="&amp;AL$6,INDIRECT($F$1&amp;dbP!$D$2&amp;":"&amp;dbP!$D$2),"&lt;="&amp;AL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M191" s="1">
        <f ca="1">SUMIFS(INDIRECT($F$1&amp;$F191&amp;":"&amp;$F191),INDIRECT($F$1&amp;dbP!$D$2&amp;":"&amp;dbP!$D$2),"&gt;="&amp;AM$6,INDIRECT($F$1&amp;dbP!$D$2&amp;":"&amp;dbP!$D$2),"&lt;="&amp;AM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N191" s="1">
        <f ca="1">SUMIFS(INDIRECT($F$1&amp;$F191&amp;":"&amp;$F191),INDIRECT($F$1&amp;dbP!$D$2&amp;":"&amp;dbP!$D$2),"&gt;="&amp;AN$6,INDIRECT($F$1&amp;dbP!$D$2&amp;":"&amp;dbP!$D$2),"&lt;="&amp;AN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O191" s="1">
        <f ca="1">SUMIFS(INDIRECT($F$1&amp;$F191&amp;":"&amp;$F191),INDIRECT($F$1&amp;dbP!$D$2&amp;":"&amp;dbP!$D$2),"&gt;="&amp;AO$6,INDIRECT($F$1&amp;dbP!$D$2&amp;":"&amp;dbP!$D$2),"&lt;="&amp;AO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P191" s="1">
        <f ca="1">SUMIFS(INDIRECT($F$1&amp;$F191&amp;":"&amp;$F191),INDIRECT($F$1&amp;dbP!$D$2&amp;":"&amp;dbP!$D$2),"&gt;="&amp;AP$6,INDIRECT($F$1&amp;dbP!$D$2&amp;":"&amp;dbP!$D$2),"&lt;="&amp;AP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Q191" s="1">
        <f ca="1">SUMIFS(INDIRECT($F$1&amp;$F191&amp;":"&amp;$F191),INDIRECT($F$1&amp;dbP!$D$2&amp;":"&amp;dbP!$D$2),"&gt;="&amp;AQ$6,INDIRECT($F$1&amp;dbP!$D$2&amp;":"&amp;dbP!$D$2),"&lt;="&amp;AQ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R191" s="1">
        <f ca="1">SUMIFS(INDIRECT($F$1&amp;$F191&amp;":"&amp;$F191),INDIRECT($F$1&amp;dbP!$D$2&amp;":"&amp;dbP!$D$2),"&gt;="&amp;AR$6,INDIRECT($F$1&amp;dbP!$D$2&amp;":"&amp;dbP!$D$2),"&lt;="&amp;AR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S191" s="1">
        <f ca="1">SUMIFS(INDIRECT($F$1&amp;$F191&amp;":"&amp;$F191),INDIRECT($F$1&amp;dbP!$D$2&amp;":"&amp;dbP!$D$2),"&gt;="&amp;AS$6,INDIRECT($F$1&amp;dbP!$D$2&amp;":"&amp;dbP!$D$2),"&lt;="&amp;AS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T191" s="1">
        <f ca="1">SUMIFS(INDIRECT($F$1&amp;$F191&amp;":"&amp;$F191),INDIRECT($F$1&amp;dbP!$D$2&amp;":"&amp;dbP!$D$2),"&gt;="&amp;AT$6,INDIRECT($F$1&amp;dbP!$D$2&amp;":"&amp;dbP!$D$2),"&lt;="&amp;AT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U191" s="1">
        <f ca="1">SUMIFS(INDIRECT($F$1&amp;$F191&amp;":"&amp;$F191),INDIRECT($F$1&amp;dbP!$D$2&amp;":"&amp;dbP!$D$2),"&gt;="&amp;AU$6,INDIRECT($F$1&amp;dbP!$D$2&amp;":"&amp;dbP!$D$2),"&lt;="&amp;AU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V191" s="1">
        <f ca="1">SUMIFS(INDIRECT($F$1&amp;$F191&amp;":"&amp;$F191),INDIRECT($F$1&amp;dbP!$D$2&amp;":"&amp;dbP!$D$2),"&gt;="&amp;AV$6,INDIRECT($F$1&amp;dbP!$D$2&amp;":"&amp;dbP!$D$2),"&lt;="&amp;AV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W191" s="1">
        <f ca="1">SUMIFS(INDIRECT($F$1&amp;$F191&amp;":"&amp;$F191),INDIRECT($F$1&amp;dbP!$D$2&amp;":"&amp;dbP!$D$2),"&gt;="&amp;AW$6,INDIRECT($F$1&amp;dbP!$D$2&amp;":"&amp;dbP!$D$2),"&lt;="&amp;AW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X191" s="1">
        <f ca="1">SUMIFS(INDIRECT($F$1&amp;$F191&amp;":"&amp;$F191),INDIRECT($F$1&amp;dbP!$D$2&amp;":"&amp;dbP!$D$2),"&gt;="&amp;AX$6,INDIRECT($F$1&amp;dbP!$D$2&amp;":"&amp;dbP!$D$2),"&lt;="&amp;AX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Y191" s="1">
        <f ca="1">SUMIFS(INDIRECT($F$1&amp;$F191&amp;":"&amp;$F191),INDIRECT($F$1&amp;dbP!$D$2&amp;":"&amp;dbP!$D$2),"&gt;="&amp;AY$6,INDIRECT($F$1&amp;dbP!$D$2&amp;":"&amp;dbP!$D$2),"&lt;="&amp;AY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Z191" s="1">
        <f ca="1">SUMIFS(INDIRECT($F$1&amp;$F191&amp;":"&amp;$F191),INDIRECT($F$1&amp;dbP!$D$2&amp;":"&amp;dbP!$D$2),"&gt;="&amp;AZ$6,INDIRECT($F$1&amp;dbP!$D$2&amp;":"&amp;dbP!$D$2),"&lt;="&amp;AZ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A191" s="1">
        <f ca="1">SUMIFS(INDIRECT($F$1&amp;$F191&amp;":"&amp;$F191),INDIRECT($F$1&amp;dbP!$D$2&amp;":"&amp;dbP!$D$2),"&gt;="&amp;BA$6,INDIRECT($F$1&amp;dbP!$D$2&amp;":"&amp;dbP!$D$2),"&lt;="&amp;BA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B191" s="1">
        <f ca="1">SUMIFS(INDIRECT($F$1&amp;$F191&amp;":"&amp;$F191),INDIRECT($F$1&amp;dbP!$D$2&amp;":"&amp;dbP!$D$2),"&gt;="&amp;BB$6,INDIRECT($F$1&amp;dbP!$D$2&amp;":"&amp;dbP!$D$2),"&lt;="&amp;BB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C191" s="1">
        <f ca="1">SUMIFS(INDIRECT($F$1&amp;$F191&amp;":"&amp;$F191),INDIRECT($F$1&amp;dbP!$D$2&amp;":"&amp;dbP!$D$2),"&gt;="&amp;BC$6,INDIRECT($F$1&amp;dbP!$D$2&amp;":"&amp;dbP!$D$2),"&lt;="&amp;BC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D191" s="1">
        <f ca="1">SUMIFS(INDIRECT($F$1&amp;$F191&amp;":"&amp;$F191),INDIRECT($F$1&amp;dbP!$D$2&amp;":"&amp;dbP!$D$2),"&gt;="&amp;BD$6,INDIRECT($F$1&amp;dbP!$D$2&amp;":"&amp;dbP!$D$2),"&lt;="&amp;BD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E191" s="1">
        <f ca="1">SUMIFS(INDIRECT($F$1&amp;$F191&amp;":"&amp;$F191),INDIRECT($F$1&amp;dbP!$D$2&amp;":"&amp;dbP!$D$2),"&gt;="&amp;BE$6,INDIRECT($F$1&amp;dbP!$D$2&amp;":"&amp;dbP!$D$2),"&lt;="&amp;BE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</row>
    <row r="192" spans="2:57" x14ac:dyDescent="0.3">
      <c r="B192" s="1">
        <f>MAX(B$153:B191)+1</f>
        <v>55</v>
      </c>
      <c r="F192" s="1" t="str">
        <f ca="1">INDIRECT($B$1&amp;Items!H$2&amp;$B192)</f>
        <v>Y</v>
      </c>
      <c r="H192" s="13" t="str">
        <f ca="1">INDIRECT($B$1&amp;Items!E$2&amp;$B192)</f>
        <v>Начисление себестоимостных затрат</v>
      </c>
      <c r="I192" s="13" t="str">
        <f ca="1">IF(INDIRECT($B$1&amp;Items!F$2&amp;$B192)="",H192,INDIRECT($B$1&amp;Items!F$2&amp;$B192))</f>
        <v>Начисление затрат этапа-3 бизнес-процесса</v>
      </c>
      <c r="J192" s="1" t="str">
        <f ca="1">IF(INDIRECT($B$1&amp;Items!G$2&amp;$B192)="",IF(H192&lt;&gt;I192,"  "&amp;I192,I192),"    "&amp;INDIRECT($B$1&amp;Items!G$2&amp;$B192))</f>
        <v xml:space="preserve">    Производственные затраты-24</v>
      </c>
      <c r="S192" s="1">
        <f ca="1">SUM($U192:INDIRECT(ADDRESS(ROW(),SUMIFS($1:$1,$5:$5,MAX($5:$5)))))</f>
        <v>959400</v>
      </c>
      <c r="V192" s="1">
        <f ca="1">SUMIFS(INDIRECT($F$1&amp;$F192&amp;":"&amp;$F192),INDIRECT($F$1&amp;dbP!$D$2&amp;":"&amp;dbP!$D$2),"&gt;="&amp;V$6,INDIRECT($F$1&amp;dbP!$D$2&amp;":"&amp;dbP!$D$2),"&lt;="&amp;V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959400</v>
      </c>
      <c r="W192" s="1">
        <f ca="1">SUMIFS(INDIRECT($F$1&amp;$F192&amp;":"&amp;$F192),INDIRECT($F$1&amp;dbP!$D$2&amp;":"&amp;dbP!$D$2),"&gt;="&amp;W$6,INDIRECT($F$1&amp;dbP!$D$2&amp;":"&amp;dbP!$D$2),"&lt;="&amp;W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X192" s="1">
        <f ca="1">SUMIFS(INDIRECT($F$1&amp;$F192&amp;":"&amp;$F192),INDIRECT($F$1&amp;dbP!$D$2&amp;":"&amp;dbP!$D$2),"&gt;="&amp;X$6,INDIRECT($F$1&amp;dbP!$D$2&amp;":"&amp;dbP!$D$2),"&lt;="&amp;X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Y192" s="1">
        <f ca="1">SUMIFS(INDIRECT($F$1&amp;$F192&amp;":"&amp;$F192),INDIRECT($F$1&amp;dbP!$D$2&amp;":"&amp;dbP!$D$2),"&gt;="&amp;Y$6,INDIRECT($F$1&amp;dbP!$D$2&amp;":"&amp;dbP!$D$2),"&lt;="&amp;Y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Z192" s="1">
        <f ca="1">SUMIFS(INDIRECT($F$1&amp;$F192&amp;":"&amp;$F192),INDIRECT($F$1&amp;dbP!$D$2&amp;":"&amp;dbP!$D$2),"&gt;="&amp;Z$6,INDIRECT($F$1&amp;dbP!$D$2&amp;":"&amp;dbP!$D$2),"&lt;="&amp;Z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A192" s="1">
        <f ca="1">SUMIFS(INDIRECT($F$1&amp;$F192&amp;":"&amp;$F192),INDIRECT($F$1&amp;dbP!$D$2&amp;":"&amp;dbP!$D$2),"&gt;="&amp;AA$6,INDIRECT($F$1&amp;dbP!$D$2&amp;":"&amp;dbP!$D$2),"&lt;="&amp;AA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B192" s="1">
        <f ca="1">SUMIFS(INDIRECT($F$1&amp;$F192&amp;":"&amp;$F192),INDIRECT($F$1&amp;dbP!$D$2&amp;":"&amp;dbP!$D$2),"&gt;="&amp;AB$6,INDIRECT($F$1&amp;dbP!$D$2&amp;":"&amp;dbP!$D$2),"&lt;="&amp;AB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C192" s="1">
        <f ca="1">SUMIFS(INDIRECT($F$1&amp;$F192&amp;":"&amp;$F192),INDIRECT($F$1&amp;dbP!$D$2&amp;":"&amp;dbP!$D$2),"&gt;="&amp;AC$6,INDIRECT($F$1&amp;dbP!$D$2&amp;":"&amp;dbP!$D$2),"&lt;="&amp;AC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D192" s="1">
        <f ca="1">SUMIFS(INDIRECT($F$1&amp;$F192&amp;":"&amp;$F192),INDIRECT($F$1&amp;dbP!$D$2&amp;":"&amp;dbP!$D$2),"&gt;="&amp;AD$6,INDIRECT($F$1&amp;dbP!$D$2&amp;":"&amp;dbP!$D$2),"&lt;="&amp;AD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E192" s="1">
        <f ca="1">SUMIFS(INDIRECT($F$1&amp;$F192&amp;":"&amp;$F192),INDIRECT($F$1&amp;dbP!$D$2&amp;":"&amp;dbP!$D$2),"&gt;="&amp;AE$6,INDIRECT($F$1&amp;dbP!$D$2&amp;":"&amp;dbP!$D$2),"&lt;="&amp;AE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F192" s="1">
        <f ca="1">SUMIFS(INDIRECT($F$1&amp;$F192&amp;":"&amp;$F192),INDIRECT($F$1&amp;dbP!$D$2&amp;":"&amp;dbP!$D$2),"&gt;="&amp;AF$6,INDIRECT($F$1&amp;dbP!$D$2&amp;":"&amp;dbP!$D$2),"&lt;="&amp;AF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G192" s="1">
        <f ca="1">SUMIFS(INDIRECT($F$1&amp;$F192&amp;":"&amp;$F192),INDIRECT($F$1&amp;dbP!$D$2&amp;":"&amp;dbP!$D$2),"&gt;="&amp;AG$6,INDIRECT($F$1&amp;dbP!$D$2&amp;":"&amp;dbP!$D$2),"&lt;="&amp;AG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H192" s="1">
        <f ca="1">SUMIFS(INDIRECT($F$1&amp;$F192&amp;":"&amp;$F192),INDIRECT($F$1&amp;dbP!$D$2&amp;":"&amp;dbP!$D$2),"&gt;="&amp;AH$6,INDIRECT($F$1&amp;dbP!$D$2&amp;":"&amp;dbP!$D$2),"&lt;="&amp;AH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I192" s="1">
        <f ca="1">SUMIFS(INDIRECT($F$1&amp;$F192&amp;":"&amp;$F192),INDIRECT($F$1&amp;dbP!$D$2&amp;":"&amp;dbP!$D$2),"&gt;="&amp;AI$6,INDIRECT($F$1&amp;dbP!$D$2&amp;":"&amp;dbP!$D$2),"&lt;="&amp;AI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J192" s="1">
        <f ca="1">SUMIFS(INDIRECT($F$1&amp;$F192&amp;":"&amp;$F192),INDIRECT($F$1&amp;dbP!$D$2&amp;":"&amp;dbP!$D$2),"&gt;="&amp;AJ$6,INDIRECT($F$1&amp;dbP!$D$2&amp;":"&amp;dbP!$D$2),"&lt;="&amp;AJ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K192" s="1">
        <f ca="1">SUMIFS(INDIRECT($F$1&amp;$F192&amp;":"&amp;$F192),INDIRECT($F$1&amp;dbP!$D$2&amp;":"&amp;dbP!$D$2),"&gt;="&amp;AK$6,INDIRECT($F$1&amp;dbP!$D$2&amp;":"&amp;dbP!$D$2),"&lt;="&amp;AK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L192" s="1">
        <f ca="1">SUMIFS(INDIRECT($F$1&amp;$F192&amp;":"&amp;$F192),INDIRECT($F$1&amp;dbP!$D$2&amp;":"&amp;dbP!$D$2),"&gt;="&amp;AL$6,INDIRECT($F$1&amp;dbP!$D$2&amp;":"&amp;dbP!$D$2),"&lt;="&amp;AL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M192" s="1">
        <f ca="1">SUMIFS(INDIRECT($F$1&amp;$F192&amp;":"&amp;$F192),INDIRECT($F$1&amp;dbP!$D$2&amp;":"&amp;dbP!$D$2),"&gt;="&amp;AM$6,INDIRECT($F$1&amp;dbP!$D$2&amp;":"&amp;dbP!$D$2),"&lt;="&amp;AM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N192" s="1">
        <f ca="1">SUMIFS(INDIRECT($F$1&amp;$F192&amp;":"&amp;$F192),INDIRECT($F$1&amp;dbP!$D$2&amp;":"&amp;dbP!$D$2),"&gt;="&amp;AN$6,INDIRECT($F$1&amp;dbP!$D$2&amp;":"&amp;dbP!$D$2),"&lt;="&amp;AN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O192" s="1">
        <f ca="1">SUMIFS(INDIRECT($F$1&amp;$F192&amp;":"&amp;$F192),INDIRECT($F$1&amp;dbP!$D$2&amp;":"&amp;dbP!$D$2),"&gt;="&amp;AO$6,INDIRECT($F$1&amp;dbP!$D$2&amp;":"&amp;dbP!$D$2),"&lt;="&amp;AO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P192" s="1">
        <f ca="1">SUMIFS(INDIRECT($F$1&amp;$F192&amp;":"&amp;$F192),INDIRECT($F$1&amp;dbP!$D$2&amp;":"&amp;dbP!$D$2),"&gt;="&amp;AP$6,INDIRECT($F$1&amp;dbP!$D$2&amp;":"&amp;dbP!$D$2),"&lt;="&amp;AP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Q192" s="1">
        <f ca="1">SUMIFS(INDIRECT($F$1&amp;$F192&amp;":"&amp;$F192),INDIRECT($F$1&amp;dbP!$D$2&amp;":"&amp;dbP!$D$2),"&gt;="&amp;AQ$6,INDIRECT($F$1&amp;dbP!$D$2&amp;":"&amp;dbP!$D$2),"&lt;="&amp;AQ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R192" s="1">
        <f ca="1">SUMIFS(INDIRECT($F$1&amp;$F192&amp;":"&amp;$F192),INDIRECT($F$1&amp;dbP!$D$2&amp;":"&amp;dbP!$D$2),"&gt;="&amp;AR$6,INDIRECT($F$1&amp;dbP!$D$2&amp;":"&amp;dbP!$D$2),"&lt;="&amp;AR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S192" s="1">
        <f ca="1">SUMIFS(INDIRECT($F$1&amp;$F192&amp;":"&amp;$F192),INDIRECT($F$1&amp;dbP!$D$2&amp;":"&amp;dbP!$D$2),"&gt;="&amp;AS$6,INDIRECT($F$1&amp;dbP!$D$2&amp;":"&amp;dbP!$D$2),"&lt;="&amp;AS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T192" s="1">
        <f ca="1">SUMIFS(INDIRECT($F$1&amp;$F192&amp;":"&amp;$F192),INDIRECT($F$1&amp;dbP!$D$2&amp;":"&amp;dbP!$D$2),"&gt;="&amp;AT$6,INDIRECT($F$1&amp;dbP!$D$2&amp;":"&amp;dbP!$D$2),"&lt;="&amp;AT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U192" s="1">
        <f ca="1">SUMIFS(INDIRECT($F$1&amp;$F192&amp;":"&amp;$F192),INDIRECT($F$1&amp;dbP!$D$2&amp;":"&amp;dbP!$D$2),"&gt;="&amp;AU$6,INDIRECT($F$1&amp;dbP!$D$2&amp;":"&amp;dbP!$D$2),"&lt;="&amp;AU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V192" s="1">
        <f ca="1">SUMIFS(INDIRECT($F$1&amp;$F192&amp;":"&amp;$F192),INDIRECT($F$1&amp;dbP!$D$2&amp;":"&amp;dbP!$D$2),"&gt;="&amp;AV$6,INDIRECT($F$1&amp;dbP!$D$2&amp;":"&amp;dbP!$D$2),"&lt;="&amp;AV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W192" s="1">
        <f ca="1">SUMIFS(INDIRECT($F$1&amp;$F192&amp;":"&amp;$F192),INDIRECT($F$1&amp;dbP!$D$2&amp;":"&amp;dbP!$D$2),"&gt;="&amp;AW$6,INDIRECT($F$1&amp;dbP!$D$2&amp;":"&amp;dbP!$D$2),"&lt;="&amp;AW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X192" s="1">
        <f ca="1">SUMIFS(INDIRECT($F$1&amp;$F192&amp;":"&amp;$F192),INDIRECT($F$1&amp;dbP!$D$2&amp;":"&amp;dbP!$D$2),"&gt;="&amp;AX$6,INDIRECT($F$1&amp;dbP!$D$2&amp;":"&amp;dbP!$D$2),"&lt;="&amp;AX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Y192" s="1">
        <f ca="1">SUMIFS(INDIRECT($F$1&amp;$F192&amp;":"&amp;$F192),INDIRECT($F$1&amp;dbP!$D$2&amp;":"&amp;dbP!$D$2),"&gt;="&amp;AY$6,INDIRECT($F$1&amp;dbP!$D$2&amp;":"&amp;dbP!$D$2),"&lt;="&amp;AY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Z192" s="1">
        <f ca="1">SUMIFS(INDIRECT($F$1&amp;$F192&amp;":"&amp;$F192),INDIRECT($F$1&amp;dbP!$D$2&amp;":"&amp;dbP!$D$2),"&gt;="&amp;AZ$6,INDIRECT($F$1&amp;dbP!$D$2&amp;":"&amp;dbP!$D$2),"&lt;="&amp;AZ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A192" s="1">
        <f ca="1">SUMIFS(INDIRECT($F$1&amp;$F192&amp;":"&amp;$F192),INDIRECT($F$1&amp;dbP!$D$2&amp;":"&amp;dbP!$D$2),"&gt;="&amp;BA$6,INDIRECT($F$1&amp;dbP!$D$2&amp;":"&amp;dbP!$D$2),"&lt;="&amp;BA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B192" s="1">
        <f ca="1">SUMIFS(INDIRECT($F$1&amp;$F192&amp;":"&amp;$F192),INDIRECT($F$1&amp;dbP!$D$2&amp;":"&amp;dbP!$D$2),"&gt;="&amp;BB$6,INDIRECT($F$1&amp;dbP!$D$2&amp;":"&amp;dbP!$D$2),"&lt;="&amp;BB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C192" s="1">
        <f ca="1">SUMIFS(INDIRECT($F$1&amp;$F192&amp;":"&amp;$F192),INDIRECT($F$1&amp;dbP!$D$2&amp;":"&amp;dbP!$D$2),"&gt;="&amp;BC$6,INDIRECT($F$1&amp;dbP!$D$2&amp;":"&amp;dbP!$D$2),"&lt;="&amp;BC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D192" s="1">
        <f ca="1">SUMIFS(INDIRECT($F$1&amp;$F192&amp;":"&amp;$F192),INDIRECT($F$1&amp;dbP!$D$2&amp;":"&amp;dbP!$D$2),"&gt;="&amp;BD$6,INDIRECT($F$1&amp;dbP!$D$2&amp;":"&amp;dbP!$D$2),"&lt;="&amp;BD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E192" s="1">
        <f ca="1">SUMIFS(INDIRECT($F$1&amp;$F192&amp;":"&amp;$F192),INDIRECT($F$1&amp;dbP!$D$2&amp;":"&amp;dbP!$D$2),"&gt;="&amp;BE$6,INDIRECT($F$1&amp;dbP!$D$2&amp;":"&amp;dbP!$D$2),"&lt;="&amp;BE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</row>
    <row r="193" spans="2:57" x14ac:dyDescent="0.3">
      <c r="B193" s="1">
        <f>MAX(B$153:B192)+1</f>
        <v>56</v>
      </c>
      <c r="F193" s="1" t="str">
        <f ca="1">INDIRECT($B$1&amp;Items!H$2&amp;$B193)</f>
        <v>Y</v>
      </c>
      <c r="H193" s="13" t="str">
        <f ca="1">INDIRECT($B$1&amp;Items!E$2&amp;$B193)</f>
        <v>Начисление себестоимостных затрат</v>
      </c>
      <c r="I193" s="13" t="str">
        <f ca="1">IF(INDIRECT($B$1&amp;Items!F$2&amp;$B193)="",H193,INDIRECT($B$1&amp;Items!F$2&amp;$B193))</f>
        <v>Начисление затрат этапа-3 бизнес-процесса</v>
      </c>
      <c r="J193" s="1" t="str">
        <f ca="1">IF(INDIRECT($B$1&amp;Items!G$2&amp;$B193)="",IF(H193&lt;&gt;I193,"  "&amp;I193,I193),"    "&amp;INDIRECT($B$1&amp;Items!G$2&amp;$B193))</f>
        <v xml:space="preserve">    Производственные затраты-25</v>
      </c>
      <c r="S193" s="1">
        <f ca="1">SUM($U193:INDIRECT(ADDRESS(ROW(),SUMIFS($1:$1,$5:$5,MAX($5:$5)))))</f>
        <v>684600</v>
      </c>
      <c r="V193" s="1">
        <f ca="1">SUMIFS(INDIRECT($F$1&amp;$F193&amp;":"&amp;$F193),INDIRECT($F$1&amp;dbP!$D$2&amp;":"&amp;dbP!$D$2),"&gt;="&amp;V$6,INDIRECT($F$1&amp;dbP!$D$2&amp;":"&amp;dbP!$D$2),"&lt;="&amp;V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684600</v>
      </c>
      <c r="W193" s="1">
        <f ca="1">SUMIFS(INDIRECT($F$1&amp;$F193&amp;":"&amp;$F193),INDIRECT($F$1&amp;dbP!$D$2&amp;":"&amp;dbP!$D$2),"&gt;="&amp;W$6,INDIRECT($F$1&amp;dbP!$D$2&amp;":"&amp;dbP!$D$2),"&lt;="&amp;W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X193" s="1">
        <f ca="1">SUMIFS(INDIRECT($F$1&amp;$F193&amp;":"&amp;$F193),INDIRECT($F$1&amp;dbP!$D$2&amp;":"&amp;dbP!$D$2),"&gt;="&amp;X$6,INDIRECT($F$1&amp;dbP!$D$2&amp;":"&amp;dbP!$D$2),"&lt;="&amp;X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Y193" s="1">
        <f ca="1">SUMIFS(INDIRECT($F$1&amp;$F193&amp;":"&amp;$F193),INDIRECT($F$1&amp;dbP!$D$2&amp;":"&amp;dbP!$D$2),"&gt;="&amp;Y$6,INDIRECT($F$1&amp;dbP!$D$2&amp;":"&amp;dbP!$D$2),"&lt;="&amp;Y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Z193" s="1">
        <f ca="1">SUMIFS(INDIRECT($F$1&amp;$F193&amp;":"&amp;$F193),INDIRECT($F$1&amp;dbP!$D$2&amp;":"&amp;dbP!$D$2),"&gt;="&amp;Z$6,INDIRECT($F$1&amp;dbP!$D$2&amp;":"&amp;dbP!$D$2),"&lt;="&amp;Z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A193" s="1">
        <f ca="1">SUMIFS(INDIRECT($F$1&amp;$F193&amp;":"&amp;$F193),INDIRECT($F$1&amp;dbP!$D$2&amp;":"&amp;dbP!$D$2),"&gt;="&amp;AA$6,INDIRECT($F$1&amp;dbP!$D$2&amp;":"&amp;dbP!$D$2),"&lt;="&amp;AA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B193" s="1">
        <f ca="1">SUMIFS(INDIRECT($F$1&amp;$F193&amp;":"&amp;$F193),INDIRECT($F$1&amp;dbP!$D$2&amp;":"&amp;dbP!$D$2),"&gt;="&amp;AB$6,INDIRECT($F$1&amp;dbP!$D$2&amp;":"&amp;dbP!$D$2),"&lt;="&amp;AB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C193" s="1">
        <f ca="1">SUMIFS(INDIRECT($F$1&amp;$F193&amp;":"&amp;$F193),INDIRECT($F$1&amp;dbP!$D$2&amp;":"&amp;dbP!$D$2),"&gt;="&amp;AC$6,INDIRECT($F$1&amp;dbP!$D$2&amp;":"&amp;dbP!$D$2),"&lt;="&amp;AC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D193" s="1">
        <f ca="1">SUMIFS(INDIRECT($F$1&amp;$F193&amp;":"&amp;$F193),INDIRECT($F$1&amp;dbP!$D$2&amp;":"&amp;dbP!$D$2),"&gt;="&amp;AD$6,INDIRECT($F$1&amp;dbP!$D$2&amp;":"&amp;dbP!$D$2),"&lt;="&amp;AD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E193" s="1">
        <f ca="1">SUMIFS(INDIRECT($F$1&amp;$F193&amp;":"&amp;$F193),INDIRECT($F$1&amp;dbP!$D$2&amp;":"&amp;dbP!$D$2),"&gt;="&amp;AE$6,INDIRECT($F$1&amp;dbP!$D$2&amp;":"&amp;dbP!$D$2),"&lt;="&amp;AE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F193" s="1">
        <f ca="1">SUMIFS(INDIRECT($F$1&amp;$F193&amp;":"&amp;$F193),INDIRECT($F$1&amp;dbP!$D$2&amp;":"&amp;dbP!$D$2),"&gt;="&amp;AF$6,INDIRECT($F$1&amp;dbP!$D$2&amp;":"&amp;dbP!$D$2),"&lt;="&amp;AF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G193" s="1">
        <f ca="1">SUMIFS(INDIRECT($F$1&amp;$F193&amp;":"&amp;$F193),INDIRECT($F$1&amp;dbP!$D$2&amp;":"&amp;dbP!$D$2),"&gt;="&amp;AG$6,INDIRECT($F$1&amp;dbP!$D$2&amp;":"&amp;dbP!$D$2),"&lt;="&amp;AG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H193" s="1">
        <f ca="1">SUMIFS(INDIRECT($F$1&amp;$F193&amp;":"&amp;$F193),INDIRECT($F$1&amp;dbP!$D$2&amp;":"&amp;dbP!$D$2),"&gt;="&amp;AH$6,INDIRECT($F$1&amp;dbP!$D$2&amp;":"&amp;dbP!$D$2),"&lt;="&amp;AH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I193" s="1">
        <f ca="1">SUMIFS(INDIRECT($F$1&amp;$F193&amp;":"&amp;$F193),INDIRECT($F$1&amp;dbP!$D$2&amp;":"&amp;dbP!$D$2),"&gt;="&amp;AI$6,INDIRECT($F$1&amp;dbP!$D$2&amp;":"&amp;dbP!$D$2),"&lt;="&amp;AI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J193" s="1">
        <f ca="1">SUMIFS(INDIRECT($F$1&amp;$F193&amp;":"&amp;$F193),INDIRECT($F$1&amp;dbP!$D$2&amp;":"&amp;dbP!$D$2),"&gt;="&amp;AJ$6,INDIRECT($F$1&amp;dbP!$D$2&amp;":"&amp;dbP!$D$2),"&lt;="&amp;AJ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K193" s="1">
        <f ca="1">SUMIFS(INDIRECT($F$1&amp;$F193&amp;":"&amp;$F193),INDIRECT($F$1&amp;dbP!$D$2&amp;":"&amp;dbP!$D$2),"&gt;="&amp;AK$6,INDIRECT($F$1&amp;dbP!$D$2&amp;":"&amp;dbP!$D$2),"&lt;="&amp;AK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L193" s="1">
        <f ca="1">SUMIFS(INDIRECT($F$1&amp;$F193&amp;":"&amp;$F193),INDIRECT($F$1&amp;dbP!$D$2&amp;":"&amp;dbP!$D$2),"&gt;="&amp;AL$6,INDIRECT($F$1&amp;dbP!$D$2&amp;":"&amp;dbP!$D$2),"&lt;="&amp;AL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M193" s="1">
        <f ca="1">SUMIFS(INDIRECT($F$1&amp;$F193&amp;":"&amp;$F193),INDIRECT($F$1&amp;dbP!$D$2&amp;":"&amp;dbP!$D$2),"&gt;="&amp;AM$6,INDIRECT($F$1&amp;dbP!$D$2&amp;":"&amp;dbP!$D$2),"&lt;="&amp;AM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N193" s="1">
        <f ca="1">SUMIFS(INDIRECT($F$1&amp;$F193&amp;":"&amp;$F193),INDIRECT($F$1&amp;dbP!$D$2&amp;":"&amp;dbP!$D$2),"&gt;="&amp;AN$6,INDIRECT($F$1&amp;dbP!$D$2&amp;":"&amp;dbP!$D$2),"&lt;="&amp;AN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O193" s="1">
        <f ca="1">SUMIFS(INDIRECT($F$1&amp;$F193&amp;":"&amp;$F193),INDIRECT($F$1&amp;dbP!$D$2&amp;":"&amp;dbP!$D$2),"&gt;="&amp;AO$6,INDIRECT($F$1&amp;dbP!$D$2&amp;":"&amp;dbP!$D$2),"&lt;="&amp;AO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P193" s="1">
        <f ca="1">SUMIFS(INDIRECT($F$1&amp;$F193&amp;":"&amp;$F193),INDIRECT($F$1&amp;dbP!$D$2&amp;":"&amp;dbP!$D$2),"&gt;="&amp;AP$6,INDIRECT($F$1&amp;dbP!$D$2&amp;":"&amp;dbP!$D$2),"&lt;="&amp;AP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Q193" s="1">
        <f ca="1">SUMIFS(INDIRECT($F$1&amp;$F193&amp;":"&amp;$F193),INDIRECT($F$1&amp;dbP!$D$2&amp;":"&amp;dbP!$D$2),"&gt;="&amp;AQ$6,INDIRECT($F$1&amp;dbP!$D$2&amp;":"&amp;dbP!$D$2),"&lt;="&amp;AQ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R193" s="1">
        <f ca="1">SUMIFS(INDIRECT($F$1&amp;$F193&amp;":"&amp;$F193),INDIRECT($F$1&amp;dbP!$D$2&amp;":"&amp;dbP!$D$2),"&gt;="&amp;AR$6,INDIRECT($F$1&amp;dbP!$D$2&amp;":"&amp;dbP!$D$2),"&lt;="&amp;AR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S193" s="1">
        <f ca="1">SUMIFS(INDIRECT($F$1&amp;$F193&amp;":"&amp;$F193),INDIRECT($F$1&amp;dbP!$D$2&amp;":"&amp;dbP!$D$2),"&gt;="&amp;AS$6,INDIRECT($F$1&amp;dbP!$D$2&amp;":"&amp;dbP!$D$2),"&lt;="&amp;AS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T193" s="1">
        <f ca="1">SUMIFS(INDIRECT($F$1&amp;$F193&amp;":"&amp;$F193),INDIRECT($F$1&amp;dbP!$D$2&amp;":"&amp;dbP!$D$2),"&gt;="&amp;AT$6,INDIRECT($F$1&amp;dbP!$D$2&amp;":"&amp;dbP!$D$2),"&lt;="&amp;AT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U193" s="1">
        <f ca="1">SUMIFS(INDIRECT($F$1&amp;$F193&amp;":"&amp;$F193),INDIRECT($F$1&amp;dbP!$D$2&amp;":"&amp;dbP!$D$2),"&gt;="&amp;AU$6,INDIRECT($F$1&amp;dbP!$D$2&amp;":"&amp;dbP!$D$2),"&lt;="&amp;AU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V193" s="1">
        <f ca="1">SUMIFS(INDIRECT($F$1&amp;$F193&amp;":"&amp;$F193),INDIRECT($F$1&amp;dbP!$D$2&amp;":"&amp;dbP!$D$2),"&gt;="&amp;AV$6,INDIRECT($F$1&amp;dbP!$D$2&amp;":"&amp;dbP!$D$2),"&lt;="&amp;AV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W193" s="1">
        <f ca="1">SUMIFS(INDIRECT($F$1&amp;$F193&amp;":"&amp;$F193),INDIRECT($F$1&amp;dbP!$D$2&amp;":"&amp;dbP!$D$2),"&gt;="&amp;AW$6,INDIRECT($F$1&amp;dbP!$D$2&amp;":"&amp;dbP!$D$2),"&lt;="&amp;AW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X193" s="1">
        <f ca="1">SUMIFS(INDIRECT($F$1&amp;$F193&amp;":"&amp;$F193),INDIRECT($F$1&amp;dbP!$D$2&amp;":"&amp;dbP!$D$2),"&gt;="&amp;AX$6,INDIRECT($F$1&amp;dbP!$D$2&amp;":"&amp;dbP!$D$2),"&lt;="&amp;AX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Y193" s="1">
        <f ca="1">SUMIFS(INDIRECT($F$1&amp;$F193&amp;":"&amp;$F193),INDIRECT($F$1&amp;dbP!$D$2&amp;":"&amp;dbP!$D$2),"&gt;="&amp;AY$6,INDIRECT($F$1&amp;dbP!$D$2&amp;":"&amp;dbP!$D$2),"&lt;="&amp;AY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Z193" s="1">
        <f ca="1">SUMIFS(INDIRECT($F$1&amp;$F193&amp;":"&amp;$F193),INDIRECT($F$1&amp;dbP!$D$2&amp;":"&amp;dbP!$D$2),"&gt;="&amp;AZ$6,INDIRECT($F$1&amp;dbP!$D$2&amp;":"&amp;dbP!$D$2),"&lt;="&amp;AZ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A193" s="1">
        <f ca="1">SUMIFS(INDIRECT($F$1&amp;$F193&amp;":"&amp;$F193),INDIRECT($F$1&amp;dbP!$D$2&amp;":"&amp;dbP!$D$2),"&gt;="&amp;BA$6,INDIRECT($F$1&amp;dbP!$D$2&amp;":"&amp;dbP!$D$2),"&lt;="&amp;BA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B193" s="1">
        <f ca="1">SUMIFS(INDIRECT($F$1&amp;$F193&amp;":"&amp;$F193),INDIRECT($F$1&amp;dbP!$D$2&amp;":"&amp;dbP!$D$2),"&gt;="&amp;BB$6,INDIRECT($F$1&amp;dbP!$D$2&amp;":"&amp;dbP!$D$2),"&lt;="&amp;BB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C193" s="1">
        <f ca="1">SUMIFS(INDIRECT($F$1&amp;$F193&amp;":"&amp;$F193),INDIRECT($F$1&amp;dbP!$D$2&amp;":"&amp;dbP!$D$2),"&gt;="&amp;BC$6,INDIRECT($F$1&amp;dbP!$D$2&amp;":"&amp;dbP!$D$2),"&lt;="&amp;BC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D193" s="1">
        <f ca="1">SUMIFS(INDIRECT($F$1&amp;$F193&amp;":"&amp;$F193),INDIRECT($F$1&amp;dbP!$D$2&amp;":"&amp;dbP!$D$2),"&gt;="&amp;BD$6,INDIRECT($F$1&amp;dbP!$D$2&amp;":"&amp;dbP!$D$2),"&lt;="&amp;BD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E193" s="1">
        <f ca="1">SUMIFS(INDIRECT($F$1&amp;$F193&amp;":"&amp;$F193),INDIRECT($F$1&amp;dbP!$D$2&amp;":"&amp;dbP!$D$2),"&gt;="&amp;BE$6,INDIRECT($F$1&amp;dbP!$D$2&amp;":"&amp;dbP!$D$2),"&lt;="&amp;BE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</row>
    <row r="194" spans="2:57" x14ac:dyDescent="0.3">
      <c r="B194" s="1">
        <f>MAX(B$153:B193)+1</f>
        <v>57</v>
      </c>
      <c r="F194" s="1" t="str">
        <f ca="1">INDIRECT($B$1&amp;Items!H$2&amp;$B194)</f>
        <v>Y</v>
      </c>
      <c r="H194" s="13" t="str">
        <f ca="1">INDIRECT($B$1&amp;Items!E$2&amp;$B194)</f>
        <v>Начисление себестоимостных затрат</v>
      </c>
      <c r="I194" s="13" t="str">
        <f ca="1">IF(INDIRECT($B$1&amp;Items!F$2&amp;$B194)="",H194,INDIRECT($B$1&amp;Items!F$2&amp;$B194))</f>
        <v>Начисление затрат этапа-3 бизнес-процесса</v>
      </c>
      <c r="J194" s="1" t="str">
        <f ca="1">IF(INDIRECT($B$1&amp;Items!G$2&amp;$B194)="",IF(H194&lt;&gt;I194,"  "&amp;I194,I194),"    "&amp;INDIRECT($B$1&amp;Items!G$2&amp;$B194))</f>
        <v xml:space="preserve">    Производственные затраты-26</v>
      </c>
      <c r="S194" s="1">
        <f ca="1">SUM($U194:INDIRECT(ADDRESS(ROW(),SUMIFS($1:$1,$5:$5,MAX($5:$5)))))</f>
        <v>904698.94000000006</v>
      </c>
      <c r="V194" s="1">
        <f ca="1">SUMIFS(INDIRECT($F$1&amp;$F194&amp;":"&amp;$F194),INDIRECT($F$1&amp;dbP!$D$2&amp;":"&amp;dbP!$D$2),"&gt;="&amp;V$6,INDIRECT($F$1&amp;dbP!$D$2&amp;":"&amp;dbP!$D$2),"&lt;="&amp;V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904698.94000000006</v>
      </c>
      <c r="W194" s="1">
        <f ca="1">SUMIFS(INDIRECT($F$1&amp;$F194&amp;":"&amp;$F194),INDIRECT($F$1&amp;dbP!$D$2&amp;":"&amp;dbP!$D$2),"&gt;="&amp;W$6,INDIRECT($F$1&amp;dbP!$D$2&amp;":"&amp;dbP!$D$2),"&lt;="&amp;W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X194" s="1">
        <f ca="1">SUMIFS(INDIRECT($F$1&amp;$F194&amp;":"&amp;$F194),INDIRECT($F$1&amp;dbP!$D$2&amp;":"&amp;dbP!$D$2),"&gt;="&amp;X$6,INDIRECT($F$1&amp;dbP!$D$2&amp;":"&amp;dbP!$D$2),"&lt;="&amp;X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Y194" s="1">
        <f ca="1">SUMIFS(INDIRECT($F$1&amp;$F194&amp;":"&amp;$F194),INDIRECT($F$1&amp;dbP!$D$2&amp;":"&amp;dbP!$D$2),"&gt;="&amp;Y$6,INDIRECT($F$1&amp;dbP!$D$2&amp;":"&amp;dbP!$D$2),"&lt;="&amp;Y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Z194" s="1">
        <f ca="1">SUMIFS(INDIRECT($F$1&amp;$F194&amp;":"&amp;$F194),INDIRECT($F$1&amp;dbP!$D$2&amp;":"&amp;dbP!$D$2),"&gt;="&amp;Z$6,INDIRECT($F$1&amp;dbP!$D$2&amp;":"&amp;dbP!$D$2),"&lt;="&amp;Z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A194" s="1">
        <f ca="1">SUMIFS(INDIRECT($F$1&amp;$F194&amp;":"&amp;$F194),INDIRECT($F$1&amp;dbP!$D$2&amp;":"&amp;dbP!$D$2),"&gt;="&amp;AA$6,INDIRECT($F$1&amp;dbP!$D$2&amp;":"&amp;dbP!$D$2),"&lt;="&amp;AA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B194" s="1">
        <f ca="1">SUMIFS(INDIRECT($F$1&amp;$F194&amp;":"&amp;$F194),INDIRECT($F$1&amp;dbP!$D$2&amp;":"&amp;dbP!$D$2),"&gt;="&amp;AB$6,INDIRECT($F$1&amp;dbP!$D$2&amp;":"&amp;dbP!$D$2),"&lt;="&amp;AB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C194" s="1">
        <f ca="1">SUMIFS(INDIRECT($F$1&amp;$F194&amp;":"&amp;$F194),INDIRECT($F$1&amp;dbP!$D$2&amp;":"&amp;dbP!$D$2),"&gt;="&amp;AC$6,INDIRECT($F$1&amp;dbP!$D$2&amp;":"&amp;dbP!$D$2),"&lt;="&amp;AC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D194" s="1">
        <f ca="1">SUMIFS(INDIRECT($F$1&amp;$F194&amp;":"&amp;$F194),INDIRECT($F$1&amp;dbP!$D$2&amp;":"&amp;dbP!$D$2),"&gt;="&amp;AD$6,INDIRECT($F$1&amp;dbP!$D$2&amp;":"&amp;dbP!$D$2),"&lt;="&amp;AD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E194" s="1">
        <f ca="1">SUMIFS(INDIRECT($F$1&amp;$F194&amp;":"&amp;$F194),INDIRECT($F$1&amp;dbP!$D$2&amp;":"&amp;dbP!$D$2),"&gt;="&amp;AE$6,INDIRECT($F$1&amp;dbP!$D$2&amp;":"&amp;dbP!$D$2),"&lt;="&amp;AE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F194" s="1">
        <f ca="1">SUMIFS(INDIRECT($F$1&amp;$F194&amp;":"&amp;$F194),INDIRECT($F$1&amp;dbP!$D$2&amp;":"&amp;dbP!$D$2),"&gt;="&amp;AF$6,INDIRECT($F$1&amp;dbP!$D$2&amp;":"&amp;dbP!$D$2),"&lt;="&amp;AF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G194" s="1">
        <f ca="1">SUMIFS(INDIRECT($F$1&amp;$F194&amp;":"&amp;$F194),INDIRECT($F$1&amp;dbP!$D$2&amp;":"&amp;dbP!$D$2),"&gt;="&amp;AG$6,INDIRECT($F$1&amp;dbP!$D$2&amp;":"&amp;dbP!$D$2),"&lt;="&amp;AG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H194" s="1">
        <f ca="1">SUMIFS(INDIRECT($F$1&amp;$F194&amp;":"&amp;$F194),INDIRECT($F$1&amp;dbP!$D$2&amp;":"&amp;dbP!$D$2),"&gt;="&amp;AH$6,INDIRECT($F$1&amp;dbP!$D$2&amp;":"&amp;dbP!$D$2),"&lt;="&amp;AH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I194" s="1">
        <f ca="1">SUMIFS(INDIRECT($F$1&amp;$F194&amp;":"&amp;$F194),INDIRECT($F$1&amp;dbP!$D$2&amp;":"&amp;dbP!$D$2),"&gt;="&amp;AI$6,INDIRECT($F$1&amp;dbP!$D$2&amp;":"&amp;dbP!$D$2),"&lt;="&amp;AI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J194" s="1">
        <f ca="1">SUMIFS(INDIRECT($F$1&amp;$F194&amp;":"&amp;$F194),INDIRECT($F$1&amp;dbP!$D$2&amp;":"&amp;dbP!$D$2),"&gt;="&amp;AJ$6,INDIRECT($F$1&amp;dbP!$D$2&amp;":"&amp;dbP!$D$2),"&lt;="&amp;AJ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K194" s="1">
        <f ca="1">SUMIFS(INDIRECT($F$1&amp;$F194&amp;":"&amp;$F194),INDIRECT($F$1&amp;dbP!$D$2&amp;":"&amp;dbP!$D$2),"&gt;="&amp;AK$6,INDIRECT($F$1&amp;dbP!$D$2&amp;":"&amp;dbP!$D$2),"&lt;="&amp;AK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L194" s="1">
        <f ca="1">SUMIFS(INDIRECT($F$1&amp;$F194&amp;":"&amp;$F194),INDIRECT($F$1&amp;dbP!$D$2&amp;":"&amp;dbP!$D$2),"&gt;="&amp;AL$6,INDIRECT($F$1&amp;dbP!$D$2&amp;":"&amp;dbP!$D$2),"&lt;="&amp;AL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M194" s="1">
        <f ca="1">SUMIFS(INDIRECT($F$1&amp;$F194&amp;":"&amp;$F194),INDIRECT($F$1&amp;dbP!$D$2&amp;":"&amp;dbP!$D$2),"&gt;="&amp;AM$6,INDIRECT($F$1&amp;dbP!$D$2&amp;":"&amp;dbP!$D$2),"&lt;="&amp;AM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N194" s="1">
        <f ca="1">SUMIFS(INDIRECT($F$1&amp;$F194&amp;":"&amp;$F194),INDIRECT($F$1&amp;dbP!$D$2&amp;":"&amp;dbP!$D$2),"&gt;="&amp;AN$6,INDIRECT($F$1&amp;dbP!$D$2&amp;":"&amp;dbP!$D$2),"&lt;="&amp;AN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O194" s="1">
        <f ca="1">SUMIFS(INDIRECT($F$1&amp;$F194&amp;":"&amp;$F194),INDIRECT($F$1&amp;dbP!$D$2&amp;":"&amp;dbP!$D$2),"&gt;="&amp;AO$6,INDIRECT($F$1&amp;dbP!$D$2&amp;":"&amp;dbP!$D$2),"&lt;="&amp;AO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P194" s="1">
        <f ca="1">SUMIFS(INDIRECT($F$1&amp;$F194&amp;":"&amp;$F194),INDIRECT($F$1&amp;dbP!$D$2&amp;":"&amp;dbP!$D$2),"&gt;="&amp;AP$6,INDIRECT($F$1&amp;dbP!$D$2&amp;":"&amp;dbP!$D$2),"&lt;="&amp;AP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Q194" s="1">
        <f ca="1">SUMIFS(INDIRECT($F$1&amp;$F194&amp;":"&amp;$F194),INDIRECT($F$1&amp;dbP!$D$2&amp;":"&amp;dbP!$D$2),"&gt;="&amp;AQ$6,INDIRECT($F$1&amp;dbP!$D$2&amp;":"&amp;dbP!$D$2),"&lt;="&amp;AQ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R194" s="1">
        <f ca="1">SUMIFS(INDIRECT($F$1&amp;$F194&amp;":"&amp;$F194),INDIRECT($F$1&amp;dbP!$D$2&amp;":"&amp;dbP!$D$2),"&gt;="&amp;AR$6,INDIRECT($F$1&amp;dbP!$D$2&amp;":"&amp;dbP!$D$2),"&lt;="&amp;AR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S194" s="1">
        <f ca="1">SUMIFS(INDIRECT($F$1&amp;$F194&amp;":"&amp;$F194),INDIRECT($F$1&amp;dbP!$D$2&amp;":"&amp;dbP!$D$2),"&gt;="&amp;AS$6,INDIRECT($F$1&amp;dbP!$D$2&amp;":"&amp;dbP!$D$2),"&lt;="&amp;AS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T194" s="1">
        <f ca="1">SUMIFS(INDIRECT($F$1&amp;$F194&amp;":"&amp;$F194),INDIRECT($F$1&amp;dbP!$D$2&amp;":"&amp;dbP!$D$2),"&gt;="&amp;AT$6,INDIRECT($F$1&amp;dbP!$D$2&amp;":"&amp;dbP!$D$2),"&lt;="&amp;AT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U194" s="1">
        <f ca="1">SUMIFS(INDIRECT($F$1&amp;$F194&amp;":"&amp;$F194),INDIRECT($F$1&amp;dbP!$D$2&amp;":"&amp;dbP!$D$2),"&gt;="&amp;AU$6,INDIRECT($F$1&amp;dbP!$D$2&amp;":"&amp;dbP!$D$2),"&lt;="&amp;AU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V194" s="1">
        <f ca="1">SUMIFS(INDIRECT($F$1&amp;$F194&amp;":"&amp;$F194),INDIRECT($F$1&amp;dbP!$D$2&amp;":"&amp;dbP!$D$2),"&gt;="&amp;AV$6,INDIRECT($F$1&amp;dbP!$D$2&amp;":"&amp;dbP!$D$2),"&lt;="&amp;AV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W194" s="1">
        <f ca="1">SUMIFS(INDIRECT($F$1&amp;$F194&amp;":"&amp;$F194),INDIRECT($F$1&amp;dbP!$D$2&amp;":"&amp;dbP!$D$2),"&gt;="&amp;AW$6,INDIRECT($F$1&amp;dbP!$D$2&amp;":"&amp;dbP!$D$2),"&lt;="&amp;AW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X194" s="1">
        <f ca="1">SUMIFS(INDIRECT($F$1&amp;$F194&amp;":"&amp;$F194),INDIRECT($F$1&amp;dbP!$D$2&amp;":"&amp;dbP!$D$2),"&gt;="&amp;AX$6,INDIRECT($F$1&amp;dbP!$D$2&amp;":"&amp;dbP!$D$2),"&lt;="&amp;AX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Y194" s="1">
        <f ca="1">SUMIFS(INDIRECT($F$1&amp;$F194&amp;":"&amp;$F194),INDIRECT($F$1&amp;dbP!$D$2&amp;":"&amp;dbP!$D$2),"&gt;="&amp;AY$6,INDIRECT($F$1&amp;dbP!$D$2&amp;":"&amp;dbP!$D$2),"&lt;="&amp;AY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Z194" s="1">
        <f ca="1">SUMIFS(INDIRECT($F$1&amp;$F194&amp;":"&amp;$F194),INDIRECT($F$1&amp;dbP!$D$2&amp;":"&amp;dbP!$D$2),"&gt;="&amp;AZ$6,INDIRECT($F$1&amp;dbP!$D$2&amp;":"&amp;dbP!$D$2),"&lt;="&amp;AZ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A194" s="1">
        <f ca="1">SUMIFS(INDIRECT($F$1&amp;$F194&amp;":"&amp;$F194),INDIRECT($F$1&amp;dbP!$D$2&amp;":"&amp;dbP!$D$2),"&gt;="&amp;BA$6,INDIRECT($F$1&amp;dbP!$D$2&amp;":"&amp;dbP!$D$2),"&lt;="&amp;BA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B194" s="1">
        <f ca="1">SUMIFS(INDIRECT($F$1&amp;$F194&amp;":"&amp;$F194),INDIRECT($F$1&amp;dbP!$D$2&amp;":"&amp;dbP!$D$2),"&gt;="&amp;BB$6,INDIRECT($F$1&amp;dbP!$D$2&amp;":"&amp;dbP!$D$2),"&lt;="&amp;BB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C194" s="1">
        <f ca="1">SUMIFS(INDIRECT($F$1&amp;$F194&amp;":"&amp;$F194),INDIRECT($F$1&amp;dbP!$D$2&amp;":"&amp;dbP!$D$2),"&gt;="&amp;BC$6,INDIRECT($F$1&amp;dbP!$D$2&amp;":"&amp;dbP!$D$2),"&lt;="&amp;BC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D194" s="1">
        <f ca="1">SUMIFS(INDIRECT($F$1&amp;$F194&amp;":"&amp;$F194),INDIRECT($F$1&amp;dbP!$D$2&amp;":"&amp;dbP!$D$2),"&gt;="&amp;BD$6,INDIRECT($F$1&amp;dbP!$D$2&amp;":"&amp;dbP!$D$2),"&lt;="&amp;BD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E194" s="1">
        <f ca="1">SUMIFS(INDIRECT($F$1&amp;$F194&amp;":"&amp;$F194),INDIRECT($F$1&amp;dbP!$D$2&amp;":"&amp;dbP!$D$2),"&gt;="&amp;BE$6,INDIRECT($F$1&amp;dbP!$D$2&amp;":"&amp;dbP!$D$2),"&lt;="&amp;BE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</row>
    <row r="195" spans="2:57" x14ac:dyDescent="0.3">
      <c r="B195" s="1">
        <f>MAX(B$153:B194)+1</f>
        <v>58</v>
      </c>
      <c r="F195" s="1" t="str">
        <f ca="1">INDIRECT($B$1&amp;Items!H$2&amp;$B195)</f>
        <v>Y</v>
      </c>
      <c r="H195" s="13" t="str">
        <f ca="1">INDIRECT($B$1&amp;Items!E$2&amp;$B195)</f>
        <v>Начисление себестоимостных затрат</v>
      </c>
      <c r="I195" s="13" t="str">
        <f ca="1">IF(INDIRECT($B$1&amp;Items!F$2&amp;$B195)="",H195,INDIRECT($B$1&amp;Items!F$2&amp;$B195))</f>
        <v>Начисление затрат этапа-3 бизнес-процесса</v>
      </c>
      <c r="J195" s="1" t="str">
        <f ca="1">IF(INDIRECT($B$1&amp;Items!G$2&amp;$B195)="",IF(H195&lt;&gt;I195,"  "&amp;I195,I195),"    "&amp;INDIRECT($B$1&amp;Items!G$2&amp;$B195))</f>
        <v xml:space="preserve">    Производственные затраты-27</v>
      </c>
      <c r="S195" s="1">
        <f ca="1">SUM($U195:INDIRECT(ADDRESS(ROW(),SUMIFS($1:$1,$5:$5,MAX($5:$5)))))</f>
        <v>1002477.06</v>
      </c>
      <c r="V195" s="1">
        <f ca="1">SUMIFS(INDIRECT($F$1&amp;$F195&amp;":"&amp;$F195),INDIRECT($F$1&amp;dbP!$D$2&amp;":"&amp;dbP!$D$2),"&gt;="&amp;V$6,INDIRECT($F$1&amp;dbP!$D$2&amp;":"&amp;dbP!$D$2),"&lt;="&amp;V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W195" s="1">
        <f ca="1">SUMIFS(INDIRECT($F$1&amp;$F195&amp;":"&amp;$F195),INDIRECT($F$1&amp;dbP!$D$2&amp;":"&amp;dbP!$D$2),"&gt;="&amp;W$6,INDIRECT($F$1&amp;dbP!$D$2&amp;":"&amp;dbP!$D$2),"&lt;="&amp;W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1002477.06</v>
      </c>
      <c r="X195" s="1">
        <f ca="1">SUMIFS(INDIRECT($F$1&amp;$F195&amp;":"&amp;$F195),INDIRECT($F$1&amp;dbP!$D$2&amp;":"&amp;dbP!$D$2),"&gt;="&amp;X$6,INDIRECT($F$1&amp;dbP!$D$2&amp;":"&amp;dbP!$D$2),"&lt;="&amp;X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Y195" s="1">
        <f ca="1">SUMIFS(INDIRECT($F$1&amp;$F195&amp;":"&amp;$F195),INDIRECT($F$1&amp;dbP!$D$2&amp;":"&amp;dbP!$D$2),"&gt;="&amp;Y$6,INDIRECT($F$1&amp;dbP!$D$2&amp;":"&amp;dbP!$D$2),"&lt;="&amp;Y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Z195" s="1">
        <f ca="1">SUMIFS(INDIRECT($F$1&amp;$F195&amp;":"&amp;$F195),INDIRECT($F$1&amp;dbP!$D$2&amp;":"&amp;dbP!$D$2),"&gt;="&amp;Z$6,INDIRECT($F$1&amp;dbP!$D$2&amp;":"&amp;dbP!$D$2),"&lt;="&amp;Z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A195" s="1">
        <f ca="1">SUMIFS(INDIRECT($F$1&amp;$F195&amp;":"&amp;$F195),INDIRECT($F$1&amp;dbP!$D$2&amp;":"&amp;dbP!$D$2),"&gt;="&amp;AA$6,INDIRECT($F$1&amp;dbP!$D$2&amp;":"&amp;dbP!$D$2),"&lt;="&amp;AA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B195" s="1">
        <f ca="1">SUMIFS(INDIRECT($F$1&amp;$F195&amp;":"&amp;$F195),INDIRECT($F$1&amp;dbP!$D$2&amp;":"&amp;dbP!$D$2),"&gt;="&amp;AB$6,INDIRECT($F$1&amp;dbP!$D$2&amp;":"&amp;dbP!$D$2),"&lt;="&amp;AB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C195" s="1">
        <f ca="1">SUMIFS(INDIRECT($F$1&amp;$F195&amp;":"&amp;$F195),INDIRECT($F$1&amp;dbP!$D$2&amp;":"&amp;dbP!$D$2),"&gt;="&amp;AC$6,INDIRECT($F$1&amp;dbP!$D$2&amp;":"&amp;dbP!$D$2),"&lt;="&amp;AC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D195" s="1">
        <f ca="1">SUMIFS(INDIRECT($F$1&amp;$F195&amp;":"&amp;$F195),INDIRECT($F$1&amp;dbP!$D$2&amp;":"&amp;dbP!$D$2),"&gt;="&amp;AD$6,INDIRECT($F$1&amp;dbP!$D$2&amp;":"&amp;dbP!$D$2),"&lt;="&amp;AD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E195" s="1">
        <f ca="1">SUMIFS(INDIRECT($F$1&amp;$F195&amp;":"&amp;$F195),INDIRECT($F$1&amp;dbP!$D$2&amp;":"&amp;dbP!$D$2),"&gt;="&amp;AE$6,INDIRECT($F$1&amp;dbP!$D$2&amp;":"&amp;dbP!$D$2),"&lt;="&amp;AE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F195" s="1">
        <f ca="1">SUMIFS(INDIRECT($F$1&amp;$F195&amp;":"&amp;$F195),INDIRECT($F$1&amp;dbP!$D$2&amp;":"&amp;dbP!$D$2),"&gt;="&amp;AF$6,INDIRECT($F$1&amp;dbP!$D$2&amp;":"&amp;dbP!$D$2),"&lt;="&amp;AF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G195" s="1">
        <f ca="1">SUMIFS(INDIRECT($F$1&amp;$F195&amp;":"&amp;$F195),INDIRECT($F$1&amp;dbP!$D$2&amp;":"&amp;dbP!$D$2),"&gt;="&amp;AG$6,INDIRECT($F$1&amp;dbP!$D$2&amp;":"&amp;dbP!$D$2),"&lt;="&amp;AG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H195" s="1">
        <f ca="1">SUMIFS(INDIRECT($F$1&amp;$F195&amp;":"&amp;$F195),INDIRECT($F$1&amp;dbP!$D$2&amp;":"&amp;dbP!$D$2),"&gt;="&amp;AH$6,INDIRECT($F$1&amp;dbP!$D$2&amp;":"&amp;dbP!$D$2),"&lt;="&amp;AH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I195" s="1">
        <f ca="1">SUMIFS(INDIRECT($F$1&amp;$F195&amp;":"&amp;$F195),INDIRECT($F$1&amp;dbP!$D$2&amp;":"&amp;dbP!$D$2),"&gt;="&amp;AI$6,INDIRECT($F$1&amp;dbP!$D$2&amp;":"&amp;dbP!$D$2),"&lt;="&amp;AI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J195" s="1">
        <f ca="1">SUMIFS(INDIRECT($F$1&amp;$F195&amp;":"&amp;$F195),INDIRECT($F$1&amp;dbP!$D$2&amp;":"&amp;dbP!$D$2),"&gt;="&amp;AJ$6,INDIRECT($F$1&amp;dbP!$D$2&amp;":"&amp;dbP!$D$2),"&lt;="&amp;AJ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K195" s="1">
        <f ca="1">SUMIFS(INDIRECT($F$1&amp;$F195&amp;":"&amp;$F195),INDIRECT($F$1&amp;dbP!$D$2&amp;":"&amp;dbP!$D$2),"&gt;="&amp;AK$6,INDIRECT($F$1&amp;dbP!$D$2&amp;":"&amp;dbP!$D$2),"&lt;="&amp;AK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L195" s="1">
        <f ca="1">SUMIFS(INDIRECT($F$1&amp;$F195&amp;":"&amp;$F195),INDIRECT($F$1&amp;dbP!$D$2&amp;":"&amp;dbP!$D$2),"&gt;="&amp;AL$6,INDIRECT($F$1&amp;dbP!$D$2&amp;":"&amp;dbP!$D$2),"&lt;="&amp;AL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M195" s="1">
        <f ca="1">SUMIFS(INDIRECT($F$1&amp;$F195&amp;":"&amp;$F195),INDIRECT($F$1&amp;dbP!$D$2&amp;":"&amp;dbP!$D$2),"&gt;="&amp;AM$6,INDIRECT($F$1&amp;dbP!$D$2&amp;":"&amp;dbP!$D$2),"&lt;="&amp;AM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N195" s="1">
        <f ca="1">SUMIFS(INDIRECT($F$1&amp;$F195&amp;":"&amp;$F195),INDIRECT($F$1&amp;dbP!$D$2&amp;":"&amp;dbP!$D$2),"&gt;="&amp;AN$6,INDIRECT($F$1&amp;dbP!$D$2&amp;":"&amp;dbP!$D$2),"&lt;="&amp;AN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O195" s="1">
        <f ca="1">SUMIFS(INDIRECT($F$1&amp;$F195&amp;":"&amp;$F195),INDIRECT($F$1&amp;dbP!$D$2&amp;":"&amp;dbP!$D$2),"&gt;="&amp;AO$6,INDIRECT($F$1&amp;dbP!$D$2&amp;":"&amp;dbP!$D$2),"&lt;="&amp;AO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P195" s="1">
        <f ca="1">SUMIFS(INDIRECT($F$1&amp;$F195&amp;":"&amp;$F195),INDIRECT($F$1&amp;dbP!$D$2&amp;":"&amp;dbP!$D$2),"&gt;="&amp;AP$6,INDIRECT($F$1&amp;dbP!$D$2&amp;":"&amp;dbP!$D$2),"&lt;="&amp;AP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Q195" s="1">
        <f ca="1">SUMIFS(INDIRECT($F$1&amp;$F195&amp;":"&amp;$F195),INDIRECT($F$1&amp;dbP!$D$2&amp;":"&amp;dbP!$D$2),"&gt;="&amp;AQ$6,INDIRECT($F$1&amp;dbP!$D$2&amp;":"&amp;dbP!$D$2),"&lt;="&amp;AQ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R195" s="1">
        <f ca="1">SUMIFS(INDIRECT($F$1&amp;$F195&amp;":"&amp;$F195),INDIRECT($F$1&amp;dbP!$D$2&amp;":"&amp;dbP!$D$2),"&gt;="&amp;AR$6,INDIRECT($F$1&amp;dbP!$D$2&amp;":"&amp;dbP!$D$2),"&lt;="&amp;AR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S195" s="1">
        <f ca="1">SUMIFS(INDIRECT($F$1&amp;$F195&amp;":"&amp;$F195),INDIRECT($F$1&amp;dbP!$D$2&amp;":"&amp;dbP!$D$2),"&gt;="&amp;AS$6,INDIRECT($F$1&amp;dbP!$D$2&amp;":"&amp;dbP!$D$2),"&lt;="&amp;AS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T195" s="1">
        <f ca="1">SUMIFS(INDIRECT($F$1&amp;$F195&amp;":"&amp;$F195),INDIRECT($F$1&amp;dbP!$D$2&amp;":"&amp;dbP!$D$2),"&gt;="&amp;AT$6,INDIRECT($F$1&amp;dbP!$D$2&amp;":"&amp;dbP!$D$2),"&lt;="&amp;AT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U195" s="1">
        <f ca="1">SUMIFS(INDIRECT($F$1&amp;$F195&amp;":"&amp;$F195),INDIRECT($F$1&amp;dbP!$D$2&amp;":"&amp;dbP!$D$2),"&gt;="&amp;AU$6,INDIRECT($F$1&amp;dbP!$D$2&amp;":"&amp;dbP!$D$2),"&lt;="&amp;AU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V195" s="1">
        <f ca="1">SUMIFS(INDIRECT($F$1&amp;$F195&amp;":"&amp;$F195),INDIRECT($F$1&amp;dbP!$D$2&amp;":"&amp;dbP!$D$2),"&gt;="&amp;AV$6,INDIRECT($F$1&amp;dbP!$D$2&amp;":"&amp;dbP!$D$2),"&lt;="&amp;AV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W195" s="1">
        <f ca="1">SUMIFS(INDIRECT($F$1&amp;$F195&amp;":"&amp;$F195),INDIRECT($F$1&amp;dbP!$D$2&amp;":"&amp;dbP!$D$2),"&gt;="&amp;AW$6,INDIRECT($F$1&amp;dbP!$D$2&amp;":"&amp;dbP!$D$2),"&lt;="&amp;AW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X195" s="1">
        <f ca="1">SUMIFS(INDIRECT($F$1&amp;$F195&amp;":"&amp;$F195),INDIRECT($F$1&amp;dbP!$D$2&amp;":"&amp;dbP!$D$2),"&gt;="&amp;AX$6,INDIRECT($F$1&amp;dbP!$D$2&amp;":"&amp;dbP!$D$2),"&lt;="&amp;AX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Y195" s="1">
        <f ca="1">SUMIFS(INDIRECT($F$1&amp;$F195&amp;":"&amp;$F195),INDIRECT($F$1&amp;dbP!$D$2&amp;":"&amp;dbP!$D$2),"&gt;="&amp;AY$6,INDIRECT($F$1&amp;dbP!$D$2&amp;":"&amp;dbP!$D$2),"&lt;="&amp;AY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Z195" s="1">
        <f ca="1">SUMIFS(INDIRECT($F$1&amp;$F195&amp;":"&amp;$F195),INDIRECT($F$1&amp;dbP!$D$2&amp;":"&amp;dbP!$D$2),"&gt;="&amp;AZ$6,INDIRECT($F$1&amp;dbP!$D$2&amp;":"&amp;dbP!$D$2),"&lt;="&amp;AZ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A195" s="1">
        <f ca="1">SUMIFS(INDIRECT($F$1&amp;$F195&amp;":"&amp;$F195),INDIRECT($F$1&amp;dbP!$D$2&amp;":"&amp;dbP!$D$2),"&gt;="&amp;BA$6,INDIRECT($F$1&amp;dbP!$D$2&amp;":"&amp;dbP!$D$2),"&lt;="&amp;BA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B195" s="1">
        <f ca="1">SUMIFS(INDIRECT($F$1&amp;$F195&amp;":"&amp;$F195),INDIRECT($F$1&amp;dbP!$D$2&amp;":"&amp;dbP!$D$2),"&gt;="&amp;BB$6,INDIRECT($F$1&amp;dbP!$D$2&amp;":"&amp;dbP!$D$2),"&lt;="&amp;BB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C195" s="1">
        <f ca="1">SUMIFS(INDIRECT($F$1&amp;$F195&amp;":"&amp;$F195),INDIRECT($F$1&amp;dbP!$D$2&amp;":"&amp;dbP!$D$2),"&gt;="&amp;BC$6,INDIRECT($F$1&amp;dbP!$D$2&amp;":"&amp;dbP!$D$2),"&lt;="&amp;BC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D195" s="1">
        <f ca="1">SUMIFS(INDIRECT($F$1&amp;$F195&amp;":"&amp;$F195),INDIRECT($F$1&amp;dbP!$D$2&amp;":"&amp;dbP!$D$2),"&gt;="&amp;BD$6,INDIRECT($F$1&amp;dbP!$D$2&amp;":"&amp;dbP!$D$2),"&lt;="&amp;BD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E195" s="1">
        <f ca="1">SUMIFS(INDIRECT($F$1&amp;$F195&amp;":"&amp;$F195),INDIRECT($F$1&amp;dbP!$D$2&amp;":"&amp;dbP!$D$2),"&gt;="&amp;BE$6,INDIRECT($F$1&amp;dbP!$D$2&amp;":"&amp;dbP!$D$2),"&lt;="&amp;BE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</row>
    <row r="196" spans="2:57" x14ac:dyDescent="0.3">
      <c r="B196" s="1">
        <f>MAX(B$153:B195)+1</f>
        <v>59</v>
      </c>
      <c r="F196" s="1" t="str">
        <f ca="1">INDIRECT($B$1&amp;Items!H$2&amp;$B196)</f>
        <v>Y</v>
      </c>
      <c r="H196" s="13" t="str">
        <f ca="1">INDIRECT($B$1&amp;Items!E$2&amp;$B196)</f>
        <v>Начисление себестоимостных затрат</v>
      </c>
      <c r="I196" s="13" t="str">
        <f ca="1">IF(INDIRECT($B$1&amp;Items!F$2&amp;$B196)="",H196,INDIRECT($B$1&amp;Items!F$2&amp;$B196))</f>
        <v>Начисление затрат этапа-4 бизнес-процесса</v>
      </c>
      <c r="J196" s="1" t="str">
        <f ca="1">IF(INDIRECT($B$1&amp;Items!G$2&amp;$B196)="",IF(H196&lt;&gt;I196,"  "&amp;I196,I196),"    "&amp;INDIRECT($B$1&amp;Items!G$2&amp;$B196))</f>
        <v xml:space="preserve">  Начисление затрат этапа-4 бизнес-процесса</v>
      </c>
      <c r="S196" s="1">
        <f ca="1">SUM($U196:INDIRECT(ADDRESS(ROW(),SUMIFS($1:$1,$5:$5,MAX($5:$5)))))</f>
        <v>9602816.0041849986</v>
      </c>
      <c r="V196" s="1">
        <f ca="1">SUMIFS(INDIRECT($F$1&amp;$F196&amp;":"&amp;$F196),INDIRECT($F$1&amp;dbP!$D$2&amp;":"&amp;dbP!$D$2),"&gt;="&amp;V$6,INDIRECT($F$1&amp;dbP!$D$2&amp;":"&amp;dbP!$D$2),"&lt;="&amp;V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W196" s="1">
        <f ca="1">SUMIFS(INDIRECT($F$1&amp;$F196&amp;":"&amp;$F196),INDIRECT($F$1&amp;dbP!$D$2&amp;":"&amp;dbP!$D$2),"&gt;="&amp;W$6,INDIRECT($F$1&amp;dbP!$D$2&amp;":"&amp;dbP!$D$2),"&lt;="&amp;W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1125151.1099999999</v>
      </c>
      <c r="X196" s="1">
        <f ca="1">SUMIFS(INDIRECT($F$1&amp;$F196&amp;":"&amp;$F196),INDIRECT($F$1&amp;dbP!$D$2&amp;":"&amp;dbP!$D$2),"&gt;="&amp;X$6,INDIRECT($F$1&amp;dbP!$D$2&amp;":"&amp;dbP!$D$2),"&lt;="&amp;X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4325125.604239</v>
      </c>
      <c r="Y196" s="1">
        <f ca="1">SUMIFS(INDIRECT($F$1&amp;$F196&amp;":"&amp;$F196),INDIRECT($F$1&amp;dbP!$D$2&amp;":"&amp;dbP!$D$2),"&gt;="&amp;Y$6,INDIRECT($F$1&amp;dbP!$D$2&amp;":"&amp;dbP!$D$2),"&lt;="&amp;Y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2505782.3499460001</v>
      </c>
      <c r="Z196" s="1">
        <f ca="1">SUMIFS(INDIRECT($F$1&amp;$F196&amp;":"&amp;$F196),INDIRECT($F$1&amp;dbP!$D$2&amp;":"&amp;dbP!$D$2),"&gt;="&amp;Z$6,INDIRECT($F$1&amp;dbP!$D$2&amp;":"&amp;dbP!$D$2),"&lt;="&amp;Z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1646756.94</v>
      </c>
      <c r="AA196" s="1">
        <f ca="1">SUMIFS(INDIRECT($F$1&amp;$F196&amp;":"&amp;$F196),INDIRECT($F$1&amp;dbP!$D$2&amp;":"&amp;dbP!$D$2),"&gt;="&amp;AA$6,INDIRECT($F$1&amp;dbP!$D$2&amp;":"&amp;dbP!$D$2),"&lt;="&amp;AA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B196" s="1">
        <f ca="1">SUMIFS(INDIRECT($F$1&amp;$F196&amp;":"&amp;$F196),INDIRECT($F$1&amp;dbP!$D$2&amp;":"&amp;dbP!$D$2),"&gt;="&amp;AB$6,INDIRECT($F$1&amp;dbP!$D$2&amp;":"&amp;dbP!$D$2),"&lt;="&amp;AB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C196" s="1">
        <f ca="1">SUMIFS(INDIRECT($F$1&amp;$F196&amp;":"&amp;$F196),INDIRECT($F$1&amp;dbP!$D$2&amp;":"&amp;dbP!$D$2),"&gt;="&amp;AC$6,INDIRECT($F$1&amp;dbP!$D$2&amp;":"&amp;dbP!$D$2),"&lt;="&amp;AC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D196" s="1">
        <f ca="1">SUMIFS(INDIRECT($F$1&amp;$F196&amp;":"&amp;$F196),INDIRECT($F$1&amp;dbP!$D$2&amp;":"&amp;dbP!$D$2),"&gt;="&amp;AD$6,INDIRECT($F$1&amp;dbP!$D$2&amp;":"&amp;dbP!$D$2),"&lt;="&amp;AD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E196" s="1">
        <f ca="1">SUMIFS(INDIRECT($F$1&amp;$F196&amp;":"&amp;$F196),INDIRECT($F$1&amp;dbP!$D$2&amp;":"&amp;dbP!$D$2),"&gt;="&amp;AE$6,INDIRECT($F$1&amp;dbP!$D$2&amp;":"&amp;dbP!$D$2),"&lt;="&amp;AE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F196" s="1">
        <f ca="1">SUMIFS(INDIRECT($F$1&amp;$F196&amp;":"&amp;$F196),INDIRECT($F$1&amp;dbP!$D$2&amp;":"&amp;dbP!$D$2),"&gt;="&amp;AF$6,INDIRECT($F$1&amp;dbP!$D$2&amp;":"&amp;dbP!$D$2),"&lt;="&amp;AF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G196" s="1">
        <f ca="1">SUMIFS(INDIRECT($F$1&amp;$F196&amp;":"&amp;$F196),INDIRECT($F$1&amp;dbP!$D$2&amp;":"&amp;dbP!$D$2),"&gt;="&amp;AG$6,INDIRECT($F$1&amp;dbP!$D$2&amp;":"&amp;dbP!$D$2),"&lt;="&amp;AG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H196" s="1">
        <f ca="1">SUMIFS(INDIRECT($F$1&amp;$F196&amp;":"&amp;$F196),INDIRECT($F$1&amp;dbP!$D$2&amp;":"&amp;dbP!$D$2),"&gt;="&amp;AH$6,INDIRECT($F$1&amp;dbP!$D$2&amp;":"&amp;dbP!$D$2),"&lt;="&amp;AH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I196" s="1">
        <f ca="1">SUMIFS(INDIRECT($F$1&amp;$F196&amp;":"&amp;$F196),INDIRECT($F$1&amp;dbP!$D$2&amp;":"&amp;dbP!$D$2),"&gt;="&amp;AI$6,INDIRECT($F$1&amp;dbP!$D$2&amp;":"&amp;dbP!$D$2),"&lt;="&amp;AI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J196" s="1">
        <f ca="1">SUMIFS(INDIRECT($F$1&amp;$F196&amp;":"&amp;$F196),INDIRECT($F$1&amp;dbP!$D$2&amp;":"&amp;dbP!$D$2),"&gt;="&amp;AJ$6,INDIRECT($F$1&amp;dbP!$D$2&amp;":"&amp;dbP!$D$2),"&lt;="&amp;AJ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K196" s="1">
        <f ca="1">SUMIFS(INDIRECT($F$1&amp;$F196&amp;":"&amp;$F196),INDIRECT($F$1&amp;dbP!$D$2&amp;":"&amp;dbP!$D$2),"&gt;="&amp;AK$6,INDIRECT($F$1&amp;dbP!$D$2&amp;":"&amp;dbP!$D$2),"&lt;="&amp;AK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L196" s="1">
        <f ca="1">SUMIFS(INDIRECT($F$1&amp;$F196&amp;":"&amp;$F196),INDIRECT($F$1&amp;dbP!$D$2&amp;":"&amp;dbP!$D$2),"&gt;="&amp;AL$6,INDIRECT($F$1&amp;dbP!$D$2&amp;":"&amp;dbP!$D$2),"&lt;="&amp;AL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M196" s="1">
        <f ca="1">SUMIFS(INDIRECT($F$1&amp;$F196&amp;":"&amp;$F196),INDIRECT($F$1&amp;dbP!$D$2&amp;":"&amp;dbP!$D$2),"&gt;="&amp;AM$6,INDIRECT($F$1&amp;dbP!$D$2&amp;":"&amp;dbP!$D$2),"&lt;="&amp;AM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N196" s="1">
        <f ca="1">SUMIFS(INDIRECT($F$1&amp;$F196&amp;":"&amp;$F196),INDIRECT($F$1&amp;dbP!$D$2&amp;":"&amp;dbP!$D$2),"&gt;="&amp;AN$6,INDIRECT($F$1&amp;dbP!$D$2&amp;":"&amp;dbP!$D$2),"&lt;="&amp;AN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O196" s="1">
        <f ca="1">SUMIFS(INDIRECT($F$1&amp;$F196&amp;":"&amp;$F196),INDIRECT($F$1&amp;dbP!$D$2&amp;":"&amp;dbP!$D$2),"&gt;="&amp;AO$6,INDIRECT($F$1&amp;dbP!$D$2&amp;":"&amp;dbP!$D$2),"&lt;="&amp;AO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P196" s="1">
        <f ca="1">SUMIFS(INDIRECT($F$1&amp;$F196&amp;":"&amp;$F196),INDIRECT($F$1&amp;dbP!$D$2&amp;":"&amp;dbP!$D$2),"&gt;="&amp;AP$6,INDIRECT($F$1&amp;dbP!$D$2&amp;":"&amp;dbP!$D$2),"&lt;="&amp;AP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Q196" s="1">
        <f ca="1">SUMIFS(INDIRECT($F$1&amp;$F196&amp;":"&amp;$F196),INDIRECT($F$1&amp;dbP!$D$2&amp;":"&amp;dbP!$D$2),"&gt;="&amp;AQ$6,INDIRECT($F$1&amp;dbP!$D$2&amp;":"&amp;dbP!$D$2),"&lt;="&amp;AQ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R196" s="1">
        <f ca="1">SUMIFS(INDIRECT($F$1&amp;$F196&amp;":"&amp;$F196),INDIRECT($F$1&amp;dbP!$D$2&amp;":"&amp;dbP!$D$2),"&gt;="&amp;AR$6,INDIRECT($F$1&amp;dbP!$D$2&amp;":"&amp;dbP!$D$2),"&lt;="&amp;AR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S196" s="1">
        <f ca="1">SUMIFS(INDIRECT($F$1&amp;$F196&amp;":"&amp;$F196),INDIRECT($F$1&amp;dbP!$D$2&amp;":"&amp;dbP!$D$2),"&gt;="&amp;AS$6,INDIRECT($F$1&amp;dbP!$D$2&amp;":"&amp;dbP!$D$2),"&lt;="&amp;AS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T196" s="1">
        <f ca="1">SUMIFS(INDIRECT($F$1&amp;$F196&amp;":"&amp;$F196),INDIRECT($F$1&amp;dbP!$D$2&amp;":"&amp;dbP!$D$2),"&gt;="&amp;AT$6,INDIRECT($F$1&amp;dbP!$D$2&amp;":"&amp;dbP!$D$2),"&lt;="&amp;AT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U196" s="1">
        <f ca="1">SUMIFS(INDIRECT($F$1&amp;$F196&amp;":"&amp;$F196),INDIRECT($F$1&amp;dbP!$D$2&amp;":"&amp;dbP!$D$2),"&gt;="&amp;AU$6,INDIRECT($F$1&amp;dbP!$D$2&amp;":"&amp;dbP!$D$2),"&lt;="&amp;AU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V196" s="1">
        <f ca="1">SUMIFS(INDIRECT($F$1&amp;$F196&amp;":"&amp;$F196),INDIRECT($F$1&amp;dbP!$D$2&amp;":"&amp;dbP!$D$2),"&gt;="&amp;AV$6,INDIRECT($F$1&amp;dbP!$D$2&amp;":"&amp;dbP!$D$2),"&lt;="&amp;AV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W196" s="1">
        <f ca="1">SUMIFS(INDIRECT($F$1&amp;$F196&amp;":"&amp;$F196),INDIRECT($F$1&amp;dbP!$D$2&amp;":"&amp;dbP!$D$2),"&gt;="&amp;AW$6,INDIRECT($F$1&amp;dbP!$D$2&amp;":"&amp;dbP!$D$2),"&lt;="&amp;AW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X196" s="1">
        <f ca="1">SUMIFS(INDIRECT($F$1&amp;$F196&amp;":"&amp;$F196),INDIRECT($F$1&amp;dbP!$D$2&amp;":"&amp;dbP!$D$2),"&gt;="&amp;AX$6,INDIRECT($F$1&amp;dbP!$D$2&amp;":"&amp;dbP!$D$2),"&lt;="&amp;AX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Y196" s="1">
        <f ca="1">SUMIFS(INDIRECT($F$1&amp;$F196&amp;":"&amp;$F196),INDIRECT($F$1&amp;dbP!$D$2&amp;":"&amp;dbP!$D$2),"&gt;="&amp;AY$6,INDIRECT($F$1&amp;dbP!$D$2&amp;":"&amp;dbP!$D$2),"&lt;="&amp;AY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AZ196" s="1">
        <f ca="1">SUMIFS(INDIRECT($F$1&amp;$F196&amp;":"&amp;$F196),INDIRECT($F$1&amp;dbP!$D$2&amp;":"&amp;dbP!$D$2),"&gt;="&amp;AZ$6,INDIRECT($F$1&amp;dbP!$D$2&amp;":"&amp;dbP!$D$2),"&lt;="&amp;AZ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BA196" s="1">
        <f ca="1">SUMIFS(INDIRECT($F$1&amp;$F196&amp;":"&amp;$F196),INDIRECT($F$1&amp;dbP!$D$2&amp;":"&amp;dbP!$D$2),"&gt;="&amp;BA$6,INDIRECT($F$1&amp;dbP!$D$2&amp;":"&amp;dbP!$D$2),"&lt;="&amp;BA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BB196" s="1">
        <f ca="1">SUMIFS(INDIRECT($F$1&amp;$F196&amp;":"&amp;$F196),INDIRECT($F$1&amp;dbP!$D$2&amp;":"&amp;dbP!$D$2),"&gt;="&amp;BB$6,INDIRECT($F$1&amp;dbP!$D$2&amp;":"&amp;dbP!$D$2),"&lt;="&amp;BB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BC196" s="1">
        <f ca="1">SUMIFS(INDIRECT($F$1&amp;$F196&amp;":"&amp;$F196),INDIRECT($F$1&amp;dbP!$D$2&amp;":"&amp;dbP!$D$2),"&gt;="&amp;BC$6,INDIRECT($F$1&amp;dbP!$D$2&amp;":"&amp;dbP!$D$2),"&lt;="&amp;BC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BD196" s="1">
        <f ca="1">SUMIFS(INDIRECT($F$1&amp;$F196&amp;":"&amp;$F196),INDIRECT($F$1&amp;dbP!$D$2&amp;":"&amp;dbP!$D$2),"&gt;="&amp;BD$6,INDIRECT($F$1&amp;dbP!$D$2&amp;":"&amp;dbP!$D$2),"&lt;="&amp;BD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  <c r="BE196" s="1">
        <f ca="1">SUMIFS(INDIRECT($F$1&amp;$F196&amp;":"&amp;$F196),INDIRECT($F$1&amp;dbP!$D$2&amp;":"&amp;dbP!$D$2),"&gt;="&amp;BE$6,INDIRECT($F$1&amp;dbP!$D$2&amp;":"&amp;dbP!$D$2),"&lt;="&amp;BE$7,INDIRECT($F$1&amp;dbP!$O$2&amp;":"&amp;dbP!$O$2),$H196,INDIRECT($F$1&amp;dbP!$P$2&amp;":"&amp;dbP!$P$2),IF($I196=$J196,"*",$I196),INDIRECT($F$1&amp;dbP!$Q$2&amp;":"&amp;dbP!$Q$2),IF(OR($I196=$J196,"  "&amp;$I196=$J196),"*",RIGHT($J196,LEN($J196)-4)),INDIRECT($F$1&amp;dbP!$AC$2&amp;":"&amp;dbP!$AC$2),RepP!$J$3)</f>
        <v>0</v>
      </c>
    </row>
    <row r="197" spans="2:57" x14ac:dyDescent="0.3">
      <c r="B197" s="1">
        <f>MAX(B$153:B196)+1</f>
        <v>60</v>
      </c>
      <c r="F197" s="1" t="str">
        <f ca="1">INDIRECT($B$1&amp;Items!H$2&amp;$B197)</f>
        <v>Y</v>
      </c>
      <c r="H197" s="13" t="str">
        <f ca="1">INDIRECT($B$1&amp;Items!E$2&amp;$B197)</f>
        <v>Начисление себестоимостных затрат</v>
      </c>
      <c r="I197" s="13" t="str">
        <f ca="1">IF(INDIRECT($B$1&amp;Items!F$2&amp;$B197)="",H197,INDIRECT($B$1&amp;Items!F$2&amp;$B197))</f>
        <v>Начисление затрат этапа-4 бизнес-процесса</v>
      </c>
      <c r="J197" s="1" t="str">
        <f ca="1">IF(INDIRECT($B$1&amp;Items!G$2&amp;$B197)="",IF(H197&lt;&gt;I197,"  "&amp;I197,I197),"    "&amp;INDIRECT($B$1&amp;Items!G$2&amp;$B197))</f>
        <v xml:space="preserve">    Производственные затраты-28</v>
      </c>
      <c r="S197" s="1">
        <f ca="1">SUM($U197:INDIRECT(ADDRESS(ROW(),SUMIFS($1:$1,$5:$5,MAX($5:$5)))))</f>
        <v>1125151.1099999999</v>
      </c>
      <c r="V197" s="1">
        <f ca="1">SUMIFS(INDIRECT($F$1&amp;$F197&amp;":"&amp;$F197),INDIRECT($F$1&amp;dbP!$D$2&amp;":"&amp;dbP!$D$2),"&gt;="&amp;V$6,INDIRECT($F$1&amp;dbP!$D$2&amp;":"&amp;dbP!$D$2),"&lt;="&amp;V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W197" s="1">
        <f ca="1">SUMIFS(INDIRECT($F$1&amp;$F197&amp;":"&amp;$F197),INDIRECT($F$1&amp;dbP!$D$2&amp;":"&amp;dbP!$D$2),"&gt;="&amp;W$6,INDIRECT($F$1&amp;dbP!$D$2&amp;":"&amp;dbP!$D$2),"&lt;="&amp;W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1125151.1099999999</v>
      </c>
      <c r="X197" s="1">
        <f ca="1">SUMIFS(INDIRECT($F$1&amp;$F197&amp;":"&amp;$F197),INDIRECT($F$1&amp;dbP!$D$2&amp;":"&amp;dbP!$D$2),"&gt;="&amp;X$6,INDIRECT($F$1&amp;dbP!$D$2&amp;":"&amp;dbP!$D$2),"&lt;="&amp;X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Y197" s="1">
        <f ca="1">SUMIFS(INDIRECT($F$1&amp;$F197&amp;":"&amp;$F197),INDIRECT($F$1&amp;dbP!$D$2&amp;":"&amp;dbP!$D$2),"&gt;="&amp;Y$6,INDIRECT($F$1&amp;dbP!$D$2&amp;":"&amp;dbP!$D$2),"&lt;="&amp;Y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Z197" s="1">
        <f ca="1">SUMIFS(INDIRECT($F$1&amp;$F197&amp;":"&amp;$F197),INDIRECT($F$1&amp;dbP!$D$2&amp;":"&amp;dbP!$D$2),"&gt;="&amp;Z$6,INDIRECT($F$1&amp;dbP!$D$2&amp;":"&amp;dbP!$D$2),"&lt;="&amp;Z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A197" s="1">
        <f ca="1">SUMIFS(INDIRECT($F$1&amp;$F197&amp;":"&amp;$F197),INDIRECT($F$1&amp;dbP!$D$2&amp;":"&amp;dbP!$D$2),"&gt;="&amp;AA$6,INDIRECT($F$1&amp;dbP!$D$2&amp;":"&amp;dbP!$D$2),"&lt;="&amp;AA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B197" s="1">
        <f ca="1">SUMIFS(INDIRECT($F$1&amp;$F197&amp;":"&amp;$F197),INDIRECT($F$1&amp;dbP!$D$2&amp;":"&amp;dbP!$D$2),"&gt;="&amp;AB$6,INDIRECT($F$1&amp;dbP!$D$2&amp;":"&amp;dbP!$D$2),"&lt;="&amp;AB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C197" s="1">
        <f ca="1">SUMIFS(INDIRECT($F$1&amp;$F197&amp;":"&amp;$F197),INDIRECT($F$1&amp;dbP!$D$2&amp;":"&amp;dbP!$D$2),"&gt;="&amp;AC$6,INDIRECT($F$1&amp;dbP!$D$2&amp;":"&amp;dbP!$D$2),"&lt;="&amp;AC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D197" s="1">
        <f ca="1">SUMIFS(INDIRECT($F$1&amp;$F197&amp;":"&amp;$F197),INDIRECT($F$1&amp;dbP!$D$2&amp;":"&amp;dbP!$D$2),"&gt;="&amp;AD$6,INDIRECT($F$1&amp;dbP!$D$2&amp;":"&amp;dbP!$D$2),"&lt;="&amp;AD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E197" s="1">
        <f ca="1">SUMIFS(INDIRECT($F$1&amp;$F197&amp;":"&amp;$F197),INDIRECT($F$1&amp;dbP!$D$2&amp;":"&amp;dbP!$D$2),"&gt;="&amp;AE$6,INDIRECT($F$1&amp;dbP!$D$2&amp;":"&amp;dbP!$D$2),"&lt;="&amp;AE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F197" s="1">
        <f ca="1">SUMIFS(INDIRECT($F$1&amp;$F197&amp;":"&amp;$F197),INDIRECT($F$1&amp;dbP!$D$2&amp;":"&amp;dbP!$D$2),"&gt;="&amp;AF$6,INDIRECT($F$1&amp;dbP!$D$2&amp;":"&amp;dbP!$D$2),"&lt;="&amp;AF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G197" s="1">
        <f ca="1">SUMIFS(INDIRECT($F$1&amp;$F197&amp;":"&amp;$F197),INDIRECT($F$1&amp;dbP!$D$2&amp;":"&amp;dbP!$D$2),"&gt;="&amp;AG$6,INDIRECT($F$1&amp;dbP!$D$2&amp;":"&amp;dbP!$D$2),"&lt;="&amp;AG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H197" s="1">
        <f ca="1">SUMIFS(INDIRECT($F$1&amp;$F197&amp;":"&amp;$F197),INDIRECT($F$1&amp;dbP!$D$2&amp;":"&amp;dbP!$D$2),"&gt;="&amp;AH$6,INDIRECT($F$1&amp;dbP!$D$2&amp;":"&amp;dbP!$D$2),"&lt;="&amp;AH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I197" s="1">
        <f ca="1">SUMIFS(INDIRECT($F$1&amp;$F197&amp;":"&amp;$F197),INDIRECT($F$1&amp;dbP!$D$2&amp;":"&amp;dbP!$D$2),"&gt;="&amp;AI$6,INDIRECT($F$1&amp;dbP!$D$2&amp;":"&amp;dbP!$D$2),"&lt;="&amp;AI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J197" s="1">
        <f ca="1">SUMIFS(INDIRECT($F$1&amp;$F197&amp;":"&amp;$F197),INDIRECT($F$1&amp;dbP!$D$2&amp;":"&amp;dbP!$D$2),"&gt;="&amp;AJ$6,INDIRECT($F$1&amp;dbP!$D$2&amp;":"&amp;dbP!$D$2),"&lt;="&amp;AJ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K197" s="1">
        <f ca="1">SUMIFS(INDIRECT($F$1&amp;$F197&amp;":"&amp;$F197),INDIRECT($F$1&amp;dbP!$D$2&amp;":"&amp;dbP!$D$2),"&gt;="&amp;AK$6,INDIRECT($F$1&amp;dbP!$D$2&amp;":"&amp;dbP!$D$2),"&lt;="&amp;AK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L197" s="1">
        <f ca="1">SUMIFS(INDIRECT($F$1&amp;$F197&amp;":"&amp;$F197),INDIRECT($F$1&amp;dbP!$D$2&amp;":"&amp;dbP!$D$2),"&gt;="&amp;AL$6,INDIRECT($F$1&amp;dbP!$D$2&amp;":"&amp;dbP!$D$2),"&lt;="&amp;AL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M197" s="1">
        <f ca="1">SUMIFS(INDIRECT($F$1&amp;$F197&amp;":"&amp;$F197),INDIRECT($F$1&amp;dbP!$D$2&amp;":"&amp;dbP!$D$2),"&gt;="&amp;AM$6,INDIRECT($F$1&amp;dbP!$D$2&amp;":"&amp;dbP!$D$2),"&lt;="&amp;AM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N197" s="1">
        <f ca="1">SUMIFS(INDIRECT($F$1&amp;$F197&amp;":"&amp;$F197),INDIRECT($F$1&amp;dbP!$D$2&amp;":"&amp;dbP!$D$2),"&gt;="&amp;AN$6,INDIRECT($F$1&amp;dbP!$D$2&amp;":"&amp;dbP!$D$2),"&lt;="&amp;AN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O197" s="1">
        <f ca="1">SUMIFS(INDIRECT($F$1&amp;$F197&amp;":"&amp;$F197),INDIRECT($F$1&amp;dbP!$D$2&amp;":"&amp;dbP!$D$2),"&gt;="&amp;AO$6,INDIRECT($F$1&amp;dbP!$D$2&amp;":"&amp;dbP!$D$2),"&lt;="&amp;AO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P197" s="1">
        <f ca="1">SUMIFS(INDIRECT($F$1&amp;$F197&amp;":"&amp;$F197),INDIRECT($F$1&amp;dbP!$D$2&amp;":"&amp;dbP!$D$2),"&gt;="&amp;AP$6,INDIRECT($F$1&amp;dbP!$D$2&amp;":"&amp;dbP!$D$2),"&lt;="&amp;AP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Q197" s="1">
        <f ca="1">SUMIFS(INDIRECT($F$1&amp;$F197&amp;":"&amp;$F197),INDIRECT($F$1&amp;dbP!$D$2&amp;":"&amp;dbP!$D$2),"&gt;="&amp;AQ$6,INDIRECT($F$1&amp;dbP!$D$2&amp;":"&amp;dbP!$D$2),"&lt;="&amp;AQ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R197" s="1">
        <f ca="1">SUMIFS(INDIRECT($F$1&amp;$F197&amp;":"&amp;$F197),INDIRECT($F$1&amp;dbP!$D$2&amp;":"&amp;dbP!$D$2),"&gt;="&amp;AR$6,INDIRECT($F$1&amp;dbP!$D$2&amp;":"&amp;dbP!$D$2),"&lt;="&amp;AR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S197" s="1">
        <f ca="1">SUMIFS(INDIRECT($F$1&amp;$F197&amp;":"&amp;$F197),INDIRECT($F$1&amp;dbP!$D$2&amp;":"&amp;dbP!$D$2),"&gt;="&amp;AS$6,INDIRECT($F$1&amp;dbP!$D$2&amp;":"&amp;dbP!$D$2),"&lt;="&amp;AS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T197" s="1">
        <f ca="1">SUMIFS(INDIRECT($F$1&amp;$F197&amp;":"&amp;$F197),INDIRECT($F$1&amp;dbP!$D$2&amp;":"&amp;dbP!$D$2),"&gt;="&amp;AT$6,INDIRECT($F$1&amp;dbP!$D$2&amp;":"&amp;dbP!$D$2),"&lt;="&amp;AT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U197" s="1">
        <f ca="1">SUMIFS(INDIRECT($F$1&amp;$F197&amp;":"&amp;$F197),INDIRECT($F$1&amp;dbP!$D$2&amp;":"&amp;dbP!$D$2),"&gt;="&amp;AU$6,INDIRECT($F$1&amp;dbP!$D$2&amp;":"&amp;dbP!$D$2),"&lt;="&amp;AU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V197" s="1">
        <f ca="1">SUMIFS(INDIRECT($F$1&amp;$F197&amp;":"&amp;$F197),INDIRECT($F$1&amp;dbP!$D$2&amp;":"&amp;dbP!$D$2),"&gt;="&amp;AV$6,INDIRECT($F$1&amp;dbP!$D$2&amp;":"&amp;dbP!$D$2),"&lt;="&amp;AV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W197" s="1">
        <f ca="1">SUMIFS(INDIRECT($F$1&amp;$F197&amp;":"&amp;$F197),INDIRECT($F$1&amp;dbP!$D$2&amp;":"&amp;dbP!$D$2),"&gt;="&amp;AW$6,INDIRECT($F$1&amp;dbP!$D$2&amp;":"&amp;dbP!$D$2),"&lt;="&amp;AW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X197" s="1">
        <f ca="1">SUMIFS(INDIRECT($F$1&amp;$F197&amp;":"&amp;$F197),INDIRECT($F$1&amp;dbP!$D$2&amp;":"&amp;dbP!$D$2),"&gt;="&amp;AX$6,INDIRECT($F$1&amp;dbP!$D$2&amp;":"&amp;dbP!$D$2),"&lt;="&amp;AX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Y197" s="1">
        <f ca="1">SUMIFS(INDIRECT($F$1&amp;$F197&amp;":"&amp;$F197),INDIRECT($F$1&amp;dbP!$D$2&amp;":"&amp;dbP!$D$2),"&gt;="&amp;AY$6,INDIRECT($F$1&amp;dbP!$D$2&amp;":"&amp;dbP!$D$2),"&lt;="&amp;AY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AZ197" s="1">
        <f ca="1">SUMIFS(INDIRECT($F$1&amp;$F197&amp;":"&amp;$F197),INDIRECT($F$1&amp;dbP!$D$2&amp;":"&amp;dbP!$D$2),"&gt;="&amp;AZ$6,INDIRECT($F$1&amp;dbP!$D$2&amp;":"&amp;dbP!$D$2),"&lt;="&amp;AZ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BA197" s="1">
        <f ca="1">SUMIFS(INDIRECT($F$1&amp;$F197&amp;":"&amp;$F197),INDIRECT($F$1&amp;dbP!$D$2&amp;":"&amp;dbP!$D$2),"&gt;="&amp;BA$6,INDIRECT($F$1&amp;dbP!$D$2&amp;":"&amp;dbP!$D$2),"&lt;="&amp;BA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BB197" s="1">
        <f ca="1">SUMIFS(INDIRECT($F$1&amp;$F197&amp;":"&amp;$F197),INDIRECT($F$1&amp;dbP!$D$2&amp;":"&amp;dbP!$D$2),"&gt;="&amp;BB$6,INDIRECT($F$1&amp;dbP!$D$2&amp;":"&amp;dbP!$D$2),"&lt;="&amp;BB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BC197" s="1">
        <f ca="1">SUMIFS(INDIRECT($F$1&amp;$F197&amp;":"&amp;$F197),INDIRECT($F$1&amp;dbP!$D$2&amp;":"&amp;dbP!$D$2),"&gt;="&amp;BC$6,INDIRECT($F$1&amp;dbP!$D$2&amp;":"&amp;dbP!$D$2),"&lt;="&amp;BC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BD197" s="1">
        <f ca="1">SUMIFS(INDIRECT($F$1&amp;$F197&amp;":"&amp;$F197),INDIRECT($F$1&amp;dbP!$D$2&amp;":"&amp;dbP!$D$2),"&gt;="&amp;BD$6,INDIRECT($F$1&amp;dbP!$D$2&amp;":"&amp;dbP!$D$2),"&lt;="&amp;BD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  <c r="BE197" s="1">
        <f ca="1">SUMIFS(INDIRECT($F$1&amp;$F197&amp;":"&amp;$F197),INDIRECT($F$1&amp;dbP!$D$2&amp;":"&amp;dbP!$D$2),"&gt;="&amp;BE$6,INDIRECT($F$1&amp;dbP!$D$2&amp;":"&amp;dbP!$D$2),"&lt;="&amp;BE$7,INDIRECT($F$1&amp;dbP!$O$2&amp;":"&amp;dbP!$O$2),$H197,INDIRECT($F$1&amp;dbP!$P$2&amp;":"&amp;dbP!$P$2),IF($I197=$J197,"*",$I197),INDIRECT($F$1&amp;dbP!$Q$2&amp;":"&amp;dbP!$Q$2),IF(OR($I197=$J197,"  "&amp;$I197=$J197),"*",RIGHT($J197,LEN($J197)-4)),INDIRECT($F$1&amp;dbP!$AC$2&amp;":"&amp;dbP!$AC$2),RepP!$J$3)</f>
        <v>0</v>
      </c>
    </row>
    <row r="198" spans="2:57" x14ac:dyDescent="0.3">
      <c r="B198" s="1">
        <f>MAX(B$153:B197)+1</f>
        <v>61</v>
      </c>
      <c r="F198" s="1" t="str">
        <f ca="1">INDIRECT($B$1&amp;Items!H$2&amp;$B198)</f>
        <v>Y</v>
      </c>
      <c r="H198" s="13" t="str">
        <f ca="1">INDIRECT($B$1&amp;Items!E$2&amp;$B198)</f>
        <v>Начисление себестоимостных затрат</v>
      </c>
      <c r="I198" s="13" t="str">
        <f ca="1">IF(INDIRECT($B$1&amp;Items!F$2&amp;$B198)="",H198,INDIRECT($B$1&amp;Items!F$2&amp;$B198))</f>
        <v>Начисление затрат этапа-4 бизнес-процесса</v>
      </c>
      <c r="J198" s="1" t="str">
        <f ca="1">IF(INDIRECT($B$1&amp;Items!G$2&amp;$B198)="",IF(H198&lt;&gt;I198,"  "&amp;I198,I198),"    "&amp;INDIRECT($B$1&amp;Items!G$2&amp;$B198))</f>
        <v xml:space="preserve">    Производственные затраты-29</v>
      </c>
      <c r="S198" s="1">
        <f ca="1">SUM($U198:INDIRECT(ADDRESS(ROW(),SUMIFS($1:$1,$5:$5,MAX($5:$5)))))</f>
        <v>805533.54</v>
      </c>
      <c r="V198" s="1">
        <f ca="1">SUMIFS(INDIRECT($F$1&amp;$F198&amp;":"&amp;$F198),INDIRECT($F$1&amp;dbP!$D$2&amp;":"&amp;dbP!$D$2),"&gt;="&amp;V$6,INDIRECT($F$1&amp;dbP!$D$2&amp;":"&amp;dbP!$D$2),"&lt;="&amp;V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W198" s="1">
        <f ca="1">SUMIFS(INDIRECT($F$1&amp;$F198&amp;":"&amp;$F198),INDIRECT($F$1&amp;dbP!$D$2&amp;":"&amp;dbP!$D$2),"&gt;="&amp;W$6,INDIRECT($F$1&amp;dbP!$D$2&amp;":"&amp;dbP!$D$2),"&lt;="&amp;W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X198" s="1">
        <f ca="1">SUMIFS(INDIRECT($F$1&amp;$F198&amp;":"&amp;$F198),INDIRECT($F$1&amp;dbP!$D$2&amp;":"&amp;dbP!$D$2),"&gt;="&amp;X$6,INDIRECT($F$1&amp;dbP!$D$2&amp;":"&amp;dbP!$D$2),"&lt;="&amp;X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805533.54</v>
      </c>
      <c r="Y198" s="1">
        <f ca="1">SUMIFS(INDIRECT($F$1&amp;$F198&amp;":"&amp;$F198),INDIRECT($F$1&amp;dbP!$D$2&amp;":"&amp;dbP!$D$2),"&gt;="&amp;Y$6,INDIRECT($F$1&amp;dbP!$D$2&amp;":"&amp;dbP!$D$2),"&lt;="&amp;Y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Z198" s="1">
        <f ca="1">SUMIFS(INDIRECT($F$1&amp;$F198&amp;":"&amp;$F198),INDIRECT($F$1&amp;dbP!$D$2&amp;":"&amp;dbP!$D$2),"&gt;="&amp;Z$6,INDIRECT($F$1&amp;dbP!$D$2&amp;":"&amp;dbP!$D$2),"&lt;="&amp;Z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A198" s="1">
        <f ca="1">SUMIFS(INDIRECT($F$1&amp;$F198&amp;":"&amp;$F198),INDIRECT($F$1&amp;dbP!$D$2&amp;":"&amp;dbP!$D$2),"&gt;="&amp;AA$6,INDIRECT($F$1&amp;dbP!$D$2&amp;":"&amp;dbP!$D$2),"&lt;="&amp;AA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B198" s="1">
        <f ca="1">SUMIFS(INDIRECT($F$1&amp;$F198&amp;":"&amp;$F198),INDIRECT($F$1&amp;dbP!$D$2&amp;":"&amp;dbP!$D$2),"&gt;="&amp;AB$6,INDIRECT($F$1&amp;dbP!$D$2&amp;":"&amp;dbP!$D$2),"&lt;="&amp;AB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C198" s="1">
        <f ca="1">SUMIFS(INDIRECT($F$1&amp;$F198&amp;":"&amp;$F198),INDIRECT($F$1&amp;dbP!$D$2&amp;":"&amp;dbP!$D$2),"&gt;="&amp;AC$6,INDIRECT($F$1&amp;dbP!$D$2&amp;":"&amp;dbP!$D$2),"&lt;="&amp;AC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D198" s="1">
        <f ca="1">SUMIFS(INDIRECT($F$1&amp;$F198&amp;":"&amp;$F198),INDIRECT($F$1&amp;dbP!$D$2&amp;":"&amp;dbP!$D$2),"&gt;="&amp;AD$6,INDIRECT($F$1&amp;dbP!$D$2&amp;":"&amp;dbP!$D$2),"&lt;="&amp;AD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E198" s="1">
        <f ca="1">SUMIFS(INDIRECT($F$1&amp;$F198&amp;":"&amp;$F198),INDIRECT($F$1&amp;dbP!$D$2&amp;":"&amp;dbP!$D$2),"&gt;="&amp;AE$6,INDIRECT($F$1&amp;dbP!$D$2&amp;":"&amp;dbP!$D$2),"&lt;="&amp;AE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F198" s="1">
        <f ca="1">SUMIFS(INDIRECT($F$1&amp;$F198&amp;":"&amp;$F198),INDIRECT($F$1&amp;dbP!$D$2&amp;":"&amp;dbP!$D$2),"&gt;="&amp;AF$6,INDIRECT($F$1&amp;dbP!$D$2&amp;":"&amp;dbP!$D$2),"&lt;="&amp;AF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G198" s="1">
        <f ca="1">SUMIFS(INDIRECT($F$1&amp;$F198&amp;":"&amp;$F198),INDIRECT($F$1&amp;dbP!$D$2&amp;":"&amp;dbP!$D$2),"&gt;="&amp;AG$6,INDIRECT($F$1&amp;dbP!$D$2&amp;":"&amp;dbP!$D$2),"&lt;="&amp;AG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H198" s="1">
        <f ca="1">SUMIFS(INDIRECT($F$1&amp;$F198&amp;":"&amp;$F198),INDIRECT($F$1&amp;dbP!$D$2&amp;":"&amp;dbP!$D$2),"&gt;="&amp;AH$6,INDIRECT($F$1&amp;dbP!$D$2&amp;":"&amp;dbP!$D$2),"&lt;="&amp;AH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I198" s="1">
        <f ca="1">SUMIFS(INDIRECT($F$1&amp;$F198&amp;":"&amp;$F198),INDIRECT($F$1&amp;dbP!$D$2&amp;":"&amp;dbP!$D$2),"&gt;="&amp;AI$6,INDIRECT($F$1&amp;dbP!$D$2&amp;":"&amp;dbP!$D$2),"&lt;="&amp;AI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J198" s="1">
        <f ca="1">SUMIFS(INDIRECT($F$1&amp;$F198&amp;":"&amp;$F198),INDIRECT($F$1&amp;dbP!$D$2&amp;":"&amp;dbP!$D$2),"&gt;="&amp;AJ$6,INDIRECT($F$1&amp;dbP!$D$2&amp;":"&amp;dbP!$D$2),"&lt;="&amp;AJ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K198" s="1">
        <f ca="1">SUMIFS(INDIRECT($F$1&amp;$F198&amp;":"&amp;$F198),INDIRECT($F$1&amp;dbP!$D$2&amp;":"&amp;dbP!$D$2),"&gt;="&amp;AK$6,INDIRECT($F$1&amp;dbP!$D$2&amp;":"&amp;dbP!$D$2),"&lt;="&amp;AK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L198" s="1">
        <f ca="1">SUMIFS(INDIRECT($F$1&amp;$F198&amp;":"&amp;$F198),INDIRECT($F$1&amp;dbP!$D$2&amp;":"&amp;dbP!$D$2),"&gt;="&amp;AL$6,INDIRECT($F$1&amp;dbP!$D$2&amp;":"&amp;dbP!$D$2),"&lt;="&amp;AL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M198" s="1">
        <f ca="1">SUMIFS(INDIRECT($F$1&amp;$F198&amp;":"&amp;$F198),INDIRECT($F$1&amp;dbP!$D$2&amp;":"&amp;dbP!$D$2),"&gt;="&amp;AM$6,INDIRECT($F$1&amp;dbP!$D$2&amp;":"&amp;dbP!$D$2),"&lt;="&amp;AM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N198" s="1">
        <f ca="1">SUMIFS(INDIRECT($F$1&amp;$F198&amp;":"&amp;$F198),INDIRECT($F$1&amp;dbP!$D$2&amp;":"&amp;dbP!$D$2),"&gt;="&amp;AN$6,INDIRECT($F$1&amp;dbP!$D$2&amp;":"&amp;dbP!$D$2),"&lt;="&amp;AN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O198" s="1">
        <f ca="1">SUMIFS(INDIRECT($F$1&amp;$F198&amp;":"&amp;$F198),INDIRECT($F$1&amp;dbP!$D$2&amp;":"&amp;dbP!$D$2),"&gt;="&amp;AO$6,INDIRECT($F$1&amp;dbP!$D$2&amp;":"&amp;dbP!$D$2),"&lt;="&amp;AO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P198" s="1">
        <f ca="1">SUMIFS(INDIRECT($F$1&amp;$F198&amp;":"&amp;$F198),INDIRECT($F$1&amp;dbP!$D$2&amp;":"&amp;dbP!$D$2),"&gt;="&amp;AP$6,INDIRECT($F$1&amp;dbP!$D$2&amp;":"&amp;dbP!$D$2),"&lt;="&amp;AP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Q198" s="1">
        <f ca="1">SUMIFS(INDIRECT($F$1&amp;$F198&amp;":"&amp;$F198),INDIRECT($F$1&amp;dbP!$D$2&amp;":"&amp;dbP!$D$2),"&gt;="&amp;AQ$6,INDIRECT($F$1&amp;dbP!$D$2&amp;":"&amp;dbP!$D$2),"&lt;="&amp;AQ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R198" s="1">
        <f ca="1">SUMIFS(INDIRECT($F$1&amp;$F198&amp;":"&amp;$F198),INDIRECT($F$1&amp;dbP!$D$2&amp;":"&amp;dbP!$D$2),"&gt;="&amp;AR$6,INDIRECT($F$1&amp;dbP!$D$2&amp;":"&amp;dbP!$D$2),"&lt;="&amp;AR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S198" s="1">
        <f ca="1">SUMIFS(INDIRECT($F$1&amp;$F198&amp;":"&amp;$F198),INDIRECT($F$1&amp;dbP!$D$2&amp;":"&amp;dbP!$D$2),"&gt;="&amp;AS$6,INDIRECT($F$1&amp;dbP!$D$2&amp;":"&amp;dbP!$D$2),"&lt;="&amp;AS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T198" s="1">
        <f ca="1">SUMIFS(INDIRECT($F$1&amp;$F198&amp;":"&amp;$F198),INDIRECT($F$1&amp;dbP!$D$2&amp;":"&amp;dbP!$D$2),"&gt;="&amp;AT$6,INDIRECT($F$1&amp;dbP!$D$2&amp;":"&amp;dbP!$D$2),"&lt;="&amp;AT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U198" s="1">
        <f ca="1">SUMIFS(INDIRECT($F$1&amp;$F198&amp;":"&amp;$F198),INDIRECT($F$1&amp;dbP!$D$2&amp;":"&amp;dbP!$D$2),"&gt;="&amp;AU$6,INDIRECT($F$1&amp;dbP!$D$2&amp;":"&amp;dbP!$D$2),"&lt;="&amp;AU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V198" s="1">
        <f ca="1">SUMIFS(INDIRECT($F$1&amp;$F198&amp;":"&amp;$F198),INDIRECT($F$1&amp;dbP!$D$2&amp;":"&amp;dbP!$D$2),"&gt;="&amp;AV$6,INDIRECT($F$1&amp;dbP!$D$2&amp;":"&amp;dbP!$D$2),"&lt;="&amp;AV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W198" s="1">
        <f ca="1">SUMIFS(INDIRECT($F$1&amp;$F198&amp;":"&amp;$F198),INDIRECT($F$1&amp;dbP!$D$2&amp;":"&amp;dbP!$D$2),"&gt;="&amp;AW$6,INDIRECT($F$1&amp;dbP!$D$2&amp;":"&amp;dbP!$D$2),"&lt;="&amp;AW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X198" s="1">
        <f ca="1">SUMIFS(INDIRECT($F$1&amp;$F198&amp;":"&amp;$F198),INDIRECT($F$1&amp;dbP!$D$2&amp;":"&amp;dbP!$D$2),"&gt;="&amp;AX$6,INDIRECT($F$1&amp;dbP!$D$2&amp;":"&amp;dbP!$D$2),"&lt;="&amp;AX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Y198" s="1">
        <f ca="1">SUMIFS(INDIRECT($F$1&amp;$F198&amp;":"&amp;$F198),INDIRECT($F$1&amp;dbP!$D$2&amp;":"&amp;dbP!$D$2),"&gt;="&amp;AY$6,INDIRECT($F$1&amp;dbP!$D$2&amp;":"&amp;dbP!$D$2),"&lt;="&amp;AY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AZ198" s="1">
        <f ca="1">SUMIFS(INDIRECT($F$1&amp;$F198&amp;":"&amp;$F198),INDIRECT($F$1&amp;dbP!$D$2&amp;":"&amp;dbP!$D$2),"&gt;="&amp;AZ$6,INDIRECT($F$1&amp;dbP!$D$2&amp;":"&amp;dbP!$D$2),"&lt;="&amp;AZ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BA198" s="1">
        <f ca="1">SUMIFS(INDIRECT($F$1&amp;$F198&amp;":"&amp;$F198),INDIRECT($F$1&amp;dbP!$D$2&amp;":"&amp;dbP!$D$2),"&gt;="&amp;BA$6,INDIRECT($F$1&amp;dbP!$D$2&amp;":"&amp;dbP!$D$2),"&lt;="&amp;BA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BB198" s="1">
        <f ca="1">SUMIFS(INDIRECT($F$1&amp;$F198&amp;":"&amp;$F198),INDIRECT($F$1&amp;dbP!$D$2&amp;":"&amp;dbP!$D$2),"&gt;="&amp;BB$6,INDIRECT($F$1&amp;dbP!$D$2&amp;":"&amp;dbP!$D$2),"&lt;="&amp;BB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BC198" s="1">
        <f ca="1">SUMIFS(INDIRECT($F$1&amp;$F198&amp;":"&amp;$F198),INDIRECT($F$1&amp;dbP!$D$2&amp;":"&amp;dbP!$D$2),"&gt;="&amp;BC$6,INDIRECT($F$1&amp;dbP!$D$2&amp;":"&amp;dbP!$D$2),"&lt;="&amp;BC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BD198" s="1">
        <f ca="1">SUMIFS(INDIRECT($F$1&amp;$F198&amp;":"&amp;$F198),INDIRECT($F$1&amp;dbP!$D$2&amp;":"&amp;dbP!$D$2),"&gt;="&amp;BD$6,INDIRECT($F$1&amp;dbP!$D$2&amp;":"&amp;dbP!$D$2),"&lt;="&amp;BD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  <c r="BE198" s="1">
        <f ca="1">SUMIFS(INDIRECT($F$1&amp;$F198&amp;":"&amp;$F198),INDIRECT($F$1&amp;dbP!$D$2&amp;":"&amp;dbP!$D$2),"&gt;="&amp;BE$6,INDIRECT($F$1&amp;dbP!$D$2&amp;":"&amp;dbP!$D$2),"&lt;="&amp;BE$7,INDIRECT($F$1&amp;dbP!$O$2&amp;":"&amp;dbP!$O$2),$H198,INDIRECT($F$1&amp;dbP!$P$2&amp;":"&amp;dbP!$P$2),IF($I198=$J198,"*",$I198),INDIRECT($F$1&amp;dbP!$Q$2&amp;":"&amp;dbP!$Q$2),IF(OR($I198=$J198,"  "&amp;$I198=$J198),"*",RIGHT($J198,LEN($J198)-4)),INDIRECT($F$1&amp;dbP!$AC$2&amp;":"&amp;dbP!$AC$2),RepP!$J$3)</f>
        <v>0</v>
      </c>
    </row>
    <row r="199" spans="2:57" x14ac:dyDescent="0.3">
      <c r="B199" s="1">
        <f>MAX(B$153:B198)+1</f>
        <v>62</v>
      </c>
      <c r="F199" s="1" t="str">
        <f ca="1">INDIRECT($B$1&amp;Items!H$2&amp;$B199)</f>
        <v>Y</v>
      </c>
      <c r="H199" s="13" t="str">
        <f ca="1">INDIRECT($B$1&amp;Items!E$2&amp;$B199)</f>
        <v>Начисление себестоимостных затрат</v>
      </c>
      <c r="I199" s="13" t="str">
        <f ca="1">IF(INDIRECT($B$1&amp;Items!F$2&amp;$B199)="",H199,INDIRECT($B$1&amp;Items!F$2&amp;$B199))</f>
        <v>Начисление затрат этапа-4 бизнес-процесса</v>
      </c>
      <c r="J199" s="1" t="str">
        <f ca="1">IF(INDIRECT($B$1&amp;Items!G$2&amp;$B199)="",IF(H199&lt;&gt;I199,"  "&amp;I199,I199),"    "&amp;INDIRECT($B$1&amp;Items!G$2&amp;$B199))</f>
        <v xml:space="preserve">    Производственные затраты-30</v>
      </c>
      <c r="S199" s="1">
        <f ca="1">SUM($U199:INDIRECT(ADDRESS(ROW(),SUMIFS($1:$1,$5:$5,MAX($5:$5)))))</f>
        <v>1043034.8164059999</v>
      </c>
      <c r="V199" s="1">
        <f ca="1">SUMIFS(INDIRECT($F$1&amp;$F199&amp;":"&amp;$F199),INDIRECT($F$1&amp;dbP!$D$2&amp;":"&amp;dbP!$D$2),"&gt;="&amp;V$6,INDIRECT($F$1&amp;dbP!$D$2&amp;":"&amp;dbP!$D$2),"&lt;="&amp;V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W199" s="1">
        <f ca="1">SUMIFS(INDIRECT($F$1&amp;$F199&amp;":"&amp;$F199),INDIRECT($F$1&amp;dbP!$D$2&amp;":"&amp;dbP!$D$2),"&gt;="&amp;W$6,INDIRECT($F$1&amp;dbP!$D$2&amp;":"&amp;dbP!$D$2),"&lt;="&amp;W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X199" s="1">
        <f ca="1">SUMIFS(INDIRECT($F$1&amp;$F199&amp;":"&amp;$F199),INDIRECT($F$1&amp;dbP!$D$2&amp;":"&amp;dbP!$D$2),"&gt;="&amp;X$6,INDIRECT($F$1&amp;dbP!$D$2&amp;":"&amp;dbP!$D$2),"&lt;="&amp;X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1043034.8164059999</v>
      </c>
      <c r="Y199" s="1">
        <f ca="1">SUMIFS(INDIRECT($F$1&amp;$F199&amp;":"&amp;$F199),INDIRECT($F$1&amp;dbP!$D$2&amp;":"&amp;dbP!$D$2),"&gt;="&amp;Y$6,INDIRECT($F$1&amp;dbP!$D$2&amp;":"&amp;dbP!$D$2),"&lt;="&amp;Y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Z199" s="1">
        <f ca="1">SUMIFS(INDIRECT($F$1&amp;$F199&amp;":"&amp;$F199),INDIRECT($F$1&amp;dbP!$D$2&amp;":"&amp;dbP!$D$2),"&gt;="&amp;Z$6,INDIRECT($F$1&amp;dbP!$D$2&amp;":"&amp;dbP!$D$2),"&lt;="&amp;Z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A199" s="1">
        <f ca="1">SUMIFS(INDIRECT($F$1&amp;$F199&amp;":"&amp;$F199),INDIRECT($F$1&amp;dbP!$D$2&amp;":"&amp;dbP!$D$2),"&gt;="&amp;AA$6,INDIRECT($F$1&amp;dbP!$D$2&amp;":"&amp;dbP!$D$2),"&lt;="&amp;AA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B199" s="1">
        <f ca="1">SUMIFS(INDIRECT($F$1&amp;$F199&amp;":"&amp;$F199),INDIRECT($F$1&amp;dbP!$D$2&amp;":"&amp;dbP!$D$2),"&gt;="&amp;AB$6,INDIRECT($F$1&amp;dbP!$D$2&amp;":"&amp;dbP!$D$2),"&lt;="&amp;AB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C199" s="1">
        <f ca="1">SUMIFS(INDIRECT($F$1&amp;$F199&amp;":"&amp;$F199),INDIRECT($F$1&amp;dbP!$D$2&amp;":"&amp;dbP!$D$2),"&gt;="&amp;AC$6,INDIRECT($F$1&amp;dbP!$D$2&amp;":"&amp;dbP!$D$2),"&lt;="&amp;AC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D199" s="1">
        <f ca="1">SUMIFS(INDIRECT($F$1&amp;$F199&amp;":"&amp;$F199),INDIRECT($F$1&amp;dbP!$D$2&amp;":"&amp;dbP!$D$2),"&gt;="&amp;AD$6,INDIRECT($F$1&amp;dbP!$D$2&amp;":"&amp;dbP!$D$2),"&lt;="&amp;AD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E199" s="1">
        <f ca="1">SUMIFS(INDIRECT($F$1&amp;$F199&amp;":"&amp;$F199),INDIRECT($F$1&amp;dbP!$D$2&amp;":"&amp;dbP!$D$2),"&gt;="&amp;AE$6,INDIRECT($F$1&amp;dbP!$D$2&amp;":"&amp;dbP!$D$2),"&lt;="&amp;AE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F199" s="1">
        <f ca="1">SUMIFS(INDIRECT($F$1&amp;$F199&amp;":"&amp;$F199),INDIRECT($F$1&amp;dbP!$D$2&amp;":"&amp;dbP!$D$2),"&gt;="&amp;AF$6,INDIRECT($F$1&amp;dbP!$D$2&amp;":"&amp;dbP!$D$2),"&lt;="&amp;AF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G199" s="1">
        <f ca="1">SUMIFS(INDIRECT($F$1&amp;$F199&amp;":"&amp;$F199),INDIRECT($F$1&amp;dbP!$D$2&amp;":"&amp;dbP!$D$2),"&gt;="&amp;AG$6,INDIRECT($F$1&amp;dbP!$D$2&amp;":"&amp;dbP!$D$2),"&lt;="&amp;AG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H199" s="1">
        <f ca="1">SUMIFS(INDIRECT($F$1&amp;$F199&amp;":"&amp;$F199),INDIRECT($F$1&amp;dbP!$D$2&amp;":"&amp;dbP!$D$2),"&gt;="&amp;AH$6,INDIRECT($F$1&amp;dbP!$D$2&amp;":"&amp;dbP!$D$2),"&lt;="&amp;AH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I199" s="1">
        <f ca="1">SUMIFS(INDIRECT($F$1&amp;$F199&amp;":"&amp;$F199),INDIRECT($F$1&amp;dbP!$D$2&amp;":"&amp;dbP!$D$2),"&gt;="&amp;AI$6,INDIRECT($F$1&amp;dbP!$D$2&amp;":"&amp;dbP!$D$2),"&lt;="&amp;AI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J199" s="1">
        <f ca="1">SUMIFS(INDIRECT($F$1&amp;$F199&amp;":"&amp;$F199),INDIRECT($F$1&amp;dbP!$D$2&amp;":"&amp;dbP!$D$2),"&gt;="&amp;AJ$6,INDIRECT($F$1&amp;dbP!$D$2&amp;":"&amp;dbP!$D$2),"&lt;="&amp;AJ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K199" s="1">
        <f ca="1">SUMIFS(INDIRECT($F$1&amp;$F199&amp;":"&amp;$F199),INDIRECT($F$1&amp;dbP!$D$2&amp;":"&amp;dbP!$D$2),"&gt;="&amp;AK$6,INDIRECT($F$1&amp;dbP!$D$2&amp;":"&amp;dbP!$D$2),"&lt;="&amp;AK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L199" s="1">
        <f ca="1">SUMIFS(INDIRECT($F$1&amp;$F199&amp;":"&amp;$F199),INDIRECT($F$1&amp;dbP!$D$2&amp;":"&amp;dbP!$D$2),"&gt;="&amp;AL$6,INDIRECT($F$1&amp;dbP!$D$2&amp;":"&amp;dbP!$D$2),"&lt;="&amp;AL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M199" s="1">
        <f ca="1">SUMIFS(INDIRECT($F$1&amp;$F199&amp;":"&amp;$F199),INDIRECT($F$1&amp;dbP!$D$2&amp;":"&amp;dbP!$D$2),"&gt;="&amp;AM$6,INDIRECT($F$1&amp;dbP!$D$2&amp;":"&amp;dbP!$D$2),"&lt;="&amp;AM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N199" s="1">
        <f ca="1">SUMIFS(INDIRECT($F$1&amp;$F199&amp;":"&amp;$F199),INDIRECT($F$1&amp;dbP!$D$2&amp;":"&amp;dbP!$D$2),"&gt;="&amp;AN$6,INDIRECT($F$1&amp;dbP!$D$2&amp;":"&amp;dbP!$D$2),"&lt;="&amp;AN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O199" s="1">
        <f ca="1">SUMIFS(INDIRECT($F$1&amp;$F199&amp;":"&amp;$F199),INDIRECT($F$1&amp;dbP!$D$2&amp;":"&amp;dbP!$D$2),"&gt;="&amp;AO$6,INDIRECT($F$1&amp;dbP!$D$2&amp;":"&amp;dbP!$D$2),"&lt;="&amp;AO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P199" s="1">
        <f ca="1">SUMIFS(INDIRECT($F$1&amp;$F199&amp;":"&amp;$F199),INDIRECT($F$1&amp;dbP!$D$2&amp;":"&amp;dbP!$D$2),"&gt;="&amp;AP$6,INDIRECT($F$1&amp;dbP!$D$2&amp;":"&amp;dbP!$D$2),"&lt;="&amp;AP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Q199" s="1">
        <f ca="1">SUMIFS(INDIRECT($F$1&amp;$F199&amp;":"&amp;$F199),INDIRECT($F$1&amp;dbP!$D$2&amp;":"&amp;dbP!$D$2),"&gt;="&amp;AQ$6,INDIRECT($F$1&amp;dbP!$D$2&amp;":"&amp;dbP!$D$2),"&lt;="&amp;AQ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R199" s="1">
        <f ca="1">SUMIFS(INDIRECT($F$1&amp;$F199&amp;":"&amp;$F199),INDIRECT($F$1&amp;dbP!$D$2&amp;":"&amp;dbP!$D$2),"&gt;="&amp;AR$6,INDIRECT($F$1&amp;dbP!$D$2&amp;":"&amp;dbP!$D$2),"&lt;="&amp;AR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S199" s="1">
        <f ca="1">SUMIFS(INDIRECT($F$1&amp;$F199&amp;":"&amp;$F199),INDIRECT($F$1&amp;dbP!$D$2&amp;":"&amp;dbP!$D$2),"&gt;="&amp;AS$6,INDIRECT($F$1&amp;dbP!$D$2&amp;":"&amp;dbP!$D$2),"&lt;="&amp;AS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T199" s="1">
        <f ca="1">SUMIFS(INDIRECT($F$1&amp;$F199&amp;":"&amp;$F199),INDIRECT($F$1&amp;dbP!$D$2&amp;":"&amp;dbP!$D$2),"&gt;="&amp;AT$6,INDIRECT($F$1&amp;dbP!$D$2&amp;":"&amp;dbP!$D$2),"&lt;="&amp;AT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U199" s="1">
        <f ca="1">SUMIFS(INDIRECT($F$1&amp;$F199&amp;":"&amp;$F199),INDIRECT($F$1&amp;dbP!$D$2&amp;":"&amp;dbP!$D$2),"&gt;="&amp;AU$6,INDIRECT($F$1&amp;dbP!$D$2&amp;":"&amp;dbP!$D$2),"&lt;="&amp;AU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V199" s="1">
        <f ca="1">SUMIFS(INDIRECT($F$1&amp;$F199&amp;":"&amp;$F199),INDIRECT($F$1&amp;dbP!$D$2&amp;":"&amp;dbP!$D$2),"&gt;="&amp;AV$6,INDIRECT($F$1&amp;dbP!$D$2&amp;":"&amp;dbP!$D$2),"&lt;="&amp;AV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W199" s="1">
        <f ca="1">SUMIFS(INDIRECT($F$1&amp;$F199&amp;":"&amp;$F199),INDIRECT($F$1&amp;dbP!$D$2&amp;":"&amp;dbP!$D$2),"&gt;="&amp;AW$6,INDIRECT($F$1&amp;dbP!$D$2&amp;":"&amp;dbP!$D$2),"&lt;="&amp;AW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X199" s="1">
        <f ca="1">SUMIFS(INDIRECT($F$1&amp;$F199&amp;":"&amp;$F199),INDIRECT($F$1&amp;dbP!$D$2&amp;":"&amp;dbP!$D$2),"&gt;="&amp;AX$6,INDIRECT($F$1&amp;dbP!$D$2&amp;":"&amp;dbP!$D$2),"&lt;="&amp;AX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Y199" s="1">
        <f ca="1">SUMIFS(INDIRECT($F$1&amp;$F199&amp;":"&amp;$F199),INDIRECT($F$1&amp;dbP!$D$2&amp;":"&amp;dbP!$D$2),"&gt;="&amp;AY$6,INDIRECT($F$1&amp;dbP!$D$2&amp;":"&amp;dbP!$D$2),"&lt;="&amp;AY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Z199" s="1">
        <f ca="1">SUMIFS(INDIRECT($F$1&amp;$F199&amp;":"&amp;$F199),INDIRECT($F$1&amp;dbP!$D$2&amp;":"&amp;dbP!$D$2),"&gt;="&amp;AZ$6,INDIRECT($F$1&amp;dbP!$D$2&amp;":"&amp;dbP!$D$2),"&lt;="&amp;AZ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A199" s="1">
        <f ca="1">SUMIFS(INDIRECT($F$1&amp;$F199&amp;":"&amp;$F199),INDIRECT($F$1&amp;dbP!$D$2&amp;":"&amp;dbP!$D$2),"&gt;="&amp;BA$6,INDIRECT($F$1&amp;dbP!$D$2&amp;":"&amp;dbP!$D$2),"&lt;="&amp;BA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B199" s="1">
        <f ca="1">SUMIFS(INDIRECT($F$1&amp;$F199&amp;":"&amp;$F199),INDIRECT($F$1&amp;dbP!$D$2&amp;":"&amp;dbP!$D$2),"&gt;="&amp;BB$6,INDIRECT($F$1&amp;dbP!$D$2&amp;":"&amp;dbP!$D$2),"&lt;="&amp;BB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C199" s="1">
        <f ca="1">SUMIFS(INDIRECT($F$1&amp;$F199&amp;":"&amp;$F199),INDIRECT($F$1&amp;dbP!$D$2&amp;":"&amp;dbP!$D$2),"&gt;="&amp;BC$6,INDIRECT($F$1&amp;dbP!$D$2&amp;":"&amp;dbP!$D$2),"&lt;="&amp;BC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D199" s="1">
        <f ca="1">SUMIFS(INDIRECT($F$1&amp;$F199&amp;":"&amp;$F199),INDIRECT($F$1&amp;dbP!$D$2&amp;":"&amp;dbP!$D$2),"&gt;="&amp;BD$6,INDIRECT($F$1&amp;dbP!$D$2&amp;":"&amp;dbP!$D$2),"&lt;="&amp;BD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E199" s="1">
        <f ca="1">SUMIFS(INDIRECT($F$1&amp;$F199&amp;":"&amp;$F199),INDIRECT($F$1&amp;dbP!$D$2&amp;":"&amp;dbP!$D$2),"&gt;="&amp;BE$6,INDIRECT($F$1&amp;dbP!$D$2&amp;":"&amp;dbP!$D$2),"&lt;="&amp;BE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</row>
    <row r="200" spans="2:57" x14ac:dyDescent="0.3">
      <c r="B200" s="1">
        <f>MAX(B$153:B199)+1</f>
        <v>63</v>
      </c>
      <c r="F200" s="1" t="str">
        <f ca="1">INDIRECT($B$1&amp;Items!H$2&amp;$B200)</f>
        <v>Y</v>
      </c>
      <c r="H200" s="13" t="str">
        <f ca="1">INDIRECT($B$1&amp;Items!E$2&amp;$B200)</f>
        <v>Начисление себестоимостных затрат</v>
      </c>
      <c r="I200" s="13" t="str">
        <f ca="1">IF(INDIRECT($B$1&amp;Items!F$2&amp;$B200)="",H200,INDIRECT($B$1&amp;Items!F$2&amp;$B200))</f>
        <v>Начисление затрат этапа-4 бизнес-процесса</v>
      </c>
      <c r="J200" s="1" t="str">
        <f ca="1">IF(INDIRECT($B$1&amp;Items!G$2&amp;$B200)="",IF(H200&lt;&gt;I200,"  "&amp;I200,I200),"    "&amp;INDIRECT($B$1&amp;Items!G$2&amp;$B200))</f>
        <v xml:space="preserve">    Производственные затраты-31</v>
      </c>
      <c r="S200" s="1">
        <f ca="1">SUM($U200:INDIRECT(ADDRESS(ROW(),SUMIFS($1:$1,$5:$5,MAX($5:$5)))))</f>
        <v>1161637.691994</v>
      </c>
      <c r="V200" s="1">
        <f ca="1">SUMIFS(INDIRECT($F$1&amp;$F200&amp;":"&amp;$F200),INDIRECT($F$1&amp;dbP!$D$2&amp;":"&amp;dbP!$D$2),"&gt;="&amp;V$6,INDIRECT($F$1&amp;dbP!$D$2&amp;":"&amp;dbP!$D$2),"&lt;="&amp;V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W200" s="1">
        <f ca="1">SUMIFS(INDIRECT($F$1&amp;$F200&amp;":"&amp;$F200),INDIRECT($F$1&amp;dbP!$D$2&amp;":"&amp;dbP!$D$2),"&gt;="&amp;W$6,INDIRECT($F$1&amp;dbP!$D$2&amp;":"&amp;dbP!$D$2),"&lt;="&amp;W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X200" s="1">
        <f ca="1">SUMIFS(INDIRECT($F$1&amp;$F200&amp;":"&amp;$F200),INDIRECT($F$1&amp;dbP!$D$2&amp;":"&amp;dbP!$D$2),"&gt;="&amp;X$6,INDIRECT($F$1&amp;dbP!$D$2&amp;":"&amp;dbP!$D$2),"&lt;="&amp;X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1161637.691994</v>
      </c>
      <c r="Y200" s="1">
        <f ca="1">SUMIFS(INDIRECT($F$1&amp;$F200&amp;":"&amp;$F200),INDIRECT($F$1&amp;dbP!$D$2&amp;":"&amp;dbP!$D$2),"&gt;="&amp;Y$6,INDIRECT($F$1&amp;dbP!$D$2&amp;":"&amp;dbP!$D$2),"&lt;="&amp;Y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Z200" s="1">
        <f ca="1">SUMIFS(INDIRECT($F$1&amp;$F200&amp;":"&amp;$F200),INDIRECT($F$1&amp;dbP!$D$2&amp;":"&amp;dbP!$D$2),"&gt;="&amp;Z$6,INDIRECT($F$1&amp;dbP!$D$2&amp;":"&amp;dbP!$D$2),"&lt;="&amp;Z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A200" s="1">
        <f ca="1">SUMIFS(INDIRECT($F$1&amp;$F200&amp;":"&amp;$F200),INDIRECT($F$1&amp;dbP!$D$2&amp;":"&amp;dbP!$D$2),"&gt;="&amp;AA$6,INDIRECT($F$1&amp;dbP!$D$2&amp;":"&amp;dbP!$D$2),"&lt;="&amp;AA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B200" s="1">
        <f ca="1">SUMIFS(INDIRECT($F$1&amp;$F200&amp;":"&amp;$F200),INDIRECT($F$1&amp;dbP!$D$2&amp;":"&amp;dbP!$D$2),"&gt;="&amp;AB$6,INDIRECT($F$1&amp;dbP!$D$2&amp;":"&amp;dbP!$D$2),"&lt;="&amp;AB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C200" s="1">
        <f ca="1">SUMIFS(INDIRECT($F$1&amp;$F200&amp;":"&amp;$F200),INDIRECT($F$1&amp;dbP!$D$2&amp;":"&amp;dbP!$D$2),"&gt;="&amp;AC$6,INDIRECT($F$1&amp;dbP!$D$2&amp;":"&amp;dbP!$D$2),"&lt;="&amp;AC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D200" s="1">
        <f ca="1">SUMIFS(INDIRECT($F$1&amp;$F200&amp;":"&amp;$F200),INDIRECT($F$1&amp;dbP!$D$2&amp;":"&amp;dbP!$D$2),"&gt;="&amp;AD$6,INDIRECT($F$1&amp;dbP!$D$2&amp;":"&amp;dbP!$D$2),"&lt;="&amp;AD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E200" s="1">
        <f ca="1">SUMIFS(INDIRECT($F$1&amp;$F200&amp;":"&amp;$F200),INDIRECT($F$1&amp;dbP!$D$2&amp;":"&amp;dbP!$D$2),"&gt;="&amp;AE$6,INDIRECT($F$1&amp;dbP!$D$2&amp;":"&amp;dbP!$D$2),"&lt;="&amp;AE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F200" s="1">
        <f ca="1">SUMIFS(INDIRECT($F$1&amp;$F200&amp;":"&amp;$F200),INDIRECT($F$1&amp;dbP!$D$2&amp;":"&amp;dbP!$D$2),"&gt;="&amp;AF$6,INDIRECT($F$1&amp;dbP!$D$2&amp;":"&amp;dbP!$D$2),"&lt;="&amp;AF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G200" s="1">
        <f ca="1">SUMIFS(INDIRECT($F$1&amp;$F200&amp;":"&amp;$F200),INDIRECT($F$1&amp;dbP!$D$2&amp;":"&amp;dbP!$D$2),"&gt;="&amp;AG$6,INDIRECT($F$1&amp;dbP!$D$2&amp;":"&amp;dbP!$D$2),"&lt;="&amp;AG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H200" s="1">
        <f ca="1">SUMIFS(INDIRECT($F$1&amp;$F200&amp;":"&amp;$F200),INDIRECT($F$1&amp;dbP!$D$2&amp;":"&amp;dbP!$D$2),"&gt;="&amp;AH$6,INDIRECT($F$1&amp;dbP!$D$2&amp;":"&amp;dbP!$D$2),"&lt;="&amp;AH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I200" s="1">
        <f ca="1">SUMIFS(INDIRECT($F$1&amp;$F200&amp;":"&amp;$F200),INDIRECT($F$1&amp;dbP!$D$2&amp;":"&amp;dbP!$D$2),"&gt;="&amp;AI$6,INDIRECT($F$1&amp;dbP!$D$2&amp;":"&amp;dbP!$D$2),"&lt;="&amp;AI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J200" s="1">
        <f ca="1">SUMIFS(INDIRECT($F$1&amp;$F200&amp;":"&amp;$F200),INDIRECT($F$1&amp;dbP!$D$2&amp;":"&amp;dbP!$D$2),"&gt;="&amp;AJ$6,INDIRECT($F$1&amp;dbP!$D$2&amp;":"&amp;dbP!$D$2),"&lt;="&amp;AJ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K200" s="1">
        <f ca="1">SUMIFS(INDIRECT($F$1&amp;$F200&amp;":"&amp;$F200),INDIRECT($F$1&amp;dbP!$D$2&amp;":"&amp;dbP!$D$2),"&gt;="&amp;AK$6,INDIRECT($F$1&amp;dbP!$D$2&amp;":"&amp;dbP!$D$2),"&lt;="&amp;AK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L200" s="1">
        <f ca="1">SUMIFS(INDIRECT($F$1&amp;$F200&amp;":"&amp;$F200),INDIRECT($F$1&amp;dbP!$D$2&amp;":"&amp;dbP!$D$2),"&gt;="&amp;AL$6,INDIRECT($F$1&amp;dbP!$D$2&amp;":"&amp;dbP!$D$2),"&lt;="&amp;AL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M200" s="1">
        <f ca="1">SUMIFS(INDIRECT($F$1&amp;$F200&amp;":"&amp;$F200),INDIRECT($F$1&amp;dbP!$D$2&amp;":"&amp;dbP!$D$2),"&gt;="&amp;AM$6,INDIRECT($F$1&amp;dbP!$D$2&amp;":"&amp;dbP!$D$2),"&lt;="&amp;AM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N200" s="1">
        <f ca="1">SUMIFS(INDIRECT($F$1&amp;$F200&amp;":"&amp;$F200),INDIRECT($F$1&amp;dbP!$D$2&amp;":"&amp;dbP!$D$2),"&gt;="&amp;AN$6,INDIRECT($F$1&amp;dbP!$D$2&amp;":"&amp;dbP!$D$2),"&lt;="&amp;AN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O200" s="1">
        <f ca="1">SUMIFS(INDIRECT($F$1&amp;$F200&amp;":"&amp;$F200),INDIRECT($F$1&amp;dbP!$D$2&amp;":"&amp;dbP!$D$2),"&gt;="&amp;AO$6,INDIRECT($F$1&amp;dbP!$D$2&amp;":"&amp;dbP!$D$2),"&lt;="&amp;AO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P200" s="1">
        <f ca="1">SUMIFS(INDIRECT($F$1&amp;$F200&amp;":"&amp;$F200),INDIRECT($F$1&amp;dbP!$D$2&amp;":"&amp;dbP!$D$2),"&gt;="&amp;AP$6,INDIRECT($F$1&amp;dbP!$D$2&amp;":"&amp;dbP!$D$2),"&lt;="&amp;AP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Q200" s="1">
        <f ca="1">SUMIFS(INDIRECT($F$1&amp;$F200&amp;":"&amp;$F200),INDIRECT($F$1&amp;dbP!$D$2&amp;":"&amp;dbP!$D$2),"&gt;="&amp;AQ$6,INDIRECT($F$1&amp;dbP!$D$2&amp;":"&amp;dbP!$D$2),"&lt;="&amp;AQ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R200" s="1">
        <f ca="1">SUMIFS(INDIRECT($F$1&amp;$F200&amp;":"&amp;$F200),INDIRECT($F$1&amp;dbP!$D$2&amp;":"&amp;dbP!$D$2),"&gt;="&amp;AR$6,INDIRECT($F$1&amp;dbP!$D$2&amp;":"&amp;dbP!$D$2),"&lt;="&amp;AR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S200" s="1">
        <f ca="1">SUMIFS(INDIRECT($F$1&amp;$F200&amp;":"&amp;$F200),INDIRECT($F$1&amp;dbP!$D$2&amp;":"&amp;dbP!$D$2),"&gt;="&amp;AS$6,INDIRECT($F$1&amp;dbP!$D$2&amp;":"&amp;dbP!$D$2),"&lt;="&amp;AS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T200" s="1">
        <f ca="1">SUMIFS(INDIRECT($F$1&amp;$F200&amp;":"&amp;$F200),INDIRECT($F$1&amp;dbP!$D$2&amp;":"&amp;dbP!$D$2),"&gt;="&amp;AT$6,INDIRECT($F$1&amp;dbP!$D$2&amp;":"&amp;dbP!$D$2),"&lt;="&amp;AT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U200" s="1">
        <f ca="1">SUMIFS(INDIRECT($F$1&amp;$F200&amp;":"&amp;$F200),INDIRECT($F$1&amp;dbP!$D$2&amp;":"&amp;dbP!$D$2),"&gt;="&amp;AU$6,INDIRECT($F$1&amp;dbP!$D$2&amp;":"&amp;dbP!$D$2),"&lt;="&amp;AU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V200" s="1">
        <f ca="1">SUMIFS(INDIRECT($F$1&amp;$F200&amp;":"&amp;$F200),INDIRECT($F$1&amp;dbP!$D$2&amp;":"&amp;dbP!$D$2),"&gt;="&amp;AV$6,INDIRECT($F$1&amp;dbP!$D$2&amp;":"&amp;dbP!$D$2),"&lt;="&amp;AV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W200" s="1">
        <f ca="1">SUMIFS(INDIRECT($F$1&amp;$F200&amp;":"&amp;$F200),INDIRECT($F$1&amp;dbP!$D$2&amp;":"&amp;dbP!$D$2),"&gt;="&amp;AW$6,INDIRECT($F$1&amp;dbP!$D$2&amp;":"&amp;dbP!$D$2),"&lt;="&amp;AW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X200" s="1">
        <f ca="1">SUMIFS(INDIRECT($F$1&amp;$F200&amp;":"&amp;$F200),INDIRECT($F$1&amp;dbP!$D$2&amp;":"&amp;dbP!$D$2),"&gt;="&amp;AX$6,INDIRECT($F$1&amp;dbP!$D$2&amp;":"&amp;dbP!$D$2),"&lt;="&amp;AX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Y200" s="1">
        <f ca="1">SUMIFS(INDIRECT($F$1&amp;$F200&amp;":"&amp;$F200),INDIRECT($F$1&amp;dbP!$D$2&amp;":"&amp;dbP!$D$2),"&gt;="&amp;AY$6,INDIRECT($F$1&amp;dbP!$D$2&amp;":"&amp;dbP!$D$2),"&lt;="&amp;AY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Z200" s="1">
        <f ca="1">SUMIFS(INDIRECT($F$1&amp;$F200&amp;":"&amp;$F200),INDIRECT($F$1&amp;dbP!$D$2&amp;":"&amp;dbP!$D$2),"&gt;="&amp;AZ$6,INDIRECT($F$1&amp;dbP!$D$2&amp;":"&amp;dbP!$D$2),"&lt;="&amp;AZ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A200" s="1">
        <f ca="1">SUMIFS(INDIRECT($F$1&amp;$F200&amp;":"&amp;$F200),INDIRECT($F$1&amp;dbP!$D$2&amp;":"&amp;dbP!$D$2),"&gt;="&amp;BA$6,INDIRECT($F$1&amp;dbP!$D$2&amp;":"&amp;dbP!$D$2),"&lt;="&amp;BA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B200" s="1">
        <f ca="1">SUMIFS(INDIRECT($F$1&amp;$F200&amp;":"&amp;$F200),INDIRECT($F$1&amp;dbP!$D$2&amp;":"&amp;dbP!$D$2),"&gt;="&amp;BB$6,INDIRECT($F$1&amp;dbP!$D$2&amp;":"&amp;dbP!$D$2),"&lt;="&amp;BB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C200" s="1">
        <f ca="1">SUMIFS(INDIRECT($F$1&amp;$F200&amp;":"&amp;$F200),INDIRECT($F$1&amp;dbP!$D$2&amp;":"&amp;dbP!$D$2),"&gt;="&amp;BC$6,INDIRECT($F$1&amp;dbP!$D$2&amp;":"&amp;dbP!$D$2),"&lt;="&amp;BC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D200" s="1">
        <f ca="1">SUMIFS(INDIRECT($F$1&amp;$F200&amp;":"&amp;$F200),INDIRECT($F$1&amp;dbP!$D$2&amp;":"&amp;dbP!$D$2),"&gt;="&amp;BD$6,INDIRECT($F$1&amp;dbP!$D$2&amp;":"&amp;dbP!$D$2),"&lt;="&amp;BD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E200" s="1">
        <f ca="1">SUMIFS(INDIRECT($F$1&amp;$F200&amp;":"&amp;$F200),INDIRECT($F$1&amp;dbP!$D$2&amp;":"&amp;dbP!$D$2),"&gt;="&amp;BE$6,INDIRECT($F$1&amp;dbP!$D$2&amp;":"&amp;dbP!$D$2),"&lt;="&amp;BE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</row>
    <row r="201" spans="2:57" x14ac:dyDescent="0.3">
      <c r="B201" s="1">
        <f>MAX(B$153:B200)+1</f>
        <v>64</v>
      </c>
      <c r="F201" s="1" t="str">
        <f ca="1">INDIRECT($B$1&amp;Items!H$2&amp;$B201)</f>
        <v>Y</v>
      </c>
      <c r="H201" s="13" t="str">
        <f ca="1">INDIRECT($B$1&amp;Items!E$2&amp;$B201)</f>
        <v>Начисление себестоимостных затрат</v>
      </c>
      <c r="I201" s="13" t="str">
        <f ca="1">IF(INDIRECT($B$1&amp;Items!F$2&amp;$B201)="",H201,INDIRECT($B$1&amp;Items!F$2&amp;$B201))</f>
        <v>Начисление затрат этапа-4 бизнес-процесса</v>
      </c>
      <c r="J201" s="1" t="str">
        <f ca="1">IF(INDIRECT($B$1&amp;Items!G$2&amp;$B201)="",IF(H201&lt;&gt;I201,"  "&amp;I201,I201),"    "&amp;INDIRECT($B$1&amp;Items!G$2&amp;$B201))</f>
        <v xml:space="preserve">    Производственные затраты-32</v>
      </c>
      <c r="S201" s="1">
        <f ca="1">SUM($U201:INDIRECT(ADDRESS(ROW(),SUMIFS($1:$1,$5:$5,MAX($5:$5)))))</f>
        <v>1314919.555839</v>
      </c>
      <c r="V201" s="1">
        <f ca="1">SUMIFS(INDIRECT($F$1&amp;$F201&amp;":"&amp;$F201),INDIRECT($F$1&amp;dbP!$D$2&amp;":"&amp;dbP!$D$2),"&gt;="&amp;V$6,INDIRECT($F$1&amp;dbP!$D$2&amp;":"&amp;dbP!$D$2),"&lt;="&amp;V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W201" s="1">
        <f ca="1">SUMIFS(INDIRECT($F$1&amp;$F201&amp;":"&amp;$F201),INDIRECT($F$1&amp;dbP!$D$2&amp;":"&amp;dbP!$D$2),"&gt;="&amp;W$6,INDIRECT($F$1&amp;dbP!$D$2&amp;":"&amp;dbP!$D$2),"&lt;="&amp;W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X201" s="1">
        <f ca="1">SUMIFS(INDIRECT($F$1&amp;$F201&amp;":"&amp;$F201),INDIRECT($F$1&amp;dbP!$D$2&amp;":"&amp;dbP!$D$2),"&gt;="&amp;X$6,INDIRECT($F$1&amp;dbP!$D$2&amp;":"&amp;dbP!$D$2),"&lt;="&amp;X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1314919.555839</v>
      </c>
      <c r="Y201" s="1">
        <f ca="1">SUMIFS(INDIRECT($F$1&amp;$F201&amp;":"&amp;$F201),INDIRECT($F$1&amp;dbP!$D$2&amp;":"&amp;dbP!$D$2),"&gt;="&amp;Y$6,INDIRECT($F$1&amp;dbP!$D$2&amp;":"&amp;dbP!$D$2),"&lt;="&amp;Y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Z201" s="1">
        <f ca="1">SUMIFS(INDIRECT($F$1&amp;$F201&amp;":"&amp;$F201),INDIRECT($F$1&amp;dbP!$D$2&amp;":"&amp;dbP!$D$2),"&gt;="&amp;Z$6,INDIRECT($F$1&amp;dbP!$D$2&amp;":"&amp;dbP!$D$2),"&lt;="&amp;Z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A201" s="1">
        <f ca="1">SUMIFS(INDIRECT($F$1&amp;$F201&amp;":"&amp;$F201),INDIRECT($F$1&amp;dbP!$D$2&amp;":"&amp;dbP!$D$2),"&gt;="&amp;AA$6,INDIRECT($F$1&amp;dbP!$D$2&amp;":"&amp;dbP!$D$2),"&lt;="&amp;AA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B201" s="1">
        <f ca="1">SUMIFS(INDIRECT($F$1&amp;$F201&amp;":"&amp;$F201),INDIRECT($F$1&amp;dbP!$D$2&amp;":"&amp;dbP!$D$2),"&gt;="&amp;AB$6,INDIRECT($F$1&amp;dbP!$D$2&amp;":"&amp;dbP!$D$2),"&lt;="&amp;AB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C201" s="1">
        <f ca="1">SUMIFS(INDIRECT($F$1&amp;$F201&amp;":"&amp;$F201),INDIRECT($F$1&amp;dbP!$D$2&amp;":"&amp;dbP!$D$2),"&gt;="&amp;AC$6,INDIRECT($F$1&amp;dbP!$D$2&amp;":"&amp;dbP!$D$2),"&lt;="&amp;AC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D201" s="1">
        <f ca="1">SUMIFS(INDIRECT($F$1&amp;$F201&amp;":"&amp;$F201),INDIRECT($F$1&amp;dbP!$D$2&amp;":"&amp;dbP!$D$2),"&gt;="&amp;AD$6,INDIRECT($F$1&amp;dbP!$D$2&amp;":"&amp;dbP!$D$2),"&lt;="&amp;AD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E201" s="1">
        <f ca="1">SUMIFS(INDIRECT($F$1&amp;$F201&amp;":"&amp;$F201),INDIRECT($F$1&amp;dbP!$D$2&amp;":"&amp;dbP!$D$2),"&gt;="&amp;AE$6,INDIRECT($F$1&amp;dbP!$D$2&amp;":"&amp;dbP!$D$2),"&lt;="&amp;AE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F201" s="1">
        <f ca="1">SUMIFS(INDIRECT($F$1&amp;$F201&amp;":"&amp;$F201),INDIRECT($F$1&amp;dbP!$D$2&amp;":"&amp;dbP!$D$2),"&gt;="&amp;AF$6,INDIRECT($F$1&amp;dbP!$D$2&amp;":"&amp;dbP!$D$2),"&lt;="&amp;AF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G201" s="1">
        <f ca="1">SUMIFS(INDIRECT($F$1&amp;$F201&amp;":"&amp;$F201),INDIRECT($F$1&amp;dbP!$D$2&amp;":"&amp;dbP!$D$2),"&gt;="&amp;AG$6,INDIRECT($F$1&amp;dbP!$D$2&amp;":"&amp;dbP!$D$2),"&lt;="&amp;AG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H201" s="1">
        <f ca="1">SUMIFS(INDIRECT($F$1&amp;$F201&amp;":"&amp;$F201),INDIRECT($F$1&amp;dbP!$D$2&amp;":"&amp;dbP!$D$2),"&gt;="&amp;AH$6,INDIRECT($F$1&amp;dbP!$D$2&amp;":"&amp;dbP!$D$2),"&lt;="&amp;AH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I201" s="1">
        <f ca="1">SUMIFS(INDIRECT($F$1&amp;$F201&amp;":"&amp;$F201),INDIRECT($F$1&amp;dbP!$D$2&amp;":"&amp;dbP!$D$2),"&gt;="&amp;AI$6,INDIRECT($F$1&amp;dbP!$D$2&amp;":"&amp;dbP!$D$2),"&lt;="&amp;AI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J201" s="1">
        <f ca="1">SUMIFS(INDIRECT($F$1&amp;$F201&amp;":"&amp;$F201),INDIRECT($F$1&amp;dbP!$D$2&amp;":"&amp;dbP!$D$2),"&gt;="&amp;AJ$6,INDIRECT($F$1&amp;dbP!$D$2&amp;":"&amp;dbP!$D$2),"&lt;="&amp;AJ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K201" s="1">
        <f ca="1">SUMIFS(INDIRECT($F$1&amp;$F201&amp;":"&amp;$F201),INDIRECT($F$1&amp;dbP!$D$2&amp;":"&amp;dbP!$D$2),"&gt;="&amp;AK$6,INDIRECT($F$1&amp;dbP!$D$2&amp;":"&amp;dbP!$D$2),"&lt;="&amp;AK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L201" s="1">
        <f ca="1">SUMIFS(INDIRECT($F$1&amp;$F201&amp;":"&amp;$F201),INDIRECT($F$1&amp;dbP!$D$2&amp;":"&amp;dbP!$D$2),"&gt;="&amp;AL$6,INDIRECT($F$1&amp;dbP!$D$2&amp;":"&amp;dbP!$D$2),"&lt;="&amp;AL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M201" s="1">
        <f ca="1">SUMIFS(INDIRECT($F$1&amp;$F201&amp;":"&amp;$F201),INDIRECT($F$1&amp;dbP!$D$2&amp;":"&amp;dbP!$D$2),"&gt;="&amp;AM$6,INDIRECT($F$1&amp;dbP!$D$2&amp;":"&amp;dbP!$D$2),"&lt;="&amp;AM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N201" s="1">
        <f ca="1">SUMIFS(INDIRECT($F$1&amp;$F201&amp;":"&amp;$F201),INDIRECT($F$1&amp;dbP!$D$2&amp;":"&amp;dbP!$D$2),"&gt;="&amp;AN$6,INDIRECT($F$1&amp;dbP!$D$2&amp;":"&amp;dbP!$D$2),"&lt;="&amp;AN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O201" s="1">
        <f ca="1">SUMIFS(INDIRECT($F$1&amp;$F201&amp;":"&amp;$F201),INDIRECT($F$1&amp;dbP!$D$2&amp;":"&amp;dbP!$D$2),"&gt;="&amp;AO$6,INDIRECT($F$1&amp;dbP!$D$2&amp;":"&amp;dbP!$D$2),"&lt;="&amp;AO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P201" s="1">
        <f ca="1">SUMIFS(INDIRECT($F$1&amp;$F201&amp;":"&amp;$F201),INDIRECT($F$1&amp;dbP!$D$2&amp;":"&amp;dbP!$D$2),"&gt;="&amp;AP$6,INDIRECT($F$1&amp;dbP!$D$2&amp;":"&amp;dbP!$D$2),"&lt;="&amp;AP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Q201" s="1">
        <f ca="1">SUMIFS(INDIRECT($F$1&amp;$F201&amp;":"&amp;$F201),INDIRECT($F$1&amp;dbP!$D$2&amp;":"&amp;dbP!$D$2),"&gt;="&amp;AQ$6,INDIRECT($F$1&amp;dbP!$D$2&amp;":"&amp;dbP!$D$2),"&lt;="&amp;AQ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R201" s="1">
        <f ca="1">SUMIFS(INDIRECT($F$1&amp;$F201&amp;":"&amp;$F201),INDIRECT($F$1&amp;dbP!$D$2&amp;":"&amp;dbP!$D$2),"&gt;="&amp;AR$6,INDIRECT($F$1&amp;dbP!$D$2&amp;":"&amp;dbP!$D$2),"&lt;="&amp;AR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S201" s="1">
        <f ca="1">SUMIFS(INDIRECT($F$1&amp;$F201&amp;":"&amp;$F201),INDIRECT($F$1&amp;dbP!$D$2&amp;":"&amp;dbP!$D$2),"&gt;="&amp;AS$6,INDIRECT($F$1&amp;dbP!$D$2&amp;":"&amp;dbP!$D$2),"&lt;="&amp;AS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T201" s="1">
        <f ca="1">SUMIFS(INDIRECT($F$1&amp;$F201&amp;":"&amp;$F201),INDIRECT($F$1&amp;dbP!$D$2&amp;":"&amp;dbP!$D$2),"&gt;="&amp;AT$6,INDIRECT($F$1&amp;dbP!$D$2&amp;":"&amp;dbP!$D$2),"&lt;="&amp;AT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U201" s="1">
        <f ca="1">SUMIFS(INDIRECT($F$1&amp;$F201&amp;":"&amp;$F201),INDIRECT($F$1&amp;dbP!$D$2&amp;":"&amp;dbP!$D$2),"&gt;="&amp;AU$6,INDIRECT($F$1&amp;dbP!$D$2&amp;":"&amp;dbP!$D$2),"&lt;="&amp;AU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V201" s="1">
        <f ca="1">SUMIFS(INDIRECT($F$1&amp;$F201&amp;":"&amp;$F201),INDIRECT($F$1&amp;dbP!$D$2&amp;":"&amp;dbP!$D$2),"&gt;="&amp;AV$6,INDIRECT($F$1&amp;dbP!$D$2&amp;":"&amp;dbP!$D$2),"&lt;="&amp;AV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W201" s="1">
        <f ca="1">SUMIFS(INDIRECT($F$1&amp;$F201&amp;":"&amp;$F201),INDIRECT($F$1&amp;dbP!$D$2&amp;":"&amp;dbP!$D$2),"&gt;="&amp;AW$6,INDIRECT($F$1&amp;dbP!$D$2&amp;":"&amp;dbP!$D$2),"&lt;="&amp;AW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X201" s="1">
        <f ca="1">SUMIFS(INDIRECT($F$1&amp;$F201&amp;":"&amp;$F201),INDIRECT($F$1&amp;dbP!$D$2&amp;":"&amp;dbP!$D$2),"&gt;="&amp;AX$6,INDIRECT($F$1&amp;dbP!$D$2&amp;":"&amp;dbP!$D$2),"&lt;="&amp;AX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Y201" s="1">
        <f ca="1">SUMIFS(INDIRECT($F$1&amp;$F201&amp;":"&amp;$F201),INDIRECT($F$1&amp;dbP!$D$2&amp;":"&amp;dbP!$D$2),"&gt;="&amp;AY$6,INDIRECT($F$1&amp;dbP!$D$2&amp;":"&amp;dbP!$D$2),"&lt;="&amp;AY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Z201" s="1">
        <f ca="1">SUMIFS(INDIRECT($F$1&amp;$F201&amp;":"&amp;$F201),INDIRECT($F$1&amp;dbP!$D$2&amp;":"&amp;dbP!$D$2),"&gt;="&amp;AZ$6,INDIRECT($F$1&amp;dbP!$D$2&amp;":"&amp;dbP!$D$2),"&lt;="&amp;AZ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A201" s="1">
        <f ca="1">SUMIFS(INDIRECT($F$1&amp;$F201&amp;":"&amp;$F201),INDIRECT($F$1&amp;dbP!$D$2&amp;":"&amp;dbP!$D$2),"&gt;="&amp;BA$6,INDIRECT($F$1&amp;dbP!$D$2&amp;":"&amp;dbP!$D$2),"&lt;="&amp;BA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B201" s="1">
        <f ca="1">SUMIFS(INDIRECT($F$1&amp;$F201&amp;":"&amp;$F201),INDIRECT($F$1&amp;dbP!$D$2&amp;":"&amp;dbP!$D$2),"&gt;="&amp;BB$6,INDIRECT($F$1&amp;dbP!$D$2&amp;":"&amp;dbP!$D$2),"&lt;="&amp;BB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C201" s="1">
        <f ca="1">SUMIFS(INDIRECT($F$1&amp;$F201&amp;":"&amp;$F201),INDIRECT($F$1&amp;dbP!$D$2&amp;":"&amp;dbP!$D$2),"&gt;="&amp;BC$6,INDIRECT($F$1&amp;dbP!$D$2&amp;":"&amp;dbP!$D$2),"&lt;="&amp;BC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D201" s="1">
        <f ca="1">SUMIFS(INDIRECT($F$1&amp;$F201&amp;":"&amp;$F201),INDIRECT($F$1&amp;dbP!$D$2&amp;":"&amp;dbP!$D$2),"&gt;="&amp;BD$6,INDIRECT($F$1&amp;dbP!$D$2&amp;":"&amp;dbP!$D$2),"&lt;="&amp;BD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E201" s="1">
        <f ca="1">SUMIFS(INDIRECT($F$1&amp;$F201&amp;":"&amp;$F201),INDIRECT($F$1&amp;dbP!$D$2&amp;":"&amp;dbP!$D$2),"&gt;="&amp;BE$6,INDIRECT($F$1&amp;dbP!$D$2&amp;":"&amp;dbP!$D$2),"&lt;="&amp;BE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</row>
    <row r="202" spans="2:57" x14ac:dyDescent="0.3">
      <c r="B202" s="1">
        <f>MAX(B$153:B201)+1</f>
        <v>65</v>
      </c>
      <c r="F202" s="1" t="str">
        <f ca="1">INDIRECT($B$1&amp;Items!H$2&amp;$B202)</f>
        <v>Y</v>
      </c>
      <c r="H202" s="13" t="str">
        <f ca="1">INDIRECT($B$1&amp;Items!E$2&amp;$B202)</f>
        <v>Начисление себестоимостных затрат</v>
      </c>
      <c r="I202" s="13" t="str">
        <f ca="1">IF(INDIRECT($B$1&amp;Items!F$2&amp;$B202)="",H202,INDIRECT($B$1&amp;Items!F$2&amp;$B202))</f>
        <v>Начисление затрат этапа-4 бизнес-процесса</v>
      </c>
      <c r="J202" s="1" t="str">
        <f ca="1">IF(INDIRECT($B$1&amp;Items!G$2&amp;$B202)="",IF(H202&lt;&gt;I202,"  "&amp;I202,I202),"    "&amp;INDIRECT($B$1&amp;Items!G$2&amp;$B202))</f>
        <v xml:space="preserve">    Производственные затраты-33</v>
      </c>
      <c r="S202" s="1">
        <f ca="1">SUM($U202:INDIRECT(ADDRESS(ROW(),SUMIFS($1:$1,$5:$5,MAX($5:$5)))))</f>
        <v>943990.34994600015</v>
      </c>
      <c r="V202" s="1">
        <f ca="1">SUMIFS(INDIRECT($F$1&amp;$F202&amp;":"&amp;$F202),INDIRECT($F$1&amp;dbP!$D$2&amp;":"&amp;dbP!$D$2),"&gt;="&amp;V$6,INDIRECT($F$1&amp;dbP!$D$2&amp;":"&amp;dbP!$D$2),"&lt;="&amp;V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W202" s="1">
        <f ca="1">SUMIFS(INDIRECT($F$1&amp;$F202&amp;":"&amp;$F202),INDIRECT($F$1&amp;dbP!$D$2&amp;":"&amp;dbP!$D$2),"&gt;="&amp;W$6,INDIRECT($F$1&amp;dbP!$D$2&amp;":"&amp;dbP!$D$2),"&lt;="&amp;W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X202" s="1">
        <f ca="1">SUMIFS(INDIRECT($F$1&amp;$F202&amp;":"&amp;$F202),INDIRECT($F$1&amp;dbP!$D$2&amp;":"&amp;dbP!$D$2),"&gt;="&amp;X$6,INDIRECT($F$1&amp;dbP!$D$2&amp;":"&amp;dbP!$D$2),"&lt;="&amp;X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Y202" s="1">
        <f ca="1">SUMIFS(INDIRECT($F$1&amp;$F202&amp;":"&amp;$F202),INDIRECT($F$1&amp;dbP!$D$2&amp;":"&amp;dbP!$D$2),"&gt;="&amp;Y$6,INDIRECT($F$1&amp;dbP!$D$2&amp;":"&amp;dbP!$D$2),"&lt;="&amp;Y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943990.34994600015</v>
      </c>
      <c r="Z202" s="1">
        <f ca="1">SUMIFS(INDIRECT($F$1&amp;$F202&amp;":"&amp;$F202),INDIRECT($F$1&amp;dbP!$D$2&amp;":"&amp;dbP!$D$2),"&gt;="&amp;Z$6,INDIRECT($F$1&amp;dbP!$D$2&amp;":"&amp;dbP!$D$2),"&lt;="&amp;Z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A202" s="1">
        <f ca="1">SUMIFS(INDIRECT($F$1&amp;$F202&amp;":"&amp;$F202),INDIRECT($F$1&amp;dbP!$D$2&amp;":"&amp;dbP!$D$2),"&gt;="&amp;AA$6,INDIRECT($F$1&amp;dbP!$D$2&amp;":"&amp;dbP!$D$2),"&lt;="&amp;AA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B202" s="1">
        <f ca="1">SUMIFS(INDIRECT($F$1&amp;$F202&amp;":"&amp;$F202),INDIRECT($F$1&amp;dbP!$D$2&amp;":"&amp;dbP!$D$2),"&gt;="&amp;AB$6,INDIRECT($F$1&amp;dbP!$D$2&amp;":"&amp;dbP!$D$2),"&lt;="&amp;AB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C202" s="1">
        <f ca="1">SUMIFS(INDIRECT($F$1&amp;$F202&amp;":"&amp;$F202),INDIRECT($F$1&amp;dbP!$D$2&amp;":"&amp;dbP!$D$2),"&gt;="&amp;AC$6,INDIRECT($F$1&amp;dbP!$D$2&amp;":"&amp;dbP!$D$2),"&lt;="&amp;AC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D202" s="1">
        <f ca="1">SUMIFS(INDIRECT($F$1&amp;$F202&amp;":"&amp;$F202),INDIRECT($F$1&amp;dbP!$D$2&amp;":"&amp;dbP!$D$2),"&gt;="&amp;AD$6,INDIRECT($F$1&amp;dbP!$D$2&amp;":"&amp;dbP!$D$2),"&lt;="&amp;AD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E202" s="1">
        <f ca="1">SUMIFS(INDIRECT($F$1&amp;$F202&amp;":"&amp;$F202),INDIRECT($F$1&amp;dbP!$D$2&amp;":"&amp;dbP!$D$2),"&gt;="&amp;AE$6,INDIRECT($F$1&amp;dbP!$D$2&amp;":"&amp;dbP!$D$2),"&lt;="&amp;AE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F202" s="1">
        <f ca="1">SUMIFS(INDIRECT($F$1&amp;$F202&amp;":"&amp;$F202),INDIRECT($F$1&amp;dbP!$D$2&amp;":"&amp;dbP!$D$2),"&gt;="&amp;AF$6,INDIRECT($F$1&amp;dbP!$D$2&amp;":"&amp;dbP!$D$2),"&lt;="&amp;AF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G202" s="1">
        <f ca="1">SUMIFS(INDIRECT($F$1&amp;$F202&amp;":"&amp;$F202),INDIRECT($F$1&amp;dbP!$D$2&amp;":"&amp;dbP!$D$2),"&gt;="&amp;AG$6,INDIRECT($F$1&amp;dbP!$D$2&amp;":"&amp;dbP!$D$2),"&lt;="&amp;AG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H202" s="1">
        <f ca="1">SUMIFS(INDIRECT($F$1&amp;$F202&amp;":"&amp;$F202),INDIRECT($F$1&amp;dbP!$D$2&amp;":"&amp;dbP!$D$2),"&gt;="&amp;AH$6,INDIRECT($F$1&amp;dbP!$D$2&amp;":"&amp;dbP!$D$2),"&lt;="&amp;AH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I202" s="1">
        <f ca="1">SUMIFS(INDIRECT($F$1&amp;$F202&amp;":"&amp;$F202),INDIRECT($F$1&amp;dbP!$D$2&amp;":"&amp;dbP!$D$2),"&gt;="&amp;AI$6,INDIRECT($F$1&amp;dbP!$D$2&amp;":"&amp;dbP!$D$2),"&lt;="&amp;AI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J202" s="1">
        <f ca="1">SUMIFS(INDIRECT($F$1&amp;$F202&amp;":"&amp;$F202),INDIRECT($F$1&amp;dbP!$D$2&amp;":"&amp;dbP!$D$2),"&gt;="&amp;AJ$6,INDIRECT($F$1&amp;dbP!$D$2&amp;":"&amp;dbP!$D$2),"&lt;="&amp;AJ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K202" s="1">
        <f ca="1">SUMIFS(INDIRECT($F$1&amp;$F202&amp;":"&amp;$F202),INDIRECT($F$1&amp;dbP!$D$2&amp;":"&amp;dbP!$D$2),"&gt;="&amp;AK$6,INDIRECT($F$1&amp;dbP!$D$2&amp;":"&amp;dbP!$D$2),"&lt;="&amp;AK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L202" s="1">
        <f ca="1">SUMIFS(INDIRECT($F$1&amp;$F202&amp;":"&amp;$F202),INDIRECT($F$1&amp;dbP!$D$2&amp;":"&amp;dbP!$D$2),"&gt;="&amp;AL$6,INDIRECT($F$1&amp;dbP!$D$2&amp;":"&amp;dbP!$D$2),"&lt;="&amp;AL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M202" s="1">
        <f ca="1">SUMIFS(INDIRECT($F$1&amp;$F202&amp;":"&amp;$F202),INDIRECT($F$1&amp;dbP!$D$2&amp;":"&amp;dbP!$D$2),"&gt;="&amp;AM$6,INDIRECT($F$1&amp;dbP!$D$2&amp;":"&amp;dbP!$D$2),"&lt;="&amp;AM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N202" s="1">
        <f ca="1">SUMIFS(INDIRECT($F$1&amp;$F202&amp;":"&amp;$F202),INDIRECT($F$1&amp;dbP!$D$2&amp;":"&amp;dbP!$D$2),"&gt;="&amp;AN$6,INDIRECT($F$1&amp;dbP!$D$2&amp;":"&amp;dbP!$D$2),"&lt;="&amp;AN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O202" s="1">
        <f ca="1">SUMIFS(INDIRECT($F$1&amp;$F202&amp;":"&amp;$F202),INDIRECT($F$1&amp;dbP!$D$2&amp;":"&amp;dbP!$D$2),"&gt;="&amp;AO$6,INDIRECT($F$1&amp;dbP!$D$2&amp;":"&amp;dbP!$D$2),"&lt;="&amp;AO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P202" s="1">
        <f ca="1">SUMIFS(INDIRECT($F$1&amp;$F202&amp;":"&amp;$F202),INDIRECT($F$1&amp;dbP!$D$2&amp;":"&amp;dbP!$D$2),"&gt;="&amp;AP$6,INDIRECT($F$1&amp;dbP!$D$2&amp;":"&amp;dbP!$D$2),"&lt;="&amp;AP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Q202" s="1">
        <f ca="1">SUMIFS(INDIRECT($F$1&amp;$F202&amp;":"&amp;$F202),INDIRECT($F$1&amp;dbP!$D$2&amp;":"&amp;dbP!$D$2),"&gt;="&amp;AQ$6,INDIRECT($F$1&amp;dbP!$D$2&amp;":"&amp;dbP!$D$2),"&lt;="&amp;AQ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R202" s="1">
        <f ca="1">SUMIFS(INDIRECT($F$1&amp;$F202&amp;":"&amp;$F202),INDIRECT($F$1&amp;dbP!$D$2&amp;":"&amp;dbP!$D$2),"&gt;="&amp;AR$6,INDIRECT($F$1&amp;dbP!$D$2&amp;":"&amp;dbP!$D$2),"&lt;="&amp;AR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S202" s="1">
        <f ca="1">SUMIFS(INDIRECT($F$1&amp;$F202&amp;":"&amp;$F202),INDIRECT($F$1&amp;dbP!$D$2&amp;":"&amp;dbP!$D$2),"&gt;="&amp;AS$6,INDIRECT($F$1&amp;dbP!$D$2&amp;":"&amp;dbP!$D$2),"&lt;="&amp;AS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T202" s="1">
        <f ca="1">SUMIFS(INDIRECT($F$1&amp;$F202&amp;":"&amp;$F202),INDIRECT($F$1&amp;dbP!$D$2&amp;":"&amp;dbP!$D$2),"&gt;="&amp;AT$6,INDIRECT($F$1&amp;dbP!$D$2&amp;":"&amp;dbP!$D$2),"&lt;="&amp;AT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U202" s="1">
        <f ca="1">SUMIFS(INDIRECT($F$1&amp;$F202&amp;":"&amp;$F202),INDIRECT($F$1&amp;dbP!$D$2&amp;":"&amp;dbP!$D$2),"&gt;="&amp;AU$6,INDIRECT($F$1&amp;dbP!$D$2&amp;":"&amp;dbP!$D$2),"&lt;="&amp;AU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V202" s="1">
        <f ca="1">SUMIFS(INDIRECT($F$1&amp;$F202&amp;":"&amp;$F202),INDIRECT($F$1&amp;dbP!$D$2&amp;":"&amp;dbP!$D$2),"&gt;="&amp;AV$6,INDIRECT($F$1&amp;dbP!$D$2&amp;":"&amp;dbP!$D$2),"&lt;="&amp;AV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W202" s="1">
        <f ca="1">SUMIFS(INDIRECT($F$1&amp;$F202&amp;":"&amp;$F202),INDIRECT($F$1&amp;dbP!$D$2&amp;":"&amp;dbP!$D$2),"&gt;="&amp;AW$6,INDIRECT($F$1&amp;dbP!$D$2&amp;":"&amp;dbP!$D$2),"&lt;="&amp;AW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X202" s="1">
        <f ca="1">SUMIFS(INDIRECT($F$1&amp;$F202&amp;":"&amp;$F202),INDIRECT($F$1&amp;dbP!$D$2&amp;":"&amp;dbP!$D$2),"&gt;="&amp;AX$6,INDIRECT($F$1&amp;dbP!$D$2&amp;":"&amp;dbP!$D$2),"&lt;="&amp;AX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Y202" s="1">
        <f ca="1">SUMIFS(INDIRECT($F$1&amp;$F202&amp;":"&amp;$F202),INDIRECT($F$1&amp;dbP!$D$2&amp;":"&amp;dbP!$D$2),"&gt;="&amp;AY$6,INDIRECT($F$1&amp;dbP!$D$2&amp;":"&amp;dbP!$D$2),"&lt;="&amp;AY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Z202" s="1">
        <f ca="1">SUMIFS(INDIRECT($F$1&amp;$F202&amp;":"&amp;$F202),INDIRECT($F$1&amp;dbP!$D$2&amp;":"&amp;dbP!$D$2),"&gt;="&amp;AZ$6,INDIRECT($F$1&amp;dbP!$D$2&amp;":"&amp;dbP!$D$2),"&lt;="&amp;AZ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A202" s="1">
        <f ca="1">SUMIFS(INDIRECT($F$1&amp;$F202&amp;":"&amp;$F202),INDIRECT($F$1&amp;dbP!$D$2&amp;":"&amp;dbP!$D$2),"&gt;="&amp;BA$6,INDIRECT($F$1&amp;dbP!$D$2&amp;":"&amp;dbP!$D$2),"&lt;="&amp;BA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B202" s="1">
        <f ca="1">SUMIFS(INDIRECT($F$1&amp;$F202&amp;":"&amp;$F202),INDIRECT($F$1&amp;dbP!$D$2&amp;":"&amp;dbP!$D$2),"&gt;="&amp;BB$6,INDIRECT($F$1&amp;dbP!$D$2&amp;":"&amp;dbP!$D$2),"&lt;="&amp;BB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C202" s="1">
        <f ca="1">SUMIFS(INDIRECT($F$1&amp;$F202&amp;":"&amp;$F202),INDIRECT($F$1&amp;dbP!$D$2&amp;":"&amp;dbP!$D$2),"&gt;="&amp;BC$6,INDIRECT($F$1&amp;dbP!$D$2&amp;":"&amp;dbP!$D$2),"&lt;="&amp;BC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D202" s="1">
        <f ca="1">SUMIFS(INDIRECT($F$1&amp;$F202&amp;":"&amp;$F202),INDIRECT($F$1&amp;dbP!$D$2&amp;":"&amp;dbP!$D$2),"&gt;="&amp;BD$6,INDIRECT($F$1&amp;dbP!$D$2&amp;":"&amp;dbP!$D$2),"&lt;="&amp;BD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E202" s="1">
        <f ca="1">SUMIFS(INDIRECT($F$1&amp;$F202&amp;":"&amp;$F202),INDIRECT($F$1&amp;dbP!$D$2&amp;":"&amp;dbP!$D$2),"&gt;="&amp;BE$6,INDIRECT($F$1&amp;dbP!$D$2&amp;":"&amp;dbP!$D$2),"&lt;="&amp;BE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</row>
    <row r="203" spans="2:57" x14ac:dyDescent="0.3">
      <c r="B203" s="1">
        <f>MAX(B$153:B202)+1</f>
        <v>66</v>
      </c>
      <c r="F203" s="1" t="str">
        <f ca="1">INDIRECT($B$1&amp;Items!H$2&amp;$B203)</f>
        <v>Y</v>
      </c>
      <c r="H203" s="13" t="str">
        <f ca="1">INDIRECT($B$1&amp;Items!E$2&amp;$B203)</f>
        <v>Начисление себестоимостных затрат</v>
      </c>
      <c r="I203" s="13" t="str">
        <f ca="1">IF(INDIRECT($B$1&amp;Items!F$2&amp;$B203)="",H203,INDIRECT($B$1&amp;Items!F$2&amp;$B203))</f>
        <v>Начисление затрат этапа-4 бизнес-процесса</v>
      </c>
      <c r="J203" s="1" t="str">
        <f ca="1">IF(INDIRECT($B$1&amp;Items!G$2&amp;$B203)="",IF(H203&lt;&gt;I203,"  "&amp;I203,I203),"    "&amp;INDIRECT($B$1&amp;Items!G$2&amp;$B203))</f>
        <v xml:space="preserve">    Производственные затраты-34</v>
      </c>
      <c r="S203" s="1">
        <f ca="1">SUM($U203:INDIRECT(ADDRESS(ROW(),SUMIFS($1:$1,$5:$5,MAX($5:$5)))))</f>
        <v>813460</v>
      </c>
      <c r="V203" s="1">
        <f ca="1">SUMIFS(INDIRECT($F$1&amp;$F203&amp;":"&amp;$F203),INDIRECT($F$1&amp;dbP!$D$2&amp;":"&amp;dbP!$D$2),"&gt;="&amp;V$6,INDIRECT($F$1&amp;dbP!$D$2&amp;":"&amp;dbP!$D$2),"&lt;="&amp;V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W203" s="1">
        <f ca="1">SUMIFS(INDIRECT($F$1&amp;$F203&amp;":"&amp;$F203),INDIRECT($F$1&amp;dbP!$D$2&amp;":"&amp;dbP!$D$2),"&gt;="&amp;W$6,INDIRECT($F$1&amp;dbP!$D$2&amp;":"&amp;dbP!$D$2),"&lt;="&amp;W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X203" s="1">
        <f ca="1">SUMIFS(INDIRECT($F$1&amp;$F203&amp;":"&amp;$F203),INDIRECT($F$1&amp;dbP!$D$2&amp;":"&amp;dbP!$D$2),"&gt;="&amp;X$6,INDIRECT($F$1&amp;dbP!$D$2&amp;":"&amp;dbP!$D$2),"&lt;="&amp;X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Y203" s="1">
        <f ca="1">SUMIFS(INDIRECT($F$1&amp;$F203&amp;":"&amp;$F203),INDIRECT($F$1&amp;dbP!$D$2&amp;":"&amp;dbP!$D$2),"&gt;="&amp;Y$6,INDIRECT($F$1&amp;dbP!$D$2&amp;":"&amp;dbP!$D$2),"&lt;="&amp;Y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813460</v>
      </c>
      <c r="Z203" s="1">
        <f ca="1">SUMIFS(INDIRECT($F$1&amp;$F203&amp;":"&amp;$F203),INDIRECT($F$1&amp;dbP!$D$2&amp;":"&amp;dbP!$D$2),"&gt;="&amp;Z$6,INDIRECT($F$1&amp;dbP!$D$2&amp;":"&amp;dbP!$D$2),"&lt;="&amp;Z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A203" s="1">
        <f ca="1">SUMIFS(INDIRECT($F$1&amp;$F203&amp;":"&amp;$F203),INDIRECT($F$1&amp;dbP!$D$2&amp;":"&amp;dbP!$D$2),"&gt;="&amp;AA$6,INDIRECT($F$1&amp;dbP!$D$2&amp;":"&amp;dbP!$D$2),"&lt;="&amp;AA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B203" s="1">
        <f ca="1">SUMIFS(INDIRECT($F$1&amp;$F203&amp;":"&amp;$F203),INDIRECT($F$1&amp;dbP!$D$2&amp;":"&amp;dbP!$D$2),"&gt;="&amp;AB$6,INDIRECT($F$1&amp;dbP!$D$2&amp;":"&amp;dbP!$D$2),"&lt;="&amp;AB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C203" s="1">
        <f ca="1">SUMIFS(INDIRECT($F$1&amp;$F203&amp;":"&amp;$F203),INDIRECT($F$1&amp;dbP!$D$2&amp;":"&amp;dbP!$D$2),"&gt;="&amp;AC$6,INDIRECT($F$1&amp;dbP!$D$2&amp;":"&amp;dbP!$D$2),"&lt;="&amp;AC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D203" s="1">
        <f ca="1">SUMIFS(INDIRECT($F$1&amp;$F203&amp;":"&amp;$F203),INDIRECT($F$1&amp;dbP!$D$2&amp;":"&amp;dbP!$D$2),"&gt;="&amp;AD$6,INDIRECT($F$1&amp;dbP!$D$2&amp;":"&amp;dbP!$D$2),"&lt;="&amp;AD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E203" s="1">
        <f ca="1">SUMIFS(INDIRECT($F$1&amp;$F203&amp;":"&amp;$F203),INDIRECT($F$1&amp;dbP!$D$2&amp;":"&amp;dbP!$D$2),"&gt;="&amp;AE$6,INDIRECT($F$1&amp;dbP!$D$2&amp;":"&amp;dbP!$D$2),"&lt;="&amp;AE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F203" s="1">
        <f ca="1">SUMIFS(INDIRECT($F$1&amp;$F203&amp;":"&amp;$F203),INDIRECT($F$1&amp;dbP!$D$2&amp;":"&amp;dbP!$D$2),"&gt;="&amp;AF$6,INDIRECT($F$1&amp;dbP!$D$2&amp;":"&amp;dbP!$D$2),"&lt;="&amp;AF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G203" s="1">
        <f ca="1">SUMIFS(INDIRECT($F$1&amp;$F203&amp;":"&amp;$F203),INDIRECT($F$1&amp;dbP!$D$2&amp;":"&amp;dbP!$D$2),"&gt;="&amp;AG$6,INDIRECT($F$1&amp;dbP!$D$2&amp;":"&amp;dbP!$D$2),"&lt;="&amp;AG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H203" s="1">
        <f ca="1">SUMIFS(INDIRECT($F$1&amp;$F203&amp;":"&amp;$F203),INDIRECT($F$1&amp;dbP!$D$2&amp;":"&amp;dbP!$D$2),"&gt;="&amp;AH$6,INDIRECT($F$1&amp;dbP!$D$2&amp;":"&amp;dbP!$D$2),"&lt;="&amp;AH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I203" s="1">
        <f ca="1">SUMIFS(INDIRECT($F$1&amp;$F203&amp;":"&amp;$F203),INDIRECT($F$1&amp;dbP!$D$2&amp;":"&amp;dbP!$D$2),"&gt;="&amp;AI$6,INDIRECT($F$1&amp;dbP!$D$2&amp;":"&amp;dbP!$D$2),"&lt;="&amp;AI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J203" s="1">
        <f ca="1">SUMIFS(INDIRECT($F$1&amp;$F203&amp;":"&amp;$F203),INDIRECT($F$1&amp;dbP!$D$2&amp;":"&amp;dbP!$D$2),"&gt;="&amp;AJ$6,INDIRECT($F$1&amp;dbP!$D$2&amp;":"&amp;dbP!$D$2),"&lt;="&amp;AJ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K203" s="1">
        <f ca="1">SUMIFS(INDIRECT($F$1&amp;$F203&amp;":"&amp;$F203),INDIRECT($F$1&amp;dbP!$D$2&amp;":"&amp;dbP!$D$2),"&gt;="&amp;AK$6,INDIRECT($F$1&amp;dbP!$D$2&amp;":"&amp;dbP!$D$2),"&lt;="&amp;AK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L203" s="1">
        <f ca="1">SUMIFS(INDIRECT($F$1&amp;$F203&amp;":"&amp;$F203),INDIRECT($F$1&amp;dbP!$D$2&amp;":"&amp;dbP!$D$2),"&gt;="&amp;AL$6,INDIRECT($F$1&amp;dbP!$D$2&amp;":"&amp;dbP!$D$2),"&lt;="&amp;AL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M203" s="1">
        <f ca="1">SUMIFS(INDIRECT($F$1&amp;$F203&amp;":"&amp;$F203),INDIRECT($F$1&amp;dbP!$D$2&amp;":"&amp;dbP!$D$2),"&gt;="&amp;AM$6,INDIRECT($F$1&amp;dbP!$D$2&amp;":"&amp;dbP!$D$2),"&lt;="&amp;AM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N203" s="1">
        <f ca="1">SUMIFS(INDIRECT($F$1&amp;$F203&amp;":"&amp;$F203),INDIRECT($F$1&amp;dbP!$D$2&amp;":"&amp;dbP!$D$2),"&gt;="&amp;AN$6,INDIRECT($F$1&amp;dbP!$D$2&amp;":"&amp;dbP!$D$2),"&lt;="&amp;AN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O203" s="1">
        <f ca="1">SUMIFS(INDIRECT($F$1&amp;$F203&amp;":"&amp;$F203),INDIRECT($F$1&amp;dbP!$D$2&amp;":"&amp;dbP!$D$2),"&gt;="&amp;AO$6,INDIRECT($F$1&amp;dbP!$D$2&amp;":"&amp;dbP!$D$2),"&lt;="&amp;AO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P203" s="1">
        <f ca="1">SUMIFS(INDIRECT($F$1&amp;$F203&amp;":"&amp;$F203),INDIRECT($F$1&amp;dbP!$D$2&amp;":"&amp;dbP!$D$2),"&gt;="&amp;AP$6,INDIRECT($F$1&amp;dbP!$D$2&amp;":"&amp;dbP!$D$2),"&lt;="&amp;AP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Q203" s="1">
        <f ca="1">SUMIFS(INDIRECT($F$1&amp;$F203&amp;":"&amp;$F203),INDIRECT($F$1&amp;dbP!$D$2&amp;":"&amp;dbP!$D$2),"&gt;="&amp;AQ$6,INDIRECT($F$1&amp;dbP!$D$2&amp;":"&amp;dbP!$D$2),"&lt;="&amp;AQ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R203" s="1">
        <f ca="1">SUMIFS(INDIRECT($F$1&amp;$F203&amp;":"&amp;$F203),INDIRECT($F$1&amp;dbP!$D$2&amp;":"&amp;dbP!$D$2),"&gt;="&amp;AR$6,INDIRECT($F$1&amp;dbP!$D$2&amp;":"&amp;dbP!$D$2),"&lt;="&amp;AR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S203" s="1">
        <f ca="1">SUMIFS(INDIRECT($F$1&amp;$F203&amp;":"&amp;$F203),INDIRECT($F$1&amp;dbP!$D$2&amp;":"&amp;dbP!$D$2),"&gt;="&amp;AS$6,INDIRECT($F$1&amp;dbP!$D$2&amp;":"&amp;dbP!$D$2),"&lt;="&amp;AS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T203" s="1">
        <f ca="1">SUMIFS(INDIRECT($F$1&amp;$F203&amp;":"&amp;$F203),INDIRECT($F$1&amp;dbP!$D$2&amp;":"&amp;dbP!$D$2),"&gt;="&amp;AT$6,INDIRECT($F$1&amp;dbP!$D$2&amp;":"&amp;dbP!$D$2),"&lt;="&amp;AT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U203" s="1">
        <f ca="1">SUMIFS(INDIRECT($F$1&amp;$F203&amp;":"&amp;$F203),INDIRECT($F$1&amp;dbP!$D$2&amp;":"&amp;dbP!$D$2),"&gt;="&amp;AU$6,INDIRECT($F$1&amp;dbP!$D$2&amp;":"&amp;dbP!$D$2),"&lt;="&amp;AU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V203" s="1">
        <f ca="1">SUMIFS(INDIRECT($F$1&amp;$F203&amp;":"&amp;$F203),INDIRECT($F$1&amp;dbP!$D$2&amp;":"&amp;dbP!$D$2),"&gt;="&amp;AV$6,INDIRECT($F$1&amp;dbP!$D$2&amp;":"&amp;dbP!$D$2),"&lt;="&amp;AV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W203" s="1">
        <f ca="1">SUMIFS(INDIRECT($F$1&amp;$F203&amp;":"&amp;$F203),INDIRECT($F$1&amp;dbP!$D$2&amp;":"&amp;dbP!$D$2),"&gt;="&amp;AW$6,INDIRECT($F$1&amp;dbP!$D$2&amp;":"&amp;dbP!$D$2),"&lt;="&amp;AW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X203" s="1">
        <f ca="1">SUMIFS(INDIRECT($F$1&amp;$F203&amp;":"&amp;$F203),INDIRECT($F$1&amp;dbP!$D$2&amp;":"&amp;dbP!$D$2),"&gt;="&amp;AX$6,INDIRECT($F$1&amp;dbP!$D$2&amp;":"&amp;dbP!$D$2),"&lt;="&amp;AX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Y203" s="1">
        <f ca="1">SUMIFS(INDIRECT($F$1&amp;$F203&amp;":"&amp;$F203),INDIRECT($F$1&amp;dbP!$D$2&amp;":"&amp;dbP!$D$2),"&gt;="&amp;AY$6,INDIRECT($F$1&amp;dbP!$D$2&amp;":"&amp;dbP!$D$2),"&lt;="&amp;AY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Z203" s="1">
        <f ca="1">SUMIFS(INDIRECT($F$1&amp;$F203&amp;":"&amp;$F203),INDIRECT($F$1&amp;dbP!$D$2&amp;":"&amp;dbP!$D$2),"&gt;="&amp;AZ$6,INDIRECT($F$1&amp;dbP!$D$2&amp;":"&amp;dbP!$D$2),"&lt;="&amp;AZ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A203" s="1">
        <f ca="1">SUMIFS(INDIRECT($F$1&amp;$F203&amp;":"&amp;$F203),INDIRECT($F$1&amp;dbP!$D$2&amp;":"&amp;dbP!$D$2),"&gt;="&amp;BA$6,INDIRECT($F$1&amp;dbP!$D$2&amp;":"&amp;dbP!$D$2),"&lt;="&amp;BA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B203" s="1">
        <f ca="1">SUMIFS(INDIRECT($F$1&amp;$F203&amp;":"&amp;$F203),INDIRECT($F$1&amp;dbP!$D$2&amp;":"&amp;dbP!$D$2),"&gt;="&amp;BB$6,INDIRECT($F$1&amp;dbP!$D$2&amp;":"&amp;dbP!$D$2),"&lt;="&amp;BB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C203" s="1">
        <f ca="1">SUMIFS(INDIRECT($F$1&amp;$F203&amp;":"&amp;$F203),INDIRECT($F$1&amp;dbP!$D$2&amp;":"&amp;dbP!$D$2),"&gt;="&amp;BC$6,INDIRECT($F$1&amp;dbP!$D$2&amp;":"&amp;dbP!$D$2),"&lt;="&amp;BC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D203" s="1">
        <f ca="1">SUMIFS(INDIRECT($F$1&amp;$F203&amp;":"&amp;$F203),INDIRECT($F$1&amp;dbP!$D$2&amp;":"&amp;dbP!$D$2),"&gt;="&amp;BD$6,INDIRECT($F$1&amp;dbP!$D$2&amp;":"&amp;dbP!$D$2),"&lt;="&amp;BD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E203" s="1">
        <f ca="1">SUMIFS(INDIRECT($F$1&amp;$F203&amp;":"&amp;$F203),INDIRECT($F$1&amp;dbP!$D$2&amp;":"&amp;dbP!$D$2),"&gt;="&amp;BE$6,INDIRECT($F$1&amp;dbP!$D$2&amp;":"&amp;dbP!$D$2),"&lt;="&amp;BE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</row>
    <row r="204" spans="2:57" x14ac:dyDescent="0.3">
      <c r="B204" s="1">
        <f>MAX(B$153:B203)+1</f>
        <v>67</v>
      </c>
      <c r="F204" s="1" t="str">
        <f ca="1">INDIRECT($B$1&amp;Items!H$2&amp;$B204)</f>
        <v>Y</v>
      </c>
      <c r="H204" s="13" t="str">
        <f ca="1">INDIRECT($B$1&amp;Items!E$2&amp;$B204)</f>
        <v>Начисление себестоимостных затрат</v>
      </c>
      <c r="I204" s="13" t="str">
        <f ca="1">IF(INDIRECT($B$1&amp;Items!F$2&amp;$B204)="",H204,INDIRECT($B$1&amp;Items!F$2&amp;$B204))</f>
        <v>Начисление затрат этапа-4 бизнес-процесса</v>
      </c>
      <c r="J204" s="1" t="str">
        <f ca="1">IF(INDIRECT($B$1&amp;Items!G$2&amp;$B204)="",IF(H204&lt;&gt;I204,"  "&amp;I204,I204),"    "&amp;INDIRECT($B$1&amp;Items!G$2&amp;$B204))</f>
        <v xml:space="preserve">    Производственные затраты-35</v>
      </c>
      <c r="S204" s="1">
        <f ca="1">SUM($U204:INDIRECT(ADDRESS(ROW(),SUMIFS($1:$1,$5:$5,MAX($5:$5)))))</f>
        <v>748332</v>
      </c>
      <c r="V204" s="1">
        <f ca="1">SUMIFS(INDIRECT($F$1&amp;$F204&amp;":"&amp;$F204),INDIRECT($F$1&amp;dbP!$D$2&amp;":"&amp;dbP!$D$2),"&gt;="&amp;V$6,INDIRECT($F$1&amp;dbP!$D$2&amp;":"&amp;dbP!$D$2),"&lt;="&amp;V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W204" s="1">
        <f ca="1">SUMIFS(INDIRECT($F$1&amp;$F204&amp;":"&amp;$F204),INDIRECT($F$1&amp;dbP!$D$2&amp;":"&amp;dbP!$D$2),"&gt;="&amp;W$6,INDIRECT($F$1&amp;dbP!$D$2&amp;":"&amp;dbP!$D$2),"&lt;="&amp;W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X204" s="1">
        <f ca="1">SUMIFS(INDIRECT($F$1&amp;$F204&amp;":"&amp;$F204),INDIRECT($F$1&amp;dbP!$D$2&amp;":"&amp;dbP!$D$2),"&gt;="&amp;X$6,INDIRECT($F$1&amp;dbP!$D$2&amp;":"&amp;dbP!$D$2),"&lt;="&amp;X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Y204" s="1">
        <f ca="1">SUMIFS(INDIRECT($F$1&amp;$F204&amp;":"&amp;$F204),INDIRECT($F$1&amp;dbP!$D$2&amp;":"&amp;dbP!$D$2),"&gt;="&amp;Y$6,INDIRECT($F$1&amp;dbP!$D$2&amp;":"&amp;dbP!$D$2),"&lt;="&amp;Y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748332</v>
      </c>
      <c r="Z204" s="1">
        <f ca="1">SUMIFS(INDIRECT($F$1&amp;$F204&amp;":"&amp;$F204),INDIRECT($F$1&amp;dbP!$D$2&amp;":"&amp;dbP!$D$2),"&gt;="&amp;Z$6,INDIRECT($F$1&amp;dbP!$D$2&amp;":"&amp;dbP!$D$2),"&lt;="&amp;Z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A204" s="1">
        <f ca="1">SUMIFS(INDIRECT($F$1&amp;$F204&amp;":"&amp;$F204),INDIRECT($F$1&amp;dbP!$D$2&amp;":"&amp;dbP!$D$2),"&gt;="&amp;AA$6,INDIRECT($F$1&amp;dbP!$D$2&amp;":"&amp;dbP!$D$2),"&lt;="&amp;AA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B204" s="1">
        <f ca="1">SUMIFS(INDIRECT($F$1&amp;$F204&amp;":"&amp;$F204),INDIRECT($F$1&amp;dbP!$D$2&amp;":"&amp;dbP!$D$2),"&gt;="&amp;AB$6,INDIRECT($F$1&amp;dbP!$D$2&amp;":"&amp;dbP!$D$2),"&lt;="&amp;AB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C204" s="1">
        <f ca="1">SUMIFS(INDIRECT($F$1&amp;$F204&amp;":"&amp;$F204),INDIRECT($F$1&amp;dbP!$D$2&amp;":"&amp;dbP!$D$2),"&gt;="&amp;AC$6,INDIRECT($F$1&amp;dbP!$D$2&amp;":"&amp;dbP!$D$2),"&lt;="&amp;AC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D204" s="1">
        <f ca="1">SUMIFS(INDIRECT($F$1&amp;$F204&amp;":"&amp;$F204),INDIRECT($F$1&amp;dbP!$D$2&amp;":"&amp;dbP!$D$2),"&gt;="&amp;AD$6,INDIRECT($F$1&amp;dbP!$D$2&amp;":"&amp;dbP!$D$2),"&lt;="&amp;AD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E204" s="1">
        <f ca="1">SUMIFS(INDIRECT($F$1&amp;$F204&amp;":"&amp;$F204),INDIRECT($F$1&amp;dbP!$D$2&amp;":"&amp;dbP!$D$2),"&gt;="&amp;AE$6,INDIRECT($F$1&amp;dbP!$D$2&amp;":"&amp;dbP!$D$2),"&lt;="&amp;AE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F204" s="1">
        <f ca="1">SUMIFS(INDIRECT($F$1&amp;$F204&amp;":"&amp;$F204),INDIRECT($F$1&amp;dbP!$D$2&amp;":"&amp;dbP!$D$2),"&gt;="&amp;AF$6,INDIRECT($F$1&amp;dbP!$D$2&amp;":"&amp;dbP!$D$2),"&lt;="&amp;AF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G204" s="1">
        <f ca="1">SUMIFS(INDIRECT($F$1&amp;$F204&amp;":"&amp;$F204),INDIRECT($F$1&amp;dbP!$D$2&amp;":"&amp;dbP!$D$2),"&gt;="&amp;AG$6,INDIRECT($F$1&amp;dbP!$D$2&amp;":"&amp;dbP!$D$2),"&lt;="&amp;AG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H204" s="1">
        <f ca="1">SUMIFS(INDIRECT($F$1&amp;$F204&amp;":"&amp;$F204),INDIRECT($F$1&amp;dbP!$D$2&amp;":"&amp;dbP!$D$2),"&gt;="&amp;AH$6,INDIRECT($F$1&amp;dbP!$D$2&amp;":"&amp;dbP!$D$2),"&lt;="&amp;AH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I204" s="1">
        <f ca="1">SUMIFS(INDIRECT($F$1&amp;$F204&amp;":"&amp;$F204),INDIRECT($F$1&amp;dbP!$D$2&amp;":"&amp;dbP!$D$2),"&gt;="&amp;AI$6,INDIRECT($F$1&amp;dbP!$D$2&amp;":"&amp;dbP!$D$2),"&lt;="&amp;AI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J204" s="1">
        <f ca="1">SUMIFS(INDIRECT($F$1&amp;$F204&amp;":"&amp;$F204),INDIRECT($F$1&amp;dbP!$D$2&amp;":"&amp;dbP!$D$2),"&gt;="&amp;AJ$6,INDIRECT($F$1&amp;dbP!$D$2&amp;":"&amp;dbP!$D$2),"&lt;="&amp;AJ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K204" s="1">
        <f ca="1">SUMIFS(INDIRECT($F$1&amp;$F204&amp;":"&amp;$F204),INDIRECT($F$1&amp;dbP!$D$2&amp;":"&amp;dbP!$D$2),"&gt;="&amp;AK$6,INDIRECT($F$1&amp;dbP!$D$2&amp;":"&amp;dbP!$D$2),"&lt;="&amp;AK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L204" s="1">
        <f ca="1">SUMIFS(INDIRECT($F$1&amp;$F204&amp;":"&amp;$F204),INDIRECT($F$1&amp;dbP!$D$2&amp;":"&amp;dbP!$D$2),"&gt;="&amp;AL$6,INDIRECT($F$1&amp;dbP!$D$2&amp;":"&amp;dbP!$D$2),"&lt;="&amp;AL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M204" s="1">
        <f ca="1">SUMIFS(INDIRECT($F$1&amp;$F204&amp;":"&amp;$F204),INDIRECT($F$1&amp;dbP!$D$2&amp;":"&amp;dbP!$D$2),"&gt;="&amp;AM$6,INDIRECT($F$1&amp;dbP!$D$2&amp;":"&amp;dbP!$D$2),"&lt;="&amp;AM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N204" s="1">
        <f ca="1">SUMIFS(INDIRECT($F$1&amp;$F204&amp;":"&amp;$F204),INDIRECT($F$1&amp;dbP!$D$2&amp;":"&amp;dbP!$D$2),"&gt;="&amp;AN$6,INDIRECT($F$1&amp;dbP!$D$2&amp;":"&amp;dbP!$D$2),"&lt;="&amp;AN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O204" s="1">
        <f ca="1">SUMIFS(INDIRECT($F$1&amp;$F204&amp;":"&amp;$F204),INDIRECT($F$1&amp;dbP!$D$2&amp;":"&amp;dbP!$D$2),"&gt;="&amp;AO$6,INDIRECT($F$1&amp;dbP!$D$2&amp;":"&amp;dbP!$D$2),"&lt;="&amp;AO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P204" s="1">
        <f ca="1">SUMIFS(INDIRECT($F$1&amp;$F204&amp;":"&amp;$F204),INDIRECT($F$1&amp;dbP!$D$2&amp;":"&amp;dbP!$D$2),"&gt;="&amp;AP$6,INDIRECT($F$1&amp;dbP!$D$2&amp;":"&amp;dbP!$D$2),"&lt;="&amp;AP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Q204" s="1">
        <f ca="1">SUMIFS(INDIRECT($F$1&amp;$F204&amp;":"&amp;$F204),INDIRECT($F$1&amp;dbP!$D$2&amp;":"&amp;dbP!$D$2),"&gt;="&amp;AQ$6,INDIRECT($F$1&amp;dbP!$D$2&amp;":"&amp;dbP!$D$2),"&lt;="&amp;AQ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R204" s="1">
        <f ca="1">SUMIFS(INDIRECT($F$1&amp;$F204&amp;":"&amp;$F204),INDIRECT($F$1&amp;dbP!$D$2&amp;":"&amp;dbP!$D$2),"&gt;="&amp;AR$6,INDIRECT($F$1&amp;dbP!$D$2&amp;":"&amp;dbP!$D$2),"&lt;="&amp;AR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S204" s="1">
        <f ca="1">SUMIFS(INDIRECT($F$1&amp;$F204&amp;":"&amp;$F204),INDIRECT($F$1&amp;dbP!$D$2&amp;":"&amp;dbP!$D$2),"&gt;="&amp;AS$6,INDIRECT($F$1&amp;dbP!$D$2&amp;":"&amp;dbP!$D$2),"&lt;="&amp;AS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T204" s="1">
        <f ca="1">SUMIFS(INDIRECT($F$1&amp;$F204&amp;":"&amp;$F204),INDIRECT($F$1&amp;dbP!$D$2&amp;":"&amp;dbP!$D$2),"&gt;="&amp;AT$6,INDIRECT($F$1&amp;dbP!$D$2&amp;":"&amp;dbP!$D$2),"&lt;="&amp;AT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U204" s="1">
        <f ca="1">SUMIFS(INDIRECT($F$1&amp;$F204&amp;":"&amp;$F204),INDIRECT($F$1&amp;dbP!$D$2&amp;":"&amp;dbP!$D$2),"&gt;="&amp;AU$6,INDIRECT($F$1&amp;dbP!$D$2&amp;":"&amp;dbP!$D$2),"&lt;="&amp;AU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V204" s="1">
        <f ca="1">SUMIFS(INDIRECT($F$1&amp;$F204&amp;":"&amp;$F204),INDIRECT($F$1&amp;dbP!$D$2&amp;":"&amp;dbP!$D$2),"&gt;="&amp;AV$6,INDIRECT($F$1&amp;dbP!$D$2&amp;":"&amp;dbP!$D$2),"&lt;="&amp;AV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W204" s="1">
        <f ca="1">SUMIFS(INDIRECT($F$1&amp;$F204&amp;":"&amp;$F204),INDIRECT($F$1&amp;dbP!$D$2&amp;":"&amp;dbP!$D$2),"&gt;="&amp;AW$6,INDIRECT($F$1&amp;dbP!$D$2&amp;":"&amp;dbP!$D$2),"&lt;="&amp;AW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X204" s="1">
        <f ca="1">SUMIFS(INDIRECT($F$1&amp;$F204&amp;":"&amp;$F204),INDIRECT($F$1&amp;dbP!$D$2&amp;":"&amp;dbP!$D$2),"&gt;="&amp;AX$6,INDIRECT($F$1&amp;dbP!$D$2&amp;":"&amp;dbP!$D$2),"&lt;="&amp;AX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Y204" s="1">
        <f ca="1">SUMIFS(INDIRECT($F$1&amp;$F204&amp;":"&amp;$F204),INDIRECT($F$1&amp;dbP!$D$2&amp;":"&amp;dbP!$D$2),"&gt;="&amp;AY$6,INDIRECT($F$1&amp;dbP!$D$2&amp;":"&amp;dbP!$D$2),"&lt;="&amp;AY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Z204" s="1">
        <f ca="1">SUMIFS(INDIRECT($F$1&amp;$F204&amp;":"&amp;$F204),INDIRECT($F$1&amp;dbP!$D$2&amp;":"&amp;dbP!$D$2),"&gt;="&amp;AZ$6,INDIRECT($F$1&amp;dbP!$D$2&amp;":"&amp;dbP!$D$2),"&lt;="&amp;AZ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A204" s="1">
        <f ca="1">SUMIFS(INDIRECT($F$1&amp;$F204&amp;":"&amp;$F204),INDIRECT($F$1&amp;dbP!$D$2&amp;":"&amp;dbP!$D$2),"&gt;="&amp;BA$6,INDIRECT($F$1&amp;dbP!$D$2&amp;":"&amp;dbP!$D$2),"&lt;="&amp;BA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B204" s="1">
        <f ca="1">SUMIFS(INDIRECT($F$1&amp;$F204&amp;":"&amp;$F204),INDIRECT($F$1&amp;dbP!$D$2&amp;":"&amp;dbP!$D$2),"&gt;="&amp;BB$6,INDIRECT($F$1&amp;dbP!$D$2&amp;":"&amp;dbP!$D$2),"&lt;="&amp;BB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C204" s="1">
        <f ca="1">SUMIFS(INDIRECT($F$1&amp;$F204&amp;":"&amp;$F204),INDIRECT($F$1&amp;dbP!$D$2&amp;":"&amp;dbP!$D$2),"&gt;="&amp;BC$6,INDIRECT($F$1&amp;dbP!$D$2&amp;":"&amp;dbP!$D$2),"&lt;="&amp;BC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D204" s="1">
        <f ca="1">SUMIFS(INDIRECT($F$1&amp;$F204&amp;":"&amp;$F204),INDIRECT($F$1&amp;dbP!$D$2&amp;":"&amp;dbP!$D$2),"&gt;="&amp;BD$6,INDIRECT($F$1&amp;dbP!$D$2&amp;":"&amp;dbP!$D$2),"&lt;="&amp;BD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E204" s="1">
        <f ca="1">SUMIFS(INDIRECT($F$1&amp;$F204&amp;":"&amp;$F204),INDIRECT($F$1&amp;dbP!$D$2&amp;":"&amp;dbP!$D$2),"&gt;="&amp;BE$6,INDIRECT($F$1&amp;dbP!$D$2&amp;":"&amp;dbP!$D$2),"&lt;="&amp;BE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</row>
    <row r="205" spans="2:57" x14ac:dyDescent="0.3">
      <c r="B205" s="1">
        <f>MAX(B$153:B204)+1</f>
        <v>68</v>
      </c>
      <c r="F205" s="1" t="str">
        <f ca="1">INDIRECT($B$1&amp;Items!H$2&amp;$B205)</f>
        <v>Y</v>
      </c>
      <c r="H205" s="13" t="str">
        <f ca="1">INDIRECT($B$1&amp;Items!E$2&amp;$B205)</f>
        <v>Начисление себестоимостных затрат</v>
      </c>
      <c r="I205" s="13" t="str">
        <f ca="1">IF(INDIRECT($B$1&amp;Items!F$2&amp;$B205)="",H205,INDIRECT($B$1&amp;Items!F$2&amp;$B205))</f>
        <v>Начисление затрат этапа-4 бизнес-процесса</v>
      </c>
      <c r="J205" s="1" t="str">
        <f ca="1">IF(INDIRECT($B$1&amp;Items!G$2&amp;$B205)="",IF(H205&lt;&gt;I205,"  "&amp;I205,I205),"    "&amp;INDIRECT($B$1&amp;Items!G$2&amp;$B205))</f>
        <v xml:space="preserve">    Производственные затраты-36</v>
      </c>
      <c r="S205" s="1">
        <f ca="1">SUM($U205:INDIRECT(ADDRESS(ROW(),SUMIFS($1:$1,$5:$5,MAX($5:$5)))))</f>
        <v>842058</v>
      </c>
      <c r="V205" s="1">
        <f ca="1">SUMIFS(INDIRECT($F$1&amp;$F205&amp;":"&amp;$F205),INDIRECT($F$1&amp;dbP!$D$2&amp;":"&amp;dbP!$D$2),"&gt;="&amp;V$6,INDIRECT($F$1&amp;dbP!$D$2&amp;":"&amp;dbP!$D$2),"&lt;="&amp;V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W205" s="1">
        <f ca="1">SUMIFS(INDIRECT($F$1&amp;$F205&amp;":"&amp;$F205),INDIRECT($F$1&amp;dbP!$D$2&amp;":"&amp;dbP!$D$2),"&gt;="&amp;W$6,INDIRECT($F$1&amp;dbP!$D$2&amp;":"&amp;dbP!$D$2),"&lt;="&amp;W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X205" s="1">
        <f ca="1">SUMIFS(INDIRECT($F$1&amp;$F205&amp;":"&amp;$F205),INDIRECT($F$1&amp;dbP!$D$2&amp;":"&amp;dbP!$D$2),"&gt;="&amp;X$6,INDIRECT($F$1&amp;dbP!$D$2&amp;":"&amp;dbP!$D$2),"&lt;="&amp;X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Y205" s="1">
        <f ca="1">SUMIFS(INDIRECT($F$1&amp;$F205&amp;":"&amp;$F205),INDIRECT($F$1&amp;dbP!$D$2&amp;":"&amp;dbP!$D$2),"&gt;="&amp;Y$6,INDIRECT($F$1&amp;dbP!$D$2&amp;":"&amp;dbP!$D$2),"&lt;="&amp;Y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Z205" s="1">
        <f ca="1">SUMIFS(INDIRECT($F$1&amp;$F205&amp;":"&amp;$F205),INDIRECT($F$1&amp;dbP!$D$2&amp;":"&amp;dbP!$D$2),"&gt;="&amp;Z$6,INDIRECT($F$1&amp;dbP!$D$2&amp;":"&amp;dbP!$D$2),"&lt;="&amp;Z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842058</v>
      </c>
      <c r="AA205" s="1">
        <f ca="1">SUMIFS(INDIRECT($F$1&amp;$F205&amp;":"&amp;$F205),INDIRECT($F$1&amp;dbP!$D$2&amp;":"&amp;dbP!$D$2),"&gt;="&amp;AA$6,INDIRECT($F$1&amp;dbP!$D$2&amp;":"&amp;dbP!$D$2),"&lt;="&amp;AA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B205" s="1">
        <f ca="1">SUMIFS(INDIRECT($F$1&amp;$F205&amp;":"&amp;$F205),INDIRECT($F$1&amp;dbP!$D$2&amp;":"&amp;dbP!$D$2),"&gt;="&amp;AB$6,INDIRECT($F$1&amp;dbP!$D$2&amp;":"&amp;dbP!$D$2),"&lt;="&amp;AB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C205" s="1">
        <f ca="1">SUMIFS(INDIRECT($F$1&amp;$F205&amp;":"&amp;$F205),INDIRECT($F$1&amp;dbP!$D$2&amp;":"&amp;dbP!$D$2),"&gt;="&amp;AC$6,INDIRECT($F$1&amp;dbP!$D$2&amp;":"&amp;dbP!$D$2),"&lt;="&amp;AC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D205" s="1">
        <f ca="1">SUMIFS(INDIRECT($F$1&amp;$F205&amp;":"&amp;$F205),INDIRECT($F$1&amp;dbP!$D$2&amp;":"&amp;dbP!$D$2),"&gt;="&amp;AD$6,INDIRECT($F$1&amp;dbP!$D$2&amp;":"&amp;dbP!$D$2),"&lt;="&amp;AD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E205" s="1">
        <f ca="1">SUMIFS(INDIRECT($F$1&amp;$F205&amp;":"&amp;$F205),INDIRECT($F$1&amp;dbP!$D$2&amp;":"&amp;dbP!$D$2),"&gt;="&amp;AE$6,INDIRECT($F$1&amp;dbP!$D$2&amp;":"&amp;dbP!$D$2),"&lt;="&amp;AE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F205" s="1">
        <f ca="1">SUMIFS(INDIRECT($F$1&amp;$F205&amp;":"&amp;$F205),INDIRECT($F$1&amp;dbP!$D$2&amp;":"&amp;dbP!$D$2),"&gt;="&amp;AF$6,INDIRECT($F$1&amp;dbP!$D$2&amp;":"&amp;dbP!$D$2),"&lt;="&amp;AF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G205" s="1">
        <f ca="1">SUMIFS(INDIRECT($F$1&amp;$F205&amp;":"&amp;$F205),INDIRECT($F$1&amp;dbP!$D$2&amp;":"&amp;dbP!$D$2),"&gt;="&amp;AG$6,INDIRECT($F$1&amp;dbP!$D$2&amp;":"&amp;dbP!$D$2),"&lt;="&amp;AG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H205" s="1">
        <f ca="1">SUMIFS(INDIRECT($F$1&amp;$F205&amp;":"&amp;$F205),INDIRECT($F$1&amp;dbP!$D$2&amp;":"&amp;dbP!$D$2),"&gt;="&amp;AH$6,INDIRECT($F$1&amp;dbP!$D$2&amp;":"&amp;dbP!$D$2),"&lt;="&amp;AH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I205" s="1">
        <f ca="1">SUMIFS(INDIRECT($F$1&amp;$F205&amp;":"&amp;$F205),INDIRECT($F$1&amp;dbP!$D$2&amp;":"&amp;dbP!$D$2),"&gt;="&amp;AI$6,INDIRECT($F$1&amp;dbP!$D$2&amp;":"&amp;dbP!$D$2),"&lt;="&amp;AI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J205" s="1">
        <f ca="1">SUMIFS(INDIRECT($F$1&amp;$F205&amp;":"&amp;$F205),INDIRECT($F$1&amp;dbP!$D$2&amp;":"&amp;dbP!$D$2),"&gt;="&amp;AJ$6,INDIRECT($F$1&amp;dbP!$D$2&amp;":"&amp;dbP!$D$2),"&lt;="&amp;AJ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K205" s="1">
        <f ca="1">SUMIFS(INDIRECT($F$1&amp;$F205&amp;":"&amp;$F205),INDIRECT($F$1&amp;dbP!$D$2&amp;":"&amp;dbP!$D$2),"&gt;="&amp;AK$6,INDIRECT($F$1&amp;dbP!$D$2&amp;":"&amp;dbP!$D$2),"&lt;="&amp;AK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L205" s="1">
        <f ca="1">SUMIFS(INDIRECT($F$1&amp;$F205&amp;":"&amp;$F205),INDIRECT($F$1&amp;dbP!$D$2&amp;":"&amp;dbP!$D$2),"&gt;="&amp;AL$6,INDIRECT($F$1&amp;dbP!$D$2&amp;":"&amp;dbP!$D$2),"&lt;="&amp;AL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M205" s="1">
        <f ca="1">SUMIFS(INDIRECT($F$1&amp;$F205&amp;":"&amp;$F205),INDIRECT($F$1&amp;dbP!$D$2&amp;":"&amp;dbP!$D$2),"&gt;="&amp;AM$6,INDIRECT($F$1&amp;dbP!$D$2&amp;":"&amp;dbP!$D$2),"&lt;="&amp;AM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N205" s="1">
        <f ca="1">SUMIFS(INDIRECT($F$1&amp;$F205&amp;":"&amp;$F205),INDIRECT($F$1&amp;dbP!$D$2&amp;":"&amp;dbP!$D$2),"&gt;="&amp;AN$6,INDIRECT($F$1&amp;dbP!$D$2&amp;":"&amp;dbP!$D$2),"&lt;="&amp;AN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O205" s="1">
        <f ca="1">SUMIFS(INDIRECT($F$1&amp;$F205&amp;":"&amp;$F205),INDIRECT($F$1&amp;dbP!$D$2&amp;":"&amp;dbP!$D$2),"&gt;="&amp;AO$6,INDIRECT($F$1&amp;dbP!$D$2&amp;":"&amp;dbP!$D$2),"&lt;="&amp;AO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P205" s="1">
        <f ca="1">SUMIFS(INDIRECT($F$1&amp;$F205&amp;":"&amp;$F205),INDIRECT($F$1&amp;dbP!$D$2&amp;":"&amp;dbP!$D$2),"&gt;="&amp;AP$6,INDIRECT($F$1&amp;dbP!$D$2&amp;":"&amp;dbP!$D$2),"&lt;="&amp;AP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Q205" s="1">
        <f ca="1">SUMIFS(INDIRECT($F$1&amp;$F205&amp;":"&amp;$F205),INDIRECT($F$1&amp;dbP!$D$2&amp;":"&amp;dbP!$D$2),"&gt;="&amp;AQ$6,INDIRECT($F$1&amp;dbP!$D$2&amp;":"&amp;dbP!$D$2),"&lt;="&amp;AQ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R205" s="1">
        <f ca="1">SUMIFS(INDIRECT($F$1&amp;$F205&amp;":"&amp;$F205),INDIRECT($F$1&amp;dbP!$D$2&amp;":"&amp;dbP!$D$2),"&gt;="&amp;AR$6,INDIRECT($F$1&amp;dbP!$D$2&amp;":"&amp;dbP!$D$2),"&lt;="&amp;AR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S205" s="1">
        <f ca="1">SUMIFS(INDIRECT($F$1&amp;$F205&amp;":"&amp;$F205),INDIRECT($F$1&amp;dbP!$D$2&amp;":"&amp;dbP!$D$2),"&gt;="&amp;AS$6,INDIRECT($F$1&amp;dbP!$D$2&amp;":"&amp;dbP!$D$2),"&lt;="&amp;AS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T205" s="1">
        <f ca="1">SUMIFS(INDIRECT($F$1&amp;$F205&amp;":"&amp;$F205),INDIRECT($F$1&amp;dbP!$D$2&amp;":"&amp;dbP!$D$2),"&gt;="&amp;AT$6,INDIRECT($F$1&amp;dbP!$D$2&amp;":"&amp;dbP!$D$2),"&lt;="&amp;AT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U205" s="1">
        <f ca="1">SUMIFS(INDIRECT($F$1&amp;$F205&amp;":"&amp;$F205),INDIRECT($F$1&amp;dbP!$D$2&amp;":"&amp;dbP!$D$2),"&gt;="&amp;AU$6,INDIRECT($F$1&amp;dbP!$D$2&amp;":"&amp;dbP!$D$2),"&lt;="&amp;AU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V205" s="1">
        <f ca="1">SUMIFS(INDIRECT($F$1&amp;$F205&amp;":"&amp;$F205),INDIRECT($F$1&amp;dbP!$D$2&amp;":"&amp;dbP!$D$2),"&gt;="&amp;AV$6,INDIRECT($F$1&amp;dbP!$D$2&amp;":"&amp;dbP!$D$2),"&lt;="&amp;AV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W205" s="1">
        <f ca="1">SUMIFS(INDIRECT($F$1&amp;$F205&amp;":"&amp;$F205),INDIRECT($F$1&amp;dbP!$D$2&amp;":"&amp;dbP!$D$2),"&gt;="&amp;AW$6,INDIRECT($F$1&amp;dbP!$D$2&amp;":"&amp;dbP!$D$2),"&lt;="&amp;AW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X205" s="1">
        <f ca="1">SUMIFS(INDIRECT($F$1&amp;$F205&amp;":"&amp;$F205),INDIRECT($F$1&amp;dbP!$D$2&amp;":"&amp;dbP!$D$2),"&gt;="&amp;AX$6,INDIRECT($F$1&amp;dbP!$D$2&amp;":"&amp;dbP!$D$2),"&lt;="&amp;AX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Y205" s="1">
        <f ca="1">SUMIFS(INDIRECT($F$1&amp;$F205&amp;":"&amp;$F205),INDIRECT($F$1&amp;dbP!$D$2&amp;":"&amp;dbP!$D$2),"&gt;="&amp;AY$6,INDIRECT($F$1&amp;dbP!$D$2&amp;":"&amp;dbP!$D$2),"&lt;="&amp;AY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Z205" s="1">
        <f ca="1">SUMIFS(INDIRECT($F$1&amp;$F205&amp;":"&amp;$F205),INDIRECT($F$1&amp;dbP!$D$2&amp;":"&amp;dbP!$D$2),"&gt;="&amp;AZ$6,INDIRECT($F$1&amp;dbP!$D$2&amp;":"&amp;dbP!$D$2),"&lt;="&amp;AZ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A205" s="1">
        <f ca="1">SUMIFS(INDIRECT($F$1&amp;$F205&amp;":"&amp;$F205),INDIRECT($F$1&amp;dbP!$D$2&amp;":"&amp;dbP!$D$2),"&gt;="&amp;BA$6,INDIRECT($F$1&amp;dbP!$D$2&amp;":"&amp;dbP!$D$2),"&lt;="&amp;BA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B205" s="1">
        <f ca="1">SUMIFS(INDIRECT($F$1&amp;$F205&amp;":"&amp;$F205),INDIRECT($F$1&amp;dbP!$D$2&amp;":"&amp;dbP!$D$2),"&gt;="&amp;BB$6,INDIRECT($F$1&amp;dbP!$D$2&amp;":"&amp;dbP!$D$2),"&lt;="&amp;BB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C205" s="1">
        <f ca="1">SUMIFS(INDIRECT($F$1&amp;$F205&amp;":"&amp;$F205),INDIRECT($F$1&amp;dbP!$D$2&amp;":"&amp;dbP!$D$2),"&gt;="&amp;BC$6,INDIRECT($F$1&amp;dbP!$D$2&amp;":"&amp;dbP!$D$2),"&lt;="&amp;BC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D205" s="1">
        <f ca="1">SUMIFS(INDIRECT($F$1&amp;$F205&amp;":"&amp;$F205),INDIRECT($F$1&amp;dbP!$D$2&amp;":"&amp;dbP!$D$2),"&gt;="&amp;BD$6,INDIRECT($F$1&amp;dbP!$D$2&amp;":"&amp;dbP!$D$2),"&lt;="&amp;BD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E205" s="1">
        <f ca="1">SUMIFS(INDIRECT($F$1&amp;$F205&amp;":"&amp;$F205),INDIRECT($F$1&amp;dbP!$D$2&amp;":"&amp;dbP!$D$2),"&gt;="&amp;BE$6,INDIRECT($F$1&amp;dbP!$D$2&amp;":"&amp;dbP!$D$2),"&lt;="&amp;BE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</row>
    <row r="206" spans="2:57" x14ac:dyDescent="0.3">
      <c r="B206" s="1">
        <f>MAX(B$153:B205)+1</f>
        <v>69</v>
      </c>
      <c r="F206" s="1" t="str">
        <f ca="1">INDIRECT($B$1&amp;Items!H$2&amp;$B206)</f>
        <v>Y</v>
      </c>
      <c r="H206" s="13" t="str">
        <f ca="1">INDIRECT($B$1&amp;Items!E$2&amp;$B206)</f>
        <v>Начисление себестоимостных затрат</v>
      </c>
      <c r="I206" s="13" t="str">
        <f ca="1">IF(INDIRECT($B$1&amp;Items!F$2&amp;$B206)="",H206,INDIRECT($B$1&amp;Items!F$2&amp;$B206))</f>
        <v>Начисление затрат этапа-4 бизнес-процесса</v>
      </c>
      <c r="J206" s="1" t="str">
        <f ca="1">IF(INDIRECT($B$1&amp;Items!G$2&amp;$B206)="",IF(H206&lt;&gt;I206,"  "&amp;I206,I206),"    "&amp;INDIRECT($B$1&amp;Items!G$2&amp;$B206))</f>
        <v xml:space="preserve">    Производственные затраты-37</v>
      </c>
      <c r="S206" s="1">
        <f ca="1">SUM($U206:INDIRECT(ADDRESS(ROW(),SUMIFS($1:$1,$5:$5,MAX($5:$5)))))</f>
        <v>804698.94000000006</v>
      </c>
      <c r="V206" s="1">
        <f ca="1">SUMIFS(INDIRECT($F$1&amp;$F206&amp;":"&amp;$F206),INDIRECT($F$1&amp;dbP!$D$2&amp;":"&amp;dbP!$D$2),"&gt;="&amp;V$6,INDIRECT($F$1&amp;dbP!$D$2&amp;":"&amp;dbP!$D$2),"&lt;="&amp;V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W206" s="1">
        <f ca="1">SUMIFS(INDIRECT($F$1&amp;$F206&amp;":"&amp;$F206),INDIRECT($F$1&amp;dbP!$D$2&amp;":"&amp;dbP!$D$2),"&gt;="&amp;W$6,INDIRECT($F$1&amp;dbP!$D$2&amp;":"&amp;dbP!$D$2),"&lt;="&amp;W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X206" s="1">
        <f ca="1">SUMIFS(INDIRECT($F$1&amp;$F206&amp;":"&amp;$F206),INDIRECT($F$1&amp;dbP!$D$2&amp;":"&amp;dbP!$D$2),"&gt;="&amp;X$6,INDIRECT($F$1&amp;dbP!$D$2&amp;":"&amp;dbP!$D$2),"&lt;="&amp;X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Y206" s="1">
        <f ca="1">SUMIFS(INDIRECT($F$1&amp;$F206&amp;":"&amp;$F206),INDIRECT($F$1&amp;dbP!$D$2&amp;":"&amp;dbP!$D$2),"&gt;="&amp;Y$6,INDIRECT($F$1&amp;dbP!$D$2&amp;":"&amp;dbP!$D$2),"&lt;="&amp;Y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Z206" s="1">
        <f ca="1">SUMIFS(INDIRECT($F$1&amp;$F206&amp;":"&amp;$F206),INDIRECT($F$1&amp;dbP!$D$2&amp;":"&amp;dbP!$D$2),"&gt;="&amp;Z$6,INDIRECT($F$1&amp;dbP!$D$2&amp;":"&amp;dbP!$D$2),"&lt;="&amp;Z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804698.94000000006</v>
      </c>
      <c r="AA206" s="1">
        <f ca="1">SUMIFS(INDIRECT($F$1&amp;$F206&amp;":"&amp;$F206),INDIRECT($F$1&amp;dbP!$D$2&amp;":"&amp;dbP!$D$2),"&gt;="&amp;AA$6,INDIRECT($F$1&amp;dbP!$D$2&amp;":"&amp;dbP!$D$2),"&lt;="&amp;AA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B206" s="1">
        <f ca="1">SUMIFS(INDIRECT($F$1&amp;$F206&amp;":"&amp;$F206),INDIRECT($F$1&amp;dbP!$D$2&amp;":"&amp;dbP!$D$2),"&gt;="&amp;AB$6,INDIRECT($F$1&amp;dbP!$D$2&amp;":"&amp;dbP!$D$2),"&lt;="&amp;AB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C206" s="1">
        <f ca="1">SUMIFS(INDIRECT($F$1&amp;$F206&amp;":"&amp;$F206),INDIRECT($F$1&amp;dbP!$D$2&amp;":"&amp;dbP!$D$2),"&gt;="&amp;AC$6,INDIRECT($F$1&amp;dbP!$D$2&amp;":"&amp;dbP!$D$2),"&lt;="&amp;AC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D206" s="1">
        <f ca="1">SUMIFS(INDIRECT($F$1&amp;$F206&amp;":"&amp;$F206),INDIRECT($F$1&amp;dbP!$D$2&amp;":"&amp;dbP!$D$2),"&gt;="&amp;AD$6,INDIRECT($F$1&amp;dbP!$D$2&amp;":"&amp;dbP!$D$2),"&lt;="&amp;AD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E206" s="1">
        <f ca="1">SUMIFS(INDIRECT($F$1&amp;$F206&amp;":"&amp;$F206),INDIRECT($F$1&amp;dbP!$D$2&amp;":"&amp;dbP!$D$2),"&gt;="&amp;AE$6,INDIRECT($F$1&amp;dbP!$D$2&amp;":"&amp;dbP!$D$2),"&lt;="&amp;AE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F206" s="1">
        <f ca="1">SUMIFS(INDIRECT($F$1&amp;$F206&amp;":"&amp;$F206),INDIRECT($F$1&amp;dbP!$D$2&amp;":"&amp;dbP!$D$2),"&gt;="&amp;AF$6,INDIRECT($F$1&amp;dbP!$D$2&amp;":"&amp;dbP!$D$2),"&lt;="&amp;AF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G206" s="1">
        <f ca="1">SUMIFS(INDIRECT($F$1&amp;$F206&amp;":"&amp;$F206),INDIRECT($F$1&amp;dbP!$D$2&amp;":"&amp;dbP!$D$2),"&gt;="&amp;AG$6,INDIRECT($F$1&amp;dbP!$D$2&amp;":"&amp;dbP!$D$2),"&lt;="&amp;AG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H206" s="1">
        <f ca="1">SUMIFS(INDIRECT($F$1&amp;$F206&amp;":"&amp;$F206),INDIRECT($F$1&amp;dbP!$D$2&amp;":"&amp;dbP!$D$2),"&gt;="&amp;AH$6,INDIRECT($F$1&amp;dbP!$D$2&amp;":"&amp;dbP!$D$2),"&lt;="&amp;AH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I206" s="1">
        <f ca="1">SUMIFS(INDIRECT($F$1&amp;$F206&amp;":"&amp;$F206),INDIRECT($F$1&amp;dbP!$D$2&amp;":"&amp;dbP!$D$2),"&gt;="&amp;AI$6,INDIRECT($F$1&amp;dbP!$D$2&amp;":"&amp;dbP!$D$2),"&lt;="&amp;AI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J206" s="1">
        <f ca="1">SUMIFS(INDIRECT($F$1&amp;$F206&amp;":"&amp;$F206),INDIRECT($F$1&amp;dbP!$D$2&amp;":"&amp;dbP!$D$2),"&gt;="&amp;AJ$6,INDIRECT($F$1&amp;dbP!$D$2&amp;":"&amp;dbP!$D$2),"&lt;="&amp;AJ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K206" s="1">
        <f ca="1">SUMIFS(INDIRECT($F$1&amp;$F206&amp;":"&amp;$F206),INDIRECT($F$1&amp;dbP!$D$2&amp;":"&amp;dbP!$D$2),"&gt;="&amp;AK$6,INDIRECT($F$1&amp;dbP!$D$2&amp;":"&amp;dbP!$D$2),"&lt;="&amp;AK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L206" s="1">
        <f ca="1">SUMIFS(INDIRECT($F$1&amp;$F206&amp;":"&amp;$F206),INDIRECT($F$1&amp;dbP!$D$2&amp;":"&amp;dbP!$D$2),"&gt;="&amp;AL$6,INDIRECT($F$1&amp;dbP!$D$2&amp;":"&amp;dbP!$D$2),"&lt;="&amp;AL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M206" s="1">
        <f ca="1">SUMIFS(INDIRECT($F$1&amp;$F206&amp;":"&amp;$F206),INDIRECT($F$1&amp;dbP!$D$2&amp;":"&amp;dbP!$D$2),"&gt;="&amp;AM$6,INDIRECT($F$1&amp;dbP!$D$2&amp;":"&amp;dbP!$D$2),"&lt;="&amp;AM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N206" s="1">
        <f ca="1">SUMIFS(INDIRECT($F$1&amp;$F206&amp;":"&amp;$F206),INDIRECT($F$1&amp;dbP!$D$2&amp;":"&amp;dbP!$D$2),"&gt;="&amp;AN$6,INDIRECT($F$1&amp;dbP!$D$2&amp;":"&amp;dbP!$D$2),"&lt;="&amp;AN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O206" s="1">
        <f ca="1">SUMIFS(INDIRECT($F$1&amp;$F206&amp;":"&amp;$F206),INDIRECT($F$1&amp;dbP!$D$2&amp;":"&amp;dbP!$D$2),"&gt;="&amp;AO$6,INDIRECT($F$1&amp;dbP!$D$2&amp;":"&amp;dbP!$D$2),"&lt;="&amp;AO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P206" s="1">
        <f ca="1">SUMIFS(INDIRECT($F$1&amp;$F206&amp;":"&amp;$F206),INDIRECT($F$1&amp;dbP!$D$2&amp;":"&amp;dbP!$D$2),"&gt;="&amp;AP$6,INDIRECT($F$1&amp;dbP!$D$2&amp;":"&amp;dbP!$D$2),"&lt;="&amp;AP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Q206" s="1">
        <f ca="1">SUMIFS(INDIRECT($F$1&amp;$F206&amp;":"&amp;$F206),INDIRECT($F$1&amp;dbP!$D$2&amp;":"&amp;dbP!$D$2),"&gt;="&amp;AQ$6,INDIRECT($F$1&amp;dbP!$D$2&amp;":"&amp;dbP!$D$2),"&lt;="&amp;AQ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R206" s="1">
        <f ca="1">SUMIFS(INDIRECT($F$1&amp;$F206&amp;":"&amp;$F206),INDIRECT($F$1&amp;dbP!$D$2&amp;":"&amp;dbP!$D$2),"&gt;="&amp;AR$6,INDIRECT($F$1&amp;dbP!$D$2&amp;":"&amp;dbP!$D$2),"&lt;="&amp;AR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S206" s="1">
        <f ca="1">SUMIFS(INDIRECT($F$1&amp;$F206&amp;":"&amp;$F206),INDIRECT($F$1&amp;dbP!$D$2&amp;":"&amp;dbP!$D$2),"&gt;="&amp;AS$6,INDIRECT($F$1&amp;dbP!$D$2&amp;":"&amp;dbP!$D$2),"&lt;="&amp;AS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T206" s="1">
        <f ca="1">SUMIFS(INDIRECT($F$1&amp;$F206&amp;":"&amp;$F206),INDIRECT($F$1&amp;dbP!$D$2&amp;":"&amp;dbP!$D$2),"&gt;="&amp;AT$6,INDIRECT($F$1&amp;dbP!$D$2&amp;":"&amp;dbP!$D$2),"&lt;="&amp;AT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U206" s="1">
        <f ca="1">SUMIFS(INDIRECT($F$1&amp;$F206&amp;":"&amp;$F206),INDIRECT($F$1&amp;dbP!$D$2&amp;":"&amp;dbP!$D$2),"&gt;="&amp;AU$6,INDIRECT($F$1&amp;dbP!$D$2&amp;":"&amp;dbP!$D$2),"&lt;="&amp;AU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V206" s="1">
        <f ca="1">SUMIFS(INDIRECT($F$1&amp;$F206&amp;":"&amp;$F206),INDIRECT($F$1&amp;dbP!$D$2&amp;":"&amp;dbP!$D$2),"&gt;="&amp;AV$6,INDIRECT($F$1&amp;dbP!$D$2&amp;":"&amp;dbP!$D$2),"&lt;="&amp;AV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W206" s="1">
        <f ca="1">SUMIFS(INDIRECT($F$1&amp;$F206&amp;":"&amp;$F206),INDIRECT($F$1&amp;dbP!$D$2&amp;":"&amp;dbP!$D$2),"&gt;="&amp;AW$6,INDIRECT($F$1&amp;dbP!$D$2&amp;":"&amp;dbP!$D$2),"&lt;="&amp;AW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X206" s="1">
        <f ca="1">SUMIFS(INDIRECT($F$1&amp;$F206&amp;":"&amp;$F206),INDIRECT($F$1&amp;dbP!$D$2&amp;":"&amp;dbP!$D$2),"&gt;="&amp;AX$6,INDIRECT($F$1&amp;dbP!$D$2&amp;":"&amp;dbP!$D$2),"&lt;="&amp;AX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Y206" s="1">
        <f ca="1">SUMIFS(INDIRECT($F$1&amp;$F206&amp;":"&amp;$F206),INDIRECT($F$1&amp;dbP!$D$2&amp;":"&amp;dbP!$D$2),"&gt;="&amp;AY$6,INDIRECT($F$1&amp;dbP!$D$2&amp;":"&amp;dbP!$D$2),"&lt;="&amp;AY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Z206" s="1">
        <f ca="1">SUMIFS(INDIRECT($F$1&amp;$F206&amp;":"&amp;$F206),INDIRECT($F$1&amp;dbP!$D$2&amp;":"&amp;dbP!$D$2),"&gt;="&amp;AZ$6,INDIRECT($F$1&amp;dbP!$D$2&amp;":"&amp;dbP!$D$2),"&lt;="&amp;AZ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A206" s="1">
        <f ca="1">SUMIFS(INDIRECT($F$1&amp;$F206&amp;":"&amp;$F206),INDIRECT($F$1&amp;dbP!$D$2&amp;":"&amp;dbP!$D$2),"&gt;="&amp;BA$6,INDIRECT($F$1&amp;dbP!$D$2&amp;":"&amp;dbP!$D$2),"&lt;="&amp;BA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B206" s="1">
        <f ca="1">SUMIFS(INDIRECT($F$1&amp;$F206&amp;":"&amp;$F206),INDIRECT($F$1&amp;dbP!$D$2&amp;":"&amp;dbP!$D$2),"&gt;="&amp;BB$6,INDIRECT($F$1&amp;dbP!$D$2&amp;":"&amp;dbP!$D$2),"&lt;="&amp;BB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C206" s="1">
        <f ca="1">SUMIFS(INDIRECT($F$1&amp;$F206&amp;":"&amp;$F206),INDIRECT($F$1&amp;dbP!$D$2&amp;":"&amp;dbP!$D$2),"&gt;="&amp;BC$6,INDIRECT($F$1&amp;dbP!$D$2&amp;":"&amp;dbP!$D$2),"&lt;="&amp;BC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D206" s="1">
        <f ca="1">SUMIFS(INDIRECT($F$1&amp;$F206&amp;":"&amp;$F206),INDIRECT($F$1&amp;dbP!$D$2&amp;":"&amp;dbP!$D$2),"&gt;="&amp;BD$6,INDIRECT($F$1&amp;dbP!$D$2&amp;":"&amp;dbP!$D$2),"&lt;="&amp;BD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E206" s="1">
        <f ca="1">SUMIFS(INDIRECT($F$1&amp;$F206&amp;":"&amp;$F206),INDIRECT($F$1&amp;dbP!$D$2&amp;":"&amp;dbP!$D$2),"&gt;="&amp;BE$6,INDIRECT($F$1&amp;dbP!$D$2&amp;":"&amp;dbP!$D$2),"&lt;="&amp;BE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</row>
    <row r="207" spans="2:57" x14ac:dyDescent="0.3">
      <c r="B207" s="1">
        <f>MAX(B$153:B206)+1</f>
        <v>70</v>
      </c>
      <c r="F207" s="1" t="str">
        <f ca="1">INDIRECT($B$1&amp;Items!H$2&amp;$B207)</f>
        <v>Y</v>
      </c>
      <c r="H207" s="13" t="str">
        <f ca="1">INDIRECT($B$1&amp;Items!E$2&amp;$B207)</f>
        <v>Начисление себестоимостных затрат</v>
      </c>
      <c r="I207" s="13" t="str">
        <f ca="1">IF(INDIRECT($B$1&amp;Items!F$2&amp;$B207)="",H207,INDIRECT($B$1&amp;Items!F$2&amp;$B207))</f>
        <v>Начисление затрат этапа-5 бизнес-процесса</v>
      </c>
      <c r="J207" s="1" t="str">
        <f ca="1">IF(INDIRECT($B$1&amp;Items!G$2&amp;$B207)="",IF(H207&lt;&gt;I207,"  "&amp;I207,I207),"    "&amp;INDIRECT($B$1&amp;Items!G$2&amp;$B207))</f>
        <v xml:space="preserve">  Начисление затрат этапа-5 бизнес-процесса</v>
      </c>
      <c r="S207" s="1">
        <f ca="1">SUM($U207:INDIRECT(ADDRESS(ROW(),SUMIFS($1:$1,$5:$5,MAX($5:$5)))))</f>
        <v>9130916.3123879991</v>
      </c>
      <c r="V207" s="1">
        <f ca="1">SUMIFS(INDIRECT($F$1&amp;$F207&amp;":"&amp;$F207),INDIRECT($F$1&amp;dbP!$D$2&amp;":"&amp;dbP!$D$2),"&gt;="&amp;V$6,INDIRECT($F$1&amp;dbP!$D$2&amp;":"&amp;dbP!$D$2),"&lt;="&amp;V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2054672.5083999999</v>
      </c>
      <c r="W207" s="1">
        <f ca="1">SUMIFS(INDIRECT($F$1&amp;$F207&amp;":"&amp;$F207),INDIRECT($F$1&amp;dbP!$D$2&amp;":"&amp;dbP!$D$2),"&gt;="&amp;W$6,INDIRECT($F$1&amp;dbP!$D$2&amp;":"&amp;dbP!$D$2),"&lt;="&amp;W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2900205.3839880005</v>
      </c>
      <c r="X207" s="1">
        <f ca="1">SUMIFS(INDIRECT($F$1&amp;$F207&amp;":"&amp;$F207),INDIRECT($F$1&amp;dbP!$D$2&amp;":"&amp;dbP!$D$2),"&gt;="&amp;X$6,INDIRECT($F$1&amp;dbP!$D$2&amp;":"&amp;dbP!$D$2),"&lt;="&amp;X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1355137.24</v>
      </c>
      <c r="Y207" s="1">
        <f ca="1">SUMIFS(INDIRECT($F$1&amp;$F207&amp;":"&amp;$F207),INDIRECT($F$1&amp;dbP!$D$2&amp;":"&amp;dbP!$D$2),"&gt;="&amp;Y$6,INDIRECT($F$1&amp;dbP!$D$2&amp;":"&amp;dbP!$D$2),"&lt;="&amp;Y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Z207" s="1">
        <f ca="1">SUMIFS(INDIRECT($F$1&amp;$F207&amp;":"&amp;$F207),INDIRECT($F$1&amp;dbP!$D$2&amp;":"&amp;dbP!$D$2),"&gt;="&amp;Z$6,INDIRECT($F$1&amp;dbP!$D$2&amp;":"&amp;dbP!$D$2),"&lt;="&amp;Z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952477.06</v>
      </c>
      <c r="AA207" s="1">
        <f ca="1">SUMIFS(INDIRECT($F$1&amp;$F207&amp;":"&amp;$F207),INDIRECT($F$1&amp;dbP!$D$2&amp;":"&amp;dbP!$D$2),"&gt;="&amp;AA$6,INDIRECT($F$1&amp;dbP!$D$2&amp;":"&amp;dbP!$D$2),"&lt;="&amp;AA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1868424.12</v>
      </c>
      <c r="AB207" s="1">
        <f ca="1">SUMIFS(INDIRECT($F$1&amp;$F207&amp;":"&amp;$F207),INDIRECT($F$1&amp;dbP!$D$2&amp;":"&amp;dbP!$D$2),"&gt;="&amp;AB$6,INDIRECT($F$1&amp;dbP!$D$2&amp;":"&amp;dbP!$D$2),"&lt;="&amp;AB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C207" s="1">
        <f ca="1">SUMIFS(INDIRECT($F$1&amp;$F207&amp;":"&amp;$F207),INDIRECT($F$1&amp;dbP!$D$2&amp;":"&amp;dbP!$D$2),"&gt;="&amp;AC$6,INDIRECT($F$1&amp;dbP!$D$2&amp;":"&amp;dbP!$D$2),"&lt;="&amp;AC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D207" s="1">
        <f ca="1">SUMIFS(INDIRECT($F$1&amp;$F207&amp;":"&amp;$F207),INDIRECT($F$1&amp;dbP!$D$2&amp;":"&amp;dbP!$D$2),"&gt;="&amp;AD$6,INDIRECT($F$1&amp;dbP!$D$2&amp;":"&amp;dbP!$D$2),"&lt;="&amp;AD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E207" s="1">
        <f ca="1">SUMIFS(INDIRECT($F$1&amp;$F207&amp;":"&amp;$F207),INDIRECT($F$1&amp;dbP!$D$2&amp;":"&amp;dbP!$D$2),"&gt;="&amp;AE$6,INDIRECT($F$1&amp;dbP!$D$2&amp;":"&amp;dbP!$D$2),"&lt;="&amp;AE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F207" s="1">
        <f ca="1">SUMIFS(INDIRECT($F$1&amp;$F207&amp;":"&amp;$F207),INDIRECT($F$1&amp;dbP!$D$2&amp;":"&amp;dbP!$D$2),"&gt;="&amp;AF$6,INDIRECT($F$1&amp;dbP!$D$2&amp;":"&amp;dbP!$D$2),"&lt;="&amp;AF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G207" s="1">
        <f ca="1">SUMIFS(INDIRECT($F$1&amp;$F207&amp;":"&amp;$F207),INDIRECT($F$1&amp;dbP!$D$2&amp;":"&amp;dbP!$D$2),"&gt;="&amp;AG$6,INDIRECT($F$1&amp;dbP!$D$2&amp;":"&amp;dbP!$D$2),"&lt;="&amp;AG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H207" s="1">
        <f ca="1">SUMIFS(INDIRECT($F$1&amp;$F207&amp;":"&amp;$F207),INDIRECT($F$1&amp;dbP!$D$2&amp;":"&amp;dbP!$D$2),"&gt;="&amp;AH$6,INDIRECT($F$1&amp;dbP!$D$2&amp;":"&amp;dbP!$D$2),"&lt;="&amp;AH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I207" s="1">
        <f ca="1">SUMIFS(INDIRECT($F$1&amp;$F207&amp;":"&amp;$F207),INDIRECT($F$1&amp;dbP!$D$2&amp;":"&amp;dbP!$D$2),"&gt;="&amp;AI$6,INDIRECT($F$1&amp;dbP!$D$2&amp;":"&amp;dbP!$D$2),"&lt;="&amp;AI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J207" s="1">
        <f ca="1">SUMIFS(INDIRECT($F$1&amp;$F207&amp;":"&amp;$F207),INDIRECT($F$1&amp;dbP!$D$2&amp;":"&amp;dbP!$D$2),"&gt;="&amp;AJ$6,INDIRECT($F$1&amp;dbP!$D$2&amp;":"&amp;dbP!$D$2),"&lt;="&amp;AJ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K207" s="1">
        <f ca="1">SUMIFS(INDIRECT($F$1&amp;$F207&amp;":"&amp;$F207),INDIRECT($F$1&amp;dbP!$D$2&amp;":"&amp;dbP!$D$2),"&gt;="&amp;AK$6,INDIRECT($F$1&amp;dbP!$D$2&amp;":"&amp;dbP!$D$2),"&lt;="&amp;AK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L207" s="1">
        <f ca="1">SUMIFS(INDIRECT($F$1&amp;$F207&amp;":"&amp;$F207),INDIRECT($F$1&amp;dbP!$D$2&amp;":"&amp;dbP!$D$2),"&gt;="&amp;AL$6,INDIRECT($F$1&amp;dbP!$D$2&amp;":"&amp;dbP!$D$2),"&lt;="&amp;AL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M207" s="1">
        <f ca="1">SUMIFS(INDIRECT($F$1&amp;$F207&amp;":"&amp;$F207),INDIRECT($F$1&amp;dbP!$D$2&amp;":"&amp;dbP!$D$2),"&gt;="&amp;AM$6,INDIRECT($F$1&amp;dbP!$D$2&amp;":"&amp;dbP!$D$2),"&lt;="&amp;AM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N207" s="1">
        <f ca="1">SUMIFS(INDIRECT($F$1&amp;$F207&amp;":"&amp;$F207),INDIRECT($F$1&amp;dbP!$D$2&amp;":"&amp;dbP!$D$2),"&gt;="&amp;AN$6,INDIRECT($F$1&amp;dbP!$D$2&amp;":"&amp;dbP!$D$2),"&lt;="&amp;AN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O207" s="1">
        <f ca="1">SUMIFS(INDIRECT($F$1&amp;$F207&amp;":"&amp;$F207),INDIRECT($F$1&amp;dbP!$D$2&amp;":"&amp;dbP!$D$2),"&gt;="&amp;AO$6,INDIRECT($F$1&amp;dbP!$D$2&amp;":"&amp;dbP!$D$2),"&lt;="&amp;AO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P207" s="1">
        <f ca="1">SUMIFS(INDIRECT($F$1&amp;$F207&amp;":"&amp;$F207),INDIRECT($F$1&amp;dbP!$D$2&amp;":"&amp;dbP!$D$2),"&gt;="&amp;AP$6,INDIRECT($F$1&amp;dbP!$D$2&amp;":"&amp;dbP!$D$2),"&lt;="&amp;AP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Q207" s="1">
        <f ca="1">SUMIFS(INDIRECT($F$1&amp;$F207&amp;":"&amp;$F207),INDIRECT($F$1&amp;dbP!$D$2&amp;":"&amp;dbP!$D$2),"&gt;="&amp;AQ$6,INDIRECT($F$1&amp;dbP!$D$2&amp;":"&amp;dbP!$D$2),"&lt;="&amp;AQ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R207" s="1">
        <f ca="1">SUMIFS(INDIRECT($F$1&amp;$F207&amp;":"&amp;$F207),INDIRECT($F$1&amp;dbP!$D$2&amp;":"&amp;dbP!$D$2),"&gt;="&amp;AR$6,INDIRECT($F$1&amp;dbP!$D$2&amp;":"&amp;dbP!$D$2),"&lt;="&amp;AR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S207" s="1">
        <f ca="1">SUMIFS(INDIRECT($F$1&amp;$F207&amp;":"&amp;$F207),INDIRECT($F$1&amp;dbP!$D$2&amp;":"&amp;dbP!$D$2),"&gt;="&amp;AS$6,INDIRECT($F$1&amp;dbP!$D$2&amp;":"&amp;dbP!$D$2),"&lt;="&amp;AS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T207" s="1">
        <f ca="1">SUMIFS(INDIRECT($F$1&amp;$F207&amp;":"&amp;$F207),INDIRECT($F$1&amp;dbP!$D$2&amp;":"&amp;dbP!$D$2),"&gt;="&amp;AT$6,INDIRECT($F$1&amp;dbP!$D$2&amp;":"&amp;dbP!$D$2),"&lt;="&amp;AT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U207" s="1">
        <f ca="1">SUMIFS(INDIRECT($F$1&amp;$F207&amp;":"&amp;$F207),INDIRECT($F$1&amp;dbP!$D$2&amp;":"&amp;dbP!$D$2),"&gt;="&amp;AU$6,INDIRECT($F$1&amp;dbP!$D$2&amp;":"&amp;dbP!$D$2),"&lt;="&amp;AU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V207" s="1">
        <f ca="1">SUMIFS(INDIRECT($F$1&amp;$F207&amp;":"&amp;$F207),INDIRECT($F$1&amp;dbP!$D$2&amp;":"&amp;dbP!$D$2),"&gt;="&amp;AV$6,INDIRECT($F$1&amp;dbP!$D$2&amp;":"&amp;dbP!$D$2),"&lt;="&amp;AV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W207" s="1">
        <f ca="1">SUMIFS(INDIRECT($F$1&amp;$F207&amp;":"&amp;$F207),INDIRECT($F$1&amp;dbP!$D$2&amp;":"&amp;dbP!$D$2),"&gt;="&amp;AW$6,INDIRECT($F$1&amp;dbP!$D$2&amp;":"&amp;dbP!$D$2),"&lt;="&amp;AW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X207" s="1">
        <f ca="1">SUMIFS(INDIRECT($F$1&amp;$F207&amp;":"&amp;$F207),INDIRECT($F$1&amp;dbP!$D$2&amp;":"&amp;dbP!$D$2),"&gt;="&amp;AX$6,INDIRECT($F$1&amp;dbP!$D$2&amp;":"&amp;dbP!$D$2),"&lt;="&amp;AX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Y207" s="1">
        <f ca="1">SUMIFS(INDIRECT($F$1&amp;$F207&amp;":"&amp;$F207),INDIRECT($F$1&amp;dbP!$D$2&amp;":"&amp;dbP!$D$2),"&gt;="&amp;AY$6,INDIRECT($F$1&amp;dbP!$D$2&amp;":"&amp;dbP!$D$2),"&lt;="&amp;AY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Z207" s="1">
        <f ca="1">SUMIFS(INDIRECT($F$1&amp;$F207&amp;":"&amp;$F207),INDIRECT($F$1&amp;dbP!$D$2&amp;":"&amp;dbP!$D$2),"&gt;="&amp;AZ$6,INDIRECT($F$1&amp;dbP!$D$2&amp;":"&amp;dbP!$D$2),"&lt;="&amp;AZ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A207" s="1">
        <f ca="1">SUMIFS(INDIRECT($F$1&amp;$F207&amp;":"&amp;$F207),INDIRECT($F$1&amp;dbP!$D$2&amp;":"&amp;dbP!$D$2),"&gt;="&amp;BA$6,INDIRECT($F$1&amp;dbP!$D$2&amp;":"&amp;dbP!$D$2),"&lt;="&amp;BA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B207" s="1">
        <f ca="1">SUMIFS(INDIRECT($F$1&amp;$F207&amp;":"&amp;$F207),INDIRECT($F$1&amp;dbP!$D$2&amp;":"&amp;dbP!$D$2),"&gt;="&amp;BB$6,INDIRECT($F$1&amp;dbP!$D$2&amp;":"&amp;dbP!$D$2),"&lt;="&amp;BB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C207" s="1">
        <f ca="1">SUMIFS(INDIRECT($F$1&amp;$F207&amp;":"&amp;$F207),INDIRECT($F$1&amp;dbP!$D$2&amp;":"&amp;dbP!$D$2),"&gt;="&amp;BC$6,INDIRECT($F$1&amp;dbP!$D$2&amp;":"&amp;dbP!$D$2),"&lt;="&amp;BC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D207" s="1">
        <f ca="1">SUMIFS(INDIRECT($F$1&amp;$F207&amp;":"&amp;$F207),INDIRECT($F$1&amp;dbP!$D$2&amp;":"&amp;dbP!$D$2),"&gt;="&amp;BD$6,INDIRECT($F$1&amp;dbP!$D$2&amp;":"&amp;dbP!$D$2),"&lt;="&amp;BD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E207" s="1">
        <f ca="1">SUMIFS(INDIRECT($F$1&amp;$F207&amp;":"&amp;$F207),INDIRECT($F$1&amp;dbP!$D$2&amp;":"&amp;dbP!$D$2),"&gt;="&amp;BE$6,INDIRECT($F$1&amp;dbP!$D$2&amp;":"&amp;dbP!$D$2),"&lt;="&amp;BE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</row>
    <row r="208" spans="2:57" x14ac:dyDescent="0.3">
      <c r="B208" s="1">
        <f>MAX(B$153:B207)+1</f>
        <v>71</v>
      </c>
      <c r="F208" s="1" t="str">
        <f ca="1">INDIRECT($B$1&amp;Items!H$2&amp;$B208)</f>
        <v>Y</v>
      </c>
      <c r="H208" s="13" t="str">
        <f ca="1">INDIRECT($B$1&amp;Items!E$2&amp;$B208)</f>
        <v>Начисление себестоимостных затрат</v>
      </c>
      <c r="I208" s="13" t="str">
        <f ca="1">IF(INDIRECT($B$1&amp;Items!F$2&amp;$B208)="",H208,INDIRECT($B$1&amp;Items!F$2&amp;$B208))</f>
        <v>Начисление затрат этапа-5 бизнес-процесса</v>
      </c>
      <c r="J208" s="1" t="str">
        <f ca="1">IF(INDIRECT($B$1&amp;Items!G$2&amp;$B208)="",IF(H208&lt;&gt;I208,"  "&amp;I208,I208),"    "&amp;INDIRECT($B$1&amp;Items!G$2&amp;$B208))</f>
        <v xml:space="preserve">    Затраты на доставку и продажу-1</v>
      </c>
      <c r="S208" s="1">
        <f ca="1">SUM($U208:INDIRECT(ADDRESS(ROW(),SUMIFS($1:$1,$5:$5,MAX($5:$5)))))</f>
        <v>952477.06</v>
      </c>
      <c r="V208" s="1">
        <f ca="1">SUMIFS(INDIRECT($F$1&amp;$F208&amp;":"&amp;$F208),INDIRECT($F$1&amp;dbP!$D$2&amp;":"&amp;dbP!$D$2),"&gt;="&amp;V$6,INDIRECT($F$1&amp;dbP!$D$2&amp;":"&amp;dbP!$D$2),"&lt;="&amp;V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W208" s="1">
        <f ca="1">SUMIFS(INDIRECT($F$1&amp;$F208&amp;":"&amp;$F208),INDIRECT($F$1&amp;dbP!$D$2&amp;":"&amp;dbP!$D$2),"&gt;="&amp;W$6,INDIRECT($F$1&amp;dbP!$D$2&amp;":"&amp;dbP!$D$2),"&lt;="&amp;W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X208" s="1">
        <f ca="1">SUMIFS(INDIRECT($F$1&amp;$F208&amp;":"&amp;$F208),INDIRECT($F$1&amp;dbP!$D$2&amp;":"&amp;dbP!$D$2),"&gt;="&amp;X$6,INDIRECT($F$1&amp;dbP!$D$2&amp;":"&amp;dbP!$D$2),"&lt;="&amp;X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Y208" s="1">
        <f ca="1">SUMIFS(INDIRECT($F$1&amp;$F208&amp;":"&amp;$F208),INDIRECT($F$1&amp;dbP!$D$2&amp;":"&amp;dbP!$D$2),"&gt;="&amp;Y$6,INDIRECT($F$1&amp;dbP!$D$2&amp;":"&amp;dbP!$D$2),"&lt;="&amp;Y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Z208" s="1">
        <f ca="1">SUMIFS(INDIRECT($F$1&amp;$F208&amp;":"&amp;$F208),INDIRECT($F$1&amp;dbP!$D$2&amp;":"&amp;dbP!$D$2),"&gt;="&amp;Z$6,INDIRECT($F$1&amp;dbP!$D$2&amp;":"&amp;dbP!$D$2),"&lt;="&amp;Z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952477.06</v>
      </c>
      <c r="AA208" s="1">
        <f ca="1">SUMIFS(INDIRECT($F$1&amp;$F208&amp;":"&amp;$F208),INDIRECT($F$1&amp;dbP!$D$2&amp;":"&amp;dbP!$D$2),"&gt;="&amp;AA$6,INDIRECT($F$1&amp;dbP!$D$2&amp;":"&amp;dbP!$D$2),"&lt;="&amp;AA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B208" s="1">
        <f ca="1">SUMIFS(INDIRECT($F$1&amp;$F208&amp;":"&amp;$F208),INDIRECT($F$1&amp;dbP!$D$2&amp;":"&amp;dbP!$D$2),"&gt;="&amp;AB$6,INDIRECT($F$1&amp;dbP!$D$2&amp;":"&amp;dbP!$D$2),"&lt;="&amp;AB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C208" s="1">
        <f ca="1">SUMIFS(INDIRECT($F$1&amp;$F208&amp;":"&amp;$F208),INDIRECT($F$1&amp;dbP!$D$2&amp;":"&amp;dbP!$D$2),"&gt;="&amp;AC$6,INDIRECT($F$1&amp;dbP!$D$2&amp;":"&amp;dbP!$D$2),"&lt;="&amp;AC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D208" s="1">
        <f ca="1">SUMIFS(INDIRECT($F$1&amp;$F208&amp;":"&amp;$F208),INDIRECT($F$1&amp;dbP!$D$2&amp;":"&amp;dbP!$D$2),"&gt;="&amp;AD$6,INDIRECT($F$1&amp;dbP!$D$2&amp;":"&amp;dbP!$D$2),"&lt;="&amp;AD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E208" s="1">
        <f ca="1">SUMIFS(INDIRECT($F$1&amp;$F208&amp;":"&amp;$F208),INDIRECT($F$1&amp;dbP!$D$2&amp;":"&amp;dbP!$D$2),"&gt;="&amp;AE$6,INDIRECT($F$1&amp;dbP!$D$2&amp;":"&amp;dbP!$D$2),"&lt;="&amp;AE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F208" s="1">
        <f ca="1">SUMIFS(INDIRECT($F$1&amp;$F208&amp;":"&amp;$F208),INDIRECT($F$1&amp;dbP!$D$2&amp;":"&amp;dbP!$D$2),"&gt;="&amp;AF$6,INDIRECT($F$1&amp;dbP!$D$2&amp;":"&amp;dbP!$D$2),"&lt;="&amp;AF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G208" s="1">
        <f ca="1">SUMIFS(INDIRECT($F$1&amp;$F208&amp;":"&amp;$F208),INDIRECT($F$1&amp;dbP!$D$2&amp;":"&amp;dbP!$D$2),"&gt;="&amp;AG$6,INDIRECT($F$1&amp;dbP!$D$2&amp;":"&amp;dbP!$D$2),"&lt;="&amp;AG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H208" s="1">
        <f ca="1">SUMIFS(INDIRECT($F$1&amp;$F208&amp;":"&amp;$F208),INDIRECT($F$1&amp;dbP!$D$2&amp;":"&amp;dbP!$D$2),"&gt;="&amp;AH$6,INDIRECT($F$1&amp;dbP!$D$2&amp;":"&amp;dbP!$D$2),"&lt;="&amp;AH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I208" s="1">
        <f ca="1">SUMIFS(INDIRECT($F$1&amp;$F208&amp;":"&amp;$F208),INDIRECT($F$1&amp;dbP!$D$2&amp;":"&amp;dbP!$D$2),"&gt;="&amp;AI$6,INDIRECT($F$1&amp;dbP!$D$2&amp;":"&amp;dbP!$D$2),"&lt;="&amp;AI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J208" s="1">
        <f ca="1">SUMIFS(INDIRECT($F$1&amp;$F208&amp;":"&amp;$F208),INDIRECT($F$1&amp;dbP!$D$2&amp;":"&amp;dbP!$D$2),"&gt;="&amp;AJ$6,INDIRECT($F$1&amp;dbP!$D$2&amp;":"&amp;dbP!$D$2),"&lt;="&amp;AJ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K208" s="1">
        <f ca="1">SUMIFS(INDIRECT($F$1&amp;$F208&amp;":"&amp;$F208),INDIRECT($F$1&amp;dbP!$D$2&amp;":"&amp;dbP!$D$2),"&gt;="&amp;AK$6,INDIRECT($F$1&amp;dbP!$D$2&amp;":"&amp;dbP!$D$2),"&lt;="&amp;AK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L208" s="1">
        <f ca="1">SUMIFS(INDIRECT($F$1&amp;$F208&amp;":"&amp;$F208),INDIRECT($F$1&amp;dbP!$D$2&amp;":"&amp;dbP!$D$2),"&gt;="&amp;AL$6,INDIRECT($F$1&amp;dbP!$D$2&amp;":"&amp;dbP!$D$2),"&lt;="&amp;AL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M208" s="1">
        <f ca="1">SUMIFS(INDIRECT($F$1&amp;$F208&amp;":"&amp;$F208),INDIRECT($F$1&amp;dbP!$D$2&amp;":"&amp;dbP!$D$2),"&gt;="&amp;AM$6,INDIRECT($F$1&amp;dbP!$D$2&amp;":"&amp;dbP!$D$2),"&lt;="&amp;AM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N208" s="1">
        <f ca="1">SUMIFS(INDIRECT($F$1&amp;$F208&amp;":"&amp;$F208),INDIRECT($F$1&amp;dbP!$D$2&amp;":"&amp;dbP!$D$2),"&gt;="&amp;AN$6,INDIRECT($F$1&amp;dbP!$D$2&amp;":"&amp;dbP!$D$2),"&lt;="&amp;AN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O208" s="1">
        <f ca="1">SUMIFS(INDIRECT($F$1&amp;$F208&amp;":"&amp;$F208),INDIRECT($F$1&amp;dbP!$D$2&amp;":"&amp;dbP!$D$2),"&gt;="&amp;AO$6,INDIRECT($F$1&amp;dbP!$D$2&amp;":"&amp;dbP!$D$2),"&lt;="&amp;AO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P208" s="1">
        <f ca="1">SUMIFS(INDIRECT($F$1&amp;$F208&amp;":"&amp;$F208),INDIRECT($F$1&amp;dbP!$D$2&amp;":"&amp;dbP!$D$2),"&gt;="&amp;AP$6,INDIRECT($F$1&amp;dbP!$D$2&amp;":"&amp;dbP!$D$2),"&lt;="&amp;AP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Q208" s="1">
        <f ca="1">SUMIFS(INDIRECT($F$1&amp;$F208&amp;":"&amp;$F208),INDIRECT($F$1&amp;dbP!$D$2&amp;":"&amp;dbP!$D$2),"&gt;="&amp;AQ$6,INDIRECT($F$1&amp;dbP!$D$2&amp;":"&amp;dbP!$D$2),"&lt;="&amp;AQ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R208" s="1">
        <f ca="1">SUMIFS(INDIRECT($F$1&amp;$F208&amp;":"&amp;$F208),INDIRECT($F$1&amp;dbP!$D$2&amp;":"&amp;dbP!$D$2),"&gt;="&amp;AR$6,INDIRECT($F$1&amp;dbP!$D$2&amp;":"&amp;dbP!$D$2),"&lt;="&amp;AR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S208" s="1">
        <f ca="1">SUMIFS(INDIRECT($F$1&amp;$F208&amp;":"&amp;$F208),INDIRECT($F$1&amp;dbP!$D$2&amp;":"&amp;dbP!$D$2),"&gt;="&amp;AS$6,INDIRECT($F$1&amp;dbP!$D$2&amp;":"&amp;dbP!$D$2),"&lt;="&amp;AS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T208" s="1">
        <f ca="1">SUMIFS(INDIRECT($F$1&amp;$F208&amp;":"&amp;$F208),INDIRECT($F$1&amp;dbP!$D$2&amp;":"&amp;dbP!$D$2),"&gt;="&amp;AT$6,INDIRECT($F$1&amp;dbP!$D$2&amp;":"&amp;dbP!$D$2),"&lt;="&amp;AT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U208" s="1">
        <f ca="1">SUMIFS(INDIRECT($F$1&amp;$F208&amp;":"&amp;$F208),INDIRECT($F$1&amp;dbP!$D$2&amp;":"&amp;dbP!$D$2),"&gt;="&amp;AU$6,INDIRECT($F$1&amp;dbP!$D$2&amp;":"&amp;dbP!$D$2),"&lt;="&amp;AU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V208" s="1">
        <f ca="1">SUMIFS(INDIRECT($F$1&amp;$F208&amp;":"&amp;$F208),INDIRECT($F$1&amp;dbP!$D$2&amp;":"&amp;dbP!$D$2),"&gt;="&amp;AV$6,INDIRECT($F$1&amp;dbP!$D$2&amp;":"&amp;dbP!$D$2),"&lt;="&amp;AV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W208" s="1">
        <f ca="1">SUMIFS(INDIRECT($F$1&amp;$F208&amp;":"&amp;$F208),INDIRECT($F$1&amp;dbP!$D$2&amp;":"&amp;dbP!$D$2),"&gt;="&amp;AW$6,INDIRECT($F$1&amp;dbP!$D$2&amp;":"&amp;dbP!$D$2),"&lt;="&amp;AW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X208" s="1">
        <f ca="1">SUMIFS(INDIRECT($F$1&amp;$F208&amp;":"&amp;$F208),INDIRECT($F$1&amp;dbP!$D$2&amp;":"&amp;dbP!$D$2),"&gt;="&amp;AX$6,INDIRECT($F$1&amp;dbP!$D$2&amp;":"&amp;dbP!$D$2),"&lt;="&amp;AX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Y208" s="1">
        <f ca="1">SUMIFS(INDIRECT($F$1&amp;$F208&amp;":"&amp;$F208),INDIRECT($F$1&amp;dbP!$D$2&amp;":"&amp;dbP!$D$2),"&gt;="&amp;AY$6,INDIRECT($F$1&amp;dbP!$D$2&amp;":"&amp;dbP!$D$2),"&lt;="&amp;AY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Z208" s="1">
        <f ca="1">SUMIFS(INDIRECT($F$1&amp;$F208&amp;":"&amp;$F208),INDIRECT($F$1&amp;dbP!$D$2&amp;":"&amp;dbP!$D$2),"&gt;="&amp;AZ$6,INDIRECT($F$1&amp;dbP!$D$2&amp;":"&amp;dbP!$D$2),"&lt;="&amp;AZ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A208" s="1">
        <f ca="1">SUMIFS(INDIRECT($F$1&amp;$F208&amp;":"&amp;$F208),INDIRECT($F$1&amp;dbP!$D$2&amp;":"&amp;dbP!$D$2),"&gt;="&amp;BA$6,INDIRECT($F$1&amp;dbP!$D$2&amp;":"&amp;dbP!$D$2),"&lt;="&amp;BA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B208" s="1">
        <f ca="1">SUMIFS(INDIRECT($F$1&amp;$F208&amp;":"&amp;$F208),INDIRECT($F$1&amp;dbP!$D$2&amp;":"&amp;dbP!$D$2),"&gt;="&amp;BB$6,INDIRECT($F$1&amp;dbP!$D$2&amp;":"&amp;dbP!$D$2),"&lt;="&amp;BB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C208" s="1">
        <f ca="1">SUMIFS(INDIRECT($F$1&amp;$F208&amp;":"&amp;$F208),INDIRECT($F$1&amp;dbP!$D$2&amp;":"&amp;dbP!$D$2),"&gt;="&amp;BC$6,INDIRECT($F$1&amp;dbP!$D$2&amp;":"&amp;dbP!$D$2),"&lt;="&amp;BC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D208" s="1">
        <f ca="1">SUMIFS(INDIRECT($F$1&amp;$F208&amp;":"&amp;$F208),INDIRECT($F$1&amp;dbP!$D$2&amp;":"&amp;dbP!$D$2),"&gt;="&amp;BD$6,INDIRECT($F$1&amp;dbP!$D$2&amp;":"&amp;dbP!$D$2),"&lt;="&amp;BD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E208" s="1">
        <f ca="1">SUMIFS(INDIRECT($F$1&amp;$F208&amp;":"&amp;$F208),INDIRECT($F$1&amp;dbP!$D$2&amp;":"&amp;dbP!$D$2),"&gt;="&amp;BE$6,INDIRECT($F$1&amp;dbP!$D$2&amp;":"&amp;dbP!$D$2),"&lt;="&amp;BE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</row>
    <row r="209" spans="1:57" x14ac:dyDescent="0.3">
      <c r="B209" s="1">
        <f>MAX(B$153:B208)+1</f>
        <v>72</v>
      </c>
      <c r="F209" s="1" t="str">
        <f ca="1">INDIRECT($B$1&amp;Items!H$2&amp;$B209)</f>
        <v>Y</v>
      </c>
      <c r="H209" s="13" t="str">
        <f ca="1">INDIRECT($B$1&amp;Items!E$2&amp;$B209)</f>
        <v>Начисление себестоимостных затрат</v>
      </c>
      <c r="I209" s="13" t="str">
        <f ca="1">IF(INDIRECT($B$1&amp;Items!F$2&amp;$B209)="",H209,INDIRECT($B$1&amp;Items!F$2&amp;$B209))</f>
        <v>Начисление затрат этапа-5 бизнес-процесса</v>
      </c>
      <c r="J209" s="1" t="str">
        <f ca="1">IF(INDIRECT($B$1&amp;Items!G$2&amp;$B209)="",IF(H209&lt;&gt;I209,"  "&amp;I209,I209),"    "&amp;INDIRECT($B$1&amp;Items!G$2&amp;$B209))</f>
        <v xml:space="preserve">    Затраты на доставку и продажу-2</v>
      </c>
      <c r="S209" s="1">
        <f ca="1">SUM($U209:INDIRECT(ADDRESS(ROW(),SUMIFS($1:$1,$5:$5,MAX($5:$5)))))</f>
        <v>877617.86579999991</v>
      </c>
      <c r="V209" s="1">
        <f ca="1">SUMIFS(INDIRECT($F$1&amp;$F209&amp;":"&amp;$F209),INDIRECT($F$1&amp;dbP!$D$2&amp;":"&amp;dbP!$D$2),"&gt;="&amp;V$6,INDIRECT($F$1&amp;dbP!$D$2&amp;":"&amp;dbP!$D$2),"&lt;="&amp;V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W209" s="1">
        <f ca="1">SUMIFS(INDIRECT($F$1&amp;$F209&amp;":"&amp;$F209),INDIRECT($F$1&amp;dbP!$D$2&amp;":"&amp;dbP!$D$2),"&gt;="&amp;W$6,INDIRECT($F$1&amp;dbP!$D$2&amp;":"&amp;dbP!$D$2),"&lt;="&amp;W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X209" s="1">
        <f ca="1">SUMIFS(INDIRECT($F$1&amp;$F209&amp;":"&amp;$F209),INDIRECT($F$1&amp;dbP!$D$2&amp;":"&amp;dbP!$D$2),"&gt;="&amp;X$6,INDIRECT($F$1&amp;dbP!$D$2&amp;":"&amp;dbP!$D$2),"&lt;="&amp;X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Y209" s="1">
        <f ca="1">SUMIFS(INDIRECT($F$1&amp;$F209&amp;":"&amp;$F209),INDIRECT($F$1&amp;dbP!$D$2&amp;":"&amp;dbP!$D$2),"&gt;="&amp;Y$6,INDIRECT($F$1&amp;dbP!$D$2&amp;":"&amp;dbP!$D$2),"&lt;="&amp;Y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Z209" s="1">
        <f ca="1">SUMIFS(INDIRECT($F$1&amp;$F209&amp;":"&amp;$F209),INDIRECT($F$1&amp;dbP!$D$2&amp;":"&amp;dbP!$D$2),"&gt;="&amp;Z$6,INDIRECT($F$1&amp;dbP!$D$2&amp;":"&amp;dbP!$D$2),"&lt;="&amp;Z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A209" s="1">
        <f ca="1">SUMIFS(INDIRECT($F$1&amp;$F209&amp;":"&amp;$F209),INDIRECT($F$1&amp;dbP!$D$2&amp;":"&amp;dbP!$D$2),"&gt;="&amp;AA$6,INDIRECT($F$1&amp;dbP!$D$2&amp;":"&amp;dbP!$D$2),"&lt;="&amp;AA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877617.86579999991</v>
      </c>
      <c r="AB209" s="1">
        <f ca="1">SUMIFS(INDIRECT($F$1&amp;$F209&amp;":"&amp;$F209),INDIRECT($F$1&amp;dbP!$D$2&amp;":"&amp;dbP!$D$2),"&gt;="&amp;AB$6,INDIRECT($F$1&amp;dbP!$D$2&amp;":"&amp;dbP!$D$2),"&lt;="&amp;AB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C209" s="1">
        <f ca="1">SUMIFS(INDIRECT($F$1&amp;$F209&amp;":"&amp;$F209),INDIRECT($F$1&amp;dbP!$D$2&amp;":"&amp;dbP!$D$2),"&gt;="&amp;AC$6,INDIRECT($F$1&amp;dbP!$D$2&amp;":"&amp;dbP!$D$2),"&lt;="&amp;AC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D209" s="1">
        <f ca="1">SUMIFS(INDIRECT($F$1&amp;$F209&amp;":"&amp;$F209),INDIRECT($F$1&amp;dbP!$D$2&amp;":"&amp;dbP!$D$2),"&gt;="&amp;AD$6,INDIRECT($F$1&amp;dbP!$D$2&amp;":"&amp;dbP!$D$2),"&lt;="&amp;AD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E209" s="1">
        <f ca="1">SUMIFS(INDIRECT($F$1&amp;$F209&amp;":"&amp;$F209),INDIRECT($F$1&amp;dbP!$D$2&amp;":"&amp;dbP!$D$2),"&gt;="&amp;AE$6,INDIRECT($F$1&amp;dbP!$D$2&amp;":"&amp;dbP!$D$2),"&lt;="&amp;AE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F209" s="1">
        <f ca="1">SUMIFS(INDIRECT($F$1&amp;$F209&amp;":"&amp;$F209),INDIRECT($F$1&amp;dbP!$D$2&amp;":"&amp;dbP!$D$2),"&gt;="&amp;AF$6,INDIRECT($F$1&amp;dbP!$D$2&amp;":"&amp;dbP!$D$2),"&lt;="&amp;AF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G209" s="1">
        <f ca="1">SUMIFS(INDIRECT($F$1&amp;$F209&amp;":"&amp;$F209),INDIRECT($F$1&amp;dbP!$D$2&amp;":"&amp;dbP!$D$2),"&gt;="&amp;AG$6,INDIRECT($F$1&amp;dbP!$D$2&amp;":"&amp;dbP!$D$2),"&lt;="&amp;AG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H209" s="1">
        <f ca="1">SUMIFS(INDIRECT($F$1&amp;$F209&amp;":"&amp;$F209),INDIRECT($F$1&amp;dbP!$D$2&amp;":"&amp;dbP!$D$2),"&gt;="&amp;AH$6,INDIRECT($F$1&amp;dbP!$D$2&amp;":"&amp;dbP!$D$2),"&lt;="&amp;AH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I209" s="1">
        <f ca="1">SUMIFS(INDIRECT($F$1&amp;$F209&amp;":"&amp;$F209),INDIRECT($F$1&amp;dbP!$D$2&amp;":"&amp;dbP!$D$2),"&gt;="&amp;AI$6,INDIRECT($F$1&amp;dbP!$D$2&amp;":"&amp;dbP!$D$2),"&lt;="&amp;AI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J209" s="1">
        <f ca="1">SUMIFS(INDIRECT($F$1&amp;$F209&amp;":"&amp;$F209),INDIRECT($F$1&amp;dbP!$D$2&amp;":"&amp;dbP!$D$2),"&gt;="&amp;AJ$6,INDIRECT($F$1&amp;dbP!$D$2&amp;":"&amp;dbP!$D$2),"&lt;="&amp;AJ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K209" s="1">
        <f ca="1">SUMIFS(INDIRECT($F$1&amp;$F209&amp;":"&amp;$F209),INDIRECT($F$1&amp;dbP!$D$2&amp;":"&amp;dbP!$D$2),"&gt;="&amp;AK$6,INDIRECT($F$1&amp;dbP!$D$2&amp;":"&amp;dbP!$D$2),"&lt;="&amp;AK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L209" s="1">
        <f ca="1">SUMIFS(INDIRECT($F$1&amp;$F209&amp;":"&amp;$F209),INDIRECT($F$1&amp;dbP!$D$2&amp;":"&amp;dbP!$D$2),"&gt;="&amp;AL$6,INDIRECT($F$1&amp;dbP!$D$2&amp;":"&amp;dbP!$D$2),"&lt;="&amp;AL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M209" s="1">
        <f ca="1">SUMIFS(INDIRECT($F$1&amp;$F209&amp;":"&amp;$F209),INDIRECT($F$1&amp;dbP!$D$2&amp;":"&amp;dbP!$D$2),"&gt;="&amp;AM$6,INDIRECT($F$1&amp;dbP!$D$2&amp;":"&amp;dbP!$D$2),"&lt;="&amp;AM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N209" s="1">
        <f ca="1">SUMIFS(INDIRECT($F$1&amp;$F209&amp;":"&amp;$F209),INDIRECT($F$1&amp;dbP!$D$2&amp;":"&amp;dbP!$D$2),"&gt;="&amp;AN$6,INDIRECT($F$1&amp;dbP!$D$2&amp;":"&amp;dbP!$D$2),"&lt;="&amp;AN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O209" s="1">
        <f ca="1">SUMIFS(INDIRECT($F$1&amp;$F209&amp;":"&amp;$F209),INDIRECT($F$1&amp;dbP!$D$2&amp;":"&amp;dbP!$D$2),"&gt;="&amp;AO$6,INDIRECT($F$1&amp;dbP!$D$2&amp;":"&amp;dbP!$D$2),"&lt;="&amp;AO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P209" s="1">
        <f ca="1">SUMIFS(INDIRECT($F$1&amp;$F209&amp;":"&amp;$F209),INDIRECT($F$1&amp;dbP!$D$2&amp;":"&amp;dbP!$D$2),"&gt;="&amp;AP$6,INDIRECT($F$1&amp;dbP!$D$2&amp;":"&amp;dbP!$D$2),"&lt;="&amp;AP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Q209" s="1">
        <f ca="1">SUMIFS(INDIRECT($F$1&amp;$F209&amp;":"&amp;$F209),INDIRECT($F$1&amp;dbP!$D$2&amp;":"&amp;dbP!$D$2),"&gt;="&amp;AQ$6,INDIRECT($F$1&amp;dbP!$D$2&amp;":"&amp;dbP!$D$2),"&lt;="&amp;AQ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R209" s="1">
        <f ca="1">SUMIFS(INDIRECT($F$1&amp;$F209&amp;":"&amp;$F209),INDIRECT($F$1&amp;dbP!$D$2&amp;":"&amp;dbP!$D$2),"&gt;="&amp;AR$6,INDIRECT($F$1&amp;dbP!$D$2&amp;":"&amp;dbP!$D$2),"&lt;="&amp;AR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S209" s="1">
        <f ca="1">SUMIFS(INDIRECT($F$1&amp;$F209&amp;":"&amp;$F209),INDIRECT($F$1&amp;dbP!$D$2&amp;":"&amp;dbP!$D$2),"&gt;="&amp;AS$6,INDIRECT($F$1&amp;dbP!$D$2&amp;":"&amp;dbP!$D$2),"&lt;="&amp;AS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T209" s="1">
        <f ca="1">SUMIFS(INDIRECT($F$1&amp;$F209&amp;":"&amp;$F209),INDIRECT($F$1&amp;dbP!$D$2&amp;":"&amp;dbP!$D$2),"&gt;="&amp;AT$6,INDIRECT($F$1&amp;dbP!$D$2&amp;":"&amp;dbP!$D$2),"&lt;="&amp;AT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U209" s="1">
        <f ca="1">SUMIFS(INDIRECT($F$1&amp;$F209&amp;":"&amp;$F209),INDIRECT($F$1&amp;dbP!$D$2&amp;":"&amp;dbP!$D$2),"&gt;="&amp;AU$6,INDIRECT($F$1&amp;dbP!$D$2&amp;":"&amp;dbP!$D$2),"&lt;="&amp;AU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V209" s="1">
        <f ca="1">SUMIFS(INDIRECT($F$1&amp;$F209&amp;":"&amp;$F209),INDIRECT($F$1&amp;dbP!$D$2&amp;":"&amp;dbP!$D$2),"&gt;="&amp;AV$6,INDIRECT($F$1&amp;dbP!$D$2&amp;":"&amp;dbP!$D$2),"&lt;="&amp;AV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W209" s="1">
        <f ca="1">SUMIFS(INDIRECT($F$1&amp;$F209&amp;":"&amp;$F209),INDIRECT($F$1&amp;dbP!$D$2&amp;":"&amp;dbP!$D$2),"&gt;="&amp;AW$6,INDIRECT($F$1&amp;dbP!$D$2&amp;":"&amp;dbP!$D$2),"&lt;="&amp;AW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X209" s="1">
        <f ca="1">SUMIFS(INDIRECT($F$1&amp;$F209&amp;":"&amp;$F209),INDIRECT($F$1&amp;dbP!$D$2&amp;":"&amp;dbP!$D$2),"&gt;="&amp;AX$6,INDIRECT($F$1&amp;dbP!$D$2&amp;":"&amp;dbP!$D$2),"&lt;="&amp;AX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Y209" s="1">
        <f ca="1">SUMIFS(INDIRECT($F$1&amp;$F209&amp;":"&amp;$F209),INDIRECT($F$1&amp;dbP!$D$2&amp;":"&amp;dbP!$D$2),"&gt;="&amp;AY$6,INDIRECT($F$1&amp;dbP!$D$2&amp;":"&amp;dbP!$D$2),"&lt;="&amp;AY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Z209" s="1">
        <f ca="1">SUMIFS(INDIRECT($F$1&amp;$F209&amp;":"&amp;$F209),INDIRECT($F$1&amp;dbP!$D$2&amp;":"&amp;dbP!$D$2),"&gt;="&amp;AZ$6,INDIRECT($F$1&amp;dbP!$D$2&amp;":"&amp;dbP!$D$2),"&lt;="&amp;AZ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A209" s="1">
        <f ca="1">SUMIFS(INDIRECT($F$1&amp;$F209&amp;":"&amp;$F209),INDIRECT($F$1&amp;dbP!$D$2&amp;":"&amp;dbP!$D$2),"&gt;="&amp;BA$6,INDIRECT($F$1&amp;dbP!$D$2&amp;":"&amp;dbP!$D$2),"&lt;="&amp;BA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B209" s="1">
        <f ca="1">SUMIFS(INDIRECT($F$1&amp;$F209&amp;":"&amp;$F209),INDIRECT($F$1&amp;dbP!$D$2&amp;":"&amp;dbP!$D$2),"&gt;="&amp;BB$6,INDIRECT($F$1&amp;dbP!$D$2&amp;":"&amp;dbP!$D$2),"&lt;="&amp;BB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C209" s="1">
        <f ca="1">SUMIFS(INDIRECT($F$1&amp;$F209&amp;":"&amp;$F209),INDIRECT($F$1&amp;dbP!$D$2&amp;":"&amp;dbP!$D$2),"&gt;="&amp;BC$6,INDIRECT($F$1&amp;dbP!$D$2&amp;":"&amp;dbP!$D$2),"&lt;="&amp;BC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D209" s="1">
        <f ca="1">SUMIFS(INDIRECT($F$1&amp;$F209&amp;":"&amp;$F209),INDIRECT($F$1&amp;dbP!$D$2&amp;":"&amp;dbP!$D$2),"&gt;="&amp;BD$6,INDIRECT($F$1&amp;dbP!$D$2&amp;":"&amp;dbP!$D$2),"&lt;="&amp;BD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E209" s="1">
        <f ca="1">SUMIFS(INDIRECT($F$1&amp;$F209&amp;":"&amp;$F209),INDIRECT($F$1&amp;dbP!$D$2&amp;":"&amp;dbP!$D$2),"&gt;="&amp;BE$6,INDIRECT($F$1&amp;dbP!$D$2&amp;":"&amp;dbP!$D$2),"&lt;="&amp;BE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</row>
    <row r="210" spans="1:57" x14ac:dyDescent="0.3">
      <c r="B210" s="1">
        <f>MAX(B$153:B209)+1</f>
        <v>73</v>
      </c>
      <c r="F210" s="1" t="str">
        <f ca="1">INDIRECT($B$1&amp;Items!H$2&amp;$B210)</f>
        <v>Y</v>
      </c>
      <c r="H210" s="13" t="str">
        <f ca="1">INDIRECT($B$1&amp;Items!E$2&amp;$B210)</f>
        <v>Начисление себестоимостных затрат</v>
      </c>
      <c r="I210" s="13" t="str">
        <f ca="1">IF(INDIRECT($B$1&amp;Items!F$2&amp;$B210)="",H210,INDIRECT($B$1&amp;Items!F$2&amp;$B210))</f>
        <v>Начисление затрат этапа-5 бизнес-процесса</v>
      </c>
      <c r="J210" s="1" t="str">
        <f ca="1">IF(INDIRECT($B$1&amp;Items!G$2&amp;$B210)="",IF(H210&lt;&gt;I210,"  "&amp;I210,I210),"    "&amp;INDIRECT($B$1&amp;Items!G$2&amp;$B210))</f>
        <v xml:space="preserve">    Затраты на доставку и продажу-3</v>
      </c>
      <c r="S210" s="1">
        <f ca="1">SUM($U210:INDIRECT(ADDRESS(ROW(),SUMIFS($1:$1,$5:$5,MAX($5:$5)))))</f>
        <v>990806.25420000008</v>
      </c>
      <c r="V210" s="1">
        <f ca="1">SUMIFS(INDIRECT($F$1&amp;$F210&amp;":"&amp;$F210),INDIRECT($F$1&amp;dbP!$D$2&amp;":"&amp;dbP!$D$2),"&gt;="&amp;V$6,INDIRECT($F$1&amp;dbP!$D$2&amp;":"&amp;dbP!$D$2),"&lt;="&amp;V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W210" s="1">
        <f ca="1">SUMIFS(INDIRECT($F$1&amp;$F210&amp;":"&amp;$F210),INDIRECT($F$1&amp;dbP!$D$2&amp;":"&amp;dbP!$D$2),"&gt;="&amp;W$6,INDIRECT($F$1&amp;dbP!$D$2&amp;":"&amp;dbP!$D$2),"&lt;="&amp;W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X210" s="1">
        <f ca="1">SUMIFS(INDIRECT($F$1&amp;$F210&amp;":"&amp;$F210),INDIRECT($F$1&amp;dbP!$D$2&amp;":"&amp;dbP!$D$2),"&gt;="&amp;X$6,INDIRECT($F$1&amp;dbP!$D$2&amp;":"&amp;dbP!$D$2),"&lt;="&amp;X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Y210" s="1">
        <f ca="1">SUMIFS(INDIRECT($F$1&amp;$F210&amp;":"&amp;$F210),INDIRECT($F$1&amp;dbP!$D$2&amp;":"&amp;dbP!$D$2),"&gt;="&amp;Y$6,INDIRECT($F$1&amp;dbP!$D$2&amp;":"&amp;dbP!$D$2),"&lt;="&amp;Y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Z210" s="1">
        <f ca="1">SUMIFS(INDIRECT($F$1&amp;$F210&amp;":"&amp;$F210),INDIRECT($F$1&amp;dbP!$D$2&amp;":"&amp;dbP!$D$2),"&gt;="&amp;Z$6,INDIRECT($F$1&amp;dbP!$D$2&amp;":"&amp;dbP!$D$2),"&lt;="&amp;Z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A210" s="1">
        <f ca="1">SUMIFS(INDIRECT($F$1&amp;$F210&amp;":"&amp;$F210),INDIRECT($F$1&amp;dbP!$D$2&amp;":"&amp;dbP!$D$2),"&gt;="&amp;AA$6,INDIRECT($F$1&amp;dbP!$D$2&amp;":"&amp;dbP!$D$2),"&lt;="&amp;AA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990806.25420000008</v>
      </c>
      <c r="AB210" s="1">
        <f ca="1">SUMIFS(INDIRECT($F$1&amp;$F210&amp;":"&amp;$F210),INDIRECT($F$1&amp;dbP!$D$2&amp;":"&amp;dbP!$D$2),"&gt;="&amp;AB$6,INDIRECT($F$1&amp;dbP!$D$2&amp;":"&amp;dbP!$D$2),"&lt;="&amp;AB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C210" s="1">
        <f ca="1">SUMIFS(INDIRECT($F$1&amp;$F210&amp;":"&amp;$F210),INDIRECT($F$1&amp;dbP!$D$2&amp;":"&amp;dbP!$D$2),"&gt;="&amp;AC$6,INDIRECT($F$1&amp;dbP!$D$2&amp;":"&amp;dbP!$D$2),"&lt;="&amp;AC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D210" s="1">
        <f ca="1">SUMIFS(INDIRECT($F$1&amp;$F210&amp;":"&amp;$F210),INDIRECT($F$1&amp;dbP!$D$2&amp;":"&amp;dbP!$D$2),"&gt;="&amp;AD$6,INDIRECT($F$1&amp;dbP!$D$2&amp;":"&amp;dbP!$D$2),"&lt;="&amp;AD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E210" s="1">
        <f ca="1">SUMIFS(INDIRECT($F$1&amp;$F210&amp;":"&amp;$F210),INDIRECT($F$1&amp;dbP!$D$2&amp;":"&amp;dbP!$D$2),"&gt;="&amp;AE$6,INDIRECT($F$1&amp;dbP!$D$2&amp;":"&amp;dbP!$D$2),"&lt;="&amp;AE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F210" s="1">
        <f ca="1">SUMIFS(INDIRECT($F$1&amp;$F210&amp;":"&amp;$F210),INDIRECT($F$1&amp;dbP!$D$2&amp;":"&amp;dbP!$D$2),"&gt;="&amp;AF$6,INDIRECT($F$1&amp;dbP!$D$2&amp;":"&amp;dbP!$D$2),"&lt;="&amp;AF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G210" s="1">
        <f ca="1">SUMIFS(INDIRECT($F$1&amp;$F210&amp;":"&amp;$F210),INDIRECT($F$1&amp;dbP!$D$2&amp;":"&amp;dbP!$D$2),"&gt;="&amp;AG$6,INDIRECT($F$1&amp;dbP!$D$2&amp;":"&amp;dbP!$D$2),"&lt;="&amp;AG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H210" s="1">
        <f ca="1">SUMIFS(INDIRECT($F$1&amp;$F210&amp;":"&amp;$F210),INDIRECT($F$1&amp;dbP!$D$2&amp;":"&amp;dbP!$D$2),"&gt;="&amp;AH$6,INDIRECT($F$1&amp;dbP!$D$2&amp;":"&amp;dbP!$D$2),"&lt;="&amp;AH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I210" s="1">
        <f ca="1">SUMIFS(INDIRECT($F$1&amp;$F210&amp;":"&amp;$F210),INDIRECT($F$1&amp;dbP!$D$2&amp;":"&amp;dbP!$D$2),"&gt;="&amp;AI$6,INDIRECT($F$1&amp;dbP!$D$2&amp;":"&amp;dbP!$D$2),"&lt;="&amp;AI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J210" s="1">
        <f ca="1">SUMIFS(INDIRECT($F$1&amp;$F210&amp;":"&amp;$F210),INDIRECT($F$1&amp;dbP!$D$2&amp;":"&amp;dbP!$D$2),"&gt;="&amp;AJ$6,INDIRECT($F$1&amp;dbP!$D$2&amp;":"&amp;dbP!$D$2),"&lt;="&amp;AJ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K210" s="1">
        <f ca="1">SUMIFS(INDIRECT($F$1&amp;$F210&amp;":"&amp;$F210),INDIRECT($F$1&amp;dbP!$D$2&amp;":"&amp;dbP!$D$2),"&gt;="&amp;AK$6,INDIRECT($F$1&amp;dbP!$D$2&amp;":"&amp;dbP!$D$2),"&lt;="&amp;AK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L210" s="1">
        <f ca="1">SUMIFS(INDIRECT($F$1&amp;$F210&amp;":"&amp;$F210),INDIRECT($F$1&amp;dbP!$D$2&amp;":"&amp;dbP!$D$2),"&gt;="&amp;AL$6,INDIRECT($F$1&amp;dbP!$D$2&amp;":"&amp;dbP!$D$2),"&lt;="&amp;AL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M210" s="1">
        <f ca="1">SUMIFS(INDIRECT($F$1&amp;$F210&amp;":"&amp;$F210),INDIRECT($F$1&amp;dbP!$D$2&amp;":"&amp;dbP!$D$2),"&gt;="&amp;AM$6,INDIRECT($F$1&amp;dbP!$D$2&amp;":"&amp;dbP!$D$2),"&lt;="&amp;AM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N210" s="1">
        <f ca="1">SUMIFS(INDIRECT($F$1&amp;$F210&amp;":"&amp;$F210),INDIRECT($F$1&amp;dbP!$D$2&amp;":"&amp;dbP!$D$2),"&gt;="&amp;AN$6,INDIRECT($F$1&amp;dbP!$D$2&amp;":"&amp;dbP!$D$2),"&lt;="&amp;AN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O210" s="1">
        <f ca="1">SUMIFS(INDIRECT($F$1&amp;$F210&amp;":"&amp;$F210),INDIRECT($F$1&amp;dbP!$D$2&amp;":"&amp;dbP!$D$2),"&gt;="&amp;AO$6,INDIRECT($F$1&amp;dbP!$D$2&amp;":"&amp;dbP!$D$2),"&lt;="&amp;AO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P210" s="1">
        <f ca="1">SUMIFS(INDIRECT($F$1&amp;$F210&amp;":"&amp;$F210),INDIRECT($F$1&amp;dbP!$D$2&amp;":"&amp;dbP!$D$2),"&gt;="&amp;AP$6,INDIRECT($F$1&amp;dbP!$D$2&amp;":"&amp;dbP!$D$2),"&lt;="&amp;AP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Q210" s="1">
        <f ca="1">SUMIFS(INDIRECT($F$1&amp;$F210&amp;":"&amp;$F210),INDIRECT($F$1&amp;dbP!$D$2&amp;":"&amp;dbP!$D$2),"&gt;="&amp;AQ$6,INDIRECT($F$1&amp;dbP!$D$2&amp;":"&amp;dbP!$D$2),"&lt;="&amp;AQ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R210" s="1">
        <f ca="1">SUMIFS(INDIRECT($F$1&amp;$F210&amp;":"&amp;$F210),INDIRECT($F$1&amp;dbP!$D$2&amp;":"&amp;dbP!$D$2),"&gt;="&amp;AR$6,INDIRECT($F$1&amp;dbP!$D$2&amp;":"&amp;dbP!$D$2),"&lt;="&amp;AR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S210" s="1">
        <f ca="1">SUMIFS(INDIRECT($F$1&amp;$F210&amp;":"&amp;$F210),INDIRECT($F$1&amp;dbP!$D$2&amp;":"&amp;dbP!$D$2),"&gt;="&amp;AS$6,INDIRECT($F$1&amp;dbP!$D$2&amp;":"&amp;dbP!$D$2),"&lt;="&amp;AS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T210" s="1">
        <f ca="1">SUMIFS(INDIRECT($F$1&amp;$F210&amp;":"&amp;$F210),INDIRECT($F$1&amp;dbP!$D$2&amp;":"&amp;dbP!$D$2),"&gt;="&amp;AT$6,INDIRECT($F$1&amp;dbP!$D$2&amp;":"&amp;dbP!$D$2),"&lt;="&amp;AT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U210" s="1">
        <f ca="1">SUMIFS(INDIRECT($F$1&amp;$F210&amp;":"&amp;$F210),INDIRECT($F$1&amp;dbP!$D$2&amp;":"&amp;dbP!$D$2),"&gt;="&amp;AU$6,INDIRECT($F$1&amp;dbP!$D$2&amp;":"&amp;dbP!$D$2),"&lt;="&amp;AU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V210" s="1">
        <f ca="1">SUMIFS(INDIRECT($F$1&amp;$F210&amp;":"&amp;$F210),INDIRECT($F$1&amp;dbP!$D$2&amp;":"&amp;dbP!$D$2),"&gt;="&amp;AV$6,INDIRECT($F$1&amp;dbP!$D$2&amp;":"&amp;dbP!$D$2),"&lt;="&amp;AV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W210" s="1">
        <f ca="1">SUMIFS(INDIRECT($F$1&amp;$F210&amp;":"&amp;$F210),INDIRECT($F$1&amp;dbP!$D$2&amp;":"&amp;dbP!$D$2),"&gt;="&amp;AW$6,INDIRECT($F$1&amp;dbP!$D$2&amp;":"&amp;dbP!$D$2),"&lt;="&amp;AW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X210" s="1">
        <f ca="1">SUMIFS(INDIRECT($F$1&amp;$F210&amp;":"&amp;$F210),INDIRECT($F$1&amp;dbP!$D$2&amp;":"&amp;dbP!$D$2),"&gt;="&amp;AX$6,INDIRECT($F$1&amp;dbP!$D$2&amp;":"&amp;dbP!$D$2),"&lt;="&amp;AX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Y210" s="1">
        <f ca="1">SUMIFS(INDIRECT($F$1&amp;$F210&amp;":"&amp;$F210),INDIRECT($F$1&amp;dbP!$D$2&amp;":"&amp;dbP!$D$2),"&gt;="&amp;AY$6,INDIRECT($F$1&amp;dbP!$D$2&amp;":"&amp;dbP!$D$2),"&lt;="&amp;AY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Z210" s="1">
        <f ca="1">SUMIFS(INDIRECT($F$1&amp;$F210&amp;":"&amp;$F210),INDIRECT($F$1&amp;dbP!$D$2&amp;":"&amp;dbP!$D$2),"&gt;="&amp;AZ$6,INDIRECT($F$1&amp;dbP!$D$2&amp;":"&amp;dbP!$D$2),"&lt;="&amp;AZ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A210" s="1">
        <f ca="1">SUMIFS(INDIRECT($F$1&amp;$F210&amp;":"&amp;$F210),INDIRECT($F$1&amp;dbP!$D$2&amp;":"&amp;dbP!$D$2),"&gt;="&amp;BA$6,INDIRECT($F$1&amp;dbP!$D$2&amp;":"&amp;dbP!$D$2),"&lt;="&amp;BA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B210" s="1">
        <f ca="1">SUMIFS(INDIRECT($F$1&amp;$F210&amp;":"&amp;$F210),INDIRECT($F$1&amp;dbP!$D$2&amp;":"&amp;dbP!$D$2),"&gt;="&amp;BB$6,INDIRECT($F$1&amp;dbP!$D$2&amp;":"&amp;dbP!$D$2),"&lt;="&amp;BB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C210" s="1">
        <f ca="1">SUMIFS(INDIRECT($F$1&amp;$F210&amp;":"&amp;$F210),INDIRECT($F$1&amp;dbP!$D$2&amp;":"&amp;dbP!$D$2),"&gt;="&amp;BC$6,INDIRECT($F$1&amp;dbP!$D$2&amp;":"&amp;dbP!$D$2),"&lt;="&amp;BC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D210" s="1">
        <f ca="1">SUMIFS(INDIRECT($F$1&amp;$F210&amp;":"&amp;$F210),INDIRECT($F$1&amp;dbP!$D$2&amp;":"&amp;dbP!$D$2),"&gt;="&amp;BD$6,INDIRECT($F$1&amp;dbP!$D$2&amp;":"&amp;dbP!$D$2),"&lt;="&amp;BD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E210" s="1">
        <f ca="1">SUMIFS(INDIRECT($F$1&amp;$F210&amp;":"&amp;$F210),INDIRECT($F$1&amp;dbP!$D$2&amp;":"&amp;dbP!$D$2),"&gt;="&amp;BE$6,INDIRECT($F$1&amp;dbP!$D$2&amp;":"&amp;dbP!$D$2),"&lt;="&amp;BE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</row>
    <row r="211" spans="1:57" x14ac:dyDescent="0.3">
      <c r="B211" s="1">
        <f>MAX(B$153:B210)+1</f>
        <v>74</v>
      </c>
      <c r="F211" s="1" t="str">
        <f ca="1">INDIRECT($B$1&amp;Items!H$2&amp;$B211)</f>
        <v>Y</v>
      </c>
      <c r="H211" s="13" t="str">
        <f ca="1">INDIRECT($B$1&amp;Items!E$2&amp;$B211)</f>
        <v>Начисление себестоимостных затрат</v>
      </c>
      <c r="I211" s="13" t="str">
        <f ca="1">IF(INDIRECT($B$1&amp;Items!F$2&amp;$B211)="",H211,INDIRECT($B$1&amp;Items!F$2&amp;$B211))</f>
        <v>Начисление затрат этапа-5 бизнес-процесса</v>
      </c>
      <c r="J211" s="1" t="str">
        <f ca="1">IF(INDIRECT($B$1&amp;Items!G$2&amp;$B211)="",IF(H211&lt;&gt;I211,"  "&amp;I211,I211),"    "&amp;INDIRECT($B$1&amp;Items!G$2&amp;$B211))</f>
        <v xml:space="preserve">    Затраты на доставку и продажу-4</v>
      </c>
      <c r="S211" s="1">
        <f ca="1">SUM($U211:INDIRECT(ADDRESS(ROW(),SUMIFS($1:$1,$5:$5,MAX($5:$5)))))</f>
        <v>943034.81640599994</v>
      </c>
      <c r="V211" s="1">
        <f ca="1">SUMIFS(INDIRECT($F$1&amp;$F211&amp;":"&amp;$F211),INDIRECT($F$1&amp;dbP!$D$2&amp;":"&amp;dbP!$D$2),"&gt;="&amp;V$6,INDIRECT($F$1&amp;dbP!$D$2&amp;":"&amp;dbP!$D$2),"&lt;="&amp;V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943034.81640599994</v>
      </c>
      <c r="W211" s="1">
        <f ca="1">SUMIFS(INDIRECT($F$1&amp;$F211&amp;":"&amp;$F211),INDIRECT($F$1&amp;dbP!$D$2&amp;":"&amp;dbP!$D$2),"&gt;="&amp;W$6,INDIRECT($F$1&amp;dbP!$D$2&amp;":"&amp;dbP!$D$2),"&lt;="&amp;W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X211" s="1">
        <f ca="1">SUMIFS(INDIRECT($F$1&amp;$F211&amp;":"&amp;$F211),INDIRECT($F$1&amp;dbP!$D$2&amp;":"&amp;dbP!$D$2),"&gt;="&amp;X$6,INDIRECT($F$1&amp;dbP!$D$2&amp;":"&amp;dbP!$D$2),"&lt;="&amp;X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Y211" s="1">
        <f ca="1">SUMIFS(INDIRECT($F$1&amp;$F211&amp;":"&amp;$F211),INDIRECT($F$1&amp;dbP!$D$2&amp;":"&amp;dbP!$D$2),"&gt;="&amp;Y$6,INDIRECT($F$1&amp;dbP!$D$2&amp;":"&amp;dbP!$D$2),"&lt;="&amp;Y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Z211" s="1">
        <f ca="1">SUMIFS(INDIRECT($F$1&amp;$F211&amp;":"&amp;$F211),INDIRECT($F$1&amp;dbP!$D$2&amp;":"&amp;dbP!$D$2),"&gt;="&amp;Z$6,INDIRECT($F$1&amp;dbP!$D$2&amp;":"&amp;dbP!$D$2),"&lt;="&amp;Z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A211" s="1">
        <f ca="1">SUMIFS(INDIRECT($F$1&amp;$F211&amp;":"&amp;$F211),INDIRECT($F$1&amp;dbP!$D$2&amp;":"&amp;dbP!$D$2),"&gt;="&amp;AA$6,INDIRECT($F$1&amp;dbP!$D$2&amp;":"&amp;dbP!$D$2),"&lt;="&amp;AA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B211" s="1">
        <f ca="1">SUMIFS(INDIRECT($F$1&amp;$F211&amp;":"&amp;$F211),INDIRECT($F$1&amp;dbP!$D$2&amp;":"&amp;dbP!$D$2),"&gt;="&amp;AB$6,INDIRECT($F$1&amp;dbP!$D$2&amp;":"&amp;dbP!$D$2),"&lt;="&amp;AB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C211" s="1">
        <f ca="1">SUMIFS(INDIRECT($F$1&amp;$F211&amp;":"&amp;$F211),INDIRECT($F$1&amp;dbP!$D$2&amp;":"&amp;dbP!$D$2),"&gt;="&amp;AC$6,INDIRECT($F$1&amp;dbP!$D$2&amp;":"&amp;dbP!$D$2),"&lt;="&amp;AC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D211" s="1">
        <f ca="1">SUMIFS(INDIRECT($F$1&amp;$F211&amp;":"&amp;$F211),INDIRECT($F$1&amp;dbP!$D$2&amp;":"&amp;dbP!$D$2),"&gt;="&amp;AD$6,INDIRECT($F$1&amp;dbP!$D$2&amp;":"&amp;dbP!$D$2),"&lt;="&amp;AD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E211" s="1">
        <f ca="1">SUMIFS(INDIRECT($F$1&amp;$F211&amp;":"&amp;$F211),INDIRECT($F$1&amp;dbP!$D$2&amp;":"&amp;dbP!$D$2),"&gt;="&amp;AE$6,INDIRECT($F$1&amp;dbP!$D$2&amp;":"&amp;dbP!$D$2),"&lt;="&amp;AE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F211" s="1">
        <f ca="1">SUMIFS(INDIRECT($F$1&amp;$F211&amp;":"&amp;$F211),INDIRECT($F$1&amp;dbP!$D$2&amp;":"&amp;dbP!$D$2),"&gt;="&amp;AF$6,INDIRECT($F$1&amp;dbP!$D$2&amp;":"&amp;dbP!$D$2),"&lt;="&amp;AF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G211" s="1">
        <f ca="1">SUMIFS(INDIRECT($F$1&amp;$F211&amp;":"&amp;$F211),INDIRECT($F$1&amp;dbP!$D$2&amp;":"&amp;dbP!$D$2),"&gt;="&amp;AG$6,INDIRECT($F$1&amp;dbP!$D$2&amp;":"&amp;dbP!$D$2),"&lt;="&amp;AG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H211" s="1">
        <f ca="1">SUMIFS(INDIRECT($F$1&amp;$F211&amp;":"&amp;$F211),INDIRECT($F$1&amp;dbP!$D$2&amp;":"&amp;dbP!$D$2),"&gt;="&amp;AH$6,INDIRECT($F$1&amp;dbP!$D$2&amp;":"&amp;dbP!$D$2),"&lt;="&amp;AH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I211" s="1">
        <f ca="1">SUMIFS(INDIRECT($F$1&amp;$F211&amp;":"&amp;$F211),INDIRECT($F$1&amp;dbP!$D$2&amp;":"&amp;dbP!$D$2),"&gt;="&amp;AI$6,INDIRECT($F$1&amp;dbP!$D$2&amp;":"&amp;dbP!$D$2),"&lt;="&amp;AI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J211" s="1">
        <f ca="1">SUMIFS(INDIRECT($F$1&amp;$F211&amp;":"&amp;$F211),INDIRECT($F$1&amp;dbP!$D$2&amp;":"&amp;dbP!$D$2),"&gt;="&amp;AJ$6,INDIRECT($F$1&amp;dbP!$D$2&amp;":"&amp;dbP!$D$2),"&lt;="&amp;AJ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K211" s="1">
        <f ca="1">SUMIFS(INDIRECT($F$1&amp;$F211&amp;":"&amp;$F211),INDIRECT($F$1&amp;dbP!$D$2&amp;":"&amp;dbP!$D$2),"&gt;="&amp;AK$6,INDIRECT($F$1&amp;dbP!$D$2&amp;":"&amp;dbP!$D$2),"&lt;="&amp;AK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L211" s="1">
        <f ca="1">SUMIFS(INDIRECT($F$1&amp;$F211&amp;":"&amp;$F211),INDIRECT($F$1&amp;dbP!$D$2&amp;":"&amp;dbP!$D$2),"&gt;="&amp;AL$6,INDIRECT($F$1&amp;dbP!$D$2&amp;":"&amp;dbP!$D$2),"&lt;="&amp;AL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M211" s="1">
        <f ca="1">SUMIFS(INDIRECT($F$1&amp;$F211&amp;":"&amp;$F211),INDIRECT($F$1&amp;dbP!$D$2&amp;":"&amp;dbP!$D$2),"&gt;="&amp;AM$6,INDIRECT($F$1&amp;dbP!$D$2&amp;":"&amp;dbP!$D$2),"&lt;="&amp;AM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N211" s="1">
        <f ca="1">SUMIFS(INDIRECT($F$1&amp;$F211&amp;":"&amp;$F211),INDIRECT($F$1&amp;dbP!$D$2&amp;":"&amp;dbP!$D$2),"&gt;="&amp;AN$6,INDIRECT($F$1&amp;dbP!$D$2&amp;":"&amp;dbP!$D$2),"&lt;="&amp;AN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O211" s="1">
        <f ca="1">SUMIFS(INDIRECT($F$1&amp;$F211&amp;":"&amp;$F211),INDIRECT($F$1&amp;dbP!$D$2&amp;":"&amp;dbP!$D$2),"&gt;="&amp;AO$6,INDIRECT($F$1&amp;dbP!$D$2&amp;":"&amp;dbP!$D$2),"&lt;="&amp;AO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P211" s="1">
        <f ca="1">SUMIFS(INDIRECT($F$1&amp;$F211&amp;":"&amp;$F211),INDIRECT($F$1&amp;dbP!$D$2&amp;":"&amp;dbP!$D$2),"&gt;="&amp;AP$6,INDIRECT($F$1&amp;dbP!$D$2&amp;":"&amp;dbP!$D$2),"&lt;="&amp;AP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Q211" s="1">
        <f ca="1">SUMIFS(INDIRECT($F$1&amp;$F211&amp;":"&amp;$F211),INDIRECT($F$1&amp;dbP!$D$2&amp;":"&amp;dbP!$D$2),"&gt;="&amp;AQ$6,INDIRECT($F$1&amp;dbP!$D$2&amp;":"&amp;dbP!$D$2),"&lt;="&amp;AQ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R211" s="1">
        <f ca="1">SUMIFS(INDIRECT($F$1&amp;$F211&amp;":"&amp;$F211),INDIRECT($F$1&amp;dbP!$D$2&amp;":"&amp;dbP!$D$2),"&gt;="&amp;AR$6,INDIRECT($F$1&amp;dbP!$D$2&amp;":"&amp;dbP!$D$2),"&lt;="&amp;AR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S211" s="1">
        <f ca="1">SUMIFS(INDIRECT($F$1&amp;$F211&amp;":"&amp;$F211),INDIRECT($F$1&amp;dbP!$D$2&amp;":"&amp;dbP!$D$2),"&gt;="&amp;AS$6,INDIRECT($F$1&amp;dbP!$D$2&amp;":"&amp;dbP!$D$2),"&lt;="&amp;AS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T211" s="1">
        <f ca="1">SUMIFS(INDIRECT($F$1&amp;$F211&amp;":"&amp;$F211),INDIRECT($F$1&amp;dbP!$D$2&amp;":"&amp;dbP!$D$2),"&gt;="&amp;AT$6,INDIRECT($F$1&amp;dbP!$D$2&amp;":"&amp;dbP!$D$2),"&lt;="&amp;AT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U211" s="1">
        <f ca="1">SUMIFS(INDIRECT($F$1&amp;$F211&amp;":"&amp;$F211),INDIRECT($F$1&amp;dbP!$D$2&amp;":"&amp;dbP!$D$2),"&gt;="&amp;AU$6,INDIRECT($F$1&amp;dbP!$D$2&amp;":"&amp;dbP!$D$2),"&lt;="&amp;AU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V211" s="1">
        <f ca="1">SUMIFS(INDIRECT($F$1&amp;$F211&amp;":"&amp;$F211),INDIRECT($F$1&amp;dbP!$D$2&amp;":"&amp;dbP!$D$2),"&gt;="&amp;AV$6,INDIRECT($F$1&amp;dbP!$D$2&amp;":"&amp;dbP!$D$2),"&lt;="&amp;AV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W211" s="1">
        <f ca="1">SUMIFS(INDIRECT($F$1&amp;$F211&amp;":"&amp;$F211),INDIRECT($F$1&amp;dbP!$D$2&amp;":"&amp;dbP!$D$2),"&gt;="&amp;AW$6,INDIRECT($F$1&amp;dbP!$D$2&amp;":"&amp;dbP!$D$2),"&lt;="&amp;AW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X211" s="1">
        <f ca="1">SUMIFS(INDIRECT($F$1&amp;$F211&amp;":"&amp;$F211),INDIRECT($F$1&amp;dbP!$D$2&amp;":"&amp;dbP!$D$2),"&gt;="&amp;AX$6,INDIRECT($F$1&amp;dbP!$D$2&amp;":"&amp;dbP!$D$2),"&lt;="&amp;AX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Y211" s="1">
        <f ca="1">SUMIFS(INDIRECT($F$1&amp;$F211&amp;":"&amp;$F211),INDIRECT($F$1&amp;dbP!$D$2&amp;":"&amp;dbP!$D$2),"&gt;="&amp;AY$6,INDIRECT($F$1&amp;dbP!$D$2&amp;":"&amp;dbP!$D$2),"&lt;="&amp;AY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Z211" s="1">
        <f ca="1">SUMIFS(INDIRECT($F$1&amp;$F211&amp;":"&amp;$F211),INDIRECT($F$1&amp;dbP!$D$2&amp;":"&amp;dbP!$D$2),"&gt;="&amp;AZ$6,INDIRECT($F$1&amp;dbP!$D$2&amp;":"&amp;dbP!$D$2),"&lt;="&amp;AZ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A211" s="1">
        <f ca="1">SUMIFS(INDIRECT($F$1&amp;$F211&amp;":"&amp;$F211),INDIRECT($F$1&amp;dbP!$D$2&amp;":"&amp;dbP!$D$2),"&gt;="&amp;BA$6,INDIRECT($F$1&amp;dbP!$D$2&amp;":"&amp;dbP!$D$2),"&lt;="&amp;BA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B211" s="1">
        <f ca="1">SUMIFS(INDIRECT($F$1&amp;$F211&amp;":"&amp;$F211),INDIRECT($F$1&amp;dbP!$D$2&amp;":"&amp;dbP!$D$2),"&gt;="&amp;BB$6,INDIRECT($F$1&amp;dbP!$D$2&amp;":"&amp;dbP!$D$2),"&lt;="&amp;BB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C211" s="1">
        <f ca="1">SUMIFS(INDIRECT($F$1&amp;$F211&amp;":"&amp;$F211),INDIRECT($F$1&amp;dbP!$D$2&amp;":"&amp;dbP!$D$2),"&gt;="&amp;BC$6,INDIRECT($F$1&amp;dbP!$D$2&amp;":"&amp;dbP!$D$2),"&lt;="&amp;BC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D211" s="1">
        <f ca="1">SUMIFS(INDIRECT($F$1&amp;$F211&amp;":"&amp;$F211),INDIRECT($F$1&amp;dbP!$D$2&amp;":"&amp;dbP!$D$2),"&gt;="&amp;BD$6,INDIRECT($F$1&amp;dbP!$D$2&amp;":"&amp;dbP!$D$2),"&lt;="&amp;BD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E211" s="1">
        <f ca="1">SUMIFS(INDIRECT($F$1&amp;$F211&amp;":"&amp;$F211),INDIRECT($F$1&amp;dbP!$D$2&amp;":"&amp;dbP!$D$2),"&gt;="&amp;BE$6,INDIRECT($F$1&amp;dbP!$D$2&amp;":"&amp;dbP!$D$2),"&lt;="&amp;BE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</row>
    <row r="212" spans="1:57" x14ac:dyDescent="0.3">
      <c r="B212" s="1">
        <f>MAX(B$153:B211)+1</f>
        <v>75</v>
      </c>
      <c r="F212" s="1" t="str">
        <f ca="1">INDIRECT($B$1&amp;Items!H$2&amp;$B212)</f>
        <v>Y</v>
      </c>
      <c r="H212" s="13" t="str">
        <f ca="1">INDIRECT($B$1&amp;Items!E$2&amp;$B212)</f>
        <v>Начисление себестоимостных затрат</v>
      </c>
      <c r="I212" s="13" t="str">
        <f ca="1">IF(INDIRECT($B$1&amp;Items!F$2&amp;$B212)="",H212,INDIRECT($B$1&amp;Items!F$2&amp;$B212))</f>
        <v>Начисление затрат этапа-5 бизнес-процесса</v>
      </c>
      <c r="J212" s="1" t="str">
        <f ca="1">IF(INDIRECT($B$1&amp;Items!G$2&amp;$B212)="",IF(H212&lt;&gt;I212,"  "&amp;I212,I212),"    "&amp;INDIRECT($B$1&amp;Items!G$2&amp;$B212))</f>
        <v xml:space="preserve">    Затраты на доставку и продажу-5</v>
      </c>
      <c r="S212" s="1">
        <f ca="1">SUM($U212:INDIRECT(ADDRESS(ROW(),SUMIFS($1:$1,$5:$5,MAX($5:$5)))))</f>
        <v>1111637.691994</v>
      </c>
      <c r="V212" s="1">
        <f ca="1">SUMIFS(INDIRECT($F$1&amp;$F212&amp;":"&amp;$F212),INDIRECT($F$1&amp;dbP!$D$2&amp;":"&amp;dbP!$D$2),"&gt;="&amp;V$6,INDIRECT($F$1&amp;dbP!$D$2&amp;":"&amp;dbP!$D$2),"&lt;="&amp;V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1111637.691994</v>
      </c>
      <c r="W212" s="1">
        <f ca="1">SUMIFS(INDIRECT($F$1&amp;$F212&amp;":"&amp;$F212),INDIRECT($F$1&amp;dbP!$D$2&amp;":"&amp;dbP!$D$2),"&gt;="&amp;W$6,INDIRECT($F$1&amp;dbP!$D$2&amp;":"&amp;dbP!$D$2),"&lt;="&amp;W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X212" s="1">
        <f ca="1">SUMIFS(INDIRECT($F$1&amp;$F212&amp;":"&amp;$F212),INDIRECT($F$1&amp;dbP!$D$2&amp;":"&amp;dbP!$D$2),"&gt;="&amp;X$6,INDIRECT($F$1&amp;dbP!$D$2&amp;":"&amp;dbP!$D$2),"&lt;="&amp;X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Y212" s="1">
        <f ca="1">SUMIFS(INDIRECT($F$1&amp;$F212&amp;":"&amp;$F212),INDIRECT($F$1&amp;dbP!$D$2&amp;":"&amp;dbP!$D$2),"&gt;="&amp;Y$6,INDIRECT($F$1&amp;dbP!$D$2&amp;":"&amp;dbP!$D$2),"&lt;="&amp;Y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Z212" s="1">
        <f ca="1">SUMIFS(INDIRECT($F$1&amp;$F212&amp;":"&amp;$F212),INDIRECT($F$1&amp;dbP!$D$2&amp;":"&amp;dbP!$D$2),"&gt;="&amp;Z$6,INDIRECT($F$1&amp;dbP!$D$2&amp;":"&amp;dbP!$D$2),"&lt;="&amp;Z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A212" s="1">
        <f ca="1">SUMIFS(INDIRECT($F$1&amp;$F212&amp;":"&amp;$F212),INDIRECT($F$1&amp;dbP!$D$2&amp;":"&amp;dbP!$D$2),"&gt;="&amp;AA$6,INDIRECT($F$1&amp;dbP!$D$2&amp;":"&amp;dbP!$D$2),"&lt;="&amp;AA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B212" s="1">
        <f ca="1">SUMIFS(INDIRECT($F$1&amp;$F212&amp;":"&amp;$F212),INDIRECT($F$1&amp;dbP!$D$2&amp;":"&amp;dbP!$D$2),"&gt;="&amp;AB$6,INDIRECT($F$1&amp;dbP!$D$2&amp;":"&amp;dbP!$D$2),"&lt;="&amp;AB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C212" s="1">
        <f ca="1">SUMIFS(INDIRECT($F$1&amp;$F212&amp;":"&amp;$F212),INDIRECT($F$1&amp;dbP!$D$2&amp;":"&amp;dbP!$D$2),"&gt;="&amp;AC$6,INDIRECT($F$1&amp;dbP!$D$2&amp;":"&amp;dbP!$D$2),"&lt;="&amp;AC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D212" s="1">
        <f ca="1">SUMIFS(INDIRECT($F$1&amp;$F212&amp;":"&amp;$F212),INDIRECT($F$1&amp;dbP!$D$2&amp;":"&amp;dbP!$D$2),"&gt;="&amp;AD$6,INDIRECT($F$1&amp;dbP!$D$2&amp;":"&amp;dbP!$D$2),"&lt;="&amp;AD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E212" s="1">
        <f ca="1">SUMIFS(INDIRECT($F$1&amp;$F212&amp;":"&amp;$F212),INDIRECT($F$1&amp;dbP!$D$2&amp;":"&amp;dbP!$D$2),"&gt;="&amp;AE$6,INDIRECT($F$1&amp;dbP!$D$2&amp;":"&amp;dbP!$D$2),"&lt;="&amp;AE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F212" s="1">
        <f ca="1">SUMIFS(INDIRECT($F$1&amp;$F212&amp;":"&amp;$F212),INDIRECT($F$1&amp;dbP!$D$2&amp;":"&amp;dbP!$D$2),"&gt;="&amp;AF$6,INDIRECT($F$1&amp;dbP!$D$2&amp;":"&amp;dbP!$D$2),"&lt;="&amp;AF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G212" s="1">
        <f ca="1">SUMIFS(INDIRECT($F$1&amp;$F212&amp;":"&amp;$F212),INDIRECT($F$1&amp;dbP!$D$2&amp;":"&amp;dbP!$D$2),"&gt;="&amp;AG$6,INDIRECT($F$1&amp;dbP!$D$2&amp;":"&amp;dbP!$D$2),"&lt;="&amp;AG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H212" s="1">
        <f ca="1">SUMIFS(INDIRECT($F$1&amp;$F212&amp;":"&amp;$F212),INDIRECT($F$1&amp;dbP!$D$2&amp;":"&amp;dbP!$D$2),"&gt;="&amp;AH$6,INDIRECT($F$1&amp;dbP!$D$2&amp;":"&amp;dbP!$D$2),"&lt;="&amp;AH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I212" s="1">
        <f ca="1">SUMIFS(INDIRECT($F$1&amp;$F212&amp;":"&amp;$F212),INDIRECT($F$1&amp;dbP!$D$2&amp;":"&amp;dbP!$D$2),"&gt;="&amp;AI$6,INDIRECT($F$1&amp;dbP!$D$2&amp;":"&amp;dbP!$D$2),"&lt;="&amp;AI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J212" s="1">
        <f ca="1">SUMIFS(INDIRECT($F$1&amp;$F212&amp;":"&amp;$F212),INDIRECT($F$1&amp;dbP!$D$2&amp;":"&amp;dbP!$D$2),"&gt;="&amp;AJ$6,INDIRECT($F$1&amp;dbP!$D$2&amp;":"&amp;dbP!$D$2),"&lt;="&amp;AJ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K212" s="1">
        <f ca="1">SUMIFS(INDIRECT($F$1&amp;$F212&amp;":"&amp;$F212),INDIRECT($F$1&amp;dbP!$D$2&amp;":"&amp;dbP!$D$2),"&gt;="&amp;AK$6,INDIRECT($F$1&amp;dbP!$D$2&amp;":"&amp;dbP!$D$2),"&lt;="&amp;AK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L212" s="1">
        <f ca="1">SUMIFS(INDIRECT($F$1&amp;$F212&amp;":"&amp;$F212),INDIRECT($F$1&amp;dbP!$D$2&amp;":"&amp;dbP!$D$2),"&gt;="&amp;AL$6,INDIRECT($F$1&amp;dbP!$D$2&amp;":"&amp;dbP!$D$2),"&lt;="&amp;AL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M212" s="1">
        <f ca="1">SUMIFS(INDIRECT($F$1&amp;$F212&amp;":"&amp;$F212),INDIRECT($F$1&amp;dbP!$D$2&amp;":"&amp;dbP!$D$2),"&gt;="&amp;AM$6,INDIRECT($F$1&amp;dbP!$D$2&amp;":"&amp;dbP!$D$2),"&lt;="&amp;AM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N212" s="1">
        <f ca="1">SUMIFS(INDIRECT($F$1&amp;$F212&amp;":"&amp;$F212),INDIRECT($F$1&amp;dbP!$D$2&amp;":"&amp;dbP!$D$2),"&gt;="&amp;AN$6,INDIRECT($F$1&amp;dbP!$D$2&amp;":"&amp;dbP!$D$2),"&lt;="&amp;AN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O212" s="1">
        <f ca="1">SUMIFS(INDIRECT($F$1&amp;$F212&amp;":"&amp;$F212),INDIRECT($F$1&amp;dbP!$D$2&amp;":"&amp;dbP!$D$2),"&gt;="&amp;AO$6,INDIRECT($F$1&amp;dbP!$D$2&amp;":"&amp;dbP!$D$2),"&lt;="&amp;AO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P212" s="1">
        <f ca="1">SUMIFS(INDIRECT($F$1&amp;$F212&amp;":"&amp;$F212),INDIRECT($F$1&amp;dbP!$D$2&amp;":"&amp;dbP!$D$2),"&gt;="&amp;AP$6,INDIRECT($F$1&amp;dbP!$D$2&amp;":"&amp;dbP!$D$2),"&lt;="&amp;AP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Q212" s="1">
        <f ca="1">SUMIFS(INDIRECT($F$1&amp;$F212&amp;":"&amp;$F212),INDIRECT($F$1&amp;dbP!$D$2&amp;":"&amp;dbP!$D$2),"&gt;="&amp;AQ$6,INDIRECT($F$1&amp;dbP!$D$2&amp;":"&amp;dbP!$D$2),"&lt;="&amp;AQ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R212" s="1">
        <f ca="1">SUMIFS(INDIRECT($F$1&amp;$F212&amp;":"&amp;$F212),INDIRECT($F$1&amp;dbP!$D$2&amp;":"&amp;dbP!$D$2),"&gt;="&amp;AR$6,INDIRECT($F$1&amp;dbP!$D$2&amp;":"&amp;dbP!$D$2),"&lt;="&amp;AR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S212" s="1">
        <f ca="1">SUMIFS(INDIRECT($F$1&amp;$F212&amp;":"&amp;$F212),INDIRECT($F$1&amp;dbP!$D$2&amp;":"&amp;dbP!$D$2),"&gt;="&amp;AS$6,INDIRECT($F$1&amp;dbP!$D$2&amp;":"&amp;dbP!$D$2),"&lt;="&amp;AS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T212" s="1">
        <f ca="1">SUMIFS(INDIRECT($F$1&amp;$F212&amp;":"&amp;$F212),INDIRECT($F$1&amp;dbP!$D$2&amp;":"&amp;dbP!$D$2),"&gt;="&amp;AT$6,INDIRECT($F$1&amp;dbP!$D$2&amp;":"&amp;dbP!$D$2),"&lt;="&amp;AT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U212" s="1">
        <f ca="1">SUMIFS(INDIRECT($F$1&amp;$F212&amp;":"&amp;$F212),INDIRECT($F$1&amp;dbP!$D$2&amp;":"&amp;dbP!$D$2),"&gt;="&amp;AU$6,INDIRECT($F$1&amp;dbP!$D$2&amp;":"&amp;dbP!$D$2),"&lt;="&amp;AU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V212" s="1">
        <f ca="1">SUMIFS(INDIRECT($F$1&amp;$F212&amp;":"&amp;$F212),INDIRECT($F$1&amp;dbP!$D$2&amp;":"&amp;dbP!$D$2),"&gt;="&amp;AV$6,INDIRECT($F$1&amp;dbP!$D$2&amp;":"&amp;dbP!$D$2),"&lt;="&amp;AV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W212" s="1">
        <f ca="1">SUMIFS(INDIRECT($F$1&amp;$F212&amp;":"&amp;$F212),INDIRECT($F$1&amp;dbP!$D$2&amp;":"&amp;dbP!$D$2),"&gt;="&amp;AW$6,INDIRECT($F$1&amp;dbP!$D$2&amp;":"&amp;dbP!$D$2),"&lt;="&amp;AW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X212" s="1">
        <f ca="1">SUMIFS(INDIRECT($F$1&amp;$F212&amp;":"&amp;$F212),INDIRECT($F$1&amp;dbP!$D$2&amp;":"&amp;dbP!$D$2),"&gt;="&amp;AX$6,INDIRECT($F$1&amp;dbP!$D$2&amp;":"&amp;dbP!$D$2),"&lt;="&amp;AX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Y212" s="1">
        <f ca="1">SUMIFS(INDIRECT($F$1&amp;$F212&amp;":"&amp;$F212),INDIRECT($F$1&amp;dbP!$D$2&amp;":"&amp;dbP!$D$2),"&gt;="&amp;AY$6,INDIRECT($F$1&amp;dbP!$D$2&amp;":"&amp;dbP!$D$2),"&lt;="&amp;AY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Z212" s="1">
        <f ca="1">SUMIFS(INDIRECT($F$1&amp;$F212&amp;":"&amp;$F212),INDIRECT($F$1&amp;dbP!$D$2&amp;":"&amp;dbP!$D$2),"&gt;="&amp;AZ$6,INDIRECT($F$1&amp;dbP!$D$2&amp;":"&amp;dbP!$D$2),"&lt;="&amp;AZ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A212" s="1">
        <f ca="1">SUMIFS(INDIRECT($F$1&amp;$F212&amp;":"&amp;$F212),INDIRECT($F$1&amp;dbP!$D$2&amp;":"&amp;dbP!$D$2),"&gt;="&amp;BA$6,INDIRECT($F$1&amp;dbP!$D$2&amp;":"&amp;dbP!$D$2),"&lt;="&amp;BA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B212" s="1">
        <f ca="1">SUMIFS(INDIRECT($F$1&amp;$F212&amp;":"&amp;$F212),INDIRECT($F$1&amp;dbP!$D$2&amp;":"&amp;dbP!$D$2),"&gt;="&amp;BB$6,INDIRECT($F$1&amp;dbP!$D$2&amp;":"&amp;dbP!$D$2),"&lt;="&amp;BB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C212" s="1">
        <f ca="1">SUMIFS(INDIRECT($F$1&amp;$F212&amp;":"&amp;$F212),INDIRECT($F$1&amp;dbP!$D$2&amp;":"&amp;dbP!$D$2),"&gt;="&amp;BC$6,INDIRECT($F$1&amp;dbP!$D$2&amp;":"&amp;dbP!$D$2),"&lt;="&amp;BC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D212" s="1">
        <f ca="1">SUMIFS(INDIRECT($F$1&amp;$F212&amp;":"&amp;$F212),INDIRECT($F$1&amp;dbP!$D$2&amp;":"&amp;dbP!$D$2),"&gt;="&amp;BD$6,INDIRECT($F$1&amp;dbP!$D$2&amp;":"&amp;dbP!$D$2),"&lt;="&amp;BD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E212" s="1">
        <f ca="1">SUMIFS(INDIRECT($F$1&amp;$F212&amp;":"&amp;$F212),INDIRECT($F$1&amp;dbP!$D$2&amp;":"&amp;dbP!$D$2),"&gt;="&amp;BE$6,INDIRECT($F$1&amp;dbP!$D$2&amp;":"&amp;dbP!$D$2),"&lt;="&amp;BE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</row>
    <row r="213" spans="1:57" x14ac:dyDescent="0.3">
      <c r="B213" s="1">
        <f>MAX(B$153:B212)+1</f>
        <v>76</v>
      </c>
      <c r="F213" s="1" t="str">
        <f ca="1">INDIRECT($B$1&amp;Items!H$2&amp;$B213)</f>
        <v>Y</v>
      </c>
      <c r="H213" s="13" t="str">
        <f ca="1">INDIRECT($B$1&amp;Items!E$2&amp;$B213)</f>
        <v>Начисление себестоимостных затрат</v>
      </c>
      <c r="I213" s="13" t="str">
        <f ca="1">IF(INDIRECT($B$1&amp;Items!F$2&amp;$B213)="",H213,INDIRECT($B$1&amp;Items!F$2&amp;$B213))</f>
        <v>Начисление затрат этапа-5 бизнес-процесса</v>
      </c>
      <c r="J213" s="1" t="str">
        <f ca="1">IF(INDIRECT($B$1&amp;Items!G$2&amp;$B213)="",IF(H213&lt;&gt;I213,"  "&amp;I213,I213),"    "&amp;INDIRECT($B$1&amp;Items!G$2&amp;$B213))</f>
        <v xml:space="preserve">    Затраты на доставку и продажу-6</v>
      </c>
      <c r="S213" s="1">
        <f ca="1">SUM($U213:INDIRECT(ADDRESS(ROW(),SUMIFS($1:$1,$5:$5,MAX($5:$5)))))</f>
        <v>1025637.2535544201</v>
      </c>
      <c r="V213" s="1">
        <f ca="1">SUMIFS(INDIRECT($F$1&amp;$F213&amp;":"&amp;$F213),INDIRECT($F$1&amp;dbP!$D$2&amp;":"&amp;dbP!$D$2),"&gt;="&amp;V$6,INDIRECT($F$1&amp;dbP!$D$2&amp;":"&amp;dbP!$D$2),"&lt;="&amp;V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W213" s="1">
        <f ca="1">SUMIFS(INDIRECT($F$1&amp;$F213&amp;":"&amp;$F213),INDIRECT($F$1&amp;dbP!$D$2&amp;":"&amp;dbP!$D$2),"&gt;="&amp;W$6,INDIRECT($F$1&amp;dbP!$D$2&amp;":"&amp;dbP!$D$2),"&lt;="&amp;W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1025637.2535544201</v>
      </c>
      <c r="X213" s="1">
        <f ca="1">SUMIFS(INDIRECT($F$1&amp;$F213&amp;":"&amp;$F213),INDIRECT($F$1&amp;dbP!$D$2&amp;":"&amp;dbP!$D$2),"&gt;="&amp;X$6,INDIRECT($F$1&amp;dbP!$D$2&amp;":"&amp;dbP!$D$2),"&lt;="&amp;X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Y213" s="1">
        <f ca="1">SUMIFS(INDIRECT($F$1&amp;$F213&amp;":"&amp;$F213),INDIRECT($F$1&amp;dbP!$D$2&amp;":"&amp;dbP!$D$2),"&gt;="&amp;Y$6,INDIRECT($F$1&amp;dbP!$D$2&amp;":"&amp;dbP!$D$2),"&lt;="&amp;Y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Z213" s="1">
        <f ca="1">SUMIFS(INDIRECT($F$1&amp;$F213&amp;":"&amp;$F213),INDIRECT($F$1&amp;dbP!$D$2&amp;":"&amp;dbP!$D$2),"&gt;="&amp;Z$6,INDIRECT($F$1&amp;dbP!$D$2&amp;":"&amp;dbP!$D$2),"&lt;="&amp;Z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A213" s="1">
        <f ca="1">SUMIFS(INDIRECT($F$1&amp;$F213&amp;":"&amp;$F213),INDIRECT($F$1&amp;dbP!$D$2&amp;":"&amp;dbP!$D$2),"&gt;="&amp;AA$6,INDIRECT($F$1&amp;dbP!$D$2&amp;":"&amp;dbP!$D$2),"&lt;="&amp;AA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B213" s="1">
        <f ca="1">SUMIFS(INDIRECT($F$1&amp;$F213&amp;":"&amp;$F213),INDIRECT($F$1&amp;dbP!$D$2&amp;":"&amp;dbP!$D$2),"&gt;="&amp;AB$6,INDIRECT($F$1&amp;dbP!$D$2&amp;":"&amp;dbP!$D$2),"&lt;="&amp;AB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C213" s="1">
        <f ca="1">SUMIFS(INDIRECT($F$1&amp;$F213&amp;":"&amp;$F213),INDIRECT($F$1&amp;dbP!$D$2&amp;":"&amp;dbP!$D$2),"&gt;="&amp;AC$6,INDIRECT($F$1&amp;dbP!$D$2&amp;":"&amp;dbP!$D$2),"&lt;="&amp;AC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D213" s="1">
        <f ca="1">SUMIFS(INDIRECT($F$1&amp;$F213&amp;":"&amp;$F213),INDIRECT($F$1&amp;dbP!$D$2&amp;":"&amp;dbP!$D$2),"&gt;="&amp;AD$6,INDIRECT($F$1&amp;dbP!$D$2&amp;":"&amp;dbP!$D$2),"&lt;="&amp;AD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E213" s="1">
        <f ca="1">SUMIFS(INDIRECT($F$1&amp;$F213&amp;":"&amp;$F213),INDIRECT($F$1&amp;dbP!$D$2&amp;":"&amp;dbP!$D$2),"&gt;="&amp;AE$6,INDIRECT($F$1&amp;dbP!$D$2&amp;":"&amp;dbP!$D$2),"&lt;="&amp;AE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F213" s="1">
        <f ca="1">SUMIFS(INDIRECT($F$1&amp;$F213&amp;":"&amp;$F213),INDIRECT($F$1&amp;dbP!$D$2&amp;":"&amp;dbP!$D$2),"&gt;="&amp;AF$6,INDIRECT($F$1&amp;dbP!$D$2&amp;":"&amp;dbP!$D$2),"&lt;="&amp;AF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G213" s="1">
        <f ca="1">SUMIFS(INDIRECT($F$1&amp;$F213&amp;":"&amp;$F213),INDIRECT($F$1&amp;dbP!$D$2&amp;":"&amp;dbP!$D$2),"&gt;="&amp;AG$6,INDIRECT($F$1&amp;dbP!$D$2&amp;":"&amp;dbP!$D$2),"&lt;="&amp;AG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H213" s="1">
        <f ca="1">SUMIFS(INDIRECT($F$1&amp;$F213&amp;":"&amp;$F213),INDIRECT($F$1&amp;dbP!$D$2&amp;":"&amp;dbP!$D$2),"&gt;="&amp;AH$6,INDIRECT($F$1&amp;dbP!$D$2&amp;":"&amp;dbP!$D$2),"&lt;="&amp;AH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I213" s="1">
        <f ca="1">SUMIFS(INDIRECT($F$1&amp;$F213&amp;":"&amp;$F213),INDIRECT($F$1&amp;dbP!$D$2&amp;":"&amp;dbP!$D$2),"&gt;="&amp;AI$6,INDIRECT($F$1&amp;dbP!$D$2&amp;":"&amp;dbP!$D$2),"&lt;="&amp;AI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J213" s="1">
        <f ca="1">SUMIFS(INDIRECT($F$1&amp;$F213&amp;":"&amp;$F213),INDIRECT($F$1&amp;dbP!$D$2&amp;":"&amp;dbP!$D$2),"&gt;="&amp;AJ$6,INDIRECT($F$1&amp;dbP!$D$2&amp;":"&amp;dbP!$D$2),"&lt;="&amp;AJ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K213" s="1">
        <f ca="1">SUMIFS(INDIRECT($F$1&amp;$F213&amp;":"&amp;$F213),INDIRECT($F$1&amp;dbP!$D$2&amp;":"&amp;dbP!$D$2),"&gt;="&amp;AK$6,INDIRECT($F$1&amp;dbP!$D$2&amp;":"&amp;dbP!$D$2),"&lt;="&amp;AK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L213" s="1">
        <f ca="1">SUMIFS(INDIRECT($F$1&amp;$F213&amp;":"&amp;$F213),INDIRECT($F$1&amp;dbP!$D$2&amp;":"&amp;dbP!$D$2),"&gt;="&amp;AL$6,INDIRECT($F$1&amp;dbP!$D$2&amp;":"&amp;dbP!$D$2),"&lt;="&amp;AL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M213" s="1">
        <f ca="1">SUMIFS(INDIRECT($F$1&amp;$F213&amp;":"&amp;$F213),INDIRECT($F$1&amp;dbP!$D$2&amp;":"&amp;dbP!$D$2),"&gt;="&amp;AM$6,INDIRECT($F$1&amp;dbP!$D$2&amp;":"&amp;dbP!$D$2),"&lt;="&amp;AM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N213" s="1">
        <f ca="1">SUMIFS(INDIRECT($F$1&amp;$F213&amp;":"&amp;$F213),INDIRECT($F$1&amp;dbP!$D$2&amp;":"&amp;dbP!$D$2),"&gt;="&amp;AN$6,INDIRECT($F$1&amp;dbP!$D$2&amp;":"&amp;dbP!$D$2),"&lt;="&amp;AN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O213" s="1">
        <f ca="1">SUMIFS(INDIRECT($F$1&amp;$F213&amp;":"&amp;$F213),INDIRECT($F$1&amp;dbP!$D$2&amp;":"&amp;dbP!$D$2),"&gt;="&amp;AO$6,INDIRECT($F$1&amp;dbP!$D$2&amp;":"&amp;dbP!$D$2),"&lt;="&amp;AO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P213" s="1">
        <f ca="1">SUMIFS(INDIRECT($F$1&amp;$F213&amp;":"&amp;$F213),INDIRECT($F$1&amp;dbP!$D$2&amp;":"&amp;dbP!$D$2),"&gt;="&amp;AP$6,INDIRECT($F$1&amp;dbP!$D$2&amp;":"&amp;dbP!$D$2),"&lt;="&amp;AP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Q213" s="1">
        <f ca="1">SUMIFS(INDIRECT($F$1&amp;$F213&amp;":"&amp;$F213),INDIRECT($F$1&amp;dbP!$D$2&amp;":"&amp;dbP!$D$2),"&gt;="&amp;AQ$6,INDIRECT($F$1&amp;dbP!$D$2&amp;":"&amp;dbP!$D$2),"&lt;="&amp;AQ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R213" s="1">
        <f ca="1">SUMIFS(INDIRECT($F$1&amp;$F213&amp;":"&amp;$F213),INDIRECT($F$1&amp;dbP!$D$2&amp;":"&amp;dbP!$D$2),"&gt;="&amp;AR$6,INDIRECT($F$1&amp;dbP!$D$2&amp;":"&amp;dbP!$D$2),"&lt;="&amp;AR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S213" s="1">
        <f ca="1">SUMIFS(INDIRECT($F$1&amp;$F213&amp;":"&amp;$F213),INDIRECT($F$1&amp;dbP!$D$2&amp;":"&amp;dbP!$D$2),"&gt;="&amp;AS$6,INDIRECT($F$1&amp;dbP!$D$2&amp;":"&amp;dbP!$D$2),"&lt;="&amp;AS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T213" s="1">
        <f ca="1">SUMIFS(INDIRECT($F$1&amp;$F213&amp;":"&amp;$F213),INDIRECT($F$1&amp;dbP!$D$2&amp;":"&amp;dbP!$D$2),"&gt;="&amp;AT$6,INDIRECT($F$1&amp;dbP!$D$2&amp;":"&amp;dbP!$D$2),"&lt;="&amp;AT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U213" s="1">
        <f ca="1">SUMIFS(INDIRECT($F$1&amp;$F213&amp;":"&amp;$F213),INDIRECT($F$1&amp;dbP!$D$2&amp;":"&amp;dbP!$D$2),"&gt;="&amp;AU$6,INDIRECT($F$1&amp;dbP!$D$2&amp;":"&amp;dbP!$D$2),"&lt;="&amp;AU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V213" s="1">
        <f ca="1">SUMIFS(INDIRECT($F$1&amp;$F213&amp;":"&amp;$F213),INDIRECT($F$1&amp;dbP!$D$2&amp;":"&amp;dbP!$D$2),"&gt;="&amp;AV$6,INDIRECT($F$1&amp;dbP!$D$2&amp;":"&amp;dbP!$D$2),"&lt;="&amp;AV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W213" s="1">
        <f ca="1">SUMIFS(INDIRECT($F$1&amp;$F213&amp;":"&amp;$F213),INDIRECT($F$1&amp;dbP!$D$2&amp;":"&amp;dbP!$D$2),"&gt;="&amp;AW$6,INDIRECT($F$1&amp;dbP!$D$2&amp;":"&amp;dbP!$D$2),"&lt;="&amp;AW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X213" s="1">
        <f ca="1">SUMIFS(INDIRECT($F$1&amp;$F213&amp;":"&amp;$F213),INDIRECT($F$1&amp;dbP!$D$2&amp;":"&amp;dbP!$D$2),"&gt;="&amp;AX$6,INDIRECT($F$1&amp;dbP!$D$2&amp;":"&amp;dbP!$D$2),"&lt;="&amp;AX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Y213" s="1">
        <f ca="1">SUMIFS(INDIRECT($F$1&amp;$F213&amp;":"&amp;$F213),INDIRECT($F$1&amp;dbP!$D$2&amp;":"&amp;dbP!$D$2),"&gt;="&amp;AY$6,INDIRECT($F$1&amp;dbP!$D$2&amp;":"&amp;dbP!$D$2),"&lt;="&amp;AY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Z213" s="1">
        <f ca="1">SUMIFS(INDIRECT($F$1&amp;$F213&amp;":"&amp;$F213),INDIRECT($F$1&amp;dbP!$D$2&amp;":"&amp;dbP!$D$2),"&gt;="&amp;AZ$6,INDIRECT($F$1&amp;dbP!$D$2&amp;":"&amp;dbP!$D$2),"&lt;="&amp;AZ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A213" s="1">
        <f ca="1">SUMIFS(INDIRECT($F$1&amp;$F213&amp;":"&amp;$F213),INDIRECT($F$1&amp;dbP!$D$2&amp;":"&amp;dbP!$D$2),"&gt;="&amp;BA$6,INDIRECT($F$1&amp;dbP!$D$2&amp;":"&amp;dbP!$D$2),"&lt;="&amp;BA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B213" s="1">
        <f ca="1">SUMIFS(INDIRECT($F$1&amp;$F213&amp;":"&amp;$F213),INDIRECT($F$1&amp;dbP!$D$2&amp;":"&amp;dbP!$D$2),"&gt;="&amp;BB$6,INDIRECT($F$1&amp;dbP!$D$2&amp;":"&amp;dbP!$D$2),"&lt;="&amp;BB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C213" s="1">
        <f ca="1">SUMIFS(INDIRECT($F$1&amp;$F213&amp;":"&amp;$F213),INDIRECT($F$1&amp;dbP!$D$2&amp;":"&amp;dbP!$D$2),"&gt;="&amp;BC$6,INDIRECT($F$1&amp;dbP!$D$2&amp;":"&amp;dbP!$D$2),"&lt;="&amp;BC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D213" s="1">
        <f ca="1">SUMIFS(INDIRECT($F$1&amp;$F213&amp;":"&amp;$F213),INDIRECT($F$1&amp;dbP!$D$2&amp;":"&amp;dbP!$D$2),"&gt;="&amp;BD$6,INDIRECT($F$1&amp;dbP!$D$2&amp;":"&amp;dbP!$D$2),"&lt;="&amp;BD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E213" s="1">
        <f ca="1">SUMIFS(INDIRECT($F$1&amp;$F213&amp;":"&amp;$F213),INDIRECT($F$1&amp;dbP!$D$2&amp;":"&amp;dbP!$D$2),"&gt;="&amp;BE$6,INDIRECT($F$1&amp;dbP!$D$2&amp;":"&amp;dbP!$D$2),"&lt;="&amp;BE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</row>
    <row r="214" spans="1:57" x14ac:dyDescent="0.3">
      <c r="B214" s="1">
        <f>MAX(B$153:B213)+1</f>
        <v>77</v>
      </c>
      <c r="F214" s="1" t="str">
        <f ca="1">INDIRECT($B$1&amp;Items!H$2&amp;$B214)</f>
        <v>Y</v>
      </c>
      <c r="H214" s="13" t="str">
        <f ca="1">INDIRECT($B$1&amp;Items!E$2&amp;$B214)</f>
        <v>Начисление себестоимостных затрат</v>
      </c>
      <c r="I214" s="13" t="str">
        <f ca="1">IF(INDIRECT($B$1&amp;Items!F$2&amp;$B214)="",H214,INDIRECT($B$1&amp;Items!F$2&amp;$B214))</f>
        <v>Начисление затрат этапа-5 бизнес-процесса</v>
      </c>
      <c r="J214" s="1" t="str">
        <f ca="1">IF(INDIRECT($B$1&amp;Items!G$2&amp;$B214)="",IF(H214&lt;&gt;I214,"  "&amp;I214,I214),"    "&amp;INDIRECT($B$1&amp;Items!G$2&amp;$B214))</f>
        <v xml:space="preserve">    Затраты на доставку и продажу-7</v>
      </c>
      <c r="S214" s="1">
        <f ca="1">SUM($U214:INDIRECT(ADDRESS(ROW(),SUMIFS($1:$1,$5:$5,MAX($5:$5)))))</f>
        <v>1161108.1304335801</v>
      </c>
      <c r="V214" s="1">
        <f ca="1">SUMIFS(INDIRECT($F$1&amp;$F214&amp;":"&amp;$F214),INDIRECT($F$1&amp;dbP!$D$2&amp;":"&amp;dbP!$D$2),"&gt;="&amp;V$6,INDIRECT($F$1&amp;dbP!$D$2&amp;":"&amp;dbP!$D$2),"&lt;="&amp;V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W214" s="1">
        <f ca="1">SUMIFS(INDIRECT($F$1&amp;$F214&amp;":"&amp;$F214),INDIRECT($F$1&amp;dbP!$D$2&amp;":"&amp;dbP!$D$2),"&gt;="&amp;W$6,INDIRECT($F$1&amp;dbP!$D$2&amp;":"&amp;dbP!$D$2),"&lt;="&amp;W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1161108.1304335801</v>
      </c>
      <c r="X214" s="1">
        <f ca="1">SUMIFS(INDIRECT($F$1&amp;$F214&amp;":"&amp;$F214),INDIRECT($F$1&amp;dbP!$D$2&amp;":"&amp;dbP!$D$2),"&gt;="&amp;X$6,INDIRECT($F$1&amp;dbP!$D$2&amp;":"&amp;dbP!$D$2),"&lt;="&amp;X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Y214" s="1">
        <f ca="1">SUMIFS(INDIRECT($F$1&amp;$F214&amp;":"&amp;$F214),INDIRECT($F$1&amp;dbP!$D$2&amp;":"&amp;dbP!$D$2),"&gt;="&amp;Y$6,INDIRECT($F$1&amp;dbP!$D$2&amp;":"&amp;dbP!$D$2),"&lt;="&amp;Y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Z214" s="1">
        <f ca="1">SUMIFS(INDIRECT($F$1&amp;$F214&amp;":"&amp;$F214),INDIRECT($F$1&amp;dbP!$D$2&amp;":"&amp;dbP!$D$2),"&gt;="&amp;Z$6,INDIRECT($F$1&amp;dbP!$D$2&amp;":"&amp;dbP!$D$2),"&lt;="&amp;Z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A214" s="1">
        <f ca="1">SUMIFS(INDIRECT($F$1&amp;$F214&amp;":"&amp;$F214),INDIRECT($F$1&amp;dbP!$D$2&amp;":"&amp;dbP!$D$2),"&gt;="&amp;AA$6,INDIRECT($F$1&amp;dbP!$D$2&amp;":"&amp;dbP!$D$2),"&lt;="&amp;AA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B214" s="1">
        <f ca="1">SUMIFS(INDIRECT($F$1&amp;$F214&amp;":"&amp;$F214),INDIRECT($F$1&amp;dbP!$D$2&amp;":"&amp;dbP!$D$2),"&gt;="&amp;AB$6,INDIRECT($F$1&amp;dbP!$D$2&amp;":"&amp;dbP!$D$2),"&lt;="&amp;AB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C214" s="1">
        <f ca="1">SUMIFS(INDIRECT($F$1&amp;$F214&amp;":"&amp;$F214),INDIRECT($F$1&amp;dbP!$D$2&amp;":"&amp;dbP!$D$2),"&gt;="&amp;AC$6,INDIRECT($F$1&amp;dbP!$D$2&amp;":"&amp;dbP!$D$2),"&lt;="&amp;AC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D214" s="1">
        <f ca="1">SUMIFS(INDIRECT($F$1&amp;$F214&amp;":"&amp;$F214),INDIRECT($F$1&amp;dbP!$D$2&amp;":"&amp;dbP!$D$2),"&gt;="&amp;AD$6,INDIRECT($F$1&amp;dbP!$D$2&amp;":"&amp;dbP!$D$2),"&lt;="&amp;AD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E214" s="1">
        <f ca="1">SUMIFS(INDIRECT($F$1&amp;$F214&amp;":"&amp;$F214),INDIRECT($F$1&amp;dbP!$D$2&amp;":"&amp;dbP!$D$2),"&gt;="&amp;AE$6,INDIRECT($F$1&amp;dbP!$D$2&amp;":"&amp;dbP!$D$2),"&lt;="&amp;AE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F214" s="1">
        <f ca="1">SUMIFS(INDIRECT($F$1&amp;$F214&amp;":"&amp;$F214),INDIRECT($F$1&amp;dbP!$D$2&amp;":"&amp;dbP!$D$2),"&gt;="&amp;AF$6,INDIRECT($F$1&amp;dbP!$D$2&amp;":"&amp;dbP!$D$2),"&lt;="&amp;AF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G214" s="1">
        <f ca="1">SUMIFS(INDIRECT($F$1&amp;$F214&amp;":"&amp;$F214),INDIRECT($F$1&amp;dbP!$D$2&amp;":"&amp;dbP!$D$2),"&gt;="&amp;AG$6,INDIRECT($F$1&amp;dbP!$D$2&amp;":"&amp;dbP!$D$2),"&lt;="&amp;AG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H214" s="1">
        <f ca="1">SUMIFS(INDIRECT($F$1&amp;$F214&amp;":"&amp;$F214),INDIRECT($F$1&amp;dbP!$D$2&amp;":"&amp;dbP!$D$2),"&gt;="&amp;AH$6,INDIRECT($F$1&amp;dbP!$D$2&amp;":"&amp;dbP!$D$2),"&lt;="&amp;AH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I214" s="1">
        <f ca="1">SUMIFS(INDIRECT($F$1&amp;$F214&amp;":"&amp;$F214),INDIRECT($F$1&amp;dbP!$D$2&amp;":"&amp;dbP!$D$2),"&gt;="&amp;AI$6,INDIRECT($F$1&amp;dbP!$D$2&amp;":"&amp;dbP!$D$2),"&lt;="&amp;AI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J214" s="1">
        <f ca="1">SUMIFS(INDIRECT($F$1&amp;$F214&amp;":"&amp;$F214),INDIRECT($F$1&amp;dbP!$D$2&amp;":"&amp;dbP!$D$2),"&gt;="&amp;AJ$6,INDIRECT($F$1&amp;dbP!$D$2&amp;":"&amp;dbP!$D$2),"&lt;="&amp;AJ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K214" s="1">
        <f ca="1">SUMIFS(INDIRECT($F$1&amp;$F214&amp;":"&amp;$F214),INDIRECT($F$1&amp;dbP!$D$2&amp;":"&amp;dbP!$D$2),"&gt;="&amp;AK$6,INDIRECT($F$1&amp;dbP!$D$2&amp;":"&amp;dbP!$D$2),"&lt;="&amp;AK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L214" s="1">
        <f ca="1">SUMIFS(INDIRECT($F$1&amp;$F214&amp;":"&amp;$F214),INDIRECT($F$1&amp;dbP!$D$2&amp;":"&amp;dbP!$D$2),"&gt;="&amp;AL$6,INDIRECT($F$1&amp;dbP!$D$2&amp;":"&amp;dbP!$D$2),"&lt;="&amp;AL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M214" s="1">
        <f ca="1">SUMIFS(INDIRECT($F$1&amp;$F214&amp;":"&amp;$F214),INDIRECT($F$1&amp;dbP!$D$2&amp;":"&amp;dbP!$D$2),"&gt;="&amp;AM$6,INDIRECT($F$1&amp;dbP!$D$2&amp;":"&amp;dbP!$D$2),"&lt;="&amp;AM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N214" s="1">
        <f ca="1">SUMIFS(INDIRECT($F$1&amp;$F214&amp;":"&amp;$F214),INDIRECT($F$1&amp;dbP!$D$2&amp;":"&amp;dbP!$D$2),"&gt;="&amp;AN$6,INDIRECT($F$1&amp;dbP!$D$2&amp;":"&amp;dbP!$D$2),"&lt;="&amp;AN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O214" s="1">
        <f ca="1">SUMIFS(INDIRECT($F$1&amp;$F214&amp;":"&amp;$F214),INDIRECT($F$1&amp;dbP!$D$2&amp;":"&amp;dbP!$D$2),"&gt;="&amp;AO$6,INDIRECT($F$1&amp;dbP!$D$2&amp;":"&amp;dbP!$D$2),"&lt;="&amp;AO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P214" s="1">
        <f ca="1">SUMIFS(INDIRECT($F$1&amp;$F214&amp;":"&amp;$F214),INDIRECT($F$1&amp;dbP!$D$2&amp;":"&amp;dbP!$D$2),"&gt;="&amp;AP$6,INDIRECT($F$1&amp;dbP!$D$2&amp;":"&amp;dbP!$D$2),"&lt;="&amp;AP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Q214" s="1">
        <f ca="1">SUMIFS(INDIRECT($F$1&amp;$F214&amp;":"&amp;$F214),INDIRECT($F$1&amp;dbP!$D$2&amp;":"&amp;dbP!$D$2),"&gt;="&amp;AQ$6,INDIRECT($F$1&amp;dbP!$D$2&amp;":"&amp;dbP!$D$2),"&lt;="&amp;AQ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R214" s="1">
        <f ca="1">SUMIFS(INDIRECT($F$1&amp;$F214&amp;":"&amp;$F214),INDIRECT($F$1&amp;dbP!$D$2&amp;":"&amp;dbP!$D$2),"&gt;="&amp;AR$6,INDIRECT($F$1&amp;dbP!$D$2&amp;":"&amp;dbP!$D$2),"&lt;="&amp;AR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S214" s="1">
        <f ca="1">SUMIFS(INDIRECT($F$1&amp;$F214&amp;":"&amp;$F214),INDIRECT($F$1&amp;dbP!$D$2&amp;":"&amp;dbP!$D$2),"&gt;="&amp;AS$6,INDIRECT($F$1&amp;dbP!$D$2&amp;":"&amp;dbP!$D$2),"&lt;="&amp;AS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T214" s="1">
        <f ca="1">SUMIFS(INDIRECT($F$1&amp;$F214&amp;":"&amp;$F214),INDIRECT($F$1&amp;dbP!$D$2&amp;":"&amp;dbP!$D$2),"&gt;="&amp;AT$6,INDIRECT($F$1&amp;dbP!$D$2&amp;":"&amp;dbP!$D$2),"&lt;="&amp;AT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U214" s="1">
        <f ca="1">SUMIFS(INDIRECT($F$1&amp;$F214&amp;":"&amp;$F214),INDIRECT($F$1&amp;dbP!$D$2&amp;":"&amp;dbP!$D$2),"&gt;="&amp;AU$6,INDIRECT($F$1&amp;dbP!$D$2&amp;":"&amp;dbP!$D$2),"&lt;="&amp;AU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V214" s="1">
        <f ca="1">SUMIFS(INDIRECT($F$1&amp;$F214&amp;":"&amp;$F214),INDIRECT($F$1&amp;dbP!$D$2&amp;":"&amp;dbP!$D$2),"&gt;="&amp;AV$6,INDIRECT($F$1&amp;dbP!$D$2&amp;":"&amp;dbP!$D$2),"&lt;="&amp;AV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W214" s="1">
        <f ca="1">SUMIFS(INDIRECT($F$1&amp;$F214&amp;":"&amp;$F214),INDIRECT($F$1&amp;dbP!$D$2&amp;":"&amp;dbP!$D$2),"&gt;="&amp;AW$6,INDIRECT($F$1&amp;dbP!$D$2&amp;":"&amp;dbP!$D$2),"&lt;="&amp;AW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X214" s="1">
        <f ca="1">SUMIFS(INDIRECT($F$1&amp;$F214&amp;":"&amp;$F214),INDIRECT($F$1&amp;dbP!$D$2&amp;":"&amp;dbP!$D$2),"&gt;="&amp;AX$6,INDIRECT($F$1&amp;dbP!$D$2&amp;":"&amp;dbP!$D$2),"&lt;="&amp;AX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Y214" s="1">
        <f ca="1">SUMIFS(INDIRECT($F$1&amp;$F214&amp;":"&amp;$F214),INDIRECT($F$1&amp;dbP!$D$2&amp;":"&amp;dbP!$D$2),"&gt;="&amp;AY$6,INDIRECT($F$1&amp;dbP!$D$2&amp;":"&amp;dbP!$D$2),"&lt;="&amp;AY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Z214" s="1">
        <f ca="1">SUMIFS(INDIRECT($F$1&amp;$F214&amp;":"&amp;$F214),INDIRECT($F$1&amp;dbP!$D$2&amp;":"&amp;dbP!$D$2),"&gt;="&amp;AZ$6,INDIRECT($F$1&amp;dbP!$D$2&amp;":"&amp;dbP!$D$2),"&lt;="&amp;AZ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A214" s="1">
        <f ca="1">SUMIFS(INDIRECT($F$1&amp;$F214&amp;":"&amp;$F214),INDIRECT($F$1&amp;dbP!$D$2&amp;":"&amp;dbP!$D$2),"&gt;="&amp;BA$6,INDIRECT($F$1&amp;dbP!$D$2&amp;":"&amp;dbP!$D$2),"&lt;="&amp;BA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B214" s="1">
        <f ca="1">SUMIFS(INDIRECT($F$1&amp;$F214&amp;":"&amp;$F214),INDIRECT($F$1&amp;dbP!$D$2&amp;":"&amp;dbP!$D$2),"&gt;="&amp;BB$6,INDIRECT($F$1&amp;dbP!$D$2&amp;":"&amp;dbP!$D$2),"&lt;="&amp;BB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C214" s="1">
        <f ca="1">SUMIFS(INDIRECT($F$1&amp;$F214&amp;":"&amp;$F214),INDIRECT($F$1&amp;dbP!$D$2&amp;":"&amp;dbP!$D$2),"&gt;="&amp;BC$6,INDIRECT($F$1&amp;dbP!$D$2&amp;":"&amp;dbP!$D$2),"&lt;="&amp;BC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D214" s="1">
        <f ca="1">SUMIFS(INDIRECT($F$1&amp;$F214&amp;":"&amp;$F214),INDIRECT($F$1&amp;dbP!$D$2&amp;":"&amp;dbP!$D$2),"&gt;="&amp;BD$6,INDIRECT($F$1&amp;dbP!$D$2&amp;":"&amp;dbP!$D$2),"&lt;="&amp;BD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E214" s="1">
        <f ca="1">SUMIFS(INDIRECT($F$1&amp;$F214&amp;":"&amp;$F214),INDIRECT($F$1&amp;dbP!$D$2&amp;":"&amp;dbP!$D$2),"&gt;="&amp;BE$6,INDIRECT($F$1&amp;dbP!$D$2&amp;":"&amp;dbP!$D$2),"&lt;="&amp;BE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</row>
    <row r="215" spans="1:57" x14ac:dyDescent="0.3">
      <c r="B215" s="1">
        <f>MAX(B$153:B214)+1</f>
        <v>78</v>
      </c>
      <c r="F215" s="1" t="str">
        <f ca="1">INDIRECT($B$1&amp;Items!H$2&amp;$B215)</f>
        <v>Y</v>
      </c>
      <c r="H215" s="13" t="str">
        <f ca="1">INDIRECT($B$1&amp;Items!E$2&amp;$B215)</f>
        <v>Начисление себестоимостных затрат</v>
      </c>
      <c r="I215" s="13" t="str">
        <f ca="1">IF(INDIRECT($B$1&amp;Items!F$2&amp;$B215)="",H215,INDIRECT($B$1&amp;Items!F$2&amp;$B215))</f>
        <v>Начисление затрат этапа-5 бизнес-процесса</v>
      </c>
      <c r="J215" s="1" t="str">
        <f ca="1">IF(INDIRECT($B$1&amp;Items!G$2&amp;$B215)="",IF(H215&lt;&gt;I215,"  "&amp;I215,I215),"    "&amp;INDIRECT($B$1&amp;Items!G$2&amp;$B215))</f>
        <v xml:space="preserve">    Затраты на доставку и продажу-8</v>
      </c>
      <c r="S215" s="1">
        <f ca="1">SUM($U215:INDIRECT(ADDRESS(ROW(),SUMIFS($1:$1,$5:$5,MAX($5:$5)))))</f>
        <v>713460</v>
      </c>
      <c r="V215" s="1">
        <f ca="1">SUMIFS(INDIRECT($F$1&amp;$F215&amp;":"&amp;$F215),INDIRECT($F$1&amp;dbP!$D$2&amp;":"&amp;dbP!$D$2),"&gt;="&amp;V$6,INDIRECT($F$1&amp;dbP!$D$2&amp;":"&amp;dbP!$D$2),"&lt;="&amp;V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W215" s="1">
        <f ca="1">SUMIFS(INDIRECT($F$1&amp;$F215&amp;":"&amp;$F215),INDIRECT($F$1&amp;dbP!$D$2&amp;":"&amp;dbP!$D$2),"&gt;="&amp;W$6,INDIRECT($F$1&amp;dbP!$D$2&amp;":"&amp;dbP!$D$2),"&lt;="&amp;W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713460</v>
      </c>
      <c r="X215" s="1">
        <f ca="1">SUMIFS(INDIRECT($F$1&amp;$F215&amp;":"&amp;$F215),INDIRECT($F$1&amp;dbP!$D$2&amp;":"&amp;dbP!$D$2),"&gt;="&amp;X$6,INDIRECT($F$1&amp;dbP!$D$2&amp;":"&amp;dbP!$D$2),"&lt;="&amp;X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Y215" s="1">
        <f ca="1">SUMIFS(INDIRECT($F$1&amp;$F215&amp;":"&amp;$F215),INDIRECT($F$1&amp;dbP!$D$2&amp;":"&amp;dbP!$D$2),"&gt;="&amp;Y$6,INDIRECT($F$1&amp;dbP!$D$2&amp;":"&amp;dbP!$D$2),"&lt;="&amp;Y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Z215" s="1">
        <f ca="1">SUMIFS(INDIRECT($F$1&amp;$F215&amp;":"&amp;$F215),INDIRECT($F$1&amp;dbP!$D$2&amp;":"&amp;dbP!$D$2),"&gt;="&amp;Z$6,INDIRECT($F$1&amp;dbP!$D$2&amp;":"&amp;dbP!$D$2),"&lt;="&amp;Z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A215" s="1">
        <f ca="1">SUMIFS(INDIRECT($F$1&amp;$F215&amp;":"&amp;$F215),INDIRECT($F$1&amp;dbP!$D$2&amp;":"&amp;dbP!$D$2),"&gt;="&amp;AA$6,INDIRECT($F$1&amp;dbP!$D$2&amp;":"&amp;dbP!$D$2),"&lt;="&amp;AA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B215" s="1">
        <f ca="1">SUMIFS(INDIRECT($F$1&amp;$F215&amp;":"&amp;$F215),INDIRECT($F$1&amp;dbP!$D$2&amp;":"&amp;dbP!$D$2),"&gt;="&amp;AB$6,INDIRECT($F$1&amp;dbP!$D$2&amp;":"&amp;dbP!$D$2),"&lt;="&amp;AB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C215" s="1">
        <f ca="1">SUMIFS(INDIRECT($F$1&amp;$F215&amp;":"&amp;$F215),INDIRECT($F$1&amp;dbP!$D$2&amp;":"&amp;dbP!$D$2),"&gt;="&amp;AC$6,INDIRECT($F$1&amp;dbP!$D$2&amp;":"&amp;dbP!$D$2),"&lt;="&amp;AC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D215" s="1">
        <f ca="1">SUMIFS(INDIRECT($F$1&amp;$F215&amp;":"&amp;$F215),INDIRECT($F$1&amp;dbP!$D$2&amp;":"&amp;dbP!$D$2),"&gt;="&amp;AD$6,INDIRECT($F$1&amp;dbP!$D$2&amp;":"&amp;dbP!$D$2),"&lt;="&amp;AD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E215" s="1">
        <f ca="1">SUMIFS(INDIRECT($F$1&amp;$F215&amp;":"&amp;$F215),INDIRECT($F$1&amp;dbP!$D$2&amp;":"&amp;dbP!$D$2),"&gt;="&amp;AE$6,INDIRECT($F$1&amp;dbP!$D$2&amp;":"&amp;dbP!$D$2),"&lt;="&amp;AE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F215" s="1">
        <f ca="1">SUMIFS(INDIRECT($F$1&amp;$F215&amp;":"&amp;$F215),INDIRECT($F$1&amp;dbP!$D$2&amp;":"&amp;dbP!$D$2),"&gt;="&amp;AF$6,INDIRECT($F$1&amp;dbP!$D$2&amp;":"&amp;dbP!$D$2),"&lt;="&amp;AF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G215" s="1">
        <f ca="1">SUMIFS(INDIRECT($F$1&amp;$F215&amp;":"&amp;$F215),INDIRECT($F$1&amp;dbP!$D$2&amp;":"&amp;dbP!$D$2),"&gt;="&amp;AG$6,INDIRECT($F$1&amp;dbP!$D$2&amp;":"&amp;dbP!$D$2),"&lt;="&amp;AG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H215" s="1">
        <f ca="1">SUMIFS(INDIRECT($F$1&amp;$F215&amp;":"&amp;$F215),INDIRECT($F$1&amp;dbP!$D$2&amp;":"&amp;dbP!$D$2),"&gt;="&amp;AH$6,INDIRECT($F$1&amp;dbP!$D$2&amp;":"&amp;dbP!$D$2),"&lt;="&amp;AH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I215" s="1">
        <f ca="1">SUMIFS(INDIRECT($F$1&amp;$F215&amp;":"&amp;$F215),INDIRECT($F$1&amp;dbP!$D$2&amp;":"&amp;dbP!$D$2),"&gt;="&amp;AI$6,INDIRECT($F$1&amp;dbP!$D$2&amp;":"&amp;dbP!$D$2),"&lt;="&amp;AI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J215" s="1">
        <f ca="1">SUMIFS(INDIRECT($F$1&amp;$F215&amp;":"&amp;$F215),INDIRECT($F$1&amp;dbP!$D$2&amp;":"&amp;dbP!$D$2),"&gt;="&amp;AJ$6,INDIRECT($F$1&amp;dbP!$D$2&amp;":"&amp;dbP!$D$2),"&lt;="&amp;AJ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K215" s="1">
        <f ca="1">SUMIFS(INDIRECT($F$1&amp;$F215&amp;":"&amp;$F215),INDIRECT($F$1&amp;dbP!$D$2&amp;":"&amp;dbP!$D$2),"&gt;="&amp;AK$6,INDIRECT($F$1&amp;dbP!$D$2&amp;":"&amp;dbP!$D$2),"&lt;="&amp;AK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L215" s="1">
        <f ca="1">SUMIFS(INDIRECT($F$1&amp;$F215&amp;":"&amp;$F215),INDIRECT($F$1&amp;dbP!$D$2&amp;":"&amp;dbP!$D$2),"&gt;="&amp;AL$6,INDIRECT($F$1&amp;dbP!$D$2&amp;":"&amp;dbP!$D$2),"&lt;="&amp;AL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M215" s="1">
        <f ca="1">SUMIFS(INDIRECT($F$1&amp;$F215&amp;":"&amp;$F215),INDIRECT($F$1&amp;dbP!$D$2&amp;":"&amp;dbP!$D$2),"&gt;="&amp;AM$6,INDIRECT($F$1&amp;dbP!$D$2&amp;":"&amp;dbP!$D$2),"&lt;="&amp;AM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N215" s="1">
        <f ca="1">SUMIFS(INDIRECT($F$1&amp;$F215&amp;":"&amp;$F215),INDIRECT($F$1&amp;dbP!$D$2&amp;":"&amp;dbP!$D$2),"&gt;="&amp;AN$6,INDIRECT($F$1&amp;dbP!$D$2&amp;":"&amp;dbP!$D$2),"&lt;="&amp;AN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O215" s="1">
        <f ca="1">SUMIFS(INDIRECT($F$1&amp;$F215&amp;":"&amp;$F215),INDIRECT($F$1&amp;dbP!$D$2&amp;":"&amp;dbP!$D$2),"&gt;="&amp;AO$6,INDIRECT($F$1&amp;dbP!$D$2&amp;":"&amp;dbP!$D$2),"&lt;="&amp;AO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P215" s="1">
        <f ca="1">SUMIFS(INDIRECT($F$1&amp;$F215&amp;":"&amp;$F215),INDIRECT($F$1&amp;dbP!$D$2&amp;":"&amp;dbP!$D$2),"&gt;="&amp;AP$6,INDIRECT($F$1&amp;dbP!$D$2&amp;":"&amp;dbP!$D$2),"&lt;="&amp;AP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Q215" s="1">
        <f ca="1">SUMIFS(INDIRECT($F$1&amp;$F215&amp;":"&amp;$F215),INDIRECT($F$1&amp;dbP!$D$2&amp;":"&amp;dbP!$D$2),"&gt;="&amp;AQ$6,INDIRECT($F$1&amp;dbP!$D$2&amp;":"&amp;dbP!$D$2),"&lt;="&amp;AQ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R215" s="1">
        <f ca="1">SUMIFS(INDIRECT($F$1&amp;$F215&amp;":"&amp;$F215),INDIRECT($F$1&amp;dbP!$D$2&amp;":"&amp;dbP!$D$2),"&gt;="&amp;AR$6,INDIRECT($F$1&amp;dbP!$D$2&amp;":"&amp;dbP!$D$2),"&lt;="&amp;AR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S215" s="1">
        <f ca="1">SUMIFS(INDIRECT($F$1&amp;$F215&amp;":"&amp;$F215),INDIRECT($F$1&amp;dbP!$D$2&amp;":"&amp;dbP!$D$2),"&gt;="&amp;AS$6,INDIRECT($F$1&amp;dbP!$D$2&amp;":"&amp;dbP!$D$2),"&lt;="&amp;AS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T215" s="1">
        <f ca="1">SUMIFS(INDIRECT($F$1&amp;$F215&amp;":"&amp;$F215),INDIRECT($F$1&amp;dbP!$D$2&amp;":"&amp;dbP!$D$2),"&gt;="&amp;AT$6,INDIRECT($F$1&amp;dbP!$D$2&amp;":"&amp;dbP!$D$2),"&lt;="&amp;AT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U215" s="1">
        <f ca="1">SUMIFS(INDIRECT($F$1&amp;$F215&amp;":"&amp;$F215),INDIRECT($F$1&amp;dbP!$D$2&amp;":"&amp;dbP!$D$2),"&gt;="&amp;AU$6,INDIRECT($F$1&amp;dbP!$D$2&amp;":"&amp;dbP!$D$2),"&lt;="&amp;AU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V215" s="1">
        <f ca="1">SUMIFS(INDIRECT($F$1&amp;$F215&amp;":"&amp;$F215),INDIRECT($F$1&amp;dbP!$D$2&amp;":"&amp;dbP!$D$2),"&gt;="&amp;AV$6,INDIRECT($F$1&amp;dbP!$D$2&amp;":"&amp;dbP!$D$2),"&lt;="&amp;AV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W215" s="1">
        <f ca="1">SUMIFS(INDIRECT($F$1&amp;$F215&amp;":"&amp;$F215),INDIRECT($F$1&amp;dbP!$D$2&amp;":"&amp;dbP!$D$2),"&gt;="&amp;AW$6,INDIRECT($F$1&amp;dbP!$D$2&amp;":"&amp;dbP!$D$2),"&lt;="&amp;AW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X215" s="1">
        <f ca="1">SUMIFS(INDIRECT($F$1&amp;$F215&amp;":"&amp;$F215),INDIRECT($F$1&amp;dbP!$D$2&amp;":"&amp;dbP!$D$2),"&gt;="&amp;AX$6,INDIRECT($F$1&amp;dbP!$D$2&amp;":"&amp;dbP!$D$2),"&lt;="&amp;AX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Y215" s="1">
        <f ca="1">SUMIFS(INDIRECT($F$1&amp;$F215&amp;":"&amp;$F215),INDIRECT($F$1&amp;dbP!$D$2&amp;":"&amp;dbP!$D$2),"&gt;="&amp;AY$6,INDIRECT($F$1&amp;dbP!$D$2&amp;":"&amp;dbP!$D$2),"&lt;="&amp;AY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Z215" s="1">
        <f ca="1">SUMIFS(INDIRECT($F$1&amp;$F215&amp;":"&amp;$F215),INDIRECT($F$1&amp;dbP!$D$2&amp;":"&amp;dbP!$D$2),"&gt;="&amp;AZ$6,INDIRECT($F$1&amp;dbP!$D$2&amp;":"&amp;dbP!$D$2),"&lt;="&amp;AZ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A215" s="1">
        <f ca="1">SUMIFS(INDIRECT($F$1&amp;$F215&amp;":"&amp;$F215),INDIRECT($F$1&amp;dbP!$D$2&amp;":"&amp;dbP!$D$2),"&gt;="&amp;BA$6,INDIRECT($F$1&amp;dbP!$D$2&amp;":"&amp;dbP!$D$2),"&lt;="&amp;BA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B215" s="1">
        <f ca="1">SUMIFS(INDIRECT($F$1&amp;$F215&amp;":"&amp;$F215),INDIRECT($F$1&amp;dbP!$D$2&amp;":"&amp;dbP!$D$2),"&gt;="&amp;BB$6,INDIRECT($F$1&amp;dbP!$D$2&amp;":"&amp;dbP!$D$2),"&lt;="&amp;BB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C215" s="1">
        <f ca="1">SUMIFS(INDIRECT($F$1&amp;$F215&amp;":"&amp;$F215),INDIRECT($F$1&amp;dbP!$D$2&amp;":"&amp;dbP!$D$2),"&gt;="&amp;BC$6,INDIRECT($F$1&amp;dbP!$D$2&amp;":"&amp;dbP!$D$2),"&lt;="&amp;BC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D215" s="1">
        <f ca="1">SUMIFS(INDIRECT($F$1&amp;$F215&amp;":"&amp;$F215),INDIRECT($F$1&amp;dbP!$D$2&amp;":"&amp;dbP!$D$2),"&gt;="&amp;BD$6,INDIRECT($F$1&amp;dbP!$D$2&amp;":"&amp;dbP!$D$2),"&lt;="&amp;BD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E215" s="1">
        <f ca="1">SUMIFS(INDIRECT($F$1&amp;$F215&amp;":"&amp;$F215),INDIRECT($F$1&amp;dbP!$D$2&amp;":"&amp;dbP!$D$2),"&gt;="&amp;BE$6,INDIRECT($F$1&amp;dbP!$D$2&amp;":"&amp;dbP!$D$2),"&lt;="&amp;BE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</row>
    <row r="216" spans="1:57" x14ac:dyDescent="0.3">
      <c r="B216" s="1">
        <f>MAX(B$153:B215)+1</f>
        <v>79</v>
      </c>
      <c r="F216" s="1" t="str">
        <f ca="1">INDIRECT($B$1&amp;Items!H$2&amp;$B216)</f>
        <v>Y</v>
      </c>
      <c r="H216" s="13" t="str">
        <f ca="1">INDIRECT($B$1&amp;Items!E$2&amp;$B216)</f>
        <v>Начисление себестоимостных затрат</v>
      </c>
      <c r="I216" s="13" t="str">
        <f ca="1">IF(INDIRECT($B$1&amp;Items!F$2&amp;$B216)="",H216,INDIRECT($B$1&amp;Items!F$2&amp;$B216))</f>
        <v>Начисление затрат этапа-5 бизнес-процесса</v>
      </c>
      <c r="J216" s="1" t="str">
        <f ca="1">IF(INDIRECT($B$1&amp;Items!G$2&amp;$B216)="",IF(H216&lt;&gt;I216,"  "&amp;I216,I216),"    "&amp;INDIRECT($B$1&amp;Items!G$2&amp;$B216))</f>
        <v xml:space="preserve">    Затраты на доставку и продажу-9</v>
      </c>
      <c r="S216" s="1">
        <f ca="1">SUM($U216:INDIRECT(ADDRESS(ROW(),SUMIFS($1:$1,$5:$5,MAX($5:$5)))))</f>
        <v>698332</v>
      </c>
      <c r="V216" s="1">
        <f ca="1">SUMIFS(INDIRECT($F$1&amp;$F216&amp;":"&amp;$F216),INDIRECT($F$1&amp;dbP!$D$2&amp;":"&amp;dbP!$D$2),"&gt;="&amp;V$6,INDIRECT($F$1&amp;dbP!$D$2&amp;":"&amp;dbP!$D$2),"&lt;="&amp;V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W216" s="1">
        <f ca="1">SUMIFS(INDIRECT($F$1&amp;$F216&amp;":"&amp;$F216),INDIRECT($F$1&amp;dbP!$D$2&amp;":"&amp;dbP!$D$2),"&gt;="&amp;W$6,INDIRECT($F$1&amp;dbP!$D$2&amp;":"&amp;dbP!$D$2),"&lt;="&amp;W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X216" s="1">
        <f ca="1">SUMIFS(INDIRECT($F$1&amp;$F216&amp;":"&amp;$F216),INDIRECT($F$1&amp;dbP!$D$2&amp;":"&amp;dbP!$D$2),"&gt;="&amp;X$6,INDIRECT($F$1&amp;dbP!$D$2&amp;":"&amp;dbP!$D$2),"&lt;="&amp;X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698332</v>
      </c>
      <c r="Y216" s="1">
        <f ca="1">SUMIFS(INDIRECT($F$1&amp;$F216&amp;":"&amp;$F216),INDIRECT($F$1&amp;dbP!$D$2&amp;":"&amp;dbP!$D$2),"&gt;="&amp;Y$6,INDIRECT($F$1&amp;dbP!$D$2&amp;":"&amp;dbP!$D$2),"&lt;="&amp;Y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Z216" s="1">
        <f ca="1">SUMIFS(INDIRECT($F$1&amp;$F216&amp;":"&amp;$F216),INDIRECT($F$1&amp;dbP!$D$2&amp;":"&amp;dbP!$D$2),"&gt;="&amp;Z$6,INDIRECT($F$1&amp;dbP!$D$2&amp;":"&amp;dbP!$D$2),"&lt;="&amp;Z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A216" s="1">
        <f ca="1">SUMIFS(INDIRECT($F$1&amp;$F216&amp;":"&amp;$F216),INDIRECT($F$1&amp;dbP!$D$2&amp;":"&amp;dbP!$D$2),"&gt;="&amp;AA$6,INDIRECT($F$1&amp;dbP!$D$2&amp;":"&amp;dbP!$D$2),"&lt;="&amp;AA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B216" s="1">
        <f ca="1">SUMIFS(INDIRECT($F$1&amp;$F216&amp;":"&amp;$F216),INDIRECT($F$1&amp;dbP!$D$2&amp;":"&amp;dbP!$D$2),"&gt;="&amp;AB$6,INDIRECT($F$1&amp;dbP!$D$2&amp;":"&amp;dbP!$D$2),"&lt;="&amp;AB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C216" s="1">
        <f ca="1">SUMIFS(INDIRECT($F$1&amp;$F216&amp;":"&amp;$F216),INDIRECT($F$1&amp;dbP!$D$2&amp;":"&amp;dbP!$D$2),"&gt;="&amp;AC$6,INDIRECT($F$1&amp;dbP!$D$2&amp;":"&amp;dbP!$D$2),"&lt;="&amp;AC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D216" s="1">
        <f ca="1">SUMIFS(INDIRECT($F$1&amp;$F216&amp;":"&amp;$F216),INDIRECT($F$1&amp;dbP!$D$2&amp;":"&amp;dbP!$D$2),"&gt;="&amp;AD$6,INDIRECT($F$1&amp;dbP!$D$2&amp;":"&amp;dbP!$D$2),"&lt;="&amp;AD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E216" s="1">
        <f ca="1">SUMIFS(INDIRECT($F$1&amp;$F216&amp;":"&amp;$F216),INDIRECT($F$1&amp;dbP!$D$2&amp;":"&amp;dbP!$D$2),"&gt;="&amp;AE$6,INDIRECT($F$1&amp;dbP!$D$2&amp;":"&amp;dbP!$D$2),"&lt;="&amp;AE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F216" s="1">
        <f ca="1">SUMIFS(INDIRECT($F$1&amp;$F216&amp;":"&amp;$F216),INDIRECT($F$1&amp;dbP!$D$2&amp;":"&amp;dbP!$D$2),"&gt;="&amp;AF$6,INDIRECT($F$1&amp;dbP!$D$2&amp;":"&amp;dbP!$D$2),"&lt;="&amp;AF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G216" s="1">
        <f ca="1">SUMIFS(INDIRECT($F$1&amp;$F216&amp;":"&amp;$F216),INDIRECT($F$1&amp;dbP!$D$2&amp;":"&amp;dbP!$D$2),"&gt;="&amp;AG$6,INDIRECT($F$1&amp;dbP!$D$2&amp;":"&amp;dbP!$D$2),"&lt;="&amp;AG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H216" s="1">
        <f ca="1">SUMIFS(INDIRECT($F$1&amp;$F216&amp;":"&amp;$F216),INDIRECT($F$1&amp;dbP!$D$2&amp;":"&amp;dbP!$D$2),"&gt;="&amp;AH$6,INDIRECT($F$1&amp;dbP!$D$2&amp;":"&amp;dbP!$D$2),"&lt;="&amp;AH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I216" s="1">
        <f ca="1">SUMIFS(INDIRECT($F$1&amp;$F216&amp;":"&amp;$F216),INDIRECT($F$1&amp;dbP!$D$2&amp;":"&amp;dbP!$D$2),"&gt;="&amp;AI$6,INDIRECT($F$1&amp;dbP!$D$2&amp;":"&amp;dbP!$D$2),"&lt;="&amp;AI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J216" s="1">
        <f ca="1">SUMIFS(INDIRECT($F$1&amp;$F216&amp;":"&amp;$F216),INDIRECT($F$1&amp;dbP!$D$2&amp;":"&amp;dbP!$D$2),"&gt;="&amp;AJ$6,INDIRECT($F$1&amp;dbP!$D$2&amp;":"&amp;dbP!$D$2),"&lt;="&amp;AJ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K216" s="1">
        <f ca="1">SUMIFS(INDIRECT($F$1&amp;$F216&amp;":"&amp;$F216),INDIRECT($F$1&amp;dbP!$D$2&amp;":"&amp;dbP!$D$2),"&gt;="&amp;AK$6,INDIRECT($F$1&amp;dbP!$D$2&amp;":"&amp;dbP!$D$2),"&lt;="&amp;AK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L216" s="1">
        <f ca="1">SUMIFS(INDIRECT($F$1&amp;$F216&amp;":"&amp;$F216),INDIRECT($F$1&amp;dbP!$D$2&amp;":"&amp;dbP!$D$2),"&gt;="&amp;AL$6,INDIRECT($F$1&amp;dbP!$D$2&amp;":"&amp;dbP!$D$2),"&lt;="&amp;AL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M216" s="1">
        <f ca="1">SUMIFS(INDIRECT($F$1&amp;$F216&amp;":"&amp;$F216),INDIRECT($F$1&amp;dbP!$D$2&amp;":"&amp;dbP!$D$2),"&gt;="&amp;AM$6,INDIRECT($F$1&amp;dbP!$D$2&amp;":"&amp;dbP!$D$2),"&lt;="&amp;AM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N216" s="1">
        <f ca="1">SUMIFS(INDIRECT($F$1&amp;$F216&amp;":"&amp;$F216),INDIRECT($F$1&amp;dbP!$D$2&amp;":"&amp;dbP!$D$2),"&gt;="&amp;AN$6,INDIRECT($F$1&amp;dbP!$D$2&amp;":"&amp;dbP!$D$2),"&lt;="&amp;AN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O216" s="1">
        <f ca="1">SUMIFS(INDIRECT($F$1&amp;$F216&amp;":"&amp;$F216),INDIRECT($F$1&amp;dbP!$D$2&amp;":"&amp;dbP!$D$2),"&gt;="&amp;AO$6,INDIRECT($F$1&amp;dbP!$D$2&amp;":"&amp;dbP!$D$2),"&lt;="&amp;AO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P216" s="1">
        <f ca="1">SUMIFS(INDIRECT($F$1&amp;$F216&amp;":"&amp;$F216),INDIRECT($F$1&amp;dbP!$D$2&amp;":"&amp;dbP!$D$2),"&gt;="&amp;AP$6,INDIRECT($F$1&amp;dbP!$D$2&amp;":"&amp;dbP!$D$2),"&lt;="&amp;AP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Q216" s="1">
        <f ca="1">SUMIFS(INDIRECT($F$1&amp;$F216&amp;":"&amp;$F216),INDIRECT($F$1&amp;dbP!$D$2&amp;":"&amp;dbP!$D$2),"&gt;="&amp;AQ$6,INDIRECT($F$1&amp;dbP!$D$2&amp;":"&amp;dbP!$D$2),"&lt;="&amp;AQ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R216" s="1">
        <f ca="1">SUMIFS(INDIRECT($F$1&amp;$F216&amp;":"&amp;$F216),INDIRECT($F$1&amp;dbP!$D$2&amp;":"&amp;dbP!$D$2),"&gt;="&amp;AR$6,INDIRECT($F$1&amp;dbP!$D$2&amp;":"&amp;dbP!$D$2),"&lt;="&amp;AR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S216" s="1">
        <f ca="1">SUMIFS(INDIRECT($F$1&amp;$F216&amp;":"&amp;$F216),INDIRECT($F$1&amp;dbP!$D$2&amp;":"&amp;dbP!$D$2),"&gt;="&amp;AS$6,INDIRECT($F$1&amp;dbP!$D$2&amp;":"&amp;dbP!$D$2),"&lt;="&amp;AS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T216" s="1">
        <f ca="1">SUMIFS(INDIRECT($F$1&amp;$F216&amp;":"&amp;$F216),INDIRECT($F$1&amp;dbP!$D$2&amp;":"&amp;dbP!$D$2),"&gt;="&amp;AT$6,INDIRECT($F$1&amp;dbP!$D$2&amp;":"&amp;dbP!$D$2),"&lt;="&amp;AT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U216" s="1">
        <f ca="1">SUMIFS(INDIRECT($F$1&amp;$F216&amp;":"&amp;$F216),INDIRECT($F$1&amp;dbP!$D$2&amp;":"&amp;dbP!$D$2),"&gt;="&amp;AU$6,INDIRECT($F$1&amp;dbP!$D$2&amp;":"&amp;dbP!$D$2),"&lt;="&amp;AU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V216" s="1">
        <f ca="1">SUMIFS(INDIRECT($F$1&amp;$F216&amp;":"&amp;$F216),INDIRECT($F$1&amp;dbP!$D$2&amp;":"&amp;dbP!$D$2),"&gt;="&amp;AV$6,INDIRECT($F$1&amp;dbP!$D$2&amp;":"&amp;dbP!$D$2),"&lt;="&amp;AV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W216" s="1">
        <f ca="1">SUMIFS(INDIRECT($F$1&amp;$F216&amp;":"&amp;$F216),INDIRECT($F$1&amp;dbP!$D$2&amp;":"&amp;dbP!$D$2),"&gt;="&amp;AW$6,INDIRECT($F$1&amp;dbP!$D$2&amp;":"&amp;dbP!$D$2),"&lt;="&amp;AW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X216" s="1">
        <f ca="1">SUMIFS(INDIRECT($F$1&amp;$F216&amp;":"&amp;$F216),INDIRECT($F$1&amp;dbP!$D$2&amp;":"&amp;dbP!$D$2),"&gt;="&amp;AX$6,INDIRECT($F$1&amp;dbP!$D$2&amp;":"&amp;dbP!$D$2),"&lt;="&amp;AX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Y216" s="1">
        <f ca="1">SUMIFS(INDIRECT($F$1&amp;$F216&amp;":"&amp;$F216),INDIRECT($F$1&amp;dbP!$D$2&amp;":"&amp;dbP!$D$2),"&gt;="&amp;AY$6,INDIRECT($F$1&amp;dbP!$D$2&amp;":"&amp;dbP!$D$2),"&lt;="&amp;AY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Z216" s="1">
        <f ca="1">SUMIFS(INDIRECT($F$1&amp;$F216&amp;":"&amp;$F216),INDIRECT($F$1&amp;dbP!$D$2&amp;":"&amp;dbP!$D$2),"&gt;="&amp;AZ$6,INDIRECT($F$1&amp;dbP!$D$2&amp;":"&amp;dbP!$D$2),"&lt;="&amp;AZ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A216" s="1">
        <f ca="1">SUMIFS(INDIRECT($F$1&amp;$F216&amp;":"&amp;$F216),INDIRECT($F$1&amp;dbP!$D$2&amp;":"&amp;dbP!$D$2),"&gt;="&amp;BA$6,INDIRECT($F$1&amp;dbP!$D$2&amp;":"&amp;dbP!$D$2),"&lt;="&amp;BA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B216" s="1">
        <f ca="1">SUMIFS(INDIRECT($F$1&amp;$F216&amp;":"&amp;$F216),INDIRECT($F$1&amp;dbP!$D$2&amp;":"&amp;dbP!$D$2),"&gt;="&amp;BB$6,INDIRECT($F$1&amp;dbP!$D$2&amp;":"&amp;dbP!$D$2),"&lt;="&amp;BB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C216" s="1">
        <f ca="1">SUMIFS(INDIRECT($F$1&amp;$F216&amp;":"&amp;$F216),INDIRECT($F$1&amp;dbP!$D$2&amp;":"&amp;dbP!$D$2),"&gt;="&amp;BC$6,INDIRECT($F$1&amp;dbP!$D$2&amp;":"&amp;dbP!$D$2),"&lt;="&amp;BC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D216" s="1">
        <f ca="1">SUMIFS(INDIRECT($F$1&amp;$F216&amp;":"&amp;$F216),INDIRECT($F$1&amp;dbP!$D$2&amp;":"&amp;dbP!$D$2),"&gt;="&amp;BD$6,INDIRECT($F$1&amp;dbP!$D$2&amp;":"&amp;dbP!$D$2),"&lt;="&amp;BD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E216" s="1">
        <f ca="1">SUMIFS(INDIRECT($F$1&amp;$F216&amp;":"&amp;$F216),INDIRECT($F$1&amp;dbP!$D$2&amp;":"&amp;dbP!$D$2),"&gt;="&amp;BE$6,INDIRECT($F$1&amp;dbP!$D$2&amp;":"&amp;dbP!$D$2),"&lt;="&amp;BE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</row>
    <row r="217" spans="1:57" x14ac:dyDescent="0.3">
      <c r="B217" s="1">
        <f>MAX(B$153:B216)+1</f>
        <v>80</v>
      </c>
      <c r="F217" s="1" t="str">
        <f ca="1">INDIRECT($B$1&amp;Items!H$2&amp;$B217)</f>
        <v>Y</v>
      </c>
      <c r="H217" s="13" t="str">
        <f ca="1">INDIRECT($B$1&amp;Items!E$2&amp;$B217)</f>
        <v>Начисление себестоимостных затрат</v>
      </c>
      <c r="I217" s="13" t="str">
        <f ca="1">IF(INDIRECT($B$1&amp;Items!F$2&amp;$B217)="",H217,INDIRECT($B$1&amp;Items!F$2&amp;$B217))</f>
        <v>Начисление затрат этапа-5 бизнес-процесса</v>
      </c>
      <c r="J217" s="1" t="str">
        <f ca="1">IF(INDIRECT($B$1&amp;Items!G$2&amp;$B217)="",IF(H217&lt;&gt;I217,"  "&amp;I217,I217),"    "&amp;INDIRECT($B$1&amp;Items!G$2&amp;$B217))</f>
        <v xml:space="preserve">    Затраты на доставку и продажу-10</v>
      </c>
      <c r="S217" s="1">
        <f ca="1">SUM($U217:INDIRECT(ADDRESS(ROW(),SUMIFS($1:$1,$5:$5,MAX($5:$5)))))</f>
        <v>656805.24</v>
      </c>
      <c r="V217" s="1">
        <f ca="1">SUMIFS(INDIRECT($F$1&amp;$F217&amp;":"&amp;$F217),INDIRECT($F$1&amp;dbP!$D$2&amp;":"&amp;dbP!$D$2),"&gt;="&amp;V$6,INDIRECT($F$1&amp;dbP!$D$2&amp;":"&amp;dbP!$D$2),"&lt;="&amp;V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W217" s="1">
        <f ca="1">SUMIFS(INDIRECT($F$1&amp;$F217&amp;":"&amp;$F217),INDIRECT($F$1&amp;dbP!$D$2&amp;":"&amp;dbP!$D$2),"&gt;="&amp;W$6,INDIRECT($F$1&amp;dbP!$D$2&amp;":"&amp;dbP!$D$2),"&lt;="&amp;W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X217" s="1">
        <f ca="1">SUMIFS(INDIRECT($F$1&amp;$F217&amp;":"&amp;$F217),INDIRECT($F$1&amp;dbP!$D$2&amp;":"&amp;dbP!$D$2),"&gt;="&amp;X$6,INDIRECT($F$1&amp;dbP!$D$2&amp;":"&amp;dbP!$D$2),"&lt;="&amp;X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656805.24</v>
      </c>
      <c r="Y217" s="1">
        <f ca="1">SUMIFS(INDIRECT($F$1&amp;$F217&amp;":"&amp;$F217),INDIRECT($F$1&amp;dbP!$D$2&amp;":"&amp;dbP!$D$2),"&gt;="&amp;Y$6,INDIRECT($F$1&amp;dbP!$D$2&amp;":"&amp;dbP!$D$2),"&lt;="&amp;Y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Z217" s="1">
        <f ca="1">SUMIFS(INDIRECT($F$1&amp;$F217&amp;":"&amp;$F217),INDIRECT($F$1&amp;dbP!$D$2&amp;":"&amp;dbP!$D$2),"&gt;="&amp;Z$6,INDIRECT($F$1&amp;dbP!$D$2&amp;":"&amp;dbP!$D$2),"&lt;="&amp;Z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A217" s="1">
        <f ca="1">SUMIFS(INDIRECT($F$1&amp;$F217&amp;":"&amp;$F217),INDIRECT($F$1&amp;dbP!$D$2&amp;":"&amp;dbP!$D$2),"&gt;="&amp;AA$6,INDIRECT($F$1&amp;dbP!$D$2&amp;":"&amp;dbP!$D$2),"&lt;="&amp;AA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B217" s="1">
        <f ca="1">SUMIFS(INDIRECT($F$1&amp;$F217&amp;":"&amp;$F217),INDIRECT($F$1&amp;dbP!$D$2&amp;":"&amp;dbP!$D$2),"&gt;="&amp;AB$6,INDIRECT($F$1&amp;dbP!$D$2&amp;":"&amp;dbP!$D$2),"&lt;="&amp;AB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C217" s="1">
        <f ca="1">SUMIFS(INDIRECT($F$1&amp;$F217&amp;":"&amp;$F217),INDIRECT($F$1&amp;dbP!$D$2&amp;":"&amp;dbP!$D$2),"&gt;="&amp;AC$6,INDIRECT($F$1&amp;dbP!$D$2&amp;":"&amp;dbP!$D$2),"&lt;="&amp;AC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D217" s="1">
        <f ca="1">SUMIFS(INDIRECT($F$1&amp;$F217&amp;":"&amp;$F217),INDIRECT($F$1&amp;dbP!$D$2&amp;":"&amp;dbP!$D$2),"&gt;="&amp;AD$6,INDIRECT($F$1&amp;dbP!$D$2&amp;":"&amp;dbP!$D$2),"&lt;="&amp;AD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E217" s="1">
        <f ca="1">SUMIFS(INDIRECT($F$1&amp;$F217&amp;":"&amp;$F217),INDIRECT($F$1&amp;dbP!$D$2&amp;":"&amp;dbP!$D$2),"&gt;="&amp;AE$6,INDIRECT($F$1&amp;dbP!$D$2&amp;":"&amp;dbP!$D$2),"&lt;="&amp;AE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F217" s="1">
        <f ca="1">SUMIFS(INDIRECT($F$1&amp;$F217&amp;":"&amp;$F217),INDIRECT($F$1&amp;dbP!$D$2&amp;":"&amp;dbP!$D$2),"&gt;="&amp;AF$6,INDIRECT($F$1&amp;dbP!$D$2&amp;":"&amp;dbP!$D$2),"&lt;="&amp;AF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G217" s="1">
        <f ca="1">SUMIFS(INDIRECT($F$1&amp;$F217&amp;":"&amp;$F217),INDIRECT($F$1&amp;dbP!$D$2&amp;":"&amp;dbP!$D$2),"&gt;="&amp;AG$6,INDIRECT($F$1&amp;dbP!$D$2&amp;":"&amp;dbP!$D$2),"&lt;="&amp;AG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H217" s="1">
        <f ca="1">SUMIFS(INDIRECT($F$1&amp;$F217&amp;":"&amp;$F217),INDIRECT($F$1&amp;dbP!$D$2&amp;":"&amp;dbP!$D$2),"&gt;="&amp;AH$6,INDIRECT($F$1&amp;dbP!$D$2&amp;":"&amp;dbP!$D$2),"&lt;="&amp;AH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I217" s="1">
        <f ca="1">SUMIFS(INDIRECT($F$1&amp;$F217&amp;":"&amp;$F217),INDIRECT($F$1&amp;dbP!$D$2&amp;":"&amp;dbP!$D$2),"&gt;="&amp;AI$6,INDIRECT($F$1&amp;dbP!$D$2&amp;":"&amp;dbP!$D$2),"&lt;="&amp;AI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J217" s="1">
        <f ca="1">SUMIFS(INDIRECT($F$1&amp;$F217&amp;":"&amp;$F217),INDIRECT($F$1&amp;dbP!$D$2&amp;":"&amp;dbP!$D$2),"&gt;="&amp;AJ$6,INDIRECT($F$1&amp;dbP!$D$2&amp;":"&amp;dbP!$D$2),"&lt;="&amp;AJ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K217" s="1">
        <f ca="1">SUMIFS(INDIRECT($F$1&amp;$F217&amp;":"&amp;$F217),INDIRECT($F$1&amp;dbP!$D$2&amp;":"&amp;dbP!$D$2),"&gt;="&amp;AK$6,INDIRECT($F$1&amp;dbP!$D$2&amp;":"&amp;dbP!$D$2),"&lt;="&amp;AK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L217" s="1">
        <f ca="1">SUMIFS(INDIRECT($F$1&amp;$F217&amp;":"&amp;$F217),INDIRECT($F$1&amp;dbP!$D$2&amp;":"&amp;dbP!$D$2),"&gt;="&amp;AL$6,INDIRECT($F$1&amp;dbP!$D$2&amp;":"&amp;dbP!$D$2),"&lt;="&amp;AL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M217" s="1">
        <f ca="1">SUMIFS(INDIRECT($F$1&amp;$F217&amp;":"&amp;$F217),INDIRECT($F$1&amp;dbP!$D$2&amp;":"&amp;dbP!$D$2),"&gt;="&amp;AM$6,INDIRECT($F$1&amp;dbP!$D$2&amp;":"&amp;dbP!$D$2),"&lt;="&amp;AM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N217" s="1">
        <f ca="1">SUMIFS(INDIRECT($F$1&amp;$F217&amp;":"&amp;$F217),INDIRECT($F$1&amp;dbP!$D$2&amp;":"&amp;dbP!$D$2),"&gt;="&amp;AN$6,INDIRECT($F$1&amp;dbP!$D$2&amp;":"&amp;dbP!$D$2),"&lt;="&amp;AN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O217" s="1">
        <f ca="1">SUMIFS(INDIRECT($F$1&amp;$F217&amp;":"&amp;$F217),INDIRECT($F$1&amp;dbP!$D$2&amp;":"&amp;dbP!$D$2),"&gt;="&amp;AO$6,INDIRECT($F$1&amp;dbP!$D$2&amp;":"&amp;dbP!$D$2),"&lt;="&amp;AO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P217" s="1">
        <f ca="1">SUMIFS(INDIRECT($F$1&amp;$F217&amp;":"&amp;$F217),INDIRECT($F$1&amp;dbP!$D$2&amp;":"&amp;dbP!$D$2),"&gt;="&amp;AP$6,INDIRECT($F$1&amp;dbP!$D$2&amp;":"&amp;dbP!$D$2),"&lt;="&amp;AP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Q217" s="1">
        <f ca="1">SUMIFS(INDIRECT($F$1&amp;$F217&amp;":"&amp;$F217),INDIRECT($F$1&amp;dbP!$D$2&amp;":"&amp;dbP!$D$2),"&gt;="&amp;AQ$6,INDIRECT($F$1&amp;dbP!$D$2&amp;":"&amp;dbP!$D$2),"&lt;="&amp;AQ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R217" s="1">
        <f ca="1">SUMIFS(INDIRECT($F$1&amp;$F217&amp;":"&amp;$F217),INDIRECT($F$1&amp;dbP!$D$2&amp;":"&amp;dbP!$D$2),"&gt;="&amp;AR$6,INDIRECT($F$1&amp;dbP!$D$2&amp;":"&amp;dbP!$D$2),"&lt;="&amp;AR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S217" s="1">
        <f ca="1">SUMIFS(INDIRECT($F$1&amp;$F217&amp;":"&amp;$F217),INDIRECT($F$1&amp;dbP!$D$2&amp;":"&amp;dbP!$D$2),"&gt;="&amp;AS$6,INDIRECT($F$1&amp;dbP!$D$2&amp;":"&amp;dbP!$D$2),"&lt;="&amp;AS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T217" s="1">
        <f ca="1">SUMIFS(INDIRECT($F$1&amp;$F217&amp;":"&amp;$F217),INDIRECT($F$1&amp;dbP!$D$2&amp;":"&amp;dbP!$D$2),"&gt;="&amp;AT$6,INDIRECT($F$1&amp;dbP!$D$2&amp;":"&amp;dbP!$D$2),"&lt;="&amp;AT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U217" s="1">
        <f ca="1">SUMIFS(INDIRECT($F$1&amp;$F217&amp;":"&amp;$F217),INDIRECT($F$1&amp;dbP!$D$2&amp;":"&amp;dbP!$D$2),"&gt;="&amp;AU$6,INDIRECT($F$1&amp;dbP!$D$2&amp;":"&amp;dbP!$D$2),"&lt;="&amp;AU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V217" s="1">
        <f ca="1">SUMIFS(INDIRECT($F$1&amp;$F217&amp;":"&amp;$F217),INDIRECT($F$1&amp;dbP!$D$2&amp;":"&amp;dbP!$D$2),"&gt;="&amp;AV$6,INDIRECT($F$1&amp;dbP!$D$2&amp;":"&amp;dbP!$D$2),"&lt;="&amp;AV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W217" s="1">
        <f ca="1">SUMIFS(INDIRECT($F$1&amp;$F217&amp;":"&amp;$F217),INDIRECT($F$1&amp;dbP!$D$2&amp;":"&amp;dbP!$D$2),"&gt;="&amp;AW$6,INDIRECT($F$1&amp;dbP!$D$2&amp;":"&amp;dbP!$D$2),"&lt;="&amp;AW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X217" s="1">
        <f ca="1">SUMIFS(INDIRECT($F$1&amp;$F217&amp;":"&amp;$F217),INDIRECT($F$1&amp;dbP!$D$2&amp;":"&amp;dbP!$D$2),"&gt;="&amp;AX$6,INDIRECT($F$1&amp;dbP!$D$2&amp;":"&amp;dbP!$D$2),"&lt;="&amp;AX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Y217" s="1">
        <f ca="1">SUMIFS(INDIRECT($F$1&amp;$F217&amp;":"&amp;$F217),INDIRECT($F$1&amp;dbP!$D$2&amp;":"&amp;dbP!$D$2),"&gt;="&amp;AY$6,INDIRECT($F$1&amp;dbP!$D$2&amp;":"&amp;dbP!$D$2),"&lt;="&amp;AY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Z217" s="1">
        <f ca="1">SUMIFS(INDIRECT($F$1&amp;$F217&amp;":"&amp;$F217),INDIRECT($F$1&amp;dbP!$D$2&amp;":"&amp;dbP!$D$2),"&gt;="&amp;AZ$6,INDIRECT($F$1&amp;dbP!$D$2&amp;":"&amp;dbP!$D$2),"&lt;="&amp;AZ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A217" s="1">
        <f ca="1">SUMIFS(INDIRECT($F$1&amp;$F217&amp;":"&amp;$F217),INDIRECT($F$1&amp;dbP!$D$2&amp;":"&amp;dbP!$D$2),"&gt;="&amp;BA$6,INDIRECT($F$1&amp;dbP!$D$2&amp;":"&amp;dbP!$D$2),"&lt;="&amp;BA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B217" s="1">
        <f ca="1">SUMIFS(INDIRECT($F$1&amp;$F217&amp;":"&amp;$F217),INDIRECT($F$1&amp;dbP!$D$2&amp;":"&amp;dbP!$D$2),"&gt;="&amp;BB$6,INDIRECT($F$1&amp;dbP!$D$2&amp;":"&amp;dbP!$D$2),"&lt;="&amp;BB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C217" s="1">
        <f ca="1">SUMIFS(INDIRECT($F$1&amp;$F217&amp;":"&amp;$F217),INDIRECT($F$1&amp;dbP!$D$2&amp;":"&amp;dbP!$D$2),"&gt;="&amp;BC$6,INDIRECT($F$1&amp;dbP!$D$2&amp;":"&amp;dbP!$D$2),"&lt;="&amp;BC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D217" s="1">
        <f ca="1">SUMIFS(INDIRECT($F$1&amp;$F217&amp;":"&amp;$F217),INDIRECT($F$1&amp;dbP!$D$2&amp;":"&amp;dbP!$D$2),"&gt;="&amp;BD$6,INDIRECT($F$1&amp;dbP!$D$2&amp;":"&amp;dbP!$D$2),"&lt;="&amp;BD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E217" s="1">
        <f ca="1">SUMIFS(INDIRECT($F$1&amp;$F217&amp;":"&amp;$F217),INDIRECT($F$1&amp;dbP!$D$2&amp;":"&amp;dbP!$D$2),"&gt;="&amp;BE$6,INDIRECT($F$1&amp;dbP!$D$2&amp;":"&amp;dbP!$D$2),"&lt;="&amp;BE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</row>
    <row r="218" spans="1:57" ht="4.95" customHeight="1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</row>
    <row r="220" spans="1:57" x14ac:dyDescent="0.3">
      <c r="H220" s="1" t="s">
        <v>151</v>
      </c>
    </row>
    <row r="222" spans="1:57" x14ac:dyDescent="0.3">
      <c r="B222" s="1">
        <f>ROW(Items!A9)</f>
        <v>9</v>
      </c>
      <c r="D222" s="1">
        <f ca="1">INDIRECT($B$1&amp;Items!T$2&amp;$B222)</f>
        <v>0</v>
      </c>
      <c r="F222" s="1" t="str">
        <f ca="1">INDIRECT($B$1&amp;Items!P$2&amp;$B222)</f>
        <v>Y</v>
      </c>
      <c r="H222" s="13" t="str">
        <f ca="1">INDIRECT($B$1&amp;Items!M$2&amp;$B222)</f>
        <v>Поступление ДС от продаж</v>
      </c>
      <c r="I222" s="13" t="str">
        <f ca="1">IF(INDIRECT($B$1&amp;Items!N$2&amp;$B222)="",H222,INDIRECT($B$1&amp;Items!N$2&amp;$B222))</f>
        <v>Поступление ДС от продаж</v>
      </c>
      <c r="J222" s="1" t="str">
        <f ca="1">IF(INDIRECT($B$1&amp;Items!O$2&amp;$B222)="",IF(H222&lt;&gt;I222,"  "&amp;I222,I222),"    "&amp;INDIRECT($B$1&amp;Items!O$2&amp;$B222))</f>
        <v>Поступление ДС от продаж</v>
      </c>
      <c r="S222" s="1">
        <f ca="1">SUM($U222:INDIRECT(ADDRESS(ROW(),SUMIFS($1:$1,$5:$5,MAX($5:$5)))))</f>
        <v>67803230.650416076</v>
      </c>
      <c r="V222" s="1">
        <f ca="1">SUMIFS(INDIRECT($F$1&amp;$F222&amp;":"&amp;$F222),INDIRECT($F$1&amp;dbP!$D$2&amp;":"&amp;dbP!$D$2),"&gt;="&amp;V$6,INDIRECT($F$1&amp;dbP!$D$2&amp;":"&amp;dbP!$D$2),"&lt;="&amp;V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W222" s="1">
        <f ca="1">SUMIFS(INDIRECT($F$1&amp;$F222&amp;":"&amp;$F222),INDIRECT($F$1&amp;dbP!$D$2&amp;":"&amp;dbP!$D$2),"&gt;="&amp;W$6,INDIRECT($F$1&amp;dbP!$D$2&amp;":"&amp;dbP!$D$2),"&lt;="&amp;W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X222" s="1">
        <f ca="1">SUMIFS(INDIRECT($F$1&amp;$F222&amp;":"&amp;$F222),INDIRECT($F$1&amp;dbP!$D$2&amp;":"&amp;dbP!$D$2),"&gt;="&amp;X$6,INDIRECT($F$1&amp;dbP!$D$2&amp;":"&amp;dbP!$D$2),"&lt;="&amp;X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3928235.7393302638</v>
      </c>
      <c r="Y222" s="1">
        <f ca="1">SUMIFS(INDIRECT($F$1&amp;$F222&amp;":"&amp;$F222),INDIRECT($F$1&amp;dbP!$D$2&amp;":"&amp;dbP!$D$2),"&gt;="&amp;Y$6,INDIRECT($F$1&amp;dbP!$D$2&amp;":"&amp;dbP!$D$2),"&lt;="&amp;Y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3928235.7393302638</v>
      </c>
      <c r="Z222" s="1">
        <f ca="1">SUMIFS(INDIRECT($F$1&amp;$F222&amp;":"&amp;$F222),INDIRECT($F$1&amp;dbP!$D$2&amp;":"&amp;dbP!$D$2),"&gt;="&amp;Z$6,INDIRECT($F$1&amp;dbP!$D$2&amp;":"&amp;dbP!$D$2),"&lt;="&amp;Z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25157174.390501298</v>
      </c>
      <c r="AA222" s="1">
        <f ca="1">SUMIFS(INDIRECT($F$1&amp;$F222&amp;":"&amp;$F222),INDIRECT($F$1&amp;dbP!$D$2&amp;":"&amp;dbP!$D$2),"&gt;="&amp;AA$6,INDIRECT($F$1&amp;dbP!$D$2&amp;":"&amp;dbP!$D$2),"&lt;="&amp;AA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20340969.19512482</v>
      </c>
      <c r="AB222" s="1">
        <f ca="1">SUMIFS(INDIRECT($F$1&amp;$F222&amp;":"&amp;$F222),INDIRECT($F$1&amp;dbP!$D$2&amp;":"&amp;dbP!$D$2),"&gt;="&amp;AB$6,INDIRECT($F$1&amp;dbP!$D$2&amp;":"&amp;dbP!$D$2),"&lt;="&amp;AB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14448615.586129425</v>
      </c>
      <c r="AC222" s="1">
        <f ca="1">SUMIFS(INDIRECT($F$1&amp;$F222&amp;":"&amp;$F222),INDIRECT($F$1&amp;dbP!$D$2&amp;":"&amp;dbP!$D$2),"&gt;="&amp;AC$6,INDIRECT($F$1&amp;dbP!$D$2&amp;":"&amp;dbP!$D$2),"&lt;="&amp;AC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D222" s="1">
        <f ca="1">SUMIFS(INDIRECT($F$1&amp;$F222&amp;":"&amp;$F222),INDIRECT($F$1&amp;dbP!$D$2&amp;":"&amp;dbP!$D$2),"&gt;="&amp;AD$6,INDIRECT($F$1&amp;dbP!$D$2&amp;":"&amp;dbP!$D$2),"&lt;="&amp;AD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E222" s="1">
        <f ca="1">SUMIFS(INDIRECT($F$1&amp;$F222&amp;":"&amp;$F222),INDIRECT($F$1&amp;dbP!$D$2&amp;":"&amp;dbP!$D$2),"&gt;="&amp;AE$6,INDIRECT($F$1&amp;dbP!$D$2&amp;":"&amp;dbP!$D$2),"&lt;="&amp;AE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F222" s="1">
        <f ca="1">SUMIFS(INDIRECT($F$1&amp;$F222&amp;":"&amp;$F222),INDIRECT($F$1&amp;dbP!$D$2&amp;":"&amp;dbP!$D$2),"&gt;="&amp;AF$6,INDIRECT($F$1&amp;dbP!$D$2&amp;":"&amp;dbP!$D$2),"&lt;="&amp;AF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G222" s="1">
        <f ca="1">SUMIFS(INDIRECT($F$1&amp;$F222&amp;":"&amp;$F222),INDIRECT($F$1&amp;dbP!$D$2&amp;":"&amp;dbP!$D$2),"&gt;="&amp;AG$6,INDIRECT($F$1&amp;dbP!$D$2&amp;":"&amp;dbP!$D$2),"&lt;="&amp;AG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H222" s="1">
        <f ca="1">SUMIFS(INDIRECT($F$1&amp;$F222&amp;":"&amp;$F222),INDIRECT($F$1&amp;dbP!$D$2&amp;":"&amp;dbP!$D$2),"&gt;="&amp;AH$6,INDIRECT($F$1&amp;dbP!$D$2&amp;":"&amp;dbP!$D$2),"&lt;="&amp;AH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I222" s="1">
        <f ca="1">SUMIFS(INDIRECT($F$1&amp;$F222&amp;":"&amp;$F222),INDIRECT($F$1&amp;dbP!$D$2&amp;":"&amp;dbP!$D$2),"&gt;="&amp;AI$6,INDIRECT($F$1&amp;dbP!$D$2&amp;":"&amp;dbP!$D$2),"&lt;="&amp;AI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J222" s="1">
        <f ca="1">SUMIFS(INDIRECT($F$1&amp;$F222&amp;":"&amp;$F222),INDIRECT($F$1&amp;dbP!$D$2&amp;":"&amp;dbP!$D$2),"&gt;="&amp;AJ$6,INDIRECT($F$1&amp;dbP!$D$2&amp;":"&amp;dbP!$D$2),"&lt;="&amp;AJ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K222" s="1">
        <f ca="1">SUMIFS(INDIRECT($F$1&amp;$F222&amp;":"&amp;$F222),INDIRECT($F$1&amp;dbP!$D$2&amp;":"&amp;dbP!$D$2),"&gt;="&amp;AK$6,INDIRECT($F$1&amp;dbP!$D$2&amp;":"&amp;dbP!$D$2),"&lt;="&amp;AK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L222" s="1">
        <f ca="1">SUMIFS(INDIRECT($F$1&amp;$F222&amp;":"&amp;$F222),INDIRECT($F$1&amp;dbP!$D$2&amp;":"&amp;dbP!$D$2),"&gt;="&amp;AL$6,INDIRECT($F$1&amp;dbP!$D$2&amp;":"&amp;dbP!$D$2),"&lt;="&amp;AL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M222" s="1">
        <f ca="1">SUMIFS(INDIRECT($F$1&amp;$F222&amp;":"&amp;$F222),INDIRECT($F$1&amp;dbP!$D$2&amp;":"&amp;dbP!$D$2),"&gt;="&amp;AM$6,INDIRECT($F$1&amp;dbP!$D$2&amp;":"&amp;dbP!$D$2),"&lt;="&amp;AM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N222" s="1">
        <f ca="1">SUMIFS(INDIRECT($F$1&amp;$F222&amp;":"&amp;$F222),INDIRECT($F$1&amp;dbP!$D$2&amp;":"&amp;dbP!$D$2),"&gt;="&amp;AN$6,INDIRECT($F$1&amp;dbP!$D$2&amp;":"&amp;dbP!$D$2),"&lt;="&amp;AN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O222" s="1">
        <f ca="1">SUMIFS(INDIRECT($F$1&amp;$F222&amp;":"&amp;$F222),INDIRECT($F$1&amp;dbP!$D$2&amp;":"&amp;dbP!$D$2),"&gt;="&amp;AO$6,INDIRECT($F$1&amp;dbP!$D$2&amp;":"&amp;dbP!$D$2),"&lt;="&amp;AO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P222" s="1">
        <f ca="1">SUMIFS(INDIRECT($F$1&amp;$F222&amp;":"&amp;$F222),INDIRECT($F$1&amp;dbP!$D$2&amp;":"&amp;dbP!$D$2),"&gt;="&amp;AP$6,INDIRECT($F$1&amp;dbP!$D$2&amp;":"&amp;dbP!$D$2),"&lt;="&amp;AP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Q222" s="1">
        <f ca="1">SUMIFS(INDIRECT($F$1&amp;$F222&amp;":"&amp;$F222),INDIRECT($F$1&amp;dbP!$D$2&amp;":"&amp;dbP!$D$2),"&gt;="&amp;AQ$6,INDIRECT($F$1&amp;dbP!$D$2&amp;":"&amp;dbP!$D$2),"&lt;="&amp;AQ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R222" s="1">
        <f ca="1">SUMIFS(INDIRECT($F$1&amp;$F222&amp;":"&amp;$F222),INDIRECT($F$1&amp;dbP!$D$2&amp;":"&amp;dbP!$D$2),"&gt;="&amp;AR$6,INDIRECT($F$1&amp;dbP!$D$2&amp;":"&amp;dbP!$D$2),"&lt;="&amp;AR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S222" s="1">
        <f ca="1">SUMIFS(INDIRECT($F$1&amp;$F222&amp;":"&amp;$F222),INDIRECT($F$1&amp;dbP!$D$2&amp;":"&amp;dbP!$D$2),"&gt;="&amp;AS$6,INDIRECT($F$1&amp;dbP!$D$2&amp;":"&amp;dbP!$D$2),"&lt;="&amp;AS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T222" s="1">
        <f ca="1">SUMIFS(INDIRECT($F$1&amp;$F222&amp;":"&amp;$F222),INDIRECT($F$1&amp;dbP!$D$2&amp;":"&amp;dbP!$D$2),"&gt;="&amp;AT$6,INDIRECT($F$1&amp;dbP!$D$2&amp;":"&amp;dbP!$D$2),"&lt;="&amp;AT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U222" s="1">
        <f ca="1">SUMIFS(INDIRECT($F$1&amp;$F222&amp;":"&amp;$F222),INDIRECT($F$1&amp;dbP!$D$2&amp;":"&amp;dbP!$D$2),"&gt;="&amp;AU$6,INDIRECT($F$1&amp;dbP!$D$2&amp;":"&amp;dbP!$D$2),"&lt;="&amp;AU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V222" s="1">
        <f ca="1">SUMIFS(INDIRECT($F$1&amp;$F222&amp;":"&amp;$F222),INDIRECT($F$1&amp;dbP!$D$2&amp;":"&amp;dbP!$D$2),"&gt;="&amp;AV$6,INDIRECT($F$1&amp;dbP!$D$2&amp;":"&amp;dbP!$D$2),"&lt;="&amp;AV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W222" s="1">
        <f ca="1">SUMIFS(INDIRECT($F$1&amp;$F222&amp;":"&amp;$F222),INDIRECT($F$1&amp;dbP!$D$2&amp;":"&amp;dbP!$D$2),"&gt;="&amp;AW$6,INDIRECT($F$1&amp;dbP!$D$2&amp;":"&amp;dbP!$D$2),"&lt;="&amp;AW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X222" s="1">
        <f ca="1">SUMIFS(INDIRECT($F$1&amp;$F222&amp;":"&amp;$F222),INDIRECT($F$1&amp;dbP!$D$2&amp;":"&amp;dbP!$D$2),"&gt;="&amp;AX$6,INDIRECT($F$1&amp;dbP!$D$2&amp;":"&amp;dbP!$D$2),"&lt;="&amp;AX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Y222" s="1">
        <f ca="1">SUMIFS(INDIRECT($F$1&amp;$F222&amp;":"&amp;$F222),INDIRECT($F$1&amp;dbP!$D$2&amp;":"&amp;dbP!$D$2),"&gt;="&amp;AY$6,INDIRECT($F$1&amp;dbP!$D$2&amp;":"&amp;dbP!$D$2),"&lt;="&amp;AY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Z222" s="1">
        <f ca="1">SUMIFS(INDIRECT($F$1&amp;$F222&amp;":"&amp;$F222),INDIRECT($F$1&amp;dbP!$D$2&amp;":"&amp;dbP!$D$2),"&gt;="&amp;AZ$6,INDIRECT($F$1&amp;dbP!$D$2&amp;":"&amp;dbP!$D$2),"&lt;="&amp;AZ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A222" s="1">
        <f ca="1">SUMIFS(INDIRECT($F$1&amp;$F222&amp;":"&amp;$F222),INDIRECT($F$1&amp;dbP!$D$2&amp;":"&amp;dbP!$D$2),"&gt;="&amp;BA$6,INDIRECT($F$1&amp;dbP!$D$2&amp;":"&amp;dbP!$D$2),"&lt;="&amp;BA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B222" s="1">
        <f ca="1">SUMIFS(INDIRECT($F$1&amp;$F222&amp;":"&amp;$F222),INDIRECT($F$1&amp;dbP!$D$2&amp;":"&amp;dbP!$D$2),"&gt;="&amp;BB$6,INDIRECT($F$1&amp;dbP!$D$2&amp;":"&amp;dbP!$D$2),"&lt;="&amp;BB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C222" s="1">
        <f ca="1">SUMIFS(INDIRECT($F$1&amp;$F222&amp;":"&amp;$F222),INDIRECT($F$1&amp;dbP!$D$2&amp;":"&amp;dbP!$D$2),"&gt;="&amp;BC$6,INDIRECT($F$1&amp;dbP!$D$2&amp;":"&amp;dbP!$D$2),"&lt;="&amp;BC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D222" s="1">
        <f ca="1">SUMIFS(INDIRECT($F$1&amp;$F222&amp;":"&amp;$F222),INDIRECT($F$1&amp;dbP!$D$2&amp;":"&amp;dbP!$D$2),"&gt;="&amp;BD$6,INDIRECT($F$1&amp;dbP!$D$2&amp;":"&amp;dbP!$D$2),"&lt;="&amp;BD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E222" s="1">
        <f ca="1">SUMIFS(INDIRECT($F$1&amp;$F222&amp;":"&amp;$F222),INDIRECT($F$1&amp;dbP!$D$2&amp;":"&amp;dbP!$D$2),"&gt;="&amp;BE$6,INDIRECT($F$1&amp;dbP!$D$2&amp;":"&amp;dbP!$D$2),"&lt;="&amp;BE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</row>
    <row r="223" spans="1:57" x14ac:dyDescent="0.3">
      <c r="B223" s="1">
        <f>MAX(B$218:B222)+1</f>
        <v>10</v>
      </c>
      <c r="D223" s="1">
        <f ca="1">INDIRECT($B$1&amp;Items!T$2&amp;$B223)</f>
        <v>0</v>
      </c>
      <c r="F223" s="1" t="str">
        <f ca="1">INDIRECT($B$1&amp;Items!P$2&amp;$B223)</f>
        <v>Y</v>
      </c>
      <c r="H223" s="13" t="str">
        <f ca="1">INDIRECT($B$1&amp;Items!M$2&amp;$B223)</f>
        <v>Поступление ДС от продаж</v>
      </c>
      <c r="I223" s="13" t="str">
        <f ca="1">IF(INDIRECT($B$1&amp;Items!N$2&amp;$B223)="",H223,INDIRECT($B$1&amp;Items!N$2&amp;$B223))</f>
        <v>Поступления от реализации</v>
      </c>
      <c r="J223" s="1" t="str">
        <f ca="1">IF(INDIRECT($B$1&amp;Items!O$2&amp;$B223)="",IF(H223&lt;&gt;I223,"  "&amp;I223,I223),"    "&amp;INDIRECT($B$1&amp;Items!O$2&amp;$B223))</f>
        <v xml:space="preserve">  Поступления от реализации</v>
      </c>
      <c r="S223" s="1">
        <f ca="1">SUM($U223:INDIRECT(ADDRESS(ROW(),SUMIFS($1:$1,$5:$5,MAX($5:$5)))))</f>
        <v>67803230.650416076</v>
      </c>
      <c r="V223" s="1">
        <f ca="1">SUMIFS(INDIRECT($F$1&amp;$F223&amp;":"&amp;$F223),INDIRECT($F$1&amp;dbP!$D$2&amp;":"&amp;dbP!$D$2),"&gt;="&amp;V$6,INDIRECT($F$1&amp;dbP!$D$2&amp;":"&amp;dbP!$D$2),"&lt;="&amp;V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W223" s="1">
        <f ca="1">SUMIFS(INDIRECT($F$1&amp;$F223&amp;":"&amp;$F223),INDIRECT($F$1&amp;dbP!$D$2&amp;":"&amp;dbP!$D$2),"&gt;="&amp;W$6,INDIRECT($F$1&amp;dbP!$D$2&amp;":"&amp;dbP!$D$2),"&lt;="&amp;W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X223" s="1">
        <f ca="1">SUMIFS(INDIRECT($F$1&amp;$F223&amp;":"&amp;$F223),INDIRECT($F$1&amp;dbP!$D$2&amp;":"&amp;dbP!$D$2),"&gt;="&amp;X$6,INDIRECT($F$1&amp;dbP!$D$2&amp;":"&amp;dbP!$D$2),"&lt;="&amp;X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3928235.7393302638</v>
      </c>
      <c r="Y223" s="1">
        <f ca="1">SUMIFS(INDIRECT($F$1&amp;$F223&amp;":"&amp;$F223),INDIRECT($F$1&amp;dbP!$D$2&amp;":"&amp;dbP!$D$2),"&gt;="&amp;Y$6,INDIRECT($F$1&amp;dbP!$D$2&amp;":"&amp;dbP!$D$2),"&lt;="&amp;Y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3928235.7393302638</v>
      </c>
      <c r="Z223" s="1">
        <f ca="1">SUMIFS(INDIRECT($F$1&amp;$F223&amp;":"&amp;$F223),INDIRECT($F$1&amp;dbP!$D$2&amp;":"&amp;dbP!$D$2),"&gt;="&amp;Z$6,INDIRECT($F$1&amp;dbP!$D$2&amp;":"&amp;dbP!$D$2),"&lt;="&amp;Z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25157174.390501298</v>
      </c>
      <c r="AA223" s="1">
        <f ca="1">SUMIFS(INDIRECT($F$1&amp;$F223&amp;":"&amp;$F223),INDIRECT($F$1&amp;dbP!$D$2&amp;":"&amp;dbP!$D$2),"&gt;="&amp;AA$6,INDIRECT($F$1&amp;dbP!$D$2&amp;":"&amp;dbP!$D$2),"&lt;="&amp;AA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20340969.19512482</v>
      </c>
      <c r="AB223" s="1">
        <f ca="1">SUMIFS(INDIRECT($F$1&amp;$F223&amp;":"&amp;$F223),INDIRECT($F$1&amp;dbP!$D$2&amp;":"&amp;dbP!$D$2),"&gt;="&amp;AB$6,INDIRECT($F$1&amp;dbP!$D$2&amp;":"&amp;dbP!$D$2),"&lt;="&amp;AB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14448615.586129425</v>
      </c>
      <c r="AC223" s="1">
        <f ca="1">SUMIFS(INDIRECT($F$1&amp;$F223&amp;":"&amp;$F223),INDIRECT($F$1&amp;dbP!$D$2&amp;":"&amp;dbP!$D$2),"&gt;="&amp;AC$6,INDIRECT($F$1&amp;dbP!$D$2&amp;":"&amp;dbP!$D$2),"&lt;="&amp;AC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D223" s="1">
        <f ca="1">SUMIFS(INDIRECT($F$1&amp;$F223&amp;":"&amp;$F223),INDIRECT($F$1&amp;dbP!$D$2&amp;":"&amp;dbP!$D$2),"&gt;="&amp;AD$6,INDIRECT($F$1&amp;dbP!$D$2&amp;":"&amp;dbP!$D$2),"&lt;="&amp;AD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E223" s="1">
        <f ca="1">SUMIFS(INDIRECT($F$1&amp;$F223&amp;":"&amp;$F223),INDIRECT($F$1&amp;dbP!$D$2&amp;":"&amp;dbP!$D$2),"&gt;="&amp;AE$6,INDIRECT($F$1&amp;dbP!$D$2&amp;":"&amp;dbP!$D$2),"&lt;="&amp;AE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F223" s="1">
        <f ca="1">SUMIFS(INDIRECT($F$1&amp;$F223&amp;":"&amp;$F223),INDIRECT($F$1&amp;dbP!$D$2&amp;":"&amp;dbP!$D$2),"&gt;="&amp;AF$6,INDIRECT($F$1&amp;dbP!$D$2&amp;":"&amp;dbP!$D$2),"&lt;="&amp;AF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G223" s="1">
        <f ca="1">SUMIFS(INDIRECT($F$1&amp;$F223&amp;":"&amp;$F223),INDIRECT($F$1&amp;dbP!$D$2&amp;":"&amp;dbP!$D$2),"&gt;="&amp;AG$6,INDIRECT($F$1&amp;dbP!$D$2&amp;":"&amp;dbP!$D$2),"&lt;="&amp;AG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H223" s="1">
        <f ca="1">SUMIFS(INDIRECT($F$1&amp;$F223&amp;":"&amp;$F223),INDIRECT($F$1&amp;dbP!$D$2&amp;":"&amp;dbP!$D$2),"&gt;="&amp;AH$6,INDIRECT($F$1&amp;dbP!$D$2&amp;":"&amp;dbP!$D$2),"&lt;="&amp;AH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I223" s="1">
        <f ca="1">SUMIFS(INDIRECT($F$1&amp;$F223&amp;":"&amp;$F223),INDIRECT($F$1&amp;dbP!$D$2&amp;":"&amp;dbP!$D$2),"&gt;="&amp;AI$6,INDIRECT($F$1&amp;dbP!$D$2&amp;":"&amp;dbP!$D$2),"&lt;="&amp;AI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J223" s="1">
        <f ca="1">SUMIFS(INDIRECT($F$1&amp;$F223&amp;":"&amp;$F223),INDIRECT($F$1&amp;dbP!$D$2&amp;":"&amp;dbP!$D$2),"&gt;="&amp;AJ$6,INDIRECT($F$1&amp;dbP!$D$2&amp;":"&amp;dbP!$D$2),"&lt;="&amp;AJ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K223" s="1">
        <f ca="1">SUMIFS(INDIRECT($F$1&amp;$F223&amp;":"&amp;$F223),INDIRECT($F$1&amp;dbP!$D$2&amp;":"&amp;dbP!$D$2),"&gt;="&amp;AK$6,INDIRECT($F$1&amp;dbP!$D$2&amp;":"&amp;dbP!$D$2),"&lt;="&amp;AK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L223" s="1">
        <f ca="1">SUMIFS(INDIRECT($F$1&amp;$F223&amp;":"&amp;$F223),INDIRECT($F$1&amp;dbP!$D$2&amp;":"&amp;dbP!$D$2),"&gt;="&amp;AL$6,INDIRECT($F$1&amp;dbP!$D$2&amp;":"&amp;dbP!$D$2),"&lt;="&amp;AL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M223" s="1">
        <f ca="1">SUMIFS(INDIRECT($F$1&amp;$F223&amp;":"&amp;$F223),INDIRECT($F$1&amp;dbP!$D$2&amp;":"&amp;dbP!$D$2),"&gt;="&amp;AM$6,INDIRECT($F$1&amp;dbP!$D$2&amp;":"&amp;dbP!$D$2),"&lt;="&amp;AM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N223" s="1">
        <f ca="1">SUMIFS(INDIRECT($F$1&amp;$F223&amp;":"&amp;$F223),INDIRECT($F$1&amp;dbP!$D$2&amp;":"&amp;dbP!$D$2),"&gt;="&amp;AN$6,INDIRECT($F$1&amp;dbP!$D$2&amp;":"&amp;dbP!$D$2),"&lt;="&amp;AN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O223" s="1">
        <f ca="1">SUMIFS(INDIRECT($F$1&amp;$F223&amp;":"&amp;$F223),INDIRECT($F$1&amp;dbP!$D$2&amp;":"&amp;dbP!$D$2),"&gt;="&amp;AO$6,INDIRECT($F$1&amp;dbP!$D$2&amp;":"&amp;dbP!$D$2),"&lt;="&amp;AO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P223" s="1">
        <f ca="1">SUMIFS(INDIRECT($F$1&amp;$F223&amp;":"&amp;$F223),INDIRECT($F$1&amp;dbP!$D$2&amp;":"&amp;dbP!$D$2),"&gt;="&amp;AP$6,INDIRECT($F$1&amp;dbP!$D$2&amp;":"&amp;dbP!$D$2),"&lt;="&amp;AP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Q223" s="1">
        <f ca="1">SUMIFS(INDIRECT($F$1&amp;$F223&amp;":"&amp;$F223),INDIRECT($F$1&amp;dbP!$D$2&amp;":"&amp;dbP!$D$2),"&gt;="&amp;AQ$6,INDIRECT($F$1&amp;dbP!$D$2&amp;":"&amp;dbP!$D$2),"&lt;="&amp;AQ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R223" s="1">
        <f ca="1">SUMIFS(INDIRECT($F$1&amp;$F223&amp;":"&amp;$F223),INDIRECT($F$1&amp;dbP!$D$2&amp;":"&amp;dbP!$D$2),"&gt;="&amp;AR$6,INDIRECT($F$1&amp;dbP!$D$2&amp;":"&amp;dbP!$D$2),"&lt;="&amp;AR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S223" s="1">
        <f ca="1">SUMIFS(INDIRECT($F$1&amp;$F223&amp;":"&amp;$F223),INDIRECT($F$1&amp;dbP!$D$2&amp;":"&amp;dbP!$D$2),"&gt;="&amp;AS$6,INDIRECT($F$1&amp;dbP!$D$2&amp;":"&amp;dbP!$D$2),"&lt;="&amp;AS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T223" s="1">
        <f ca="1">SUMIFS(INDIRECT($F$1&amp;$F223&amp;":"&amp;$F223),INDIRECT($F$1&amp;dbP!$D$2&amp;":"&amp;dbP!$D$2),"&gt;="&amp;AT$6,INDIRECT($F$1&amp;dbP!$D$2&amp;":"&amp;dbP!$D$2),"&lt;="&amp;AT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U223" s="1">
        <f ca="1">SUMIFS(INDIRECT($F$1&amp;$F223&amp;":"&amp;$F223),INDIRECT($F$1&amp;dbP!$D$2&amp;":"&amp;dbP!$D$2),"&gt;="&amp;AU$6,INDIRECT($F$1&amp;dbP!$D$2&amp;":"&amp;dbP!$D$2),"&lt;="&amp;AU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V223" s="1">
        <f ca="1">SUMIFS(INDIRECT($F$1&amp;$F223&amp;":"&amp;$F223),INDIRECT($F$1&amp;dbP!$D$2&amp;":"&amp;dbP!$D$2),"&gt;="&amp;AV$6,INDIRECT($F$1&amp;dbP!$D$2&amp;":"&amp;dbP!$D$2),"&lt;="&amp;AV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W223" s="1">
        <f ca="1">SUMIFS(INDIRECT($F$1&amp;$F223&amp;":"&amp;$F223),INDIRECT($F$1&amp;dbP!$D$2&amp;":"&amp;dbP!$D$2),"&gt;="&amp;AW$6,INDIRECT($F$1&amp;dbP!$D$2&amp;":"&amp;dbP!$D$2),"&lt;="&amp;AW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X223" s="1">
        <f ca="1">SUMIFS(INDIRECT($F$1&amp;$F223&amp;":"&amp;$F223),INDIRECT($F$1&amp;dbP!$D$2&amp;":"&amp;dbP!$D$2),"&gt;="&amp;AX$6,INDIRECT($F$1&amp;dbP!$D$2&amp;":"&amp;dbP!$D$2),"&lt;="&amp;AX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Y223" s="1">
        <f ca="1">SUMIFS(INDIRECT($F$1&amp;$F223&amp;":"&amp;$F223),INDIRECT($F$1&amp;dbP!$D$2&amp;":"&amp;dbP!$D$2),"&gt;="&amp;AY$6,INDIRECT($F$1&amp;dbP!$D$2&amp;":"&amp;dbP!$D$2),"&lt;="&amp;AY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Z223" s="1">
        <f ca="1">SUMIFS(INDIRECT($F$1&amp;$F223&amp;":"&amp;$F223),INDIRECT($F$1&amp;dbP!$D$2&amp;":"&amp;dbP!$D$2),"&gt;="&amp;AZ$6,INDIRECT($F$1&amp;dbP!$D$2&amp;":"&amp;dbP!$D$2),"&lt;="&amp;AZ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A223" s="1">
        <f ca="1">SUMIFS(INDIRECT($F$1&amp;$F223&amp;":"&amp;$F223),INDIRECT($F$1&amp;dbP!$D$2&amp;":"&amp;dbP!$D$2),"&gt;="&amp;BA$6,INDIRECT($F$1&amp;dbP!$D$2&amp;":"&amp;dbP!$D$2),"&lt;="&amp;BA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B223" s="1">
        <f ca="1">SUMIFS(INDIRECT($F$1&amp;$F223&amp;":"&amp;$F223),INDIRECT($F$1&amp;dbP!$D$2&amp;":"&amp;dbP!$D$2),"&gt;="&amp;BB$6,INDIRECT($F$1&amp;dbP!$D$2&amp;":"&amp;dbP!$D$2),"&lt;="&amp;BB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C223" s="1">
        <f ca="1">SUMIFS(INDIRECT($F$1&amp;$F223&amp;":"&amp;$F223),INDIRECT($F$1&amp;dbP!$D$2&amp;":"&amp;dbP!$D$2),"&gt;="&amp;BC$6,INDIRECT($F$1&amp;dbP!$D$2&amp;":"&amp;dbP!$D$2),"&lt;="&amp;BC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D223" s="1">
        <f ca="1">SUMIFS(INDIRECT($F$1&amp;$F223&amp;":"&amp;$F223),INDIRECT($F$1&amp;dbP!$D$2&amp;":"&amp;dbP!$D$2),"&gt;="&amp;BD$6,INDIRECT($F$1&amp;dbP!$D$2&amp;":"&amp;dbP!$D$2),"&lt;="&amp;BD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E223" s="1">
        <f ca="1">SUMIFS(INDIRECT($F$1&amp;$F223&amp;":"&amp;$F223),INDIRECT($F$1&amp;dbP!$D$2&amp;":"&amp;dbP!$D$2),"&gt;="&amp;BE$6,INDIRECT($F$1&amp;dbP!$D$2&amp;":"&amp;dbP!$D$2),"&lt;="&amp;BE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</row>
    <row r="224" spans="1:57" x14ac:dyDescent="0.3">
      <c r="B224" s="1">
        <f>MAX(B$218:B223)+1</f>
        <v>11</v>
      </c>
      <c r="D224" s="1" t="str">
        <f ca="1">INDIRECT($B$1&amp;Items!T$2&amp;$B224)</f>
        <v>CF(+)</v>
      </c>
      <c r="F224" s="1" t="str">
        <f ca="1">INDIRECT($B$1&amp;Items!P$2&amp;$B224)</f>
        <v>Y</v>
      </c>
      <c r="H224" s="13" t="str">
        <f ca="1">INDIRECT($B$1&amp;Items!M$2&amp;$B224)</f>
        <v>Поступление ДС от продаж</v>
      </c>
      <c r="I224" s="13" t="str">
        <f ca="1">IF(INDIRECT($B$1&amp;Items!N$2&amp;$B224)="",H224,INDIRECT($B$1&amp;Items!N$2&amp;$B224))</f>
        <v>Поступления от реализации</v>
      </c>
      <c r="J224" s="1" t="str">
        <f ca="1">IF(INDIRECT($B$1&amp;Items!O$2&amp;$B224)="",IF(H224&lt;&gt;I224,"  "&amp;I224,I224),"    "&amp;INDIRECT($B$1&amp;Items!O$2&amp;$B224))</f>
        <v xml:space="preserve">    Направление-1</v>
      </c>
      <c r="S224" s="1">
        <f ca="1">SUM($U224:INDIRECT(ADDRESS(ROW(),SUMIFS($1:$1,$5:$5,MAX($5:$5)))))</f>
        <v>19641178.696651317</v>
      </c>
      <c r="V224" s="1">
        <f ca="1">SUMIFS(INDIRECT($F$1&amp;$F224&amp;":"&amp;$F224),INDIRECT($F$1&amp;dbP!$D$2&amp;":"&amp;dbP!$D$2),"&gt;="&amp;V$6,INDIRECT($F$1&amp;dbP!$D$2&amp;":"&amp;dbP!$D$2),"&lt;="&amp;V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W224" s="1">
        <f ca="1">SUMIFS(INDIRECT($F$1&amp;$F224&amp;":"&amp;$F224),INDIRECT($F$1&amp;dbP!$D$2&amp;":"&amp;dbP!$D$2),"&gt;="&amp;W$6,INDIRECT($F$1&amp;dbP!$D$2&amp;":"&amp;dbP!$D$2),"&lt;="&amp;W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X224" s="1">
        <f ca="1">SUMIFS(INDIRECT($F$1&amp;$F224&amp;":"&amp;$F224),INDIRECT($F$1&amp;dbP!$D$2&amp;":"&amp;dbP!$D$2),"&gt;="&amp;X$6,INDIRECT($F$1&amp;dbP!$D$2&amp;":"&amp;dbP!$D$2),"&lt;="&amp;X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3928235.7393302638</v>
      </c>
      <c r="Y224" s="1">
        <f ca="1">SUMIFS(INDIRECT($F$1&amp;$F224&amp;":"&amp;$F224),INDIRECT($F$1&amp;dbP!$D$2&amp;":"&amp;dbP!$D$2),"&gt;="&amp;Y$6,INDIRECT($F$1&amp;dbP!$D$2&amp;":"&amp;dbP!$D$2),"&lt;="&amp;Y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3928235.7393302638</v>
      </c>
      <c r="Z224" s="1">
        <f ca="1">SUMIFS(INDIRECT($F$1&amp;$F224&amp;":"&amp;$F224),INDIRECT($F$1&amp;dbP!$D$2&amp;":"&amp;dbP!$D$2),"&gt;="&amp;Z$6,INDIRECT($F$1&amp;dbP!$D$2&amp;":"&amp;dbP!$D$2),"&lt;="&amp;Z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5892353.6089953948</v>
      </c>
      <c r="AA224" s="1">
        <f ca="1">SUMIFS(INDIRECT($F$1&amp;$F224&amp;":"&amp;$F224),INDIRECT($F$1&amp;dbP!$D$2&amp;":"&amp;dbP!$D$2),"&gt;="&amp;AA$6,INDIRECT($F$1&amp;dbP!$D$2&amp;":"&amp;dbP!$D$2),"&lt;="&amp;AA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5892353.6089953948</v>
      </c>
      <c r="AB224" s="1">
        <f ca="1">SUMIFS(INDIRECT($F$1&amp;$F224&amp;":"&amp;$F224),INDIRECT($F$1&amp;dbP!$D$2&amp;":"&amp;dbP!$D$2),"&gt;="&amp;AB$6,INDIRECT($F$1&amp;dbP!$D$2&amp;":"&amp;dbP!$D$2),"&lt;="&amp;AB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C224" s="1">
        <f ca="1">SUMIFS(INDIRECT($F$1&amp;$F224&amp;":"&amp;$F224),INDIRECT($F$1&amp;dbP!$D$2&amp;":"&amp;dbP!$D$2),"&gt;="&amp;AC$6,INDIRECT($F$1&amp;dbP!$D$2&amp;":"&amp;dbP!$D$2),"&lt;="&amp;AC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D224" s="1">
        <f ca="1">SUMIFS(INDIRECT($F$1&amp;$F224&amp;":"&amp;$F224),INDIRECT($F$1&amp;dbP!$D$2&amp;":"&amp;dbP!$D$2),"&gt;="&amp;AD$6,INDIRECT($F$1&amp;dbP!$D$2&amp;":"&amp;dbP!$D$2),"&lt;="&amp;AD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E224" s="1">
        <f ca="1">SUMIFS(INDIRECT($F$1&amp;$F224&amp;":"&amp;$F224),INDIRECT($F$1&amp;dbP!$D$2&amp;":"&amp;dbP!$D$2),"&gt;="&amp;AE$6,INDIRECT($F$1&amp;dbP!$D$2&amp;":"&amp;dbP!$D$2),"&lt;="&amp;AE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F224" s="1">
        <f ca="1">SUMIFS(INDIRECT($F$1&amp;$F224&amp;":"&amp;$F224),INDIRECT($F$1&amp;dbP!$D$2&amp;":"&amp;dbP!$D$2),"&gt;="&amp;AF$6,INDIRECT($F$1&amp;dbP!$D$2&amp;":"&amp;dbP!$D$2),"&lt;="&amp;AF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G224" s="1">
        <f ca="1">SUMIFS(INDIRECT($F$1&amp;$F224&amp;":"&amp;$F224),INDIRECT($F$1&amp;dbP!$D$2&amp;":"&amp;dbP!$D$2),"&gt;="&amp;AG$6,INDIRECT($F$1&amp;dbP!$D$2&amp;":"&amp;dbP!$D$2),"&lt;="&amp;AG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H224" s="1">
        <f ca="1">SUMIFS(INDIRECT($F$1&amp;$F224&amp;":"&amp;$F224),INDIRECT($F$1&amp;dbP!$D$2&amp;":"&amp;dbP!$D$2),"&gt;="&amp;AH$6,INDIRECT($F$1&amp;dbP!$D$2&amp;":"&amp;dbP!$D$2),"&lt;="&amp;AH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I224" s="1">
        <f ca="1">SUMIFS(INDIRECT($F$1&amp;$F224&amp;":"&amp;$F224),INDIRECT($F$1&amp;dbP!$D$2&amp;":"&amp;dbP!$D$2),"&gt;="&amp;AI$6,INDIRECT($F$1&amp;dbP!$D$2&amp;":"&amp;dbP!$D$2),"&lt;="&amp;AI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J224" s="1">
        <f ca="1">SUMIFS(INDIRECT($F$1&amp;$F224&amp;":"&amp;$F224),INDIRECT($F$1&amp;dbP!$D$2&amp;":"&amp;dbP!$D$2),"&gt;="&amp;AJ$6,INDIRECT($F$1&amp;dbP!$D$2&amp;":"&amp;dbP!$D$2),"&lt;="&amp;AJ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K224" s="1">
        <f ca="1">SUMIFS(INDIRECT($F$1&amp;$F224&amp;":"&amp;$F224),INDIRECT($F$1&amp;dbP!$D$2&amp;":"&amp;dbP!$D$2),"&gt;="&amp;AK$6,INDIRECT($F$1&amp;dbP!$D$2&amp;":"&amp;dbP!$D$2),"&lt;="&amp;AK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L224" s="1">
        <f ca="1">SUMIFS(INDIRECT($F$1&amp;$F224&amp;":"&amp;$F224),INDIRECT($F$1&amp;dbP!$D$2&amp;":"&amp;dbP!$D$2),"&gt;="&amp;AL$6,INDIRECT($F$1&amp;dbP!$D$2&amp;":"&amp;dbP!$D$2),"&lt;="&amp;AL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M224" s="1">
        <f ca="1">SUMIFS(INDIRECT($F$1&amp;$F224&amp;":"&amp;$F224),INDIRECT($F$1&amp;dbP!$D$2&amp;":"&amp;dbP!$D$2),"&gt;="&amp;AM$6,INDIRECT($F$1&amp;dbP!$D$2&amp;":"&amp;dbP!$D$2),"&lt;="&amp;AM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N224" s="1">
        <f ca="1">SUMIFS(INDIRECT($F$1&amp;$F224&amp;":"&amp;$F224),INDIRECT($F$1&amp;dbP!$D$2&amp;":"&amp;dbP!$D$2),"&gt;="&amp;AN$6,INDIRECT($F$1&amp;dbP!$D$2&amp;":"&amp;dbP!$D$2),"&lt;="&amp;AN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O224" s="1">
        <f ca="1">SUMIFS(INDIRECT($F$1&amp;$F224&amp;":"&amp;$F224),INDIRECT($F$1&amp;dbP!$D$2&amp;":"&amp;dbP!$D$2),"&gt;="&amp;AO$6,INDIRECT($F$1&amp;dbP!$D$2&amp;":"&amp;dbP!$D$2),"&lt;="&amp;AO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P224" s="1">
        <f ca="1">SUMIFS(INDIRECT($F$1&amp;$F224&amp;":"&amp;$F224),INDIRECT($F$1&amp;dbP!$D$2&amp;":"&amp;dbP!$D$2),"&gt;="&amp;AP$6,INDIRECT($F$1&amp;dbP!$D$2&amp;":"&amp;dbP!$D$2),"&lt;="&amp;AP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Q224" s="1">
        <f ca="1">SUMIFS(INDIRECT($F$1&amp;$F224&amp;":"&amp;$F224),INDIRECT($F$1&amp;dbP!$D$2&amp;":"&amp;dbP!$D$2),"&gt;="&amp;AQ$6,INDIRECT($F$1&amp;dbP!$D$2&amp;":"&amp;dbP!$D$2),"&lt;="&amp;AQ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R224" s="1">
        <f ca="1">SUMIFS(INDIRECT($F$1&amp;$F224&amp;":"&amp;$F224),INDIRECT($F$1&amp;dbP!$D$2&amp;":"&amp;dbP!$D$2),"&gt;="&amp;AR$6,INDIRECT($F$1&amp;dbP!$D$2&amp;":"&amp;dbP!$D$2),"&lt;="&amp;AR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S224" s="1">
        <f ca="1">SUMIFS(INDIRECT($F$1&amp;$F224&amp;":"&amp;$F224),INDIRECT($F$1&amp;dbP!$D$2&amp;":"&amp;dbP!$D$2),"&gt;="&amp;AS$6,INDIRECT($F$1&amp;dbP!$D$2&amp;":"&amp;dbP!$D$2),"&lt;="&amp;AS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T224" s="1">
        <f ca="1">SUMIFS(INDIRECT($F$1&amp;$F224&amp;":"&amp;$F224),INDIRECT($F$1&amp;dbP!$D$2&amp;":"&amp;dbP!$D$2),"&gt;="&amp;AT$6,INDIRECT($F$1&amp;dbP!$D$2&amp;":"&amp;dbP!$D$2),"&lt;="&amp;AT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U224" s="1">
        <f ca="1">SUMIFS(INDIRECT($F$1&amp;$F224&amp;":"&amp;$F224),INDIRECT($F$1&amp;dbP!$D$2&amp;":"&amp;dbP!$D$2),"&gt;="&amp;AU$6,INDIRECT($F$1&amp;dbP!$D$2&amp;":"&amp;dbP!$D$2),"&lt;="&amp;AU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V224" s="1">
        <f ca="1">SUMIFS(INDIRECT($F$1&amp;$F224&amp;":"&amp;$F224),INDIRECT($F$1&amp;dbP!$D$2&amp;":"&amp;dbP!$D$2),"&gt;="&amp;AV$6,INDIRECT($F$1&amp;dbP!$D$2&amp;":"&amp;dbP!$D$2),"&lt;="&amp;AV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W224" s="1">
        <f ca="1">SUMIFS(INDIRECT($F$1&amp;$F224&amp;":"&amp;$F224),INDIRECT($F$1&amp;dbP!$D$2&amp;":"&amp;dbP!$D$2),"&gt;="&amp;AW$6,INDIRECT($F$1&amp;dbP!$D$2&amp;":"&amp;dbP!$D$2),"&lt;="&amp;AW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X224" s="1">
        <f ca="1">SUMIFS(INDIRECT($F$1&amp;$F224&amp;":"&amp;$F224),INDIRECT($F$1&amp;dbP!$D$2&amp;":"&amp;dbP!$D$2),"&gt;="&amp;AX$6,INDIRECT($F$1&amp;dbP!$D$2&amp;":"&amp;dbP!$D$2),"&lt;="&amp;AX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Y224" s="1">
        <f ca="1">SUMIFS(INDIRECT($F$1&amp;$F224&amp;":"&amp;$F224),INDIRECT($F$1&amp;dbP!$D$2&amp;":"&amp;dbP!$D$2),"&gt;="&amp;AY$6,INDIRECT($F$1&amp;dbP!$D$2&amp;":"&amp;dbP!$D$2),"&lt;="&amp;AY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Z224" s="1">
        <f ca="1">SUMIFS(INDIRECT($F$1&amp;$F224&amp;":"&amp;$F224),INDIRECT($F$1&amp;dbP!$D$2&amp;":"&amp;dbP!$D$2),"&gt;="&amp;AZ$6,INDIRECT($F$1&amp;dbP!$D$2&amp;":"&amp;dbP!$D$2),"&lt;="&amp;AZ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A224" s="1">
        <f ca="1">SUMIFS(INDIRECT($F$1&amp;$F224&amp;":"&amp;$F224),INDIRECT($F$1&amp;dbP!$D$2&amp;":"&amp;dbP!$D$2),"&gt;="&amp;BA$6,INDIRECT($F$1&amp;dbP!$D$2&amp;":"&amp;dbP!$D$2),"&lt;="&amp;BA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B224" s="1">
        <f ca="1">SUMIFS(INDIRECT($F$1&amp;$F224&amp;":"&amp;$F224),INDIRECT($F$1&amp;dbP!$D$2&amp;":"&amp;dbP!$D$2),"&gt;="&amp;BB$6,INDIRECT($F$1&amp;dbP!$D$2&amp;":"&amp;dbP!$D$2),"&lt;="&amp;BB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C224" s="1">
        <f ca="1">SUMIFS(INDIRECT($F$1&amp;$F224&amp;":"&amp;$F224),INDIRECT($F$1&amp;dbP!$D$2&amp;":"&amp;dbP!$D$2),"&gt;="&amp;BC$6,INDIRECT($F$1&amp;dbP!$D$2&amp;":"&amp;dbP!$D$2),"&lt;="&amp;BC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D224" s="1">
        <f ca="1">SUMIFS(INDIRECT($F$1&amp;$F224&amp;":"&amp;$F224),INDIRECT($F$1&amp;dbP!$D$2&amp;":"&amp;dbP!$D$2),"&gt;="&amp;BD$6,INDIRECT($F$1&amp;dbP!$D$2&amp;":"&amp;dbP!$D$2),"&lt;="&amp;BD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E224" s="1">
        <f ca="1">SUMIFS(INDIRECT($F$1&amp;$F224&amp;":"&amp;$F224),INDIRECT($F$1&amp;dbP!$D$2&amp;":"&amp;dbP!$D$2),"&gt;="&amp;BE$6,INDIRECT($F$1&amp;dbP!$D$2&amp;":"&amp;dbP!$D$2),"&lt;="&amp;BE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</row>
    <row r="225" spans="2:57" x14ac:dyDescent="0.3">
      <c r="B225" s="1">
        <f>MAX(B$218:B224)+1</f>
        <v>12</v>
      </c>
      <c r="D225" s="1" t="str">
        <f ca="1">INDIRECT($B$1&amp;Items!T$2&amp;$B225)</f>
        <v>CF(+)</v>
      </c>
      <c r="F225" s="1" t="str">
        <f ca="1">INDIRECT($B$1&amp;Items!P$2&amp;$B225)</f>
        <v>Y</v>
      </c>
      <c r="H225" s="13" t="str">
        <f ca="1">INDIRECT($B$1&amp;Items!M$2&amp;$B225)</f>
        <v>Поступление ДС от продаж</v>
      </c>
      <c r="I225" s="13" t="str">
        <f ca="1">IF(INDIRECT($B$1&amp;Items!N$2&amp;$B225)="",H225,INDIRECT($B$1&amp;Items!N$2&amp;$B225))</f>
        <v>Поступления от реализации</v>
      </c>
      <c r="J225" s="1" t="str">
        <f ca="1">IF(INDIRECT($B$1&amp;Items!O$2&amp;$B225)="",IF(H225&lt;&gt;I225,"  "&amp;I225,I225),"    "&amp;INDIRECT($B$1&amp;Items!O$2&amp;$B225))</f>
        <v xml:space="preserve">    Направление-2</v>
      </c>
      <c r="S225" s="1">
        <f ca="1">SUM($U225:INDIRECT(ADDRESS(ROW(),SUMIFS($1:$1,$5:$5,MAX($5:$5)))))</f>
        <v>48162051.953764752</v>
      </c>
      <c r="V225" s="1">
        <f ca="1">SUMIFS(INDIRECT($F$1&amp;$F225&amp;":"&amp;$F225),INDIRECT($F$1&amp;dbP!$D$2&amp;":"&amp;dbP!$D$2),"&gt;="&amp;V$6,INDIRECT($F$1&amp;dbP!$D$2&amp;":"&amp;dbP!$D$2),"&lt;="&amp;V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W225" s="1">
        <f ca="1">SUMIFS(INDIRECT($F$1&amp;$F225&amp;":"&amp;$F225),INDIRECT($F$1&amp;dbP!$D$2&amp;":"&amp;dbP!$D$2),"&gt;="&amp;W$6,INDIRECT($F$1&amp;dbP!$D$2&amp;":"&amp;dbP!$D$2),"&lt;="&amp;W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X225" s="1">
        <f ca="1">SUMIFS(INDIRECT($F$1&amp;$F225&amp;":"&amp;$F225),INDIRECT($F$1&amp;dbP!$D$2&amp;":"&amp;dbP!$D$2),"&gt;="&amp;X$6,INDIRECT($F$1&amp;dbP!$D$2&amp;":"&amp;dbP!$D$2),"&lt;="&amp;X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Y225" s="1">
        <f ca="1">SUMIFS(INDIRECT($F$1&amp;$F225&amp;":"&amp;$F225),INDIRECT($F$1&amp;dbP!$D$2&amp;":"&amp;dbP!$D$2),"&gt;="&amp;Y$6,INDIRECT($F$1&amp;dbP!$D$2&amp;":"&amp;dbP!$D$2),"&lt;="&amp;Y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Z225" s="1">
        <f ca="1">SUMIFS(INDIRECT($F$1&amp;$F225&amp;":"&amp;$F225),INDIRECT($F$1&amp;dbP!$D$2&amp;":"&amp;dbP!$D$2),"&gt;="&amp;Z$6,INDIRECT($F$1&amp;dbP!$D$2&amp;":"&amp;dbP!$D$2),"&lt;="&amp;Z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19264820.781505901</v>
      </c>
      <c r="AA225" s="1">
        <f ca="1">SUMIFS(INDIRECT($F$1&amp;$F225&amp;":"&amp;$F225),INDIRECT($F$1&amp;dbP!$D$2&amp;":"&amp;dbP!$D$2),"&gt;="&amp;AA$6,INDIRECT($F$1&amp;dbP!$D$2&amp;":"&amp;dbP!$D$2),"&lt;="&amp;AA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14448615.586129425</v>
      </c>
      <c r="AB225" s="1">
        <f ca="1">SUMIFS(INDIRECT($F$1&amp;$F225&amp;":"&amp;$F225),INDIRECT($F$1&amp;dbP!$D$2&amp;":"&amp;dbP!$D$2),"&gt;="&amp;AB$6,INDIRECT($F$1&amp;dbP!$D$2&amp;":"&amp;dbP!$D$2),"&lt;="&amp;AB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14448615.586129425</v>
      </c>
      <c r="AC225" s="1">
        <f ca="1">SUMIFS(INDIRECT($F$1&amp;$F225&amp;":"&amp;$F225),INDIRECT($F$1&amp;dbP!$D$2&amp;":"&amp;dbP!$D$2),"&gt;="&amp;AC$6,INDIRECT($F$1&amp;dbP!$D$2&amp;":"&amp;dbP!$D$2),"&lt;="&amp;AC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D225" s="1">
        <f ca="1">SUMIFS(INDIRECT($F$1&amp;$F225&amp;":"&amp;$F225),INDIRECT($F$1&amp;dbP!$D$2&amp;":"&amp;dbP!$D$2),"&gt;="&amp;AD$6,INDIRECT($F$1&amp;dbP!$D$2&amp;":"&amp;dbP!$D$2),"&lt;="&amp;AD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E225" s="1">
        <f ca="1">SUMIFS(INDIRECT($F$1&amp;$F225&amp;":"&amp;$F225),INDIRECT($F$1&amp;dbP!$D$2&amp;":"&amp;dbP!$D$2),"&gt;="&amp;AE$6,INDIRECT($F$1&amp;dbP!$D$2&amp;":"&amp;dbP!$D$2),"&lt;="&amp;AE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F225" s="1">
        <f ca="1">SUMIFS(INDIRECT($F$1&amp;$F225&amp;":"&amp;$F225),INDIRECT($F$1&amp;dbP!$D$2&amp;":"&amp;dbP!$D$2),"&gt;="&amp;AF$6,INDIRECT($F$1&amp;dbP!$D$2&amp;":"&amp;dbP!$D$2),"&lt;="&amp;AF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G225" s="1">
        <f ca="1">SUMIFS(INDIRECT($F$1&amp;$F225&amp;":"&amp;$F225),INDIRECT($F$1&amp;dbP!$D$2&amp;":"&amp;dbP!$D$2),"&gt;="&amp;AG$6,INDIRECT($F$1&amp;dbP!$D$2&amp;":"&amp;dbP!$D$2),"&lt;="&amp;AG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H225" s="1">
        <f ca="1">SUMIFS(INDIRECT($F$1&amp;$F225&amp;":"&amp;$F225),INDIRECT($F$1&amp;dbP!$D$2&amp;":"&amp;dbP!$D$2),"&gt;="&amp;AH$6,INDIRECT($F$1&amp;dbP!$D$2&amp;":"&amp;dbP!$D$2),"&lt;="&amp;AH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I225" s="1">
        <f ca="1">SUMIFS(INDIRECT($F$1&amp;$F225&amp;":"&amp;$F225),INDIRECT($F$1&amp;dbP!$D$2&amp;":"&amp;dbP!$D$2),"&gt;="&amp;AI$6,INDIRECT($F$1&amp;dbP!$D$2&amp;":"&amp;dbP!$D$2),"&lt;="&amp;AI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J225" s="1">
        <f ca="1">SUMIFS(INDIRECT($F$1&amp;$F225&amp;":"&amp;$F225),INDIRECT($F$1&amp;dbP!$D$2&amp;":"&amp;dbP!$D$2),"&gt;="&amp;AJ$6,INDIRECT($F$1&amp;dbP!$D$2&amp;":"&amp;dbP!$D$2),"&lt;="&amp;AJ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K225" s="1">
        <f ca="1">SUMIFS(INDIRECT($F$1&amp;$F225&amp;":"&amp;$F225),INDIRECT($F$1&amp;dbP!$D$2&amp;":"&amp;dbP!$D$2),"&gt;="&amp;AK$6,INDIRECT($F$1&amp;dbP!$D$2&amp;":"&amp;dbP!$D$2),"&lt;="&amp;AK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L225" s="1">
        <f ca="1">SUMIFS(INDIRECT($F$1&amp;$F225&amp;":"&amp;$F225),INDIRECT($F$1&amp;dbP!$D$2&amp;":"&amp;dbP!$D$2),"&gt;="&amp;AL$6,INDIRECT($F$1&amp;dbP!$D$2&amp;":"&amp;dbP!$D$2),"&lt;="&amp;AL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M225" s="1">
        <f ca="1">SUMIFS(INDIRECT($F$1&amp;$F225&amp;":"&amp;$F225),INDIRECT($F$1&amp;dbP!$D$2&amp;":"&amp;dbP!$D$2),"&gt;="&amp;AM$6,INDIRECT($F$1&amp;dbP!$D$2&amp;":"&amp;dbP!$D$2),"&lt;="&amp;AM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N225" s="1">
        <f ca="1">SUMIFS(INDIRECT($F$1&amp;$F225&amp;":"&amp;$F225),INDIRECT($F$1&amp;dbP!$D$2&amp;":"&amp;dbP!$D$2),"&gt;="&amp;AN$6,INDIRECT($F$1&amp;dbP!$D$2&amp;":"&amp;dbP!$D$2),"&lt;="&amp;AN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O225" s="1">
        <f ca="1">SUMIFS(INDIRECT($F$1&amp;$F225&amp;":"&amp;$F225),INDIRECT($F$1&amp;dbP!$D$2&amp;":"&amp;dbP!$D$2),"&gt;="&amp;AO$6,INDIRECT($F$1&amp;dbP!$D$2&amp;":"&amp;dbP!$D$2),"&lt;="&amp;AO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P225" s="1">
        <f ca="1">SUMIFS(INDIRECT($F$1&amp;$F225&amp;":"&amp;$F225),INDIRECT($F$1&amp;dbP!$D$2&amp;":"&amp;dbP!$D$2),"&gt;="&amp;AP$6,INDIRECT($F$1&amp;dbP!$D$2&amp;":"&amp;dbP!$D$2),"&lt;="&amp;AP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Q225" s="1">
        <f ca="1">SUMIFS(INDIRECT($F$1&amp;$F225&amp;":"&amp;$F225),INDIRECT($F$1&amp;dbP!$D$2&amp;":"&amp;dbP!$D$2),"&gt;="&amp;AQ$6,INDIRECT($F$1&amp;dbP!$D$2&amp;":"&amp;dbP!$D$2),"&lt;="&amp;AQ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R225" s="1">
        <f ca="1">SUMIFS(INDIRECT($F$1&amp;$F225&amp;":"&amp;$F225),INDIRECT($F$1&amp;dbP!$D$2&amp;":"&amp;dbP!$D$2),"&gt;="&amp;AR$6,INDIRECT($F$1&amp;dbP!$D$2&amp;":"&amp;dbP!$D$2),"&lt;="&amp;AR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S225" s="1">
        <f ca="1">SUMIFS(INDIRECT($F$1&amp;$F225&amp;":"&amp;$F225),INDIRECT($F$1&amp;dbP!$D$2&amp;":"&amp;dbP!$D$2),"&gt;="&amp;AS$6,INDIRECT($F$1&amp;dbP!$D$2&amp;":"&amp;dbP!$D$2),"&lt;="&amp;AS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T225" s="1">
        <f ca="1">SUMIFS(INDIRECT($F$1&amp;$F225&amp;":"&amp;$F225),INDIRECT($F$1&amp;dbP!$D$2&amp;":"&amp;dbP!$D$2),"&gt;="&amp;AT$6,INDIRECT($F$1&amp;dbP!$D$2&amp;":"&amp;dbP!$D$2),"&lt;="&amp;AT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U225" s="1">
        <f ca="1">SUMIFS(INDIRECT($F$1&amp;$F225&amp;":"&amp;$F225),INDIRECT($F$1&amp;dbP!$D$2&amp;":"&amp;dbP!$D$2),"&gt;="&amp;AU$6,INDIRECT($F$1&amp;dbP!$D$2&amp;":"&amp;dbP!$D$2),"&lt;="&amp;AU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V225" s="1">
        <f ca="1">SUMIFS(INDIRECT($F$1&amp;$F225&amp;":"&amp;$F225),INDIRECT($F$1&amp;dbP!$D$2&amp;":"&amp;dbP!$D$2),"&gt;="&amp;AV$6,INDIRECT($F$1&amp;dbP!$D$2&amp;":"&amp;dbP!$D$2),"&lt;="&amp;AV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W225" s="1">
        <f ca="1">SUMIFS(INDIRECT($F$1&amp;$F225&amp;":"&amp;$F225),INDIRECT($F$1&amp;dbP!$D$2&amp;":"&amp;dbP!$D$2),"&gt;="&amp;AW$6,INDIRECT($F$1&amp;dbP!$D$2&amp;":"&amp;dbP!$D$2),"&lt;="&amp;AW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X225" s="1">
        <f ca="1">SUMIFS(INDIRECT($F$1&amp;$F225&amp;":"&amp;$F225),INDIRECT($F$1&amp;dbP!$D$2&amp;":"&amp;dbP!$D$2),"&gt;="&amp;AX$6,INDIRECT($F$1&amp;dbP!$D$2&amp;":"&amp;dbP!$D$2),"&lt;="&amp;AX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Y225" s="1">
        <f ca="1">SUMIFS(INDIRECT($F$1&amp;$F225&amp;":"&amp;$F225),INDIRECT($F$1&amp;dbP!$D$2&amp;":"&amp;dbP!$D$2),"&gt;="&amp;AY$6,INDIRECT($F$1&amp;dbP!$D$2&amp;":"&amp;dbP!$D$2),"&lt;="&amp;AY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Z225" s="1">
        <f ca="1">SUMIFS(INDIRECT($F$1&amp;$F225&amp;":"&amp;$F225),INDIRECT($F$1&amp;dbP!$D$2&amp;":"&amp;dbP!$D$2),"&gt;="&amp;AZ$6,INDIRECT($F$1&amp;dbP!$D$2&amp;":"&amp;dbP!$D$2),"&lt;="&amp;AZ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A225" s="1">
        <f ca="1">SUMIFS(INDIRECT($F$1&amp;$F225&amp;":"&amp;$F225),INDIRECT($F$1&amp;dbP!$D$2&amp;":"&amp;dbP!$D$2),"&gt;="&amp;BA$6,INDIRECT($F$1&amp;dbP!$D$2&amp;":"&amp;dbP!$D$2),"&lt;="&amp;BA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B225" s="1">
        <f ca="1">SUMIFS(INDIRECT($F$1&amp;$F225&amp;":"&amp;$F225),INDIRECT($F$1&amp;dbP!$D$2&amp;":"&amp;dbP!$D$2),"&gt;="&amp;BB$6,INDIRECT($F$1&amp;dbP!$D$2&amp;":"&amp;dbP!$D$2),"&lt;="&amp;BB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C225" s="1">
        <f ca="1">SUMIFS(INDIRECT($F$1&amp;$F225&amp;":"&amp;$F225),INDIRECT($F$1&amp;dbP!$D$2&amp;":"&amp;dbP!$D$2),"&gt;="&amp;BC$6,INDIRECT($F$1&amp;dbP!$D$2&amp;":"&amp;dbP!$D$2),"&lt;="&amp;BC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D225" s="1">
        <f ca="1">SUMIFS(INDIRECT($F$1&amp;$F225&amp;":"&amp;$F225),INDIRECT($F$1&amp;dbP!$D$2&amp;":"&amp;dbP!$D$2),"&gt;="&amp;BD$6,INDIRECT($F$1&amp;dbP!$D$2&amp;":"&amp;dbP!$D$2),"&lt;="&amp;BD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E225" s="1">
        <f ca="1">SUMIFS(INDIRECT($F$1&amp;$F225&amp;":"&amp;$F225),INDIRECT($F$1&amp;dbP!$D$2&amp;":"&amp;dbP!$D$2),"&gt;="&amp;BE$6,INDIRECT($F$1&amp;dbP!$D$2&amp;":"&amp;dbP!$D$2),"&lt;="&amp;BE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</row>
    <row r="226" spans="2:57" x14ac:dyDescent="0.3">
      <c r="B226" s="1">
        <f>MAX(B$218:B225)+1</f>
        <v>13</v>
      </c>
      <c r="D226" s="1" t="str">
        <f ca="1">INDIRECT($B$1&amp;Items!T$2&amp;$B226)</f>
        <v>CF(+)</v>
      </c>
      <c r="F226" s="1" t="str">
        <f ca="1">INDIRECT($B$1&amp;Items!P$2&amp;$B226)</f>
        <v>Y</v>
      </c>
      <c r="H226" s="13" t="str">
        <f ca="1">INDIRECT($B$1&amp;Items!M$2&amp;$B226)</f>
        <v>Поступление ДС от продаж</v>
      </c>
      <c r="I226" s="13" t="str">
        <f ca="1">IF(INDIRECT($B$1&amp;Items!N$2&amp;$B226)="",H226,INDIRECT($B$1&amp;Items!N$2&amp;$B226))</f>
        <v>Поступления от реализации</v>
      </c>
      <c r="J226" s="1" t="str">
        <f ca="1">IF(INDIRECT($B$1&amp;Items!O$2&amp;$B226)="",IF(H226&lt;&gt;I226,"  "&amp;I226,I226),"    "&amp;INDIRECT($B$1&amp;Items!O$2&amp;$B226))</f>
        <v xml:space="preserve">    Направление-3</v>
      </c>
      <c r="S226" s="1">
        <f ca="1">SUM($U226:INDIRECT(ADDRESS(ROW(),SUMIFS($1:$1,$5:$5,MAX($5:$5)))))</f>
        <v>0</v>
      </c>
      <c r="V226" s="1">
        <f ca="1">SUMIFS(INDIRECT($F$1&amp;$F226&amp;":"&amp;$F226),INDIRECT($F$1&amp;dbP!$D$2&amp;":"&amp;dbP!$D$2),"&gt;="&amp;V$6,INDIRECT($F$1&amp;dbP!$D$2&amp;":"&amp;dbP!$D$2),"&lt;="&amp;V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W226" s="1">
        <f ca="1">SUMIFS(INDIRECT($F$1&amp;$F226&amp;":"&amp;$F226),INDIRECT($F$1&amp;dbP!$D$2&amp;":"&amp;dbP!$D$2),"&gt;="&amp;W$6,INDIRECT($F$1&amp;dbP!$D$2&amp;":"&amp;dbP!$D$2),"&lt;="&amp;W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X226" s="1">
        <f ca="1">SUMIFS(INDIRECT($F$1&amp;$F226&amp;":"&amp;$F226),INDIRECT($F$1&amp;dbP!$D$2&amp;":"&amp;dbP!$D$2),"&gt;="&amp;X$6,INDIRECT($F$1&amp;dbP!$D$2&amp;":"&amp;dbP!$D$2),"&lt;="&amp;X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Y226" s="1">
        <f ca="1">SUMIFS(INDIRECT($F$1&amp;$F226&amp;":"&amp;$F226),INDIRECT($F$1&amp;dbP!$D$2&amp;":"&amp;dbP!$D$2),"&gt;="&amp;Y$6,INDIRECT($F$1&amp;dbP!$D$2&amp;":"&amp;dbP!$D$2),"&lt;="&amp;Y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Z226" s="1">
        <f ca="1">SUMIFS(INDIRECT($F$1&amp;$F226&amp;":"&amp;$F226),INDIRECT($F$1&amp;dbP!$D$2&amp;":"&amp;dbP!$D$2),"&gt;="&amp;Z$6,INDIRECT($F$1&amp;dbP!$D$2&amp;":"&amp;dbP!$D$2),"&lt;="&amp;Z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A226" s="1">
        <f ca="1">SUMIFS(INDIRECT($F$1&amp;$F226&amp;":"&amp;$F226),INDIRECT($F$1&amp;dbP!$D$2&amp;":"&amp;dbP!$D$2),"&gt;="&amp;AA$6,INDIRECT($F$1&amp;dbP!$D$2&amp;":"&amp;dbP!$D$2),"&lt;="&amp;AA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B226" s="1">
        <f ca="1">SUMIFS(INDIRECT($F$1&amp;$F226&amp;":"&amp;$F226),INDIRECT($F$1&amp;dbP!$D$2&amp;":"&amp;dbP!$D$2),"&gt;="&amp;AB$6,INDIRECT($F$1&amp;dbP!$D$2&amp;":"&amp;dbP!$D$2),"&lt;="&amp;AB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C226" s="1">
        <f ca="1">SUMIFS(INDIRECT($F$1&amp;$F226&amp;":"&amp;$F226),INDIRECT($F$1&amp;dbP!$D$2&amp;":"&amp;dbP!$D$2),"&gt;="&amp;AC$6,INDIRECT($F$1&amp;dbP!$D$2&amp;":"&amp;dbP!$D$2),"&lt;="&amp;AC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D226" s="1">
        <f ca="1">SUMIFS(INDIRECT($F$1&amp;$F226&amp;":"&amp;$F226),INDIRECT($F$1&amp;dbP!$D$2&amp;":"&amp;dbP!$D$2),"&gt;="&amp;AD$6,INDIRECT($F$1&amp;dbP!$D$2&amp;":"&amp;dbP!$D$2),"&lt;="&amp;AD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E226" s="1">
        <f ca="1">SUMIFS(INDIRECT($F$1&amp;$F226&amp;":"&amp;$F226),INDIRECT($F$1&amp;dbP!$D$2&amp;":"&amp;dbP!$D$2),"&gt;="&amp;AE$6,INDIRECT($F$1&amp;dbP!$D$2&amp;":"&amp;dbP!$D$2),"&lt;="&amp;AE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F226" s="1">
        <f ca="1">SUMIFS(INDIRECT($F$1&amp;$F226&amp;":"&amp;$F226),INDIRECT($F$1&amp;dbP!$D$2&amp;":"&amp;dbP!$D$2),"&gt;="&amp;AF$6,INDIRECT($F$1&amp;dbP!$D$2&amp;":"&amp;dbP!$D$2),"&lt;="&amp;AF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G226" s="1">
        <f ca="1">SUMIFS(INDIRECT($F$1&amp;$F226&amp;":"&amp;$F226),INDIRECT($F$1&amp;dbP!$D$2&amp;":"&amp;dbP!$D$2),"&gt;="&amp;AG$6,INDIRECT($F$1&amp;dbP!$D$2&amp;":"&amp;dbP!$D$2),"&lt;="&amp;AG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H226" s="1">
        <f ca="1">SUMIFS(INDIRECT($F$1&amp;$F226&amp;":"&amp;$F226),INDIRECT($F$1&amp;dbP!$D$2&amp;":"&amp;dbP!$D$2),"&gt;="&amp;AH$6,INDIRECT($F$1&amp;dbP!$D$2&amp;":"&amp;dbP!$D$2),"&lt;="&amp;AH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I226" s="1">
        <f ca="1">SUMIFS(INDIRECT($F$1&amp;$F226&amp;":"&amp;$F226),INDIRECT($F$1&amp;dbP!$D$2&amp;":"&amp;dbP!$D$2),"&gt;="&amp;AI$6,INDIRECT($F$1&amp;dbP!$D$2&amp;":"&amp;dbP!$D$2),"&lt;="&amp;AI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J226" s="1">
        <f ca="1">SUMIFS(INDIRECT($F$1&amp;$F226&amp;":"&amp;$F226),INDIRECT($F$1&amp;dbP!$D$2&amp;":"&amp;dbP!$D$2),"&gt;="&amp;AJ$6,INDIRECT($F$1&amp;dbP!$D$2&amp;":"&amp;dbP!$D$2),"&lt;="&amp;AJ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K226" s="1">
        <f ca="1">SUMIFS(INDIRECT($F$1&amp;$F226&amp;":"&amp;$F226),INDIRECT($F$1&amp;dbP!$D$2&amp;":"&amp;dbP!$D$2),"&gt;="&amp;AK$6,INDIRECT($F$1&amp;dbP!$D$2&amp;":"&amp;dbP!$D$2),"&lt;="&amp;AK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L226" s="1">
        <f ca="1">SUMIFS(INDIRECT($F$1&amp;$F226&amp;":"&amp;$F226),INDIRECT($F$1&amp;dbP!$D$2&amp;":"&amp;dbP!$D$2),"&gt;="&amp;AL$6,INDIRECT($F$1&amp;dbP!$D$2&amp;":"&amp;dbP!$D$2),"&lt;="&amp;AL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M226" s="1">
        <f ca="1">SUMIFS(INDIRECT($F$1&amp;$F226&amp;":"&amp;$F226),INDIRECT($F$1&amp;dbP!$D$2&amp;":"&amp;dbP!$D$2),"&gt;="&amp;AM$6,INDIRECT($F$1&amp;dbP!$D$2&amp;":"&amp;dbP!$D$2),"&lt;="&amp;AM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N226" s="1">
        <f ca="1">SUMIFS(INDIRECT($F$1&amp;$F226&amp;":"&amp;$F226),INDIRECT($F$1&amp;dbP!$D$2&amp;":"&amp;dbP!$D$2),"&gt;="&amp;AN$6,INDIRECT($F$1&amp;dbP!$D$2&amp;":"&amp;dbP!$D$2),"&lt;="&amp;AN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O226" s="1">
        <f ca="1">SUMIFS(INDIRECT($F$1&amp;$F226&amp;":"&amp;$F226),INDIRECT($F$1&amp;dbP!$D$2&amp;":"&amp;dbP!$D$2),"&gt;="&amp;AO$6,INDIRECT($F$1&amp;dbP!$D$2&amp;":"&amp;dbP!$D$2),"&lt;="&amp;AO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P226" s="1">
        <f ca="1">SUMIFS(INDIRECT($F$1&amp;$F226&amp;":"&amp;$F226),INDIRECT($F$1&amp;dbP!$D$2&amp;":"&amp;dbP!$D$2),"&gt;="&amp;AP$6,INDIRECT($F$1&amp;dbP!$D$2&amp;":"&amp;dbP!$D$2),"&lt;="&amp;AP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Q226" s="1">
        <f ca="1">SUMIFS(INDIRECT($F$1&amp;$F226&amp;":"&amp;$F226),INDIRECT($F$1&amp;dbP!$D$2&amp;":"&amp;dbP!$D$2),"&gt;="&amp;AQ$6,INDIRECT($F$1&amp;dbP!$D$2&amp;":"&amp;dbP!$D$2),"&lt;="&amp;AQ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R226" s="1">
        <f ca="1">SUMIFS(INDIRECT($F$1&amp;$F226&amp;":"&amp;$F226),INDIRECT($F$1&amp;dbP!$D$2&amp;":"&amp;dbP!$D$2),"&gt;="&amp;AR$6,INDIRECT($F$1&amp;dbP!$D$2&amp;":"&amp;dbP!$D$2),"&lt;="&amp;AR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S226" s="1">
        <f ca="1">SUMIFS(INDIRECT($F$1&amp;$F226&amp;":"&amp;$F226),INDIRECT($F$1&amp;dbP!$D$2&amp;":"&amp;dbP!$D$2),"&gt;="&amp;AS$6,INDIRECT($F$1&amp;dbP!$D$2&amp;":"&amp;dbP!$D$2),"&lt;="&amp;AS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T226" s="1">
        <f ca="1">SUMIFS(INDIRECT($F$1&amp;$F226&amp;":"&amp;$F226),INDIRECT($F$1&amp;dbP!$D$2&amp;":"&amp;dbP!$D$2),"&gt;="&amp;AT$6,INDIRECT($F$1&amp;dbP!$D$2&amp;":"&amp;dbP!$D$2),"&lt;="&amp;AT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U226" s="1">
        <f ca="1">SUMIFS(INDIRECT($F$1&amp;$F226&amp;":"&amp;$F226),INDIRECT($F$1&amp;dbP!$D$2&amp;":"&amp;dbP!$D$2),"&gt;="&amp;AU$6,INDIRECT($F$1&amp;dbP!$D$2&amp;":"&amp;dbP!$D$2),"&lt;="&amp;AU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V226" s="1">
        <f ca="1">SUMIFS(INDIRECT($F$1&amp;$F226&amp;":"&amp;$F226),INDIRECT($F$1&amp;dbP!$D$2&amp;":"&amp;dbP!$D$2),"&gt;="&amp;AV$6,INDIRECT($F$1&amp;dbP!$D$2&amp;":"&amp;dbP!$D$2),"&lt;="&amp;AV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W226" s="1">
        <f ca="1">SUMIFS(INDIRECT($F$1&amp;$F226&amp;":"&amp;$F226),INDIRECT($F$1&amp;dbP!$D$2&amp;":"&amp;dbP!$D$2),"&gt;="&amp;AW$6,INDIRECT($F$1&amp;dbP!$D$2&amp;":"&amp;dbP!$D$2),"&lt;="&amp;AW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X226" s="1">
        <f ca="1">SUMIFS(INDIRECT($F$1&amp;$F226&amp;":"&amp;$F226),INDIRECT($F$1&amp;dbP!$D$2&amp;":"&amp;dbP!$D$2),"&gt;="&amp;AX$6,INDIRECT($F$1&amp;dbP!$D$2&amp;":"&amp;dbP!$D$2),"&lt;="&amp;AX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Y226" s="1">
        <f ca="1">SUMIFS(INDIRECT($F$1&amp;$F226&amp;":"&amp;$F226),INDIRECT($F$1&amp;dbP!$D$2&amp;":"&amp;dbP!$D$2),"&gt;="&amp;AY$6,INDIRECT($F$1&amp;dbP!$D$2&amp;":"&amp;dbP!$D$2),"&lt;="&amp;AY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Z226" s="1">
        <f ca="1">SUMIFS(INDIRECT($F$1&amp;$F226&amp;":"&amp;$F226),INDIRECT($F$1&amp;dbP!$D$2&amp;":"&amp;dbP!$D$2),"&gt;="&amp;AZ$6,INDIRECT($F$1&amp;dbP!$D$2&amp;":"&amp;dbP!$D$2),"&lt;="&amp;AZ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A226" s="1">
        <f ca="1">SUMIFS(INDIRECT($F$1&amp;$F226&amp;":"&amp;$F226),INDIRECT($F$1&amp;dbP!$D$2&amp;":"&amp;dbP!$D$2),"&gt;="&amp;BA$6,INDIRECT($F$1&amp;dbP!$D$2&amp;":"&amp;dbP!$D$2),"&lt;="&amp;BA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B226" s="1">
        <f ca="1">SUMIFS(INDIRECT($F$1&amp;$F226&amp;":"&amp;$F226),INDIRECT($F$1&amp;dbP!$D$2&amp;":"&amp;dbP!$D$2),"&gt;="&amp;BB$6,INDIRECT($F$1&amp;dbP!$D$2&amp;":"&amp;dbP!$D$2),"&lt;="&amp;BB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C226" s="1">
        <f ca="1">SUMIFS(INDIRECT($F$1&amp;$F226&amp;":"&amp;$F226),INDIRECT($F$1&amp;dbP!$D$2&amp;":"&amp;dbP!$D$2),"&gt;="&amp;BC$6,INDIRECT($F$1&amp;dbP!$D$2&amp;":"&amp;dbP!$D$2),"&lt;="&amp;BC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D226" s="1">
        <f ca="1">SUMIFS(INDIRECT($F$1&amp;$F226&amp;":"&amp;$F226),INDIRECT($F$1&amp;dbP!$D$2&amp;":"&amp;dbP!$D$2),"&gt;="&amp;BD$6,INDIRECT($F$1&amp;dbP!$D$2&amp;":"&amp;dbP!$D$2),"&lt;="&amp;BD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E226" s="1">
        <f ca="1">SUMIFS(INDIRECT($F$1&amp;$F226&amp;":"&amp;$F226),INDIRECT($F$1&amp;dbP!$D$2&amp;":"&amp;dbP!$D$2),"&gt;="&amp;BE$6,INDIRECT($F$1&amp;dbP!$D$2&amp;":"&amp;dbP!$D$2),"&lt;="&amp;BE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</row>
    <row r="227" spans="2:57" x14ac:dyDescent="0.3">
      <c r="B227" s="1">
        <f>MAX(B$218:B226)+1</f>
        <v>14</v>
      </c>
      <c r="D227" s="1">
        <f ca="1">INDIRECT($B$1&amp;Items!T$2&amp;$B227)</f>
        <v>0</v>
      </c>
      <c r="F227" s="1" t="str">
        <f ca="1">INDIRECT($B$1&amp;Items!P$2&amp;$B227)</f>
        <v>Y</v>
      </c>
      <c r="H227" s="13" t="str">
        <f ca="1">INDIRECT($B$1&amp;Items!M$2&amp;$B227)</f>
        <v>Поступление ДС от продаж</v>
      </c>
      <c r="I227" s="13" t="str">
        <f ca="1">IF(INDIRECT($B$1&amp;Items!N$2&amp;$B227)="",H227,INDIRECT($B$1&amp;Items!N$2&amp;$B227))</f>
        <v>Прочие поступления от продаж</v>
      </c>
      <c r="J227" s="1" t="str">
        <f ca="1">IF(INDIRECT($B$1&amp;Items!O$2&amp;$B227)="",IF(H227&lt;&gt;I227,"  "&amp;I227,I227),"    "&amp;INDIRECT($B$1&amp;Items!O$2&amp;$B227))</f>
        <v xml:space="preserve">  Прочие поступления от продаж</v>
      </c>
      <c r="S227" s="1">
        <f ca="1">SUM($U227:INDIRECT(ADDRESS(ROW(),SUMIFS($1:$1,$5:$5,MAX($5:$5)))))</f>
        <v>0</v>
      </c>
      <c r="V227" s="1">
        <f ca="1">SUMIFS(INDIRECT($F$1&amp;$F227&amp;":"&amp;$F227),INDIRECT($F$1&amp;dbP!$D$2&amp;":"&amp;dbP!$D$2),"&gt;="&amp;V$6,INDIRECT($F$1&amp;dbP!$D$2&amp;":"&amp;dbP!$D$2),"&lt;="&amp;V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W227" s="1">
        <f ca="1">SUMIFS(INDIRECT($F$1&amp;$F227&amp;":"&amp;$F227),INDIRECT($F$1&amp;dbP!$D$2&amp;":"&amp;dbP!$D$2),"&gt;="&amp;W$6,INDIRECT($F$1&amp;dbP!$D$2&amp;":"&amp;dbP!$D$2),"&lt;="&amp;W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X227" s="1">
        <f ca="1">SUMIFS(INDIRECT($F$1&amp;$F227&amp;":"&amp;$F227),INDIRECT($F$1&amp;dbP!$D$2&amp;":"&amp;dbP!$D$2),"&gt;="&amp;X$6,INDIRECT($F$1&amp;dbP!$D$2&amp;":"&amp;dbP!$D$2),"&lt;="&amp;X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Y227" s="1">
        <f ca="1">SUMIFS(INDIRECT($F$1&amp;$F227&amp;":"&amp;$F227),INDIRECT($F$1&amp;dbP!$D$2&amp;":"&amp;dbP!$D$2),"&gt;="&amp;Y$6,INDIRECT($F$1&amp;dbP!$D$2&amp;":"&amp;dbP!$D$2),"&lt;="&amp;Y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Z227" s="1">
        <f ca="1">SUMIFS(INDIRECT($F$1&amp;$F227&amp;":"&amp;$F227),INDIRECT($F$1&amp;dbP!$D$2&amp;":"&amp;dbP!$D$2),"&gt;="&amp;Z$6,INDIRECT($F$1&amp;dbP!$D$2&amp;":"&amp;dbP!$D$2),"&lt;="&amp;Z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A227" s="1">
        <f ca="1">SUMIFS(INDIRECT($F$1&amp;$F227&amp;":"&amp;$F227),INDIRECT($F$1&amp;dbP!$D$2&amp;":"&amp;dbP!$D$2),"&gt;="&amp;AA$6,INDIRECT($F$1&amp;dbP!$D$2&amp;":"&amp;dbP!$D$2),"&lt;="&amp;AA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B227" s="1">
        <f ca="1">SUMIFS(INDIRECT($F$1&amp;$F227&amp;":"&amp;$F227),INDIRECT($F$1&amp;dbP!$D$2&amp;":"&amp;dbP!$D$2),"&gt;="&amp;AB$6,INDIRECT($F$1&amp;dbP!$D$2&amp;":"&amp;dbP!$D$2),"&lt;="&amp;AB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C227" s="1">
        <f ca="1">SUMIFS(INDIRECT($F$1&amp;$F227&amp;":"&amp;$F227),INDIRECT($F$1&amp;dbP!$D$2&amp;":"&amp;dbP!$D$2),"&gt;="&amp;AC$6,INDIRECT($F$1&amp;dbP!$D$2&amp;":"&amp;dbP!$D$2),"&lt;="&amp;AC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D227" s="1">
        <f ca="1">SUMIFS(INDIRECT($F$1&amp;$F227&amp;":"&amp;$F227),INDIRECT($F$1&amp;dbP!$D$2&amp;":"&amp;dbP!$D$2),"&gt;="&amp;AD$6,INDIRECT($F$1&amp;dbP!$D$2&amp;":"&amp;dbP!$D$2),"&lt;="&amp;AD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E227" s="1">
        <f ca="1">SUMIFS(INDIRECT($F$1&amp;$F227&amp;":"&amp;$F227),INDIRECT($F$1&amp;dbP!$D$2&amp;":"&amp;dbP!$D$2),"&gt;="&amp;AE$6,INDIRECT($F$1&amp;dbP!$D$2&amp;":"&amp;dbP!$D$2),"&lt;="&amp;AE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F227" s="1">
        <f ca="1">SUMIFS(INDIRECT($F$1&amp;$F227&amp;":"&amp;$F227),INDIRECT($F$1&amp;dbP!$D$2&amp;":"&amp;dbP!$D$2),"&gt;="&amp;AF$6,INDIRECT($F$1&amp;dbP!$D$2&amp;":"&amp;dbP!$D$2),"&lt;="&amp;AF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G227" s="1">
        <f ca="1">SUMIFS(INDIRECT($F$1&amp;$F227&amp;":"&amp;$F227),INDIRECT($F$1&amp;dbP!$D$2&amp;":"&amp;dbP!$D$2),"&gt;="&amp;AG$6,INDIRECT($F$1&amp;dbP!$D$2&amp;":"&amp;dbP!$D$2),"&lt;="&amp;AG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H227" s="1">
        <f ca="1">SUMIFS(INDIRECT($F$1&amp;$F227&amp;":"&amp;$F227),INDIRECT($F$1&amp;dbP!$D$2&amp;":"&amp;dbP!$D$2),"&gt;="&amp;AH$6,INDIRECT($F$1&amp;dbP!$D$2&amp;":"&amp;dbP!$D$2),"&lt;="&amp;AH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I227" s="1">
        <f ca="1">SUMIFS(INDIRECT($F$1&amp;$F227&amp;":"&amp;$F227),INDIRECT($F$1&amp;dbP!$D$2&amp;":"&amp;dbP!$D$2),"&gt;="&amp;AI$6,INDIRECT($F$1&amp;dbP!$D$2&amp;":"&amp;dbP!$D$2),"&lt;="&amp;AI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J227" s="1">
        <f ca="1">SUMIFS(INDIRECT($F$1&amp;$F227&amp;":"&amp;$F227),INDIRECT($F$1&amp;dbP!$D$2&amp;":"&amp;dbP!$D$2),"&gt;="&amp;AJ$6,INDIRECT($F$1&amp;dbP!$D$2&amp;":"&amp;dbP!$D$2),"&lt;="&amp;AJ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K227" s="1">
        <f ca="1">SUMIFS(INDIRECT($F$1&amp;$F227&amp;":"&amp;$F227),INDIRECT($F$1&amp;dbP!$D$2&amp;":"&amp;dbP!$D$2),"&gt;="&amp;AK$6,INDIRECT($F$1&amp;dbP!$D$2&amp;":"&amp;dbP!$D$2),"&lt;="&amp;AK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L227" s="1">
        <f ca="1">SUMIFS(INDIRECT($F$1&amp;$F227&amp;":"&amp;$F227),INDIRECT($F$1&amp;dbP!$D$2&amp;":"&amp;dbP!$D$2),"&gt;="&amp;AL$6,INDIRECT($F$1&amp;dbP!$D$2&amp;":"&amp;dbP!$D$2),"&lt;="&amp;AL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M227" s="1">
        <f ca="1">SUMIFS(INDIRECT($F$1&amp;$F227&amp;":"&amp;$F227),INDIRECT($F$1&amp;dbP!$D$2&amp;":"&amp;dbP!$D$2),"&gt;="&amp;AM$6,INDIRECT($F$1&amp;dbP!$D$2&amp;":"&amp;dbP!$D$2),"&lt;="&amp;AM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N227" s="1">
        <f ca="1">SUMIFS(INDIRECT($F$1&amp;$F227&amp;":"&amp;$F227),INDIRECT($F$1&amp;dbP!$D$2&amp;":"&amp;dbP!$D$2),"&gt;="&amp;AN$6,INDIRECT($F$1&amp;dbP!$D$2&amp;":"&amp;dbP!$D$2),"&lt;="&amp;AN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O227" s="1">
        <f ca="1">SUMIFS(INDIRECT($F$1&amp;$F227&amp;":"&amp;$F227),INDIRECT($F$1&amp;dbP!$D$2&amp;":"&amp;dbP!$D$2),"&gt;="&amp;AO$6,INDIRECT($F$1&amp;dbP!$D$2&amp;":"&amp;dbP!$D$2),"&lt;="&amp;AO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P227" s="1">
        <f ca="1">SUMIFS(INDIRECT($F$1&amp;$F227&amp;":"&amp;$F227),INDIRECT($F$1&amp;dbP!$D$2&amp;":"&amp;dbP!$D$2),"&gt;="&amp;AP$6,INDIRECT($F$1&amp;dbP!$D$2&amp;":"&amp;dbP!$D$2),"&lt;="&amp;AP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Q227" s="1">
        <f ca="1">SUMIFS(INDIRECT($F$1&amp;$F227&amp;":"&amp;$F227),INDIRECT($F$1&amp;dbP!$D$2&amp;":"&amp;dbP!$D$2),"&gt;="&amp;AQ$6,INDIRECT($F$1&amp;dbP!$D$2&amp;":"&amp;dbP!$D$2),"&lt;="&amp;AQ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R227" s="1">
        <f ca="1">SUMIFS(INDIRECT($F$1&amp;$F227&amp;":"&amp;$F227),INDIRECT($F$1&amp;dbP!$D$2&amp;":"&amp;dbP!$D$2),"&gt;="&amp;AR$6,INDIRECT($F$1&amp;dbP!$D$2&amp;":"&amp;dbP!$D$2),"&lt;="&amp;AR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S227" s="1">
        <f ca="1">SUMIFS(INDIRECT($F$1&amp;$F227&amp;":"&amp;$F227),INDIRECT($F$1&amp;dbP!$D$2&amp;":"&amp;dbP!$D$2),"&gt;="&amp;AS$6,INDIRECT($F$1&amp;dbP!$D$2&amp;":"&amp;dbP!$D$2),"&lt;="&amp;AS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T227" s="1">
        <f ca="1">SUMIFS(INDIRECT($F$1&amp;$F227&amp;":"&amp;$F227),INDIRECT($F$1&amp;dbP!$D$2&amp;":"&amp;dbP!$D$2),"&gt;="&amp;AT$6,INDIRECT($F$1&amp;dbP!$D$2&amp;":"&amp;dbP!$D$2),"&lt;="&amp;AT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U227" s="1">
        <f ca="1">SUMIFS(INDIRECT($F$1&amp;$F227&amp;":"&amp;$F227),INDIRECT($F$1&amp;dbP!$D$2&amp;":"&amp;dbP!$D$2),"&gt;="&amp;AU$6,INDIRECT($F$1&amp;dbP!$D$2&amp;":"&amp;dbP!$D$2),"&lt;="&amp;AU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V227" s="1">
        <f ca="1">SUMIFS(INDIRECT($F$1&amp;$F227&amp;":"&amp;$F227),INDIRECT($F$1&amp;dbP!$D$2&amp;":"&amp;dbP!$D$2),"&gt;="&amp;AV$6,INDIRECT($F$1&amp;dbP!$D$2&amp;":"&amp;dbP!$D$2),"&lt;="&amp;AV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W227" s="1">
        <f ca="1">SUMIFS(INDIRECT($F$1&amp;$F227&amp;":"&amp;$F227),INDIRECT($F$1&amp;dbP!$D$2&amp;":"&amp;dbP!$D$2),"&gt;="&amp;AW$6,INDIRECT($F$1&amp;dbP!$D$2&amp;":"&amp;dbP!$D$2),"&lt;="&amp;AW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X227" s="1">
        <f ca="1">SUMIFS(INDIRECT($F$1&amp;$F227&amp;":"&amp;$F227),INDIRECT($F$1&amp;dbP!$D$2&amp;":"&amp;dbP!$D$2),"&gt;="&amp;AX$6,INDIRECT($F$1&amp;dbP!$D$2&amp;":"&amp;dbP!$D$2),"&lt;="&amp;AX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Y227" s="1">
        <f ca="1">SUMIFS(INDIRECT($F$1&amp;$F227&amp;":"&amp;$F227),INDIRECT($F$1&amp;dbP!$D$2&amp;":"&amp;dbP!$D$2),"&gt;="&amp;AY$6,INDIRECT($F$1&amp;dbP!$D$2&amp;":"&amp;dbP!$D$2),"&lt;="&amp;AY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Z227" s="1">
        <f ca="1">SUMIFS(INDIRECT($F$1&amp;$F227&amp;":"&amp;$F227),INDIRECT($F$1&amp;dbP!$D$2&amp;":"&amp;dbP!$D$2),"&gt;="&amp;AZ$6,INDIRECT($F$1&amp;dbP!$D$2&amp;":"&amp;dbP!$D$2),"&lt;="&amp;AZ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A227" s="1">
        <f ca="1">SUMIFS(INDIRECT($F$1&amp;$F227&amp;":"&amp;$F227),INDIRECT($F$1&amp;dbP!$D$2&amp;":"&amp;dbP!$D$2),"&gt;="&amp;BA$6,INDIRECT($F$1&amp;dbP!$D$2&amp;":"&amp;dbP!$D$2),"&lt;="&amp;BA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B227" s="1">
        <f ca="1">SUMIFS(INDIRECT($F$1&amp;$F227&amp;":"&amp;$F227),INDIRECT($F$1&amp;dbP!$D$2&amp;":"&amp;dbP!$D$2),"&gt;="&amp;BB$6,INDIRECT($F$1&amp;dbP!$D$2&amp;":"&amp;dbP!$D$2),"&lt;="&amp;BB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C227" s="1">
        <f ca="1">SUMIFS(INDIRECT($F$1&amp;$F227&amp;":"&amp;$F227),INDIRECT($F$1&amp;dbP!$D$2&amp;":"&amp;dbP!$D$2),"&gt;="&amp;BC$6,INDIRECT($F$1&amp;dbP!$D$2&amp;":"&amp;dbP!$D$2),"&lt;="&amp;BC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D227" s="1">
        <f ca="1">SUMIFS(INDIRECT($F$1&amp;$F227&amp;":"&amp;$F227),INDIRECT($F$1&amp;dbP!$D$2&amp;":"&amp;dbP!$D$2),"&gt;="&amp;BD$6,INDIRECT($F$1&amp;dbP!$D$2&amp;":"&amp;dbP!$D$2),"&lt;="&amp;BD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E227" s="1">
        <f ca="1">SUMIFS(INDIRECT($F$1&amp;$F227&amp;":"&amp;$F227),INDIRECT($F$1&amp;dbP!$D$2&amp;":"&amp;dbP!$D$2),"&gt;="&amp;BE$6,INDIRECT($F$1&amp;dbP!$D$2&amp;":"&amp;dbP!$D$2),"&lt;="&amp;BE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</row>
    <row r="228" spans="2:57" x14ac:dyDescent="0.3">
      <c r="B228" s="1">
        <f>MAX(B$218:B227)+1</f>
        <v>15</v>
      </c>
      <c r="D228" s="1" t="str">
        <f ca="1">INDIRECT($B$1&amp;Items!T$2&amp;$B228)</f>
        <v>CF(+)</v>
      </c>
      <c r="F228" s="1" t="str">
        <f ca="1">INDIRECT($B$1&amp;Items!P$2&amp;$B228)</f>
        <v>Y</v>
      </c>
      <c r="H228" s="13" t="str">
        <f ca="1">INDIRECT($B$1&amp;Items!M$2&amp;$B228)</f>
        <v>Поступление ДС от продаж</v>
      </c>
      <c r="I228" s="13" t="str">
        <f ca="1">IF(INDIRECT($B$1&amp;Items!N$2&amp;$B228)="",H228,INDIRECT($B$1&amp;Items!N$2&amp;$B228))</f>
        <v>Прочие поступления от продаж</v>
      </c>
      <c r="J228" s="1" t="str">
        <f ca="1">IF(INDIRECT($B$1&amp;Items!O$2&amp;$B228)="",IF(H228&lt;&gt;I228,"  "&amp;I228,I228),"    "&amp;INDIRECT($B$1&amp;Items!O$2&amp;$B228))</f>
        <v xml:space="preserve">    Прочие продажи-1</v>
      </c>
      <c r="S228" s="1">
        <f ca="1">SUM($U228:INDIRECT(ADDRESS(ROW(),SUMIFS($1:$1,$5:$5,MAX($5:$5)))))</f>
        <v>0</v>
      </c>
      <c r="V228" s="1">
        <f ca="1">SUMIFS(INDIRECT($F$1&amp;$F228&amp;":"&amp;$F228),INDIRECT($F$1&amp;dbP!$D$2&amp;":"&amp;dbP!$D$2),"&gt;="&amp;V$6,INDIRECT($F$1&amp;dbP!$D$2&amp;":"&amp;dbP!$D$2),"&lt;="&amp;V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W228" s="1">
        <f ca="1">SUMIFS(INDIRECT($F$1&amp;$F228&amp;":"&amp;$F228),INDIRECT($F$1&amp;dbP!$D$2&amp;":"&amp;dbP!$D$2),"&gt;="&amp;W$6,INDIRECT($F$1&amp;dbP!$D$2&amp;":"&amp;dbP!$D$2),"&lt;="&amp;W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X228" s="1">
        <f ca="1">SUMIFS(INDIRECT($F$1&amp;$F228&amp;":"&amp;$F228),INDIRECT($F$1&amp;dbP!$D$2&amp;":"&amp;dbP!$D$2),"&gt;="&amp;X$6,INDIRECT($F$1&amp;dbP!$D$2&amp;":"&amp;dbP!$D$2),"&lt;="&amp;X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Y228" s="1">
        <f ca="1">SUMIFS(INDIRECT($F$1&amp;$F228&amp;":"&amp;$F228),INDIRECT($F$1&amp;dbP!$D$2&amp;":"&amp;dbP!$D$2),"&gt;="&amp;Y$6,INDIRECT($F$1&amp;dbP!$D$2&amp;":"&amp;dbP!$D$2),"&lt;="&amp;Y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Z228" s="1">
        <f ca="1">SUMIFS(INDIRECT($F$1&amp;$F228&amp;":"&amp;$F228),INDIRECT($F$1&amp;dbP!$D$2&amp;":"&amp;dbP!$D$2),"&gt;="&amp;Z$6,INDIRECT($F$1&amp;dbP!$D$2&amp;":"&amp;dbP!$D$2),"&lt;="&amp;Z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A228" s="1">
        <f ca="1">SUMIFS(INDIRECT($F$1&amp;$F228&amp;":"&amp;$F228),INDIRECT($F$1&amp;dbP!$D$2&amp;":"&amp;dbP!$D$2),"&gt;="&amp;AA$6,INDIRECT($F$1&amp;dbP!$D$2&amp;":"&amp;dbP!$D$2),"&lt;="&amp;AA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B228" s="1">
        <f ca="1">SUMIFS(INDIRECT($F$1&amp;$F228&amp;":"&amp;$F228),INDIRECT($F$1&amp;dbP!$D$2&amp;":"&amp;dbP!$D$2),"&gt;="&amp;AB$6,INDIRECT($F$1&amp;dbP!$D$2&amp;":"&amp;dbP!$D$2),"&lt;="&amp;AB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C228" s="1">
        <f ca="1">SUMIFS(INDIRECT($F$1&amp;$F228&amp;":"&amp;$F228),INDIRECT($F$1&amp;dbP!$D$2&amp;":"&amp;dbP!$D$2),"&gt;="&amp;AC$6,INDIRECT($F$1&amp;dbP!$D$2&amp;":"&amp;dbP!$D$2),"&lt;="&amp;AC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D228" s="1">
        <f ca="1">SUMIFS(INDIRECT($F$1&amp;$F228&amp;":"&amp;$F228),INDIRECT($F$1&amp;dbP!$D$2&amp;":"&amp;dbP!$D$2),"&gt;="&amp;AD$6,INDIRECT($F$1&amp;dbP!$D$2&amp;":"&amp;dbP!$D$2),"&lt;="&amp;AD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E228" s="1">
        <f ca="1">SUMIFS(INDIRECT($F$1&amp;$F228&amp;":"&amp;$F228),INDIRECT($F$1&amp;dbP!$D$2&amp;":"&amp;dbP!$D$2),"&gt;="&amp;AE$6,INDIRECT($F$1&amp;dbP!$D$2&amp;":"&amp;dbP!$D$2),"&lt;="&amp;AE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F228" s="1">
        <f ca="1">SUMIFS(INDIRECT($F$1&amp;$F228&amp;":"&amp;$F228),INDIRECT($F$1&amp;dbP!$D$2&amp;":"&amp;dbP!$D$2),"&gt;="&amp;AF$6,INDIRECT($F$1&amp;dbP!$D$2&amp;":"&amp;dbP!$D$2),"&lt;="&amp;AF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G228" s="1">
        <f ca="1">SUMIFS(INDIRECT($F$1&amp;$F228&amp;":"&amp;$F228),INDIRECT($F$1&amp;dbP!$D$2&amp;":"&amp;dbP!$D$2),"&gt;="&amp;AG$6,INDIRECT($F$1&amp;dbP!$D$2&amp;":"&amp;dbP!$D$2),"&lt;="&amp;AG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H228" s="1">
        <f ca="1">SUMIFS(INDIRECT($F$1&amp;$F228&amp;":"&amp;$F228),INDIRECT($F$1&amp;dbP!$D$2&amp;":"&amp;dbP!$D$2),"&gt;="&amp;AH$6,INDIRECT($F$1&amp;dbP!$D$2&amp;":"&amp;dbP!$D$2),"&lt;="&amp;AH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I228" s="1">
        <f ca="1">SUMIFS(INDIRECT($F$1&amp;$F228&amp;":"&amp;$F228),INDIRECT($F$1&amp;dbP!$D$2&amp;":"&amp;dbP!$D$2),"&gt;="&amp;AI$6,INDIRECT($F$1&amp;dbP!$D$2&amp;":"&amp;dbP!$D$2),"&lt;="&amp;AI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J228" s="1">
        <f ca="1">SUMIFS(INDIRECT($F$1&amp;$F228&amp;":"&amp;$F228),INDIRECT($F$1&amp;dbP!$D$2&amp;":"&amp;dbP!$D$2),"&gt;="&amp;AJ$6,INDIRECT($F$1&amp;dbP!$D$2&amp;":"&amp;dbP!$D$2),"&lt;="&amp;AJ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K228" s="1">
        <f ca="1">SUMIFS(INDIRECT($F$1&amp;$F228&amp;":"&amp;$F228),INDIRECT($F$1&amp;dbP!$D$2&amp;":"&amp;dbP!$D$2),"&gt;="&amp;AK$6,INDIRECT($F$1&amp;dbP!$D$2&amp;":"&amp;dbP!$D$2),"&lt;="&amp;AK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L228" s="1">
        <f ca="1">SUMIFS(INDIRECT($F$1&amp;$F228&amp;":"&amp;$F228),INDIRECT($F$1&amp;dbP!$D$2&amp;":"&amp;dbP!$D$2),"&gt;="&amp;AL$6,INDIRECT($F$1&amp;dbP!$D$2&amp;":"&amp;dbP!$D$2),"&lt;="&amp;AL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M228" s="1">
        <f ca="1">SUMIFS(INDIRECT($F$1&amp;$F228&amp;":"&amp;$F228),INDIRECT($F$1&amp;dbP!$D$2&amp;":"&amp;dbP!$D$2),"&gt;="&amp;AM$6,INDIRECT($F$1&amp;dbP!$D$2&amp;":"&amp;dbP!$D$2),"&lt;="&amp;AM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N228" s="1">
        <f ca="1">SUMIFS(INDIRECT($F$1&amp;$F228&amp;":"&amp;$F228),INDIRECT($F$1&amp;dbP!$D$2&amp;":"&amp;dbP!$D$2),"&gt;="&amp;AN$6,INDIRECT($F$1&amp;dbP!$D$2&amp;":"&amp;dbP!$D$2),"&lt;="&amp;AN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O228" s="1">
        <f ca="1">SUMIFS(INDIRECT($F$1&amp;$F228&amp;":"&amp;$F228),INDIRECT($F$1&amp;dbP!$D$2&amp;":"&amp;dbP!$D$2),"&gt;="&amp;AO$6,INDIRECT($F$1&amp;dbP!$D$2&amp;":"&amp;dbP!$D$2),"&lt;="&amp;AO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P228" s="1">
        <f ca="1">SUMIFS(INDIRECT($F$1&amp;$F228&amp;":"&amp;$F228),INDIRECT($F$1&amp;dbP!$D$2&amp;":"&amp;dbP!$D$2),"&gt;="&amp;AP$6,INDIRECT($F$1&amp;dbP!$D$2&amp;":"&amp;dbP!$D$2),"&lt;="&amp;AP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Q228" s="1">
        <f ca="1">SUMIFS(INDIRECT($F$1&amp;$F228&amp;":"&amp;$F228),INDIRECT($F$1&amp;dbP!$D$2&amp;":"&amp;dbP!$D$2),"&gt;="&amp;AQ$6,INDIRECT($F$1&amp;dbP!$D$2&amp;":"&amp;dbP!$D$2),"&lt;="&amp;AQ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R228" s="1">
        <f ca="1">SUMIFS(INDIRECT($F$1&amp;$F228&amp;":"&amp;$F228),INDIRECT($F$1&amp;dbP!$D$2&amp;":"&amp;dbP!$D$2),"&gt;="&amp;AR$6,INDIRECT($F$1&amp;dbP!$D$2&amp;":"&amp;dbP!$D$2),"&lt;="&amp;AR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S228" s="1">
        <f ca="1">SUMIFS(INDIRECT($F$1&amp;$F228&amp;":"&amp;$F228),INDIRECT($F$1&amp;dbP!$D$2&amp;":"&amp;dbP!$D$2),"&gt;="&amp;AS$6,INDIRECT($F$1&amp;dbP!$D$2&amp;":"&amp;dbP!$D$2),"&lt;="&amp;AS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T228" s="1">
        <f ca="1">SUMIFS(INDIRECT($F$1&amp;$F228&amp;":"&amp;$F228),INDIRECT($F$1&amp;dbP!$D$2&amp;":"&amp;dbP!$D$2),"&gt;="&amp;AT$6,INDIRECT($F$1&amp;dbP!$D$2&amp;":"&amp;dbP!$D$2),"&lt;="&amp;AT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U228" s="1">
        <f ca="1">SUMIFS(INDIRECT($F$1&amp;$F228&amp;":"&amp;$F228),INDIRECT($F$1&amp;dbP!$D$2&amp;":"&amp;dbP!$D$2),"&gt;="&amp;AU$6,INDIRECT($F$1&amp;dbP!$D$2&amp;":"&amp;dbP!$D$2),"&lt;="&amp;AU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V228" s="1">
        <f ca="1">SUMIFS(INDIRECT($F$1&amp;$F228&amp;":"&amp;$F228),INDIRECT($F$1&amp;dbP!$D$2&amp;":"&amp;dbP!$D$2),"&gt;="&amp;AV$6,INDIRECT($F$1&amp;dbP!$D$2&amp;":"&amp;dbP!$D$2),"&lt;="&amp;AV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W228" s="1">
        <f ca="1">SUMIFS(INDIRECT($F$1&amp;$F228&amp;":"&amp;$F228),INDIRECT($F$1&amp;dbP!$D$2&amp;":"&amp;dbP!$D$2),"&gt;="&amp;AW$6,INDIRECT($F$1&amp;dbP!$D$2&amp;":"&amp;dbP!$D$2),"&lt;="&amp;AW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X228" s="1">
        <f ca="1">SUMIFS(INDIRECT($F$1&amp;$F228&amp;":"&amp;$F228),INDIRECT($F$1&amp;dbP!$D$2&amp;":"&amp;dbP!$D$2),"&gt;="&amp;AX$6,INDIRECT($F$1&amp;dbP!$D$2&amp;":"&amp;dbP!$D$2),"&lt;="&amp;AX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Y228" s="1">
        <f ca="1">SUMIFS(INDIRECT($F$1&amp;$F228&amp;":"&amp;$F228),INDIRECT($F$1&amp;dbP!$D$2&amp;":"&amp;dbP!$D$2),"&gt;="&amp;AY$6,INDIRECT($F$1&amp;dbP!$D$2&amp;":"&amp;dbP!$D$2),"&lt;="&amp;AY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Z228" s="1">
        <f ca="1">SUMIFS(INDIRECT($F$1&amp;$F228&amp;":"&amp;$F228),INDIRECT($F$1&amp;dbP!$D$2&amp;":"&amp;dbP!$D$2),"&gt;="&amp;AZ$6,INDIRECT($F$1&amp;dbP!$D$2&amp;":"&amp;dbP!$D$2),"&lt;="&amp;AZ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A228" s="1">
        <f ca="1">SUMIFS(INDIRECT($F$1&amp;$F228&amp;":"&amp;$F228),INDIRECT($F$1&amp;dbP!$D$2&amp;":"&amp;dbP!$D$2),"&gt;="&amp;BA$6,INDIRECT($F$1&amp;dbP!$D$2&amp;":"&amp;dbP!$D$2),"&lt;="&amp;BA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B228" s="1">
        <f ca="1">SUMIFS(INDIRECT($F$1&amp;$F228&amp;":"&amp;$F228),INDIRECT($F$1&amp;dbP!$D$2&amp;":"&amp;dbP!$D$2),"&gt;="&amp;BB$6,INDIRECT($F$1&amp;dbP!$D$2&amp;":"&amp;dbP!$D$2),"&lt;="&amp;BB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C228" s="1">
        <f ca="1">SUMIFS(INDIRECT($F$1&amp;$F228&amp;":"&amp;$F228),INDIRECT($F$1&amp;dbP!$D$2&amp;":"&amp;dbP!$D$2),"&gt;="&amp;BC$6,INDIRECT($F$1&amp;dbP!$D$2&amp;":"&amp;dbP!$D$2),"&lt;="&amp;BC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D228" s="1">
        <f ca="1">SUMIFS(INDIRECT($F$1&amp;$F228&amp;":"&amp;$F228),INDIRECT($F$1&amp;dbP!$D$2&amp;":"&amp;dbP!$D$2),"&gt;="&amp;BD$6,INDIRECT($F$1&amp;dbP!$D$2&amp;":"&amp;dbP!$D$2),"&lt;="&amp;BD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E228" s="1">
        <f ca="1">SUMIFS(INDIRECT($F$1&amp;$F228&amp;":"&amp;$F228),INDIRECT($F$1&amp;dbP!$D$2&amp;":"&amp;dbP!$D$2),"&gt;="&amp;BE$6,INDIRECT($F$1&amp;dbP!$D$2&amp;":"&amp;dbP!$D$2),"&lt;="&amp;BE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</row>
    <row r="229" spans="2:57" x14ac:dyDescent="0.3">
      <c r="B229" s="1">
        <f>MAX(B$218:B228)+1</f>
        <v>16</v>
      </c>
      <c r="D229" s="1" t="str">
        <f ca="1">INDIRECT($B$1&amp;Items!T$2&amp;$B229)</f>
        <v>CF(+)</v>
      </c>
      <c r="F229" s="1" t="str">
        <f ca="1">INDIRECT($B$1&amp;Items!P$2&amp;$B229)</f>
        <v>Y</v>
      </c>
      <c r="H229" s="13" t="str">
        <f ca="1">INDIRECT($B$1&amp;Items!M$2&amp;$B229)</f>
        <v>Поступление ДС от продаж</v>
      </c>
      <c r="I229" s="13" t="str">
        <f ca="1">IF(INDIRECT($B$1&amp;Items!N$2&amp;$B229)="",H229,INDIRECT($B$1&amp;Items!N$2&amp;$B229))</f>
        <v>Прочие поступления от продаж</v>
      </c>
      <c r="J229" s="1" t="str">
        <f ca="1">IF(INDIRECT($B$1&amp;Items!O$2&amp;$B229)="",IF(H229&lt;&gt;I229,"  "&amp;I229,I229),"    "&amp;INDIRECT($B$1&amp;Items!O$2&amp;$B229))</f>
        <v xml:space="preserve">    Прочие продажи-2</v>
      </c>
      <c r="S229" s="1">
        <f ca="1">SUM($U229:INDIRECT(ADDRESS(ROW(),SUMIFS($1:$1,$5:$5,MAX($5:$5)))))</f>
        <v>0</v>
      </c>
      <c r="V229" s="1">
        <f ca="1">SUMIFS(INDIRECT($F$1&amp;$F229&amp;":"&amp;$F229),INDIRECT($F$1&amp;dbP!$D$2&amp;":"&amp;dbP!$D$2),"&gt;="&amp;V$6,INDIRECT($F$1&amp;dbP!$D$2&amp;":"&amp;dbP!$D$2),"&lt;="&amp;V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W229" s="1">
        <f ca="1">SUMIFS(INDIRECT($F$1&amp;$F229&amp;":"&amp;$F229),INDIRECT($F$1&amp;dbP!$D$2&amp;":"&amp;dbP!$D$2),"&gt;="&amp;W$6,INDIRECT($F$1&amp;dbP!$D$2&amp;":"&amp;dbP!$D$2),"&lt;="&amp;W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X229" s="1">
        <f ca="1">SUMIFS(INDIRECT($F$1&amp;$F229&amp;":"&amp;$F229),INDIRECT($F$1&amp;dbP!$D$2&amp;":"&amp;dbP!$D$2),"&gt;="&amp;X$6,INDIRECT($F$1&amp;dbP!$D$2&amp;":"&amp;dbP!$D$2),"&lt;="&amp;X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Y229" s="1">
        <f ca="1">SUMIFS(INDIRECT($F$1&amp;$F229&amp;":"&amp;$F229),INDIRECT($F$1&amp;dbP!$D$2&amp;":"&amp;dbP!$D$2),"&gt;="&amp;Y$6,INDIRECT($F$1&amp;dbP!$D$2&amp;":"&amp;dbP!$D$2),"&lt;="&amp;Y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Z229" s="1">
        <f ca="1">SUMIFS(INDIRECT($F$1&amp;$F229&amp;":"&amp;$F229),INDIRECT($F$1&amp;dbP!$D$2&amp;":"&amp;dbP!$D$2),"&gt;="&amp;Z$6,INDIRECT($F$1&amp;dbP!$D$2&amp;":"&amp;dbP!$D$2),"&lt;="&amp;Z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A229" s="1">
        <f ca="1">SUMIFS(INDIRECT($F$1&amp;$F229&amp;":"&amp;$F229),INDIRECT($F$1&amp;dbP!$D$2&amp;":"&amp;dbP!$D$2),"&gt;="&amp;AA$6,INDIRECT($F$1&amp;dbP!$D$2&amp;":"&amp;dbP!$D$2),"&lt;="&amp;AA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B229" s="1">
        <f ca="1">SUMIFS(INDIRECT($F$1&amp;$F229&amp;":"&amp;$F229),INDIRECT($F$1&amp;dbP!$D$2&amp;":"&amp;dbP!$D$2),"&gt;="&amp;AB$6,INDIRECT($F$1&amp;dbP!$D$2&amp;":"&amp;dbP!$D$2),"&lt;="&amp;AB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C229" s="1">
        <f ca="1">SUMIFS(INDIRECT($F$1&amp;$F229&amp;":"&amp;$F229),INDIRECT($F$1&amp;dbP!$D$2&amp;":"&amp;dbP!$D$2),"&gt;="&amp;AC$6,INDIRECT($F$1&amp;dbP!$D$2&amp;":"&amp;dbP!$D$2),"&lt;="&amp;AC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D229" s="1">
        <f ca="1">SUMIFS(INDIRECT($F$1&amp;$F229&amp;":"&amp;$F229),INDIRECT($F$1&amp;dbP!$D$2&amp;":"&amp;dbP!$D$2),"&gt;="&amp;AD$6,INDIRECT($F$1&amp;dbP!$D$2&amp;":"&amp;dbP!$D$2),"&lt;="&amp;AD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E229" s="1">
        <f ca="1">SUMIFS(INDIRECT($F$1&amp;$F229&amp;":"&amp;$F229),INDIRECT($F$1&amp;dbP!$D$2&amp;":"&amp;dbP!$D$2),"&gt;="&amp;AE$6,INDIRECT($F$1&amp;dbP!$D$2&amp;":"&amp;dbP!$D$2),"&lt;="&amp;AE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F229" s="1">
        <f ca="1">SUMIFS(INDIRECT($F$1&amp;$F229&amp;":"&amp;$F229),INDIRECT($F$1&amp;dbP!$D$2&amp;":"&amp;dbP!$D$2),"&gt;="&amp;AF$6,INDIRECT($F$1&amp;dbP!$D$2&amp;":"&amp;dbP!$D$2),"&lt;="&amp;AF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G229" s="1">
        <f ca="1">SUMIFS(INDIRECT($F$1&amp;$F229&amp;":"&amp;$F229),INDIRECT($F$1&amp;dbP!$D$2&amp;":"&amp;dbP!$D$2),"&gt;="&amp;AG$6,INDIRECT($F$1&amp;dbP!$D$2&amp;":"&amp;dbP!$D$2),"&lt;="&amp;AG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H229" s="1">
        <f ca="1">SUMIFS(INDIRECT($F$1&amp;$F229&amp;":"&amp;$F229),INDIRECT($F$1&amp;dbP!$D$2&amp;":"&amp;dbP!$D$2),"&gt;="&amp;AH$6,INDIRECT($F$1&amp;dbP!$D$2&amp;":"&amp;dbP!$D$2),"&lt;="&amp;AH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I229" s="1">
        <f ca="1">SUMIFS(INDIRECT($F$1&amp;$F229&amp;":"&amp;$F229),INDIRECT($F$1&amp;dbP!$D$2&amp;":"&amp;dbP!$D$2),"&gt;="&amp;AI$6,INDIRECT($F$1&amp;dbP!$D$2&amp;":"&amp;dbP!$D$2),"&lt;="&amp;AI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J229" s="1">
        <f ca="1">SUMIFS(INDIRECT($F$1&amp;$F229&amp;":"&amp;$F229),INDIRECT($F$1&amp;dbP!$D$2&amp;":"&amp;dbP!$D$2),"&gt;="&amp;AJ$6,INDIRECT($F$1&amp;dbP!$D$2&amp;":"&amp;dbP!$D$2),"&lt;="&amp;AJ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K229" s="1">
        <f ca="1">SUMIFS(INDIRECT($F$1&amp;$F229&amp;":"&amp;$F229),INDIRECT($F$1&amp;dbP!$D$2&amp;":"&amp;dbP!$D$2),"&gt;="&amp;AK$6,INDIRECT($F$1&amp;dbP!$D$2&amp;":"&amp;dbP!$D$2),"&lt;="&amp;AK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L229" s="1">
        <f ca="1">SUMIFS(INDIRECT($F$1&amp;$F229&amp;":"&amp;$F229),INDIRECT($F$1&amp;dbP!$D$2&amp;":"&amp;dbP!$D$2),"&gt;="&amp;AL$6,INDIRECT($F$1&amp;dbP!$D$2&amp;":"&amp;dbP!$D$2),"&lt;="&amp;AL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M229" s="1">
        <f ca="1">SUMIFS(INDIRECT($F$1&amp;$F229&amp;":"&amp;$F229),INDIRECT($F$1&amp;dbP!$D$2&amp;":"&amp;dbP!$D$2),"&gt;="&amp;AM$6,INDIRECT($F$1&amp;dbP!$D$2&amp;":"&amp;dbP!$D$2),"&lt;="&amp;AM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N229" s="1">
        <f ca="1">SUMIFS(INDIRECT($F$1&amp;$F229&amp;":"&amp;$F229),INDIRECT($F$1&amp;dbP!$D$2&amp;":"&amp;dbP!$D$2),"&gt;="&amp;AN$6,INDIRECT($F$1&amp;dbP!$D$2&amp;":"&amp;dbP!$D$2),"&lt;="&amp;AN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O229" s="1">
        <f ca="1">SUMIFS(INDIRECT($F$1&amp;$F229&amp;":"&amp;$F229),INDIRECT($F$1&amp;dbP!$D$2&amp;":"&amp;dbP!$D$2),"&gt;="&amp;AO$6,INDIRECT($F$1&amp;dbP!$D$2&amp;":"&amp;dbP!$D$2),"&lt;="&amp;AO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P229" s="1">
        <f ca="1">SUMIFS(INDIRECT($F$1&amp;$F229&amp;":"&amp;$F229),INDIRECT($F$1&amp;dbP!$D$2&amp;":"&amp;dbP!$D$2),"&gt;="&amp;AP$6,INDIRECT($F$1&amp;dbP!$D$2&amp;":"&amp;dbP!$D$2),"&lt;="&amp;AP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Q229" s="1">
        <f ca="1">SUMIFS(INDIRECT($F$1&amp;$F229&amp;":"&amp;$F229),INDIRECT($F$1&amp;dbP!$D$2&amp;":"&amp;dbP!$D$2),"&gt;="&amp;AQ$6,INDIRECT($F$1&amp;dbP!$D$2&amp;":"&amp;dbP!$D$2),"&lt;="&amp;AQ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R229" s="1">
        <f ca="1">SUMIFS(INDIRECT($F$1&amp;$F229&amp;":"&amp;$F229),INDIRECT($F$1&amp;dbP!$D$2&amp;":"&amp;dbP!$D$2),"&gt;="&amp;AR$6,INDIRECT($F$1&amp;dbP!$D$2&amp;":"&amp;dbP!$D$2),"&lt;="&amp;AR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S229" s="1">
        <f ca="1">SUMIFS(INDIRECT($F$1&amp;$F229&amp;":"&amp;$F229),INDIRECT($F$1&amp;dbP!$D$2&amp;":"&amp;dbP!$D$2),"&gt;="&amp;AS$6,INDIRECT($F$1&amp;dbP!$D$2&amp;":"&amp;dbP!$D$2),"&lt;="&amp;AS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T229" s="1">
        <f ca="1">SUMIFS(INDIRECT($F$1&amp;$F229&amp;":"&amp;$F229),INDIRECT($F$1&amp;dbP!$D$2&amp;":"&amp;dbP!$D$2),"&gt;="&amp;AT$6,INDIRECT($F$1&amp;dbP!$D$2&amp;":"&amp;dbP!$D$2),"&lt;="&amp;AT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U229" s="1">
        <f ca="1">SUMIFS(INDIRECT($F$1&amp;$F229&amp;":"&amp;$F229),INDIRECT($F$1&amp;dbP!$D$2&amp;":"&amp;dbP!$D$2),"&gt;="&amp;AU$6,INDIRECT($F$1&amp;dbP!$D$2&amp;":"&amp;dbP!$D$2),"&lt;="&amp;AU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V229" s="1">
        <f ca="1">SUMIFS(INDIRECT($F$1&amp;$F229&amp;":"&amp;$F229),INDIRECT($F$1&amp;dbP!$D$2&amp;":"&amp;dbP!$D$2),"&gt;="&amp;AV$6,INDIRECT($F$1&amp;dbP!$D$2&amp;":"&amp;dbP!$D$2),"&lt;="&amp;AV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W229" s="1">
        <f ca="1">SUMIFS(INDIRECT($F$1&amp;$F229&amp;":"&amp;$F229),INDIRECT($F$1&amp;dbP!$D$2&amp;":"&amp;dbP!$D$2),"&gt;="&amp;AW$6,INDIRECT($F$1&amp;dbP!$D$2&amp;":"&amp;dbP!$D$2),"&lt;="&amp;AW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X229" s="1">
        <f ca="1">SUMIFS(INDIRECT($F$1&amp;$F229&amp;":"&amp;$F229),INDIRECT($F$1&amp;dbP!$D$2&amp;":"&amp;dbP!$D$2),"&gt;="&amp;AX$6,INDIRECT($F$1&amp;dbP!$D$2&amp;":"&amp;dbP!$D$2),"&lt;="&amp;AX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Y229" s="1">
        <f ca="1">SUMIFS(INDIRECT($F$1&amp;$F229&amp;":"&amp;$F229),INDIRECT($F$1&amp;dbP!$D$2&amp;":"&amp;dbP!$D$2),"&gt;="&amp;AY$6,INDIRECT($F$1&amp;dbP!$D$2&amp;":"&amp;dbP!$D$2),"&lt;="&amp;AY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Z229" s="1">
        <f ca="1">SUMIFS(INDIRECT($F$1&amp;$F229&amp;":"&amp;$F229),INDIRECT($F$1&amp;dbP!$D$2&amp;":"&amp;dbP!$D$2),"&gt;="&amp;AZ$6,INDIRECT($F$1&amp;dbP!$D$2&amp;":"&amp;dbP!$D$2),"&lt;="&amp;AZ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A229" s="1">
        <f ca="1">SUMIFS(INDIRECT($F$1&amp;$F229&amp;":"&amp;$F229),INDIRECT($F$1&amp;dbP!$D$2&amp;":"&amp;dbP!$D$2),"&gt;="&amp;BA$6,INDIRECT($F$1&amp;dbP!$D$2&amp;":"&amp;dbP!$D$2),"&lt;="&amp;BA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B229" s="1">
        <f ca="1">SUMIFS(INDIRECT($F$1&amp;$F229&amp;":"&amp;$F229),INDIRECT($F$1&amp;dbP!$D$2&amp;":"&amp;dbP!$D$2),"&gt;="&amp;BB$6,INDIRECT($F$1&amp;dbP!$D$2&amp;":"&amp;dbP!$D$2),"&lt;="&amp;BB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C229" s="1">
        <f ca="1">SUMIFS(INDIRECT($F$1&amp;$F229&amp;":"&amp;$F229),INDIRECT($F$1&amp;dbP!$D$2&amp;":"&amp;dbP!$D$2),"&gt;="&amp;BC$6,INDIRECT($F$1&amp;dbP!$D$2&amp;":"&amp;dbP!$D$2),"&lt;="&amp;BC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D229" s="1">
        <f ca="1">SUMIFS(INDIRECT($F$1&amp;$F229&amp;":"&amp;$F229),INDIRECT($F$1&amp;dbP!$D$2&amp;":"&amp;dbP!$D$2),"&gt;="&amp;BD$6,INDIRECT($F$1&amp;dbP!$D$2&amp;":"&amp;dbP!$D$2),"&lt;="&amp;BD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E229" s="1">
        <f ca="1">SUMIFS(INDIRECT($F$1&amp;$F229&amp;":"&amp;$F229),INDIRECT($F$1&amp;dbP!$D$2&amp;":"&amp;dbP!$D$2),"&gt;="&amp;BE$6,INDIRECT($F$1&amp;dbP!$D$2&amp;":"&amp;dbP!$D$2),"&lt;="&amp;BE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</row>
    <row r="230" spans="2:57" x14ac:dyDescent="0.3">
      <c r="B230" s="1">
        <f>MAX(B$218:B229)+1</f>
        <v>17</v>
      </c>
      <c r="D230" s="1">
        <f ca="1">INDIRECT($B$1&amp;Items!T$2&amp;$B230)</f>
        <v>0</v>
      </c>
      <c r="F230" s="1" t="str">
        <f ca="1">INDIRECT($B$1&amp;Items!P$2&amp;$B230)</f>
        <v>AA</v>
      </c>
      <c r="H230" s="13" t="str">
        <f ca="1">INDIRECT($B$1&amp;Items!M$2&amp;$B230)</f>
        <v>Оплаты себестоимостных затрат</v>
      </c>
      <c r="I230" s="13" t="str">
        <f ca="1">IF(INDIRECT($B$1&amp;Items!N$2&amp;$B230)="",H230,INDIRECT($B$1&amp;Items!N$2&amp;$B230))</f>
        <v>Оплаты себестоимостных затрат</v>
      </c>
      <c r="J230" s="1" t="str">
        <f ca="1">IF(INDIRECT($B$1&amp;Items!O$2&amp;$B230)="",IF(H230&lt;&gt;I230,"  "&amp;I230,I230),"    "&amp;INDIRECT($B$1&amp;Items!O$2&amp;$B230))</f>
        <v>Оплаты себестоимостных затрат</v>
      </c>
      <c r="S230" s="1">
        <f ca="1">SUM($U230:INDIRECT(ADDRESS(ROW(),SUMIFS($1:$1,$5:$5,MAX($5:$5)))))</f>
        <v>58805924.241470993</v>
      </c>
      <c r="V230" s="1">
        <f ca="1">SUMIFS(INDIRECT($F$1&amp;$F230&amp;":"&amp;$F230),INDIRECT($F$1&amp;dbP!$D$2&amp;":"&amp;dbP!$D$2),"&gt;="&amp;V$6,INDIRECT($F$1&amp;dbP!$D$2&amp;":"&amp;dbP!$D$2),"&lt;="&amp;V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8082707.2673942</v>
      </c>
      <c r="W230" s="1">
        <f ca="1">SUMIFS(INDIRECT($F$1&amp;$F230&amp;":"&amp;$F230),INDIRECT($F$1&amp;dbP!$D$2&amp;":"&amp;dbP!$D$2),"&gt;="&amp;W$6,INDIRECT($F$1&amp;dbP!$D$2&amp;":"&amp;dbP!$D$2),"&lt;="&amp;W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7605572.3931537168</v>
      </c>
      <c r="X230" s="1">
        <f ca="1">SUMIFS(INDIRECT($F$1&amp;$F230&amp;":"&amp;$F230),INDIRECT($F$1&amp;dbP!$D$2&amp;":"&amp;dbP!$D$2),"&gt;="&amp;X$6,INDIRECT($F$1&amp;dbP!$D$2&amp;":"&amp;dbP!$D$2),"&lt;="&amp;X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13459090.654691972</v>
      </c>
      <c r="Y230" s="1">
        <f ca="1">SUMIFS(INDIRECT($F$1&amp;$F230&amp;":"&amp;$F230),INDIRECT($F$1&amp;dbP!$D$2&amp;":"&amp;dbP!$D$2),"&gt;="&amp;Y$6,INDIRECT($F$1&amp;dbP!$D$2&amp;":"&amp;dbP!$D$2),"&lt;="&amp;Y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10451901.833670409</v>
      </c>
      <c r="Z230" s="1">
        <f ca="1">SUMIFS(INDIRECT($F$1&amp;$F230&amp;":"&amp;$F230),INDIRECT($F$1&amp;dbP!$D$2&amp;":"&amp;dbP!$D$2),"&gt;="&amp;Z$6,INDIRECT($F$1&amp;dbP!$D$2&amp;":"&amp;dbP!$D$2),"&lt;="&amp;Z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10119190.1000717</v>
      </c>
      <c r="AA230" s="1">
        <f ca="1">SUMIFS(INDIRECT($F$1&amp;$F230&amp;":"&amp;$F230),INDIRECT($F$1&amp;dbP!$D$2&amp;":"&amp;dbP!$D$2),"&gt;="&amp;AA$6,INDIRECT($F$1&amp;dbP!$D$2&amp;":"&amp;dbP!$D$2),"&lt;="&amp;AA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4473840.6881638002</v>
      </c>
      <c r="AB230" s="1">
        <f ca="1">SUMIFS(INDIRECT($F$1&amp;$F230&amp;":"&amp;$F230),INDIRECT($F$1&amp;dbP!$D$2&amp;":"&amp;dbP!$D$2),"&gt;="&amp;AB$6,INDIRECT($F$1&amp;dbP!$D$2&amp;":"&amp;dbP!$D$2),"&lt;="&amp;AB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3743082.3714252003</v>
      </c>
      <c r="AC230" s="1">
        <f ca="1">SUMIFS(INDIRECT($F$1&amp;$F230&amp;":"&amp;$F230),INDIRECT($F$1&amp;dbP!$D$2&amp;":"&amp;dbP!$D$2),"&gt;="&amp;AC$6,INDIRECT($F$1&amp;dbP!$D$2&amp;":"&amp;dbP!$D$2),"&lt;="&amp;AC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870538.9328999999</v>
      </c>
      <c r="AD230" s="1">
        <f ca="1">SUMIFS(INDIRECT($F$1&amp;$F230&amp;":"&amp;$F230),INDIRECT($F$1&amp;dbP!$D$2&amp;":"&amp;dbP!$D$2),"&gt;="&amp;AD$6,INDIRECT($F$1&amp;dbP!$D$2&amp;":"&amp;dbP!$D$2),"&lt;="&amp;AD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E230" s="1">
        <f ca="1">SUMIFS(INDIRECT($F$1&amp;$F230&amp;":"&amp;$F230),INDIRECT($F$1&amp;dbP!$D$2&amp;":"&amp;dbP!$D$2),"&gt;="&amp;AE$6,INDIRECT($F$1&amp;dbP!$D$2&amp;":"&amp;dbP!$D$2),"&lt;="&amp;AE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F230" s="1">
        <f ca="1">SUMIFS(INDIRECT($F$1&amp;$F230&amp;":"&amp;$F230),INDIRECT($F$1&amp;dbP!$D$2&amp;":"&amp;dbP!$D$2),"&gt;="&amp;AF$6,INDIRECT($F$1&amp;dbP!$D$2&amp;":"&amp;dbP!$D$2),"&lt;="&amp;AF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G230" s="1">
        <f ca="1">SUMIFS(INDIRECT($F$1&amp;$F230&amp;":"&amp;$F230),INDIRECT($F$1&amp;dbP!$D$2&amp;":"&amp;dbP!$D$2),"&gt;="&amp;AG$6,INDIRECT($F$1&amp;dbP!$D$2&amp;":"&amp;dbP!$D$2),"&lt;="&amp;AG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H230" s="1">
        <f ca="1">SUMIFS(INDIRECT($F$1&amp;$F230&amp;":"&amp;$F230),INDIRECT($F$1&amp;dbP!$D$2&amp;":"&amp;dbP!$D$2),"&gt;="&amp;AH$6,INDIRECT($F$1&amp;dbP!$D$2&amp;":"&amp;dbP!$D$2),"&lt;="&amp;AH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I230" s="1">
        <f ca="1">SUMIFS(INDIRECT($F$1&amp;$F230&amp;":"&amp;$F230),INDIRECT($F$1&amp;dbP!$D$2&amp;":"&amp;dbP!$D$2),"&gt;="&amp;AI$6,INDIRECT($F$1&amp;dbP!$D$2&amp;":"&amp;dbP!$D$2),"&lt;="&amp;AI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J230" s="1">
        <f ca="1">SUMIFS(INDIRECT($F$1&amp;$F230&amp;":"&amp;$F230),INDIRECT($F$1&amp;dbP!$D$2&amp;":"&amp;dbP!$D$2),"&gt;="&amp;AJ$6,INDIRECT($F$1&amp;dbP!$D$2&amp;":"&amp;dbP!$D$2),"&lt;="&amp;AJ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K230" s="1">
        <f ca="1">SUMIFS(INDIRECT($F$1&amp;$F230&amp;":"&amp;$F230),INDIRECT($F$1&amp;dbP!$D$2&amp;":"&amp;dbP!$D$2),"&gt;="&amp;AK$6,INDIRECT($F$1&amp;dbP!$D$2&amp;":"&amp;dbP!$D$2),"&lt;="&amp;AK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L230" s="1">
        <f ca="1">SUMIFS(INDIRECT($F$1&amp;$F230&amp;":"&amp;$F230),INDIRECT($F$1&amp;dbP!$D$2&amp;":"&amp;dbP!$D$2),"&gt;="&amp;AL$6,INDIRECT($F$1&amp;dbP!$D$2&amp;":"&amp;dbP!$D$2),"&lt;="&amp;AL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M230" s="1">
        <f ca="1">SUMIFS(INDIRECT($F$1&amp;$F230&amp;":"&amp;$F230),INDIRECT($F$1&amp;dbP!$D$2&amp;":"&amp;dbP!$D$2),"&gt;="&amp;AM$6,INDIRECT($F$1&amp;dbP!$D$2&amp;":"&amp;dbP!$D$2),"&lt;="&amp;AM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N230" s="1">
        <f ca="1">SUMIFS(INDIRECT($F$1&amp;$F230&amp;":"&amp;$F230),INDIRECT($F$1&amp;dbP!$D$2&amp;":"&amp;dbP!$D$2),"&gt;="&amp;AN$6,INDIRECT($F$1&amp;dbP!$D$2&amp;":"&amp;dbP!$D$2),"&lt;="&amp;AN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O230" s="1">
        <f ca="1">SUMIFS(INDIRECT($F$1&amp;$F230&amp;":"&amp;$F230),INDIRECT($F$1&amp;dbP!$D$2&amp;":"&amp;dbP!$D$2),"&gt;="&amp;AO$6,INDIRECT($F$1&amp;dbP!$D$2&amp;":"&amp;dbP!$D$2),"&lt;="&amp;AO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P230" s="1">
        <f ca="1">SUMIFS(INDIRECT($F$1&amp;$F230&amp;":"&amp;$F230),INDIRECT($F$1&amp;dbP!$D$2&amp;":"&amp;dbP!$D$2),"&gt;="&amp;AP$6,INDIRECT($F$1&amp;dbP!$D$2&amp;":"&amp;dbP!$D$2),"&lt;="&amp;AP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Q230" s="1">
        <f ca="1">SUMIFS(INDIRECT($F$1&amp;$F230&amp;":"&amp;$F230),INDIRECT($F$1&amp;dbP!$D$2&amp;":"&amp;dbP!$D$2),"&gt;="&amp;AQ$6,INDIRECT($F$1&amp;dbP!$D$2&amp;":"&amp;dbP!$D$2),"&lt;="&amp;AQ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R230" s="1">
        <f ca="1">SUMIFS(INDIRECT($F$1&amp;$F230&amp;":"&amp;$F230),INDIRECT($F$1&amp;dbP!$D$2&amp;":"&amp;dbP!$D$2),"&gt;="&amp;AR$6,INDIRECT($F$1&amp;dbP!$D$2&amp;":"&amp;dbP!$D$2),"&lt;="&amp;AR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S230" s="1">
        <f ca="1">SUMIFS(INDIRECT($F$1&amp;$F230&amp;":"&amp;$F230),INDIRECT($F$1&amp;dbP!$D$2&amp;":"&amp;dbP!$D$2),"&gt;="&amp;AS$6,INDIRECT($F$1&amp;dbP!$D$2&amp;":"&amp;dbP!$D$2),"&lt;="&amp;AS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T230" s="1">
        <f ca="1">SUMIFS(INDIRECT($F$1&amp;$F230&amp;":"&amp;$F230),INDIRECT($F$1&amp;dbP!$D$2&amp;":"&amp;dbP!$D$2),"&gt;="&amp;AT$6,INDIRECT($F$1&amp;dbP!$D$2&amp;":"&amp;dbP!$D$2),"&lt;="&amp;AT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U230" s="1">
        <f ca="1">SUMIFS(INDIRECT($F$1&amp;$F230&amp;":"&amp;$F230),INDIRECT($F$1&amp;dbP!$D$2&amp;":"&amp;dbP!$D$2),"&gt;="&amp;AU$6,INDIRECT($F$1&amp;dbP!$D$2&amp;":"&amp;dbP!$D$2),"&lt;="&amp;AU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V230" s="1">
        <f ca="1">SUMIFS(INDIRECT($F$1&amp;$F230&amp;":"&amp;$F230),INDIRECT($F$1&amp;dbP!$D$2&amp;":"&amp;dbP!$D$2),"&gt;="&amp;AV$6,INDIRECT($F$1&amp;dbP!$D$2&amp;":"&amp;dbP!$D$2),"&lt;="&amp;AV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W230" s="1">
        <f ca="1">SUMIFS(INDIRECT($F$1&amp;$F230&amp;":"&amp;$F230),INDIRECT($F$1&amp;dbP!$D$2&amp;":"&amp;dbP!$D$2),"&gt;="&amp;AW$6,INDIRECT($F$1&amp;dbP!$D$2&amp;":"&amp;dbP!$D$2),"&lt;="&amp;AW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X230" s="1">
        <f ca="1">SUMIFS(INDIRECT($F$1&amp;$F230&amp;":"&amp;$F230),INDIRECT($F$1&amp;dbP!$D$2&amp;":"&amp;dbP!$D$2),"&gt;="&amp;AX$6,INDIRECT($F$1&amp;dbP!$D$2&amp;":"&amp;dbP!$D$2),"&lt;="&amp;AX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Y230" s="1">
        <f ca="1">SUMIFS(INDIRECT($F$1&amp;$F230&amp;":"&amp;$F230),INDIRECT($F$1&amp;dbP!$D$2&amp;":"&amp;dbP!$D$2),"&gt;="&amp;AY$6,INDIRECT($F$1&amp;dbP!$D$2&amp;":"&amp;dbP!$D$2),"&lt;="&amp;AY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Z230" s="1">
        <f ca="1">SUMIFS(INDIRECT($F$1&amp;$F230&amp;":"&amp;$F230),INDIRECT($F$1&amp;dbP!$D$2&amp;":"&amp;dbP!$D$2),"&gt;="&amp;AZ$6,INDIRECT($F$1&amp;dbP!$D$2&amp;":"&amp;dbP!$D$2),"&lt;="&amp;AZ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A230" s="1">
        <f ca="1">SUMIFS(INDIRECT($F$1&amp;$F230&amp;":"&amp;$F230),INDIRECT($F$1&amp;dbP!$D$2&amp;":"&amp;dbP!$D$2),"&gt;="&amp;BA$6,INDIRECT($F$1&amp;dbP!$D$2&amp;":"&amp;dbP!$D$2),"&lt;="&amp;BA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B230" s="1">
        <f ca="1">SUMIFS(INDIRECT($F$1&amp;$F230&amp;":"&amp;$F230),INDIRECT($F$1&amp;dbP!$D$2&amp;":"&amp;dbP!$D$2),"&gt;="&amp;BB$6,INDIRECT($F$1&amp;dbP!$D$2&amp;":"&amp;dbP!$D$2),"&lt;="&amp;BB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C230" s="1">
        <f ca="1">SUMIFS(INDIRECT($F$1&amp;$F230&amp;":"&amp;$F230),INDIRECT($F$1&amp;dbP!$D$2&amp;":"&amp;dbP!$D$2),"&gt;="&amp;BC$6,INDIRECT($F$1&amp;dbP!$D$2&amp;":"&amp;dbP!$D$2),"&lt;="&amp;BC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D230" s="1">
        <f ca="1">SUMIFS(INDIRECT($F$1&amp;$F230&amp;":"&amp;$F230),INDIRECT($F$1&amp;dbP!$D$2&amp;":"&amp;dbP!$D$2),"&gt;="&amp;BD$6,INDIRECT($F$1&amp;dbP!$D$2&amp;":"&amp;dbP!$D$2),"&lt;="&amp;BD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E230" s="1">
        <f ca="1">SUMIFS(INDIRECT($F$1&amp;$F230&amp;":"&amp;$F230),INDIRECT($F$1&amp;dbP!$D$2&amp;":"&amp;dbP!$D$2),"&gt;="&amp;BE$6,INDIRECT($F$1&amp;dbP!$D$2&amp;":"&amp;dbP!$D$2),"&lt;="&amp;BE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</row>
    <row r="231" spans="2:57" x14ac:dyDescent="0.3">
      <c r="B231" s="1">
        <f>MAX(B$218:B230)+1</f>
        <v>18</v>
      </c>
      <c r="D231" s="1">
        <f ca="1">INDIRECT($B$1&amp;Items!T$2&amp;$B231)</f>
        <v>0</v>
      </c>
      <c r="F231" s="1" t="str">
        <f ca="1">INDIRECT($B$1&amp;Items!P$2&amp;$B231)</f>
        <v>AA</v>
      </c>
      <c r="H231" s="13" t="str">
        <f ca="1">INDIRECT($B$1&amp;Items!M$2&amp;$B231)</f>
        <v>Оплаты себестоимостных затрат</v>
      </c>
      <c r="I231" s="13" t="str">
        <f ca="1">IF(INDIRECT($B$1&amp;Items!N$2&amp;$B231)="",H231,INDIRECT($B$1&amp;Items!N$2&amp;$B231))</f>
        <v>Оплаты расходов этапа-1 бизнес-процесса</v>
      </c>
      <c r="J231" s="1" t="str">
        <f ca="1">IF(INDIRECT($B$1&amp;Items!O$2&amp;$B231)="",IF(H231&lt;&gt;I231,"  "&amp;I231,I231),"    "&amp;INDIRECT($B$1&amp;Items!O$2&amp;$B231))</f>
        <v xml:space="preserve">  Оплаты расходов этапа-1 бизнес-процесса</v>
      </c>
      <c r="S231" s="1">
        <f ca="1">SUM($U231:INDIRECT(ADDRESS(ROW(),SUMIFS($1:$1,$5:$5,MAX($5:$5)))))</f>
        <v>12501478.02</v>
      </c>
      <c r="V231" s="1">
        <f ca="1">SUMIFS(INDIRECT($F$1&amp;$F231&amp;":"&amp;$F231),INDIRECT($F$1&amp;dbP!$D$2&amp;":"&amp;dbP!$D$2),"&gt;="&amp;V$6,INDIRECT($F$1&amp;dbP!$D$2&amp;":"&amp;dbP!$D$2),"&lt;="&amp;V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2509100</v>
      </c>
      <c r="W231" s="1">
        <f ca="1">SUMIFS(INDIRECT($F$1&amp;$F231&amp;":"&amp;$F231),INDIRECT($F$1&amp;dbP!$D$2&amp;":"&amp;dbP!$D$2),"&gt;="&amp;W$6,INDIRECT($F$1&amp;dbP!$D$2&amp;":"&amp;dbP!$D$2),"&lt;="&amp;W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1896848.5</v>
      </c>
      <c r="X231" s="1">
        <f ca="1">SUMIFS(INDIRECT($F$1&amp;$F231&amp;":"&amp;$F231),INDIRECT($F$1&amp;dbP!$D$2&amp;":"&amp;dbP!$D$2),"&gt;="&amp;X$6,INDIRECT($F$1&amp;dbP!$D$2&amp;":"&amp;dbP!$D$2),"&lt;="&amp;X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4266009.0376500003</v>
      </c>
      <c r="Y231" s="1">
        <f ca="1">SUMIFS(INDIRECT($F$1&amp;$F231&amp;":"&amp;$F231),INDIRECT($F$1&amp;dbP!$D$2&amp;":"&amp;dbP!$D$2),"&gt;="&amp;Y$6,INDIRECT($F$1&amp;dbP!$D$2&amp;":"&amp;dbP!$D$2),"&lt;="&amp;Y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2799234.81849</v>
      </c>
      <c r="Z231" s="1">
        <f ca="1">SUMIFS(INDIRECT($F$1&amp;$F231&amp;":"&amp;$F231),INDIRECT($F$1&amp;dbP!$D$2&amp;":"&amp;dbP!$D$2),"&gt;="&amp;Z$6,INDIRECT($F$1&amp;dbP!$D$2&amp;":"&amp;dbP!$D$2),"&lt;="&amp;Z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420765.51921000017</v>
      </c>
      <c r="AA231" s="1">
        <f ca="1">SUMIFS(INDIRECT($F$1&amp;$F231&amp;":"&amp;$F231),INDIRECT($F$1&amp;dbP!$D$2&amp;":"&amp;dbP!$D$2),"&gt;="&amp;AA$6,INDIRECT($F$1&amp;dbP!$D$2&amp;":"&amp;dbP!$D$2),"&lt;="&amp;AA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609520.14465000003</v>
      </c>
      <c r="AB231" s="1">
        <f ca="1">SUMIFS(INDIRECT($F$1&amp;$F231&amp;":"&amp;$F231),INDIRECT($F$1&amp;dbP!$D$2&amp;":"&amp;dbP!$D$2),"&gt;="&amp;AB$6,INDIRECT($F$1&amp;dbP!$D$2&amp;":"&amp;dbP!$D$2),"&lt;="&amp;AB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C231" s="1">
        <f ca="1">SUMIFS(INDIRECT($F$1&amp;$F231&amp;":"&amp;$F231),INDIRECT($F$1&amp;dbP!$D$2&amp;":"&amp;dbP!$D$2),"&gt;="&amp;AC$6,INDIRECT($F$1&amp;dbP!$D$2&amp;":"&amp;dbP!$D$2),"&lt;="&amp;AC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D231" s="1">
        <f ca="1">SUMIFS(INDIRECT($F$1&amp;$F231&amp;":"&amp;$F231),INDIRECT($F$1&amp;dbP!$D$2&amp;":"&amp;dbP!$D$2),"&gt;="&amp;AD$6,INDIRECT($F$1&amp;dbP!$D$2&amp;":"&amp;dbP!$D$2),"&lt;="&amp;AD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E231" s="1">
        <f ca="1">SUMIFS(INDIRECT($F$1&amp;$F231&amp;":"&amp;$F231),INDIRECT($F$1&amp;dbP!$D$2&amp;":"&amp;dbP!$D$2),"&gt;="&amp;AE$6,INDIRECT($F$1&amp;dbP!$D$2&amp;":"&amp;dbP!$D$2),"&lt;="&amp;AE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F231" s="1">
        <f ca="1">SUMIFS(INDIRECT($F$1&amp;$F231&amp;":"&amp;$F231),INDIRECT($F$1&amp;dbP!$D$2&amp;":"&amp;dbP!$D$2),"&gt;="&amp;AF$6,INDIRECT($F$1&amp;dbP!$D$2&amp;":"&amp;dbP!$D$2),"&lt;="&amp;AF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G231" s="1">
        <f ca="1">SUMIFS(INDIRECT($F$1&amp;$F231&amp;":"&amp;$F231),INDIRECT($F$1&amp;dbP!$D$2&amp;":"&amp;dbP!$D$2),"&gt;="&amp;AG$6,INDIRECT($F$1&amp;dbP!$D$2&amp;":"&amp;dbP!$D$2),"&lt;="&amp;AG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H231" s="1">
        <f ca="1">SUMIFS(INDIRECT($F$1&amp;$F231&amp;":"&amp;$F231),INDIRECT($F$1&amp;dbP!$D$2&amp;":"&amp;dbP!$D$2),"&gt;="&amp;AH$6,INDIRECT($F$1&amp;dbP!$D$2&amp;":"&amp;dbP!$D$2),"&lt;="&amp;AH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I231" s="1">
        <f ca="1">SUMIFS(INDIRECT($F$1&amp;$F231&amp;":"&amp;$F231),INDIRECT($F$1&amp;dbP!$D$2&amp;":"&amp;dbP!$D$2),"&gt;="&amp;AI$6,INDIRECT($F$1&amp;dbP!$D$2&amp;":"&amp;dbP!$D$2),"&lt;="&amp;AI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J231" s="1">
        <f ca="1">SUMIFS(INDIRECT($F$1&amp;$F231&amp;":"&amp;$F231),INDIRECT($F$1&amp;dbP!$D$2&amp;":"&amp;dbP!$D$2),"&gt;="&amp;AJ$6,INDIRECT($F$1&amp;dbP!$D$2&amp;":"&amp;dbP!$D$2),"&lt;="&amp;AJ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K231" s="1">
        <f ca="1">SUMIFS(INDIRECT($F$1&amp;$F231&amp;":"&amp;$F231),INDIRECT($F$1&amp;dbP!$D$2&amp;":"&amp;dbP!$D$2),"&gt;="&amp;AK$6,INDIRECT($F$1&amp;dbP!$D$2&amp;":"&amp;dbP!$D$2),"&lt;="&amp;AK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L231" s="1">
        <f ca="1">SUMIFS(INDIRECT($F$1&amp;$F231&amp;":"&amp;$F231),INDIRECT($F$1&amp;dbP!$D$2&amp;":"&amp;dbP!$D$2),"&gt;="&amp;AL$6,INDIRECT($F$1&amp;dbP!$D$2&amp;":"&amp;dbP!$D$2),"&lt;="&amp;AL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M231" s="1">
        <f ca="1">SUMIFS(INDIRECT($F$1&amp;$F231&amp;":"&amp;$F231),INDIRECT($F$1&amp;dbP!$D$2&amp;":"&amp;dbP!$D$2),"&gt;="&amp;AM$6,INDIRECT($F$1&amp;dbP!$D$2&amp;":"&amp;dbP!$D$2),"&lt;="&amp;AM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N231" s="1">
        <f ca="1">SUMIFS(INDIRECT($F$1&amp;$F231&amp;":"&amp;$F231),INDIRECT($F$1&amp;dbP!$D$2&amp;":"&amp;dbP!$D$2),"&gt;="&amp;AN$6,INDIRECT($F$1&amp;dbP!$D$2&amp;":"&amp;dbP!$D$2),"&lt;="&amp;AN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O231" s="1">
        <f ca="1">SUMIFS(INDIRECT($F$1&amp;$F231&amp;":"&amp;$F231),INDIRECT($F$1&amp;dbP!$D$2&amp;":"&amp;dbP!$D$2),"&gt;="&amp;AO$6,INDIRECT($F$1&amp;dbP!$D$2&amp;":"&amp;dbP!$D$2),"&lt;="&amp;AO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P231" s="1">
        <f ca="1">SUMIFS(INDIRECT($F$1&amp;$F231&amp;":"&amp;$F231),INDIRECT($F$1&amp;dbP!$D$2&amp;":"&amp;dbP!$D$2),"&gt;="&amp;AP$6,INDIRECT($F$1&amp;dbP!$D$2&amp;":"&amp;dbP!$D$2),"&lt;="&amp;AP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Q231" s="1">
        <f ca="1">SUMIFS(INDIRECT($F$1&amp;$F231&amp;":"&amp;$F231),INDIRECT($F$1&amp;dbP!$D$2&amp;":"&amp;dbP!$D$2),"&gt;="&amp;AQ$6,INDIRECT($F$1&amp;dbP!$D$2&amp;":"&amp;dbP!$D$2),"&lt;="&amp;AQ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R231" s="1">
        <f ca="1">SUMIFS(INDIRECT($F$1&amp;$F231&amp;":"&amp;$F231),INDIRECT($F$1&amp;dbP!$D$2&amp;":"&amp;dbP!$D$2),"&gt;="&amp;AR$6,INDIRECT($F$1&amp;dbP!$D$2&amp;":"&amp;dbP!$D$2),"&lt;="&amp;AR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S231" s="1">
        <f ca="1">SUMIFS(INDIRECT($F$1&amp;$F231&amp;":"&amp;$F231),INDIRECT($F$1&amp;dbP!$D$2&amp;":"&amp;dbP!$D$2),"&gt;="&amp;AS$6,INDIRECT($F$1&amp;dbP!$D$2&amp;":"&amp;dbP!$D$2),"&lt;="&amp;AS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T231" s="1">
        <f ca="1">SUMIFS(INDIRECT($F$1&amp;$F231&amp;":"&amp;$F231),INDIRECT($F$1&amp;dbP!$D$2&amp;":"&amp;dbP!$D$2),"&gt;="&amp;AT$6,INDIRECT($F$1&amp;dbP!$D$2&amp;":"&amp;dbP!$D$2),"&lt;="&amp;AT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U231" s="1">
        <f ca="1">SUMIFS(INDIRECT($F$1&amp;$F231&amp;":"&amp;$F231),INDIRECT($F$1&amp;dbP!$D$2&amp;":"&amp;dbP!$D$2),"&gt;="&amp;AU$6,INDIRECT($F$1&amp;dbP!$D$2&amp;":"&amp;dbP!$D$2),"&lt;="&amp;AU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V231" s="1">
        <f ca="1">SUMIFS(INDIRECT($F$1&amp;$F231&amp;":"&amp;$F231),INDIRECT($F$1&amp;dbP!$D$2&amp;":"&amp;dbP!$D$2),"&gt;="&amp;AV$6,INDIRECT($F$1&amp;dbP!$D$2&amp;":"&amp;dbP!$D$2),"&lt;="&amp;AV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W231" s="1">
        <f ca="1">SUMIFS(INDIRECT($F$1&amp;$F231&amp;":"&amp;$F231),INDIRECT($F$1&amp;dbP!$D$2&amp;":"&amp;dbP!$D$2),"&gt;="&amp;AW$6,INDIRECT($F$1&amp;dbP!$D$2&amp;":"&amp;dbP!$D$2),"&lt;="&amp;AW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X231" s="1">
        <f ca="1">SUMIFS(INDIRECT($F$1&amp;$F231&amp;":"&amp;$F231),INDIRECT($F$1&amp;dbP!$D$2&amp;":"&amp;dbP!$D$2),"&gt;="&amp;AX$6,INDIRECT($F$1&amp;dbP!$D$2&amp;":"&amp;dbP!$D$2),"&lt;="&amp;AX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Y231" s="1">
        <f ca="1">SUMIFS(INDIRECT($F$1&amp;$F231&amp;":"&amp;$F231),INDIRECT($F$1&amp;dbP!$D$2&amp;":"&amp;dbP!$D$2),"&gt;="&amp;AY$6,INDIRECT($F$1&amp;dbP!$D$2&amp;":"&amp;dbP!$D$2),"&lt;="&amp;AY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Z231" s="1">
        <f ca="1">SUMIFS(INDIRECT($F$1&amp;$F231&amp;":"&amp;$F231),INDIRECT($F$1&amp;dbP!$D$2&amp;":"&amp;dbP!$D$2),"&gt;="&amp;AZ$6,INDIRECT($F$1&amp;dbP!$D$2&amp;":"&amp;dbP!$D$2),"&lt;="&amp;AZ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A231" s="1">
        <f ca="1">SUMIFS(INDIRECT($F$1&amp;$F231&amp;":"&amp;$F231),INDIRECT($F$1&amp;dbP!$D$2&amp;":"&amp;dbP!$D$2),"&gt;="&amp;BA$6,INDIRECT($F$1&amp;dbP!$D$2&amp;":"&amp;dbP!$D$2),"&lt;="&amp;BA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B231" s="1">
        <f ca="1">SUMIFS(INDIRECT($F$1&amp;$F231&amp;":"&amp;$F231),INDIRECT($F$1&amp;dbP!$D$2&amp;":"&amp;dbP!$D$2),"&gt;="&amp;BB$6,INDIRECT($F$1&amp;dbP!$D$2&amp;":"&amp;dbP!$D$2),"&lt;="&amp;BB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C231" s="1">
        <f ca="1">SUMIFS(INDIRECT($F$1&amp;$F231&amp;":"&amp;$F231),INDIRECT($F$1&amp;dbP!$D$2&amp;":"&amp;dbP!$D$2),"&gt;="&amp;BC$6,INDIRECT($F$1&amp;dbP!$D$2&amp;":"&amp;dbP!$D$2),"&lt;="&amp;BC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D231" s="1">
        <f ca="1">SUMIFS(INDIRECT($F$1&amp;$F231&amp;":"&amp;$F231),INDIRECT($F$1&amp;dbP!$D$2&amp;":"&amp;dbP!$D$2),"&gt;="&amp;BD$6,INDIRECT($F$1&amp;dbP!$D$2&amp;":"&amp;dbP!$D$2),"&lt;="&amp;BD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E231" s="1">
        <f ca="1">SUMIFS(INDIRECT($F$1&amp;$F231&amp;":"&amp;$F231),INDIRECT($F$1&amp;dbP!$D$2&amp;":"&amp;dbP!$D$2),"&gt;="&amp;BE$6,INDIRECT($F$1&amp;dbP!$D$2&amp;":"&amp;dbP!$D$2),"&lt;="&amp;BE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</row>
    <row r="232" spans="2:57" x14ac:dyDescent="0.3">
      <c r="B232" s="1">
        <f>MAX(B$218:B231)+1</f>
        <v>19</v>
      </c>
      <c r="D232" s="1" t="str">
        <f ca="1">INDIRECT($B$1&amp;Items!T$2&amp;$B232)</f>
        <v>CF(-)</v>
      </c>
      <c r="F232" s="1" t="str">
        <f ca="1">INDIRECT($B$1&amp;Items!P$2&amp;$B232)</f>
        <v>AA</v>
      </c>
      <c r="H232" s="13" t="str">
        <f ca="1">INDIRECT($B$1&amp;Items!M$2&amp;$B232)</f>
        <v>Оплаты себестоимостных затрат</v>
      </c>
      <c r="I232" s="13" t="str">
        <f ca="1">IF(INDIRECT($B$1&amp;Items!N$2&amp;$B232)="",H232,INDIRECT($B$1&amp;Items!N$2&amp;$B232))</f>
        <v>Оплаты расходов этапа-1 бизнес-процесса</v>
      </c>
      <c r="J232" s="1" t="str">
        <f ca="1">IF(INDIRECT($B$1&amp;Items!O$2&amp;$B232)="",IF(H232&lt;&gt;I232,"  "&amp;I232,I232),"    "&amp;INDIRECT($B$1&amp;Items!O$2&amp;$B232))</f>
        <v xml:space="preserve">    Сырье и материалы-1</v>
      </c>
      <c r="S232" s="1">
        <f ca="1">SUM($U232:INDIRECT(ADDRESS(ROW(),SUMIFS($1:$1,$5:$5,MAX($5:$5)))))</f>
        <v>1000000</v>
      </c>
      <c r="V232" s="1">
        <f ca="1">SUMIFS(INDIRECT($F$1&amp;$F232&amp;":"&amp;$F232),INDIRECT($F$1&amp;dbP!$D$2&amp;":"&amp;dbP!$D$2),"&gt;="&amp;V$6,INDIRECT($F$1&amp;dbP!$D$2&amp;":"&amp;dbP!$D$2),"&lt;="&amp;V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300000</v>
      </c>
      <c r="W232" s="1">
        <f ca="1">SUMIFS(INDIRECT($F$1&amp;$F232&amp;":"&amp;$F232),INDIRECT($F$1&amp;dbP!$D$2&amp;":"&amp;dbP!$D$2),"&gt;="&amp;W$6,INDIRECT($F$1&amp;dbP!$D$2&amp;":"&amp;dbP!$D$2),"&lt;="&amp;W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700000</v>
      </c>
      <c r="X232" s="1">
        <f ca="1">SUMIFS(INDIRECT($F$1&amp;$F232&amp;":"&amp;$F232),INDIRECT($F$1&amp;dbP!$D$2&amp;":"&amp;dbP!$D$2),"&gt;="&amp;X$6,INDIRECT($F$1&amp;dbP!$D$2&amp;":"&amp;dbP!$D$2),"&lt;="&amp;X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Y232" s="1">
        <f ca="1">SUMIFS(INDIRECT($F$1&amp;$F232&amp;":"&amp;$F232),INDIRECT($F$1&amp;dbP!$D$2&amp;":"&amp;dbP!$D$2),"&gt;="&amp;Y$6,INDIRECT($F$1&amp;dbP!$D$2&amp;":"&amp;dbP!$D$2),"&lt;="&amp;Y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Z232" s="1">
        <f ca="1">SUMIFS(INDIRECT($F$1&amp;$F232&amp;":"&amp;$F232),INDIRECT($F$1&amp;dbP!$D$2&amp;":"&amp;dbP!$D$2),"&gt;="&amp;Z$6,INDIRECT($F$1&amp;dbP!$D$2&amp;":"&amp;dbP!$D$2),"&lt;="&amp;Z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A232" s="1">
        <f ca="1">SUMIFS(INDIRECT($F$1&amp;$F232&amp;":"&amp;$F232),INDIRECT($F$1&amp;dbP!$D$2&amp;":"&amp;dbP!$D$2),"&gt;="&amp;AA$6,INDIRECT($F$1&amp;dbP!$D$2&amp;":"&amp;dbP!$D$2),"&lt;="&amp;AA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B232" s="1">
        <f ca="1">SUMIFS(INDIRECT($F$1&amp;$F232&amp;":"&amp;$F232),INDIRECT($F$1&amp;dbP!$D$2&amp;":"&amp;dbP!$D$2),"&gt;="&amp;AB$6,INDIRECT($F$1&amp;dbP!$D$2&amp;":"&amp;dbP!$D$2),"&lt;="&amp;AB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C232" s="1">
        <f ca="1">SUMIFS(INDIRECT($F$1&amp;$F232&amp;":"&amp;$F232),INDIRECT($F$1&amp;dbP!$D$2&amp;":"&amp;dbP!$D$2),"&gt;="&amp;AC$6,INDIRECT($F$1&amp;dbP!$D$2&amp;":"&amp;dbP!$D$2),"&lt;="&amp;AC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D232" s="1">
        <f ca="1">SUMIFS(INDIRECT($F$1&amp;$F232&amp;":"&amp;$F232),INDIRECT($F$1&amp;dbP!$D$2&amp;":"&amp;dbP!$D$2),"&gt;="&amp;AD$6,INDIRECT($F$1&amp;dbP!$D$2&amp;":"&amp;dbP!$D$2),"&lt;="&amp;AD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E232" s="1">
        <f ca="1">SUMIFS(INDIRECT($F$1&amp;$F232&amp;":"&amp;$F232),INDIRECT($F$1&amp;dbP!$D$2&amp;":"&amp;dbP!$D$2),"&gt;="&amp;AE$6,INDIRECT($F$1&amp;dbP!$D$2&amp;":"&amp;dbP!$D$2),"&lt;="&amp;AE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F232" s="1">
        <f ca="1">SUMIFS(INDIRECT($F$1&amp;$F232&amp;":"&amp;$F232),INDIRECT($F$1&amp;dbP!$D$2&amp;":"&amp;dbP!$D$2),"&gt;="&amp;AF$6,INDIRECT($F$1&amp;dbP!$D$2&amp;":"&amp;dbP!$D$2),"&lt;="&amp;AF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G232" s="1">
        <f ca="1">SUMIFS(INDIRECT($F$1&amp;$F232&amp;":"&amp;$F232),INDIRECT($F$1&amp;dbP!$D$2&amp;":"&amp;dbP!$D$2),"&gt;="&amp;AG$6,INDIRECT($F$1&amp;dbP!$D$2&amp;":"&amp;dbP!$D$2),"&lt;="&amp;AG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H232" s="1">
        <f ca="1">SUMIFS(INDIRECT($F$1&amp;$F232&amp;":"&amp;$F232),INDIRECT($F$1&amp;dbP!$D$2&amp;":"&amp;dbP!$D$2),"&gt;="&amp;AH$6,INDIRECT($F$1&amp;dbP!$D$2&amp;":"&amp;dbP!$D$2),"&lt;="&amp;AH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I232" s="1">
        <f ca="1">SUMIFS(INDIRECT($F$1&amp;$F232&amp;":"&amp;$F232),INDIRECT($F$1&amp;dbP!$D$2&amp;":"&amp;dbP!$D$2),"&gt;="&amp;AI$6,INDIRECT($F$1&amp;dbP!$D$2&amp;":"&amp;dbP!$D$2),"&lt;="&amp;AI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J232" s="1">
        <f ca="1">SUMIFS(INDIRECT($F$1&amp;$F232&amp;":"&amp;$F232),INDIRECT($F$1&amp;dbP!$D$2&amp;":"&amp;dbP!$D$2),"&gt;="&amp;AJ$6,INDIRECT($F$1&amp;dbP!$D$2&amp;":"&amp;dbP!$D$2),"&lt;="&amp;AJ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K232" s="1">
        <f ca="1">SUMIFS(INDIRECT($F$1&amp;$F232&amp;":"&amp;$F232),INDIRECT($F$1&amp;dbP!$D$2&amp;":"&amp;dbP!$D$2),"&gt;="&amp;AK$6,INDIRECT($F$1&amp;dbP!$D$2&amp;":"&amp;dbP!$D$2),"&lt;="&amp;AK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L232" s="1">
        <f ca="1">SUMIFS(INDIRECT($F$1&amp;$F232&amp;":"&amp;$F232),INDIRECT($F$1&amp;dbP!$D$2&amp;":"&amp;dbP!$D$2),"&gt;="&amp;AL$6,INDIRECT($F$1&amp;dbP!$D$2&amp;":"&amp;dbP!$D$2),"&lt;="&amp;AL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M232" s="1">
        <f ca="1">SUMIFS(INDIRECT($F$1&amp;$F232&amp;":"&amp;$F232),INDIRECT($F$1&amp;dbP!$D$2&amp;":"&amp;dbP!$D$2),"&gt;="&amp;AM$6,INDIRECT($F$1&amp;dbP!$D$2&amp;":"&amp;dbP!$D$2),"&lt;="&amp;AM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N232" s="1">
        <f ca="1">SUMIFS(INDIRECT($F$1&amp;$F232&amp;":"&amp;$F232),INDIRECT($F$1&amp;dbP!$D$2&amp;":"&amp;dbP!$D$2),"&gt;="&amp;AN$6,INDIRECT($F$1&amp;dbP!$D$2&amp;":"&amp;dbP!$D$2),"&lt;="&amp;AN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O232" s="1">
        <f ca="1">SUMIFS(INDIRECT($F$1&amp;$F232&amp;":"&amp;$F232),INDIRECT($F$1&amp;dbP!$D$2&amp;":"&amp;dbP!$D$2),"&gt;="&amp;AO$6,INDIRECT($F$1&amp;dbP!$D$2&amp;":"&amp;dbP!$D$2),"&lt;="&amp;AO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P232" s="1">
        <f ca="1">SUMIFS(INDIRECT($F$1&amp;$F232&amp;":"&amp;$F232),INDIRECT($F$1&amp;dbP!$D$2&amp;":"&amp;dbP!$D$2),"&gt;="&amp;AP$6,INDIRECT($F$1&amp;dbP!$D$2&amp;":"&amp;dbP!$D$2),"&lt;="&amp;AP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Q232" s="1">
        <f ca="1">SUMIFS(INDIRECT($F$1&amp;$F232&amp;":"&amp;$F232),INDIRECT($F$1&amp;dbP!$D$2&amp;":"&amp;dbP!$D$2),"&gt;="&amp;AQ$6,INDIRECT($F$1&amp;dbP!$D$2&amp;":"&amp;dbP!$D$2),"&lt;="&amp;AQ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R232" s="1">
        <f ca="1">SUMIFS(INDIRECT($F$1&amp;$F232&amp;":"&amp;$F232),INDIRECT($F$1&amp;dbP!$D$2&amp;":"&amp;dbP!$D$2),"&gt;="&amp;AR$6,INDIRECT($F$1&amp;dbP!$D$2&amp;":"&amp;dbP!$D$2),"&lt;="&amp;AR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S232" s="1">
        <f ca="1">SUMIFS(INDIRECT($F$1&amp;$F232&amp;":"&amp;$F232),INDIRECT($F$1&amp;dbP!$D$2&amp;":"&amp;dbP!$D$2),"&gt;="&amp;AS$6,INDIRECT($F$1&amp;dbP!$D$2&amp;":"&amp;dbP!$D$2),"&lt;="&amp;AS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T232" s="1">
        <f ca="1">SUMIFS(INDIRECT($F$1&amp;$F232&amp;":"&amp;$F232),INDIRECT($F$1&amp;dbP!$D$2&amp;":"&amp;dbP!$D$2),"&gt;="&amp;AT$6,INDIRECT($F$1&amp;dbP!$D$2&amp;":"&amp;dbP!$D$2),"&lt;="&amp;AT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U232" s="1">
        <f ca="1">SUMIFS(INDIRECT($F$1&amp;$F232&amp;":"&amp;$F232),INDIRECT($F$1&amp;dbP!$D$2&amp;":"&amp;dbP!$D$2),"&gt;="&amp;AU$6,INDIRECT($F$1&amp;dbP!$D$2&amp;":"&amp;dbP!$D$2),"&lt;="&amp;AU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V232" s="1">
        <f ca="1">SUMIFS(INDIRECT($F$1&amp;$F232&amp;":"&amp;$F232),INDIRECT($F$1&amp;dbP!$D$2&amp;":"&amp;dbP!$D$2),"&gt;="&amp;AV$6,INDIRECT($F$1&amp;dbP!$D$2&amp;":"&amp;dbP!$D$2),"&lt;="&amp;AV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W232" s="1">
        <f ca="1">SUMIFS(INDIRECT($F$1&amp;$F232&amp;":"&amp;$F232),INDIRECT($F$1&amp;dbP!$D$2&amp;":"&amp;dbP!$D$2),"&gt;="&amp;AW$6,INDIRECT($F$1&amp;dbP!$D$2&amp;":"&amp;dbP!$D$2),"&lt;="&amp;AW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X232" s="1">
        <f ca="1">SUMIFS(INDIRECT($F$1&amp;$F232&amp;":"&amp;$F232),INDIRECT($F$1&amp;dbP!$D$2&amp;":"&amp;dbP!$D$2),"&gt;="&amp;AX$6,INDIRECT($F$1&amp;dbP!$D$2&amp;":"&amp;dbP!$D$2),"&lt;="&amp;AX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Y232" s="1">
        <f ca="1">SUMIFS(INDIRECT($F$1&amp;$F232&amp;":"&amp;$F232),INDIRECT($F$1&amp;dbP!$D$2&amp;":"&amp;dbP!$D$2),"&gt;="&amp;AY$6,INDIRECT($F$1&amp;dbP!$D$2&amp;":"&amp;dbP!$D$2),"&lt;="&amp;AY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Z232" s="1">
        <f ca="1">SUMIFS(INDIRECT($F$1&amp;$F232&amp;":"&amp;$F232),INDIRECT($F$1&amp;dbP!$D$2&amp;":"&amp;dbP!$D$2),"&gt;="&amp;AZ$6,INDIRECT($F$1&amp;dbP!$D$2&amp;":"&amp;dbP!$D$2),"&lt;="&amp;AZ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A232" s="1">
        <f ca="1">SUMIFS(INDIRECT($F$1&amp;$F232&amp;":"&amp;$F232),INDIRECT($F$1&amp;dbP!$D$2&amp;":"&amp;dbP!$D$2),"&gt;="&amp;BA$6,INDIRECT($F$1&amp;dbP!$D$2&amp;":"&amp;dbP!$D$2),"&lt;="&amp;BA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B232" s="1">
        <f ca="1">SUMIFS(INDIRECT($F$1&amp;$F232&amp;":"&amp;$F232),INDIRECT($F$1&amp;dbP!$D$2&amp;":"&amp;dbP!$D$2),"&gt;="&amp;BB$6,INDIRECT($F$1&amp;dbP!$D$2&amp;":"&amp;dbP!$D$2),"&lt;="&amp;BB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C232" s="1">
        <f ca="1">SUMIFS(INDIRECT($F$1&amp;$F232&amp;":"&amp;$F232),INDIRECT($F$1&amp;dbP!$D$2&amp;":"&amp;dbP!$D$2),"&gt;="&amp;BC$6,INDIRECT($F$1&amp;dbP!$D$2&amp;":"&amp;dbP!$D$2),"&lt;="&amp;BC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D232" s="1">
        <f ca="1">SUMIFS(INDIRECT($F$1&amp;$F232&amp;":"&amp;$F232),INDIRECT($F$1&amp;dbP!$D$2&amp;":"&amp;dbP!$D$2),"&gt;="&amp;BD$6,INDIRECT($F$1&amp;dbP!$D$2&amp;":"&amp;dbP!$D$2),"&lt;="&amp;BD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E232" s="1">
        <f ca="1">SUMIFS(INDIRECT($F$1&amp;$F232&amp;":"&amp;$F232),INDIRECT($F$1&amp;dbP!$D$2&amp;":"&amp;dbP!$D$2),"&gt;="&amp;BE$6,INDIRECT($F$1&amp;dbP!$D$2&amp;":"&amp;dbP!$D$2),"&lt;="&amp;BE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</row>
    <row r="233" spans="2:57" x14ac:dyDescent="0.3">
      <c r="B233" s="1">
        <f>MAX(B$218:B232)+1</f>
        <v>20</v>
      </c>
      <c r="D233" s="1" t="str">
        <f ca="1">INDIRECT($B$1&amp;Items!T$2&amp;$B233)</f>
        <v>CF(-)</v>
      </c>
      <c r="F233" s="1" t="str">
        <f ca="1">INDIRECT($B$1&amp;Items!P$2&amp;$B233)</f>
        <v>AA</v>
      </c>
      <c r="H233" s="13" t="str">
        <f ca="1">INDIRECT($B$1&amp;Items!M$2&amp;$B233)</f>
        <v>Оплаты себестоимостных затрат</v>
      </c>
      <c r="I233" s="13" t="str">
        <f ca="1">IF(INDIRECT($B$1&amp;Items!N$2&amp;$B233)="",H233,INDIRECT($B$1&amp;Items!N$2&amp;$B233))</f>
        <v>Оплаты расходов этапа-1 бизнес-процесса</v>
      </c>
      <c r="J233" s="1" t="str">
        <f ca="1">IF(INDIRECT($B$1&amp;Items!O$2&amp;$B233)="",IF(H233&lt;&gt;I233,"  "&amp;I233,I233),"    "&amp;INDIRECT($B$1&amp;Items!O$2&amp;$B233))</f>
        <v xml:space="preserve">    Сырье и материалы-2</v>
      </c>
      <c r="S233" s="1">
        <f ca="1">SUM($U233:INDIRECT(ADDRESS(ROW(),SUMIFS($1:$1,$5:$5,MAX($5:$5)))))</f>
        <v>930000</v>
      </c>
      <c r="V233" s="1">
        <f ca="1">SUMIFS(INDIRECT($F$1&amp;$F233&amp;":"&amp;$F233),INDIRECT($F$1&amp;dbP!$D$2&amp;":"&amp;dbP!$D$2),"&gt;="&amp;V$6,INDIRECT($F$1&amp;dbP!$D$2&amp;":"&amp;dbP!$D$2),"&lt;="&amp;V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465000</v>
      </c>
      <c r="W233" s="1">
        <f ca="1">SUMIFS(INDIRECT($F$1&amp;$F233&amp;":"&amp;$F233),INDIRECT($F$1&amp;dbP!$D$2&amp;":"&amp;dbP!$D$2),"&gt;="&amp;W$6,INDIRECT($F$1&amp;dbP!$D$2&amp;":"&amp;dbP!$D$2),"&lt;="&amp;W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X233" s="1">
        <f ca="1">SUMIFS(INDIRECT($F$1&amp;$F233&amp;":"&amp;$F233),INDIRECT($F$1&amp;dbP!$D$2&amp;":"&amp;dbP!$D$2),"&gt;="&amp;X$6,INDIRECT($F$1&amp;dbP!$D$2&amp;":"&amp;dbP!$D$2),"&lt;="&amp;X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465000</v>
      </c>
      <c r="Y233" s="1">
        <f ca="1">SUMIFS(INDIRECT($F$1&amp;$F233&amp;":"&amp;$F233),INDIRECT($F$1&amp;dbP!$D$2&amp;":"&amp;dbP!$D$2),"&gt;="&amp;Y$6,INDIRECT($F$1&amp;dbP!$D$2&amp;":"&amp;dbP!$D$2),"&lt;="&amp;Y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Z233" s="1">
        <f ca="1">SUMIFS(INDIRECT($F$1&amp;$F233&amp;":"&amp;$F233),INDIRECT($F$1&amp;dbP!$D$2&amp;":"&amp;dbP!$D$2),"&gt;="&amp;Z$6,INDIRECT($F$1&amp;dbP!$D$2&amp;":"&amp;dbP!$D$2),"&lt;="&amp;Z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A233" s="1">
        <f ca="1">SUMIFS(INDIRECT($F$1&amp;$F233&amp;":"&amp;$F233),INDIRECT($F$1&amp;dbP!$D$2&amp;":"&amp;dbP!$D$2),"&gt;="&amp;AA$6,INDIRECT($F$1&amp;dbP!$D$2&amp;":"&amp;dbP!$D$2),"&lt;="&amp;AA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B233" s="1">
        <f ca="1">SUMIFS(INDIRECT($F$1&amp;$F233&amp;":"&amp;$F233),INDIRECT($F$1&amp;dbP!$D$2&amp;":"&amp;dbP!$D$2),"&gt;="&amp;AB$6,INDIRECT($F$1&amp;dbP!$D$2&amp;":"&amp;dbP!$D$2),"&lt;="&amp;AB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C233" s="1">
        <f ca="1">SUMIFS(INDIRECT($F$1&amp;$F233&amp;":"&amp;$F233),INDIRECT($F$1&amp;dbP!$D$2&amp;":"&amp;dbP!$D$2),"&gt;="&amp;AC$6,INDIRECT($F$1&amp;dbP!$D$2&amp;":"&amp;dbP!$D$2),"&lt;="&amp;AC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D233" s="1">
        <f ca="1">SUMIFS(INDIRECT($F$1&amp;$F233&amp;":"&amp;$F233),INDIRECT($F$1&amp;dbP!$D$2&amp;":"&amp;dbP!$D$2),"&gt;="&amp;AD$6,INDIRECT($F$1&amp;dbP!$D$2&amp;":"&amp;dbP!$D$2),"&lt;="&amp;AD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E233" s="1">
        <f ca="1">SUMIFS(INDIRECT($F$1&amp;$F233&amp;":"&amp;$F233),INDIRECT($F$1&amp;dbP!$D$2&amp;":"&amp;dbP!$D$2),"&gt;="&amp;AE$6,INDIRECT($F$1&amp;dbP!$D$2&amp;":"&amp;dbP!$D$2),"&lt;="&amp;AE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F233" s="1">
        <f ca="1">SUMIFS(INDIRECT($F$1&amp;$F233&amp;":"&amp;$F233),INDIRECT($F$1&amp;dbP!$D$2&amp;":"&amp;dbP!$D$2),"&gt;="&amp;AF$6,INDIRECT($F$1&amp;dbP!$D$2&amp;":"&amp;dbP!$D$2),"&lt;="&amp;AF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G233" s="1">
        <f ca="1">SUMIFS(INDIRECT($F$1&amp;$F233&amp;":"&amp;$F233),INDIRECT($F$1&amp;dbP!$D$2&amp;":"&amp;dbP!$D$2),"&gt;="&amp;AG$6,INDIRECT($F$1&amp;dbP!$D$2&amp;":"&amp;dbP!$D$2),"&lt;="&amp;AG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H233" s="1">
        <f ca="1">SUMIFS(INDIRECT($F$1&amp;$F233&amp;":"&amp;$F233),INDIRECT($F$1&amp;dbP!$D$2&amp;":"&amp;dbP!$D$2),"&gt;="&amp;AH$6,INDIRECT($F$1&amp;dbP!$D$2&amp;":"&amp;dbP!$D$2),"&lt;="&amp;AH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I233" s="1">
        <f ca="1">SUMIFS(INDIRECT($F$1&amp;$F233&amp;":"&amp;$F233),INDIRECT($F$1&amp;dbP!$D$2&amp;":"&amp;dbP!$D$2),"&gt;="&amp;AI$6,INDIRECT($F$1&amp;dbP!$D$2&amp;":"&amp;dbP!$D$2),"&lt;="&amp;AI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J233" s="1">
        <f ca="1">SUMIFS(INDIRECT($F$1&amp;$F233&amp;":"&amp;$F233),INDIRECT($F$1&amp;dbP!$D$2&amp;":"&amp;dbP!$D$2),"&gt;="&amp;AJ$6,INDIRECT($F$1&amp;dbP!$D$2&amp;":"&amp;dbP!$D$2),"&lt;="&amp;AJ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K233" s="1">
        <f ca="1">SUMIFS(INDIRECT($F$1&amp;$F233&amp;":"&amp;$F233),INDIRECT($F$1&amp;dbP!$D$2&amp;":"&amp;dbP!$D$2),"&gt;="&amp;AK$6,INDIRECT($F$1&amp;dbP!$D$2&amp;":"&amp;dbP!$D$2),"&lt;="&amp;AK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L233" s="1">
        <f ca="1">SUMIFS(INDIRECT($F$1&amp;$F233&amp;":"&amp;$F233),INDIRECT($F$1&amp;dbP!$D$2&amp;":"&amp;dbP!$D$2),"&gt;="&amp;AL$6,INDIRECT($F$1&amp;dbP!$D$2&amp;":"&amp;dbP!$D$2),"&lt;="&amp;AL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M233" s="1">
        <f ca="1">SUMIFS(INDIRECT($F$1&amp;$F233&amp;":"&amp;$F233),INDIRECT($F$1&amp;dbP!$D$2&amp;":"&amp;dbP!$D$2),"&gt;="&amp;AM$6,INDIRECT($F$1&amp;dbP!$D$2&amp;":"&amp;dbP!$D$2),"&lt;="&amp;AM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N233" s="1">
        <f ca="1">SUMIFS(INDIRECT($F$1&amp;$F233&amp;":"&amp;$F233),INDIRECT($F$1&amp;dbP!$D$2&amp;":"&amp;dbP!$D$2),"&gt;="&amp;AN$6,INDIRECT($F$1&amp;dbP!$D$2&amp;":"&amp;dbP!$D$2),"&lt;="&amp;AN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O233" s="1">
        <f ca="1">SUMIFS(INDIRECT($F$1&amp;$F233&amp;":"&amp;$F233),INDIRECT($F$1&amp;dbP!$D$2&amp;":"&amp;dbP!$D$2),"&gt;="&amp;AO$6,INDIRECT($F$1&amp;dbP!$D$2&amp;":"&amp;dbP!$D$2),"&lt;="&amp;AO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P233" s="1">
        <f ca="1">SUMIFS(INDIRECT($F$1&amp;$F233&amp;":"&amp;$F233),INDIRECT($F$1&amp;dbP!$D$2&amp;":"&amp;dbP!$D$2),"&gt;="&amp;AP$6,INDIRECT($F$1&amp;dbP!$D$2&amp;":"&amp;dbP!$D$2),"&lt;="&amp;AP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Q233" s="1">
        <f ca="1">SUMIFS(INDIRECT($F$1&amp;$F233&amp;":"&amp;$F233),INDIRECT($F$1&amp;dbP!$D$2&amp;":"&amp;dbP!$D$2),"&gt;="&amp;AQ$6,INDIRECT($F$1&amp;dbP!$D$2&amp;":"&amp;dbP!$D$2),"&lt;="&amp;AQ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R233" s="1">
        <f ca="1">SUMIFS(INDIRECT($F$1&amp;$F233&amp;":"&amp;$F233),INDIRECT($F$1&amp;dbP!$D$2&amp;":"&amp;dbP!$D$2),"&gt;="&amp;AR$6,INDIRECT($F$1&amp;dbP!$D$2&amp;":"&amp;dbP!$D$2),"&lt;="&amp;AR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S233" s="1">
        <f ca="1">SUMIFS(INDIRECT($F$1&amp;$F233&amp;":"&amp;$F233),INDIRECT($F$1&amp;dbP!$D$2&amp;":"&amp;dbP!$D$2),"&gt;="&amp;AS$6,INDIRECT($F$1&amp;dbP!$D$2&amp;":"&amp;dbP!$D$2),"&lt;="&amp;AS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T233" s="1">
        <f ca="1">SUMIFS(INDIRECT($F$1&amp;$F233&amp;":"&amp;$F233),INDIRECT($F$1&amp;dbP!$D$2&amp;":"&amp;dbP!$D$2),"&gt;="&amp;AT$6,INDIRECT($F$1&amp;dbP!$D$2&amp;":"&amp;dbP!$D$2),"&lt;="&amp;AT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U233" s="1">
        <f ca="1">SUMIFS(INDIRECT($F$1&amp;$F233&amp;":"&amp;$F233),INDIRECT($F$1&amp;dbP!$D$2&amp;":"&amp;dbP!$D$2),"&gt;="&amp;AU$6,INDIRECT($F$1&amp;dbP!$D$2&amp;":"&amp;dbP!$D$2),"&lt;="&amp;AU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V233" s="1">
        <f ca="1">SUMIFS(INDIRECT($F$1&amp;$F233&amp;":"&amp;$F233),INDIRECT($F$1&amp;dbP!$D$2&amp;":"&amp;dbP!$D$2),"&gt;="&amp;AV$6,INDIRECT($F$1&amp;dbP!$D$2&amp;":"&amp;dbP!$D$2),"&lt;="&amp;AV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W233" s="1">
        <f ca="1">SUMIFS(INDIRECT($F$1&amp;$F233&amp;":"&amp;$F233),INDIRECT($F$1&amp;dbP!$D$2&amp;":"&amp;dbP!$D$2),"&gt;="&amp;AW$6,INDIRECT($F$1&amp;dbP!$D$2&amp;":"&amp;dbP!$D$2),"&lt;="&amp;AW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X233" s="1">
        <f ca="1">SUMIFS(INDIRECT($F$1&amp;$F233&amp;":"&amp;$F233),INDIRECT($F$1&amp;dbP!$D$2&amp;":"&amp;dbP!$D$2),"&gt;="&amp;AX$6,INDIRECT($F$1&amp;dbP!$D$2&amp;":"&amp;dbP!$D$2),"&lt;="&amp;AX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Y233" s="1">
        <f ca="1">SUMIFS(INDIRECT($F$1&amp;$F233&amp;":"&amp;$F233),INDIRECT($F$1&amp;dbP!$D$2&amp;":"&amp;dbP!$D$2),"&gt;="&amp;AY$6,INDIRECT($F$1&amp;dbP!$D$2&amp;":"&amp;dbP!$D$2),"&lt;="&amp;AY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Z233" s="1">
        <f ca="1">SUMIFS(INDIRECT($F$1&amp;$F233&amp;":"&amp;$F233),INDIRECT($F$1&amp;dbP!$D$2&amp;":"&amp;dbP!$D$2),"&gt;="&amp;AZ$6,INDIRECT($F$1&amp;dbP!$D$2&amp;":"&amp;dbP!$D$2),"&lt;="&amp;AZ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A233" s="1">
        <f ca="1">SUMIFS(INDIRECT($F$1&amp;$F233&amp;":"&amp;$F233),INDIRECT($F$1&amp;dbP!$D$2&amp;":"&amp;dbP!$D$2),"&gt;="&amp;BA$6,INDIRECT($F$1&amp;dbP!$D$2&amp;":"&amp;dbP!$D$2),"&lt;="&amp;BA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B233" s="1">
        <f ca="1">SUMIFS(INDIRECT($F$1&amp;$F233&amp;":"&amp;$F233),INDIRECT($F$1&amp;dbP!$D$2&amp;":"&amp;dbP!$D$2),"&gt;="&amp;BB$6,INDIRECT($F$1&amp;dbP!$D$2&amp;":"&amp;dbP!$D$2),"&lt;="&amp;BB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C233" s="1">
        <f ca="1">SUMIFS(INDIRECT($F$1&amp;$F233&amp;":"&amp;$F233),INDIRECT($F$1&amp;dbP!$D$2&amp;":"&amp;dbP!$D$2),"&gt;="&amp;BC$6,INDIRECT($F$1&amp;dbP!$D$2&amp;":"&amp;dbP!$D$2),"&lt;="&amp;BC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D233" s="1">
        <f ca="1">SUMIFS(INDIRECT($F$1&amp;$F233&amp;":"&amp;$F233),INDIRECT($F$1&amp;dbP!$D$2&amp;":"&amp;dbP!$D$2),"&gt;="&amp;BD$6,INDIRECT($F$1&amp;dbP!$D$2&amp;":"&amp;dbP!$D$2),"&lt;="&amp;BD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E233" s="1">
        <f ca="1">SUMIFS(INDIRECT($F$1&amp;$F233&amp;":"&amp;$F233),INDIRECT($F$1&amp;dbP!$D$2&amp;":"&amp;dbP!$D$2),"&gt;="&amp;BE$6,INDIRECT($F$1&amp;dbP!$D$2&amp;":"&amp;dbP!$D$2),"&lt;="&amp;BE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</row>
    <row r="234" spans="2:57" x14ac:dyDescent="0.3">
      <c r="B234" s="1">
        <f>MAX(B$218:B233)+1</f>
        <v>21</v>
      </c>
      <c r="D234" s="1" t="str">
        <f ca="1">INDIRECT($B$1&amp;Items!T$2&amp;$B234)</f>
        <v>CF(-)</v>
      </c>
      <c r="F234" s="1" t="str">
        <f ca="1">INDIRECT($B$1&amp;Items!P$2&amp;$B234)</f>
        <v>AA</v>
      </c>
      <c r="H234" s="13" t="str">
        <f ca="1">INDIRECT($B$1&amp;Items!M$2&amp;$B234)</f>
        <v>Оплаты себестоимостных затрат</v>
      </c>
      <c r="I234" s="13" t="str">
        <f ca="1">IF(INDIRECT($B$1&amp;Items!N$2&amp;$B234)="",H234,INDIRECT($B$1&amp;Items!N$2&amp;$B234))</f>
        <v>Оплаты расходов этапа-1 бизнес-процесса</v>
      </c>
      <c r="J234" s="1" t="str">
        <f ca="1">IF(INDIRECT($B$1&amp;Items!O$2&amp;$B234)="",IF(H234&lt;&gt;I234,"  "&amp;I234,I234),"    "&amp;INDIRECT($B$1&amp;Items!O$2&amp;$B234))</f>
        <v xml:space="preserve">    Сырье и материалы-3</v>
      </c>
      <c r="S234" s="1">
        <f ca="1">SUM($U234:INDIRECT(ADDRESS(ROW(),SUMIFS($1:$1,$5:$5,MAX($5:$5)))))</f>
        <v>1070000</v>
      </c>
      <c r="V234" s="1">
        <f ca="1">SUMIFS(INDIRECT($F$1&amp;$F234&amp;":"&amp;$F234),INDIRECT($F$1&amp;dbP!$D$2&amp;":"&amp;dbP!$D$2),"&gt;="&amp;V$6,INDIRECT($F$1&amp;dbP!$D$2&amp;":"&amp;dbP!$D$2),"&lt;="&amp;V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749000</v>
      </c>
      <c r="W234" s="1">
        <f ca="1">SUMIFS(INDIRECT($F$1&amp;$F234&amp;":"&amp;$F234),INDIRECT($F$1&amp;dbP!$D$2&amp;":"&amp;dbP!$D$2),"&gt;="&amp;W$6,INDIRECT($F$1&amp;dbP!$D$2&amp;":"&amp;dbP!$D$2),"&lt;="&amp;W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321000</v>
      </c>
      <c r="X234" s="1">
        <f ca="1">SUMIFS(INDIRECT($F$1&amp;$F234&amp;":"&amp;$F234),INDIRECT($F$1&amp;dbP!$D$2&amp;":"&amp;dbP!$D$2),"&gt;="&amp;X$6,INDIRECT($F$1&amp;dbP!$D$2&amp;":"&amp;dbP!$D$2),"&lt;="&amp;X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Y234" s="1">
        <f ca="1">SUMIFS(INDIRECT($F$1&amp;$F234&amp;":"&amp;$F234),INDIRECT($F$1&amp;dbP!$D$2&amp;":"&amp;dbP!$D$2),"&gt;="&amp;Y$6,INDIRECT($F$1&amp;dbP!$D$2&amp;":"&amp;dbP!$D$2),"&lt;="&amp;Y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Z234" s="1">
        <f ca="1">SUMIFS(INDIRECT($F$1&amp;$F234&amp;":"&amp;$F234),INDIRECT($F$1&amp;dbP!$D$2&amp;":"&amp;dbP!$D$2),"&gt;="&amp;Z$6,INDIRECT($F$1&amp;dbP!$D$2&amp;":"&amp;dbP!$D$2),"&lt;="&amp;Z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A234" s="1">
        <f ca="1">SUMIFS(INDIRECT($F$1&amp;$F234&amp;":"&amp;$F234),INDIRECT($F$1&amp;dbP!$D$2&amp;":"&amp;dbP!$D$2),"&gt;="&amp;AA$6,INDIRECT($F$1&amp;dbP!$D$2&amp;":"&amp;dbP!$D$2),"&lt;="&amp;AA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B234" s="1">
        <f ca="1">SUMIFS(INDIRECT($F$1&amp;$F234&amp;":"&amp;$F234),INDIRECT($F$1&amp;dbP!$D$2&amp;":"&amp;dbP!$D$2),"&gt;="&amp;AB$6,INDIRECT($F$1&amp;dbP!$D$2&amp;":"&amp;dbP!$D$2),"&lt;="&amp;AB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C234" s="1">
        <f ca="1">SUMIFS(INDIRECT($F$1&amp;$F234&amp;":"&amp;$F234),INDIRECT($F$1&amp;dbP!$D$2&amp;":"&amp;dbP!$D$2),"&gt;="&amp;AC$6,INDIRECT($F$1&amp;dbP!$D$2&amp;":"&amp;dbP!$D$2),"&lt;="&amp;AC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D234" s="1">
        <f ca="1">SUMIFS(INDIRECT($F$1&amp;$F234&amp;":"&amp;$F234),INDIRECT($F$1&amp;dbP!$D$2&amp;":"&amp;dbP!$D$2),"&gt;="&amp;AD$6,INDIRECT($F$1&amp;dbP!$D$2&amp;":"&amp;dbP!$D$2),"&lt;="&amp;AD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E234" s="1">
        <f ca="1">SUMIFS(INDIRECT($F$1&amp;$F234&amp;":"&amp;$F234),INDIRECT($F$1&amp;dbP!$D$2&amp;":"&amp;dbP!$D$2),"&gt;="&amp;AE$6,INDIRECT($F$1&amp;dbP!$D$2&amp;":"&amp;dbP!$D$2),"&lt;="&amp;AE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F234" s="1">
        <f ca="1">SUMIFS(INDIRECT($F$1&amp;$F234&amp;":"&amp;$F234),INDIRECT($F$1&amp;dbP!$D$2&amp;":"&amp;dbP!$D$2),"&gt;="&amp;AF$6,INDIRECT($F$1&amp;dbP!$D$2&amp;":"&amp;dbP!$D$2),"&lt;="&amp;AF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G234" s="1">
        <f ca="1">SUMIFS(INDIRECT($F$1&amp;$F234&amp;":"&amp;$F234),INDIRECT($F$1&amp;dbP!$D$2&amp;":"&amp;dbP!$D$2),"&gt;="&amp;AG$6,INDIRECT($F$1&amp;dbP!$D$2&amp;":"&amp;dbP!$D$2),"&lt;="&amp;AG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H234" s="1">
        <f ca="1">SUMIFS(INDIRECT($F$1&amp;$F234&amp;":"&amp;$F234),INDIRECT($F$1&amp;dbP!$D$2&amp;":"&amp;dbP!$D$2),"&gt;="&amp;AH$6,INDIRECT($F$1&amp;dbP!$D$2&amp;":"&amp;dbP!$D$2),"&lt;="&amp;AH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I234" s="1">
        <f ca="1">SUMIFS(INDIRECT($F$1&amp;$F234&amp;":"&amp;$F234),INDIRECT($F$1&amp;dbP!$D$2&amp;":"&amp;dbP!$D$2),"&gt;="&amp;AI$6,INDIRECT($F$1&amp;dbP!$D$2&amp;":"&amp;dbP!$D$2),"&lt;="&amp;AI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J234" s="1">
        <f ca="1">SUMIFS(INDIRECT($F$1&amp;$F234&amp;":"&amp;$F234),INDIRECT($F$1&amp;dbP!$D$2&amp;":"&amp;dbP!$D$2),"&gt;="&amp;AJ$6,INDIRECT($F$1&amp;dbP!$D$2&amp;":"&amp;dbP!$D$2),"&lt;="&amp;AJ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K234" s="1">
        <f ca="1">SUMIFS(INDIRECT($F$1&amp;$F234&amp;":"&amp;$F234),INDIRECT($F$1&amp;dbP!$D$2&amp;":"&amp;dbP!$D$2),"&gt;="&amp;AK$6,INDIRECT($F$1&amp;dbP!$D$2&amp;":"&amp;dbP!$D$2),"&lt;="&amp;AK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L234" s="1">
        <f ca="1">SUMIFS(INDIRECT($F$1&amp;$F234&amp;":"&amp;$F234),INDIRECT($F$1&amp;dbP!$D$2&amp;":"&amp;dbP!$D$2),"&gt;="&amp;AL$6,INDIRECT($F$1&amp;dbP!$D$2&amp;":"&amp;dbP!$D$2),"&lt;="&amp;AL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M234" s="1">
        <f ca="1">SUMIFS(INDIRECT($F$1&amp;$F234&amp;":"&amp;$F234),INDIRECT($F$1&amp;dbP!$D$2&amp;":"&amp;dbP!$D$2),"&gt;="&amp;AM$6,INDIRECT($F$1&amp;dbP!$D$2&amp;":"&amp;dbP!$D$2),"&lt;="&amp;AM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N234" s="1">
        <f ca="1">SUMIFS(INDIRECT($F$1&amp;$F234&amp;":"&amp;$F234),INDIRECT($F$1&amp;dbP!$D$2&amp;":"&amp;dbP!$D$2),"&gt;="&amp;AN$6,INDIRECT($F$1&amp;dbP!$D$2&amp;":"&amp;dbP!$D$2),"&lt;="&amp;AN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O234" s="1">
        <f ca="1">SUMIFS(INDIRECT($F$1&amp;$F234&amp;":"&amp;$F234),INDIRECT($F$1&amp;dbP!$D$2&amp;":"&amp;dbP!$D$2),"&gt;="&amp;AO$6,INDIRECT($F$1&amp;dbP!$D$2&amp;":"&amp;dbP!$D$2),"&lt;="&amp;AO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P234" s="1">
        <f ca="1">SUMIFS(INDIRECT($F$1&amp;$F234&amp;":"&amp;$F234),INDIRECT($F$1&amp;dbP!$D$2&amp;":"&amp;dbP!$D$2),"&gt;="&amp;AP$6,INDIRECT($F$1&amp;dbP!$D$2&amp;":"&amp;dbP!$D$2),"&lt;="&amp;AP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Q234" s="1">
        <f ca="1">SUMIFS(INDIRECT($F$1&amp;$F234&amp;":"&amp;$F234),INDIRECT($F$1&amp;dbP!$D$2&amp;":"&amp;dbP!$D$2),"&gt;="&amp;AQ$6,INDIRECT($F$1&amp;dbP!$D$2&amp;":"&amp;dbP!$D$2),"&lt;="&amp;AQ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R234" s="1">
        <f ca="1">SUMIFS(INDIRECT($F$1&amp;$F234&amp;":"&amp;$F234),INDIRECT($F$1&amp;dbP!$D$2&amp;":"&amp;dbP!$D$2),"&gt;="&amp;AR$6,INDIRECT($F$1&amp;dbP!$D$2&amp;":"&amp;dbP!$D$2),"&lt;="&amp;AR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S234" s="1">
        <f ca="1">SUMIFS(INDIRECT($F$1&amp;$F234&amp;":"&amp;$F234),INDIRECT($F$1&amp;dbP!$D$2&amp;":"&amp;dbP!$D$2),"&gt;="&amp;AS$6,INDIRECT($F$1&amp;dbP!$D$2&amp;":"&amp;dbP!$D$2),"&lt;="&amp;AS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T234" s="1">
        <f ca="1">SUMIFS(INDIRECT($F$1&amp;$F234&amp;":"&amp;$F234),INDIRECT($F$1&amp;dbP!$D$2&amp;":"&amp;dbP!$D$2),"&gt;="&amp;AT$6,INDIRECT($F$1&amp;dbP!$D$2&amp;":"&amp;dbP!$D$2),"&lt;="&amp;AT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U234" s="1">
        <f ca="1">SUMIFS(INDIRECT($F$1&amp;$F234&amp;":"&amp;$F234),INDIRECT($F$1&amp;dbP!$D$2&amp;":"&amp;dbP!$D$2),"&gt;="&amp;AU$6,INDIRECT($F$1&amp;dbP!$D$2&amp;":"&amp;dbP!$D$2),"&lt;="&amp;AU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V234" s="1">
        <f ca="1">SUMIFS(INDIRECT($F$1&amp;$F234&amp;":"&amp;$F234),INDIRECT($F$1&amp;dbP!$D$2&amp;":"&amp;dbP!$D$2),"&gt;="&amp;AV$6,INDIRECT($F$1&amp;dbP!$D$2&amp;":"&amp;dbP!$D$2),"&lt;="&amp;AV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W234" s="1">
        <f ca="1">SUMIFS(INDIRECT($F$1&amp;$F234&amp;":"&amp;$F234),INDIRECT($F$1&amp;dbP!$D$2&amp;":"&amp;dbP!$D$2),"&gt;="&amp;AW$6,INDIRECT($F$1&amp;dbP!$D$2&amp;":"&amp;dbP!$D$2),"&lt;="&amp;AW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X234" s="1">
        <f ca="1">SUMIFS(INDIRECT($F$1&amp;$F234&amp;":"&amp;$F234),INDIRECT($F$1&amp;dbP!$D$2&amp;":"&amp;dbP!$D$2),"&gt;="&amp;AX$6,INDIRECT($F$1&amp;dbP!$D$2&amp;":"&amp;dbP!$D$2),"&lt;="&amp;AX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Y234" s="1">
        <f ca="1">SUMIFS(INDIRECT($F$1&amp;$F234&amp;":"&amp;$F234),INDIRECT($F$1&amp;dbP!$D$2&amp;":"&amp;dbP!$D$2),"&gt;="&amp;AY$6,INDIRECT($F$1&amp;dbP!$D$2&amp;":"&amp;dbP!$D$2),"&lt;="&amp;AY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Z234" s="1">
        <f ca="1">SUMIFS(INDIRECT($F$1&amp;$F234&amp;":"&amp;$F234),INDIRECT($F$1&amp;dbP!$D$2&amp;":"&amp;dbP!$D$2),"&gt;="&amp;AZ$6,INDIRECT($F$1&amp;dbP!$D$2&amp;":"&amp;dbP!$D$2),"&lt;="&amp;AZ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A234" s="1">
        <f ca="1">SUMIFS(INDIRECT($F$1&amp;$F234&amp;":"&amp;$F234),INDIRECT($F$1&amp;dbP!$D$2&amp;":"&amp;dbP!$D$2),"&gt;="&amp;BA$6,INDIRECT($F$1&amp;dbP!$D$2&amp;":"&amp;dbP!$D$2),"&lt;="&amp;BA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B234" s="1">
        <f ca="1">SUMIFS(INDIRECT($F$1&amp;$F234&amp;":"&amp;$F234),INDIRECT($F$1&amp;dbP!$D$2&amp;":"&amp;dbP!$D$2),"&gt;="&amp;BB$6,INDIRECT($F$1&amp;dbP!$D$2&amp;":"&amp;dbP!$D$2),"&lt;="&amp;BB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C234" s="1">
        <f ca="1">SUMIFS(INDIRECT($F$1&amp;$F234&amp;":"&amp;$F234),INDIRECT($F$1&amp;dbP!$D$2&amp;":"&amp;dbP!$D$2),"&gt;="&amp;BC$6,INDIRECT($F$1&amp;dbP!$D$2&amp;":"&amp;dbP!$D$2),"&lt;="&amp;BC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D234" s="1">
        <f ca="1">SUMIFS(INDIRECT($F$1&amp;$F234&amp;":"&amp;$F234),INDIRECT($F$1&amp;dbP!$D$2&amp;":"&amp;dbP!$D$2),"&gt;="&amp;BD$6,INDIRECT($F$1&amp;dbP!$D$2&amp;":"&amp;dbP!$D$2),"&lt;="&amp;BD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E234" s="1">
        <f ca="1">SUMIFS(INDIRECT($F$1&amp;$F234&amp;":"&amp;$F234),INDIRECT($F$1&amp;dbP!$D$2&amp;":"&amp;dbP!$D$2),"&gt;="&amp;BE$6,INDIRECT($F$1&amp;dbP!$D$2&amp;":"&amp;dbP!$D$2),"&lt;="&amp;BE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</row>
    <row r="235" spans="2:57" x14ac:dyDescent="0.3">
      <c r="B235" s="1">
        <f>MAX(B$218:B234)+1</f>
        <v>22</v>
      </c>
      <c r="D235" s="1" t="str">
        <f ca="1">INDIRECT($B$1&amp;Items!T$2&amp;$B235)</f>
        <v>CF(-)</v>
      </c>
      <c r="F235" s="1" t="str">
        <f ca="1">INDIRECT($B$1&amp;Items!P$2&amp;$B235)</f>
        <v>AA</v>
      </c>
      <c r="H235" s="13" t="str">
        <f ca="1">INDIRECT($B$1&amp;Items!M$2&amp;$B235)</f>
        <v>Оплаты себестоимостных затрат</v>
      </c>
      <c r="I235" s="13" t="str">
        <f ca="1">IF(INDIRECT($B$1&amp;Items!N$2&amp;$B235)="",H235,INDIRECT($B$1&amp;Items!N$2&amp;$B235))</f>
        <v>Оплаты расходов этапа-1 бизнес-процесса</v>
      </c>
      <c r="J235" s="1" t="str">
        <f ca="1">IF(INDIRECT($B$1&amp;Items!O$2&amp;$B235)="",IF(H235&lt;&gt;I235,"  "&amp;I235,I235),"    "&amp;INDIRECT($B$1&amp;Items!O$2&amp;$B235))</f>
        <v xml:space="preserve">    Сырье и материалы-4</v>
      </c>
      <c r="S235" s="1">
        <f ca="1">SUM($U235:INDIRECT(ADDRESS(ROW(),SUMIFS($1:$1,$5:$5,MAX($5:$5)))))</f>
        <v>995100</v>
      </c>
      <c r="V235" s="1">
        <f ca="1">SUMIFS(INDIRECT($F$1&amp;$F235&amp;":"&amp;$F235),INDIRECT($F$1&amp;dbP!$D$2&amp;":"&amp;dbP!$D$2),"&gt;="&amp;V$6,INDIRECT($F$1&amp;dbP!$D$2&amp;":"&amp;dbP!$D$2),"&lt;="&amp;V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995100</v>
      </c>
      <c r="W235" s="1">
        <f ca="1">SUMIFS(INDIRECT($F$1&amp;$F235&amp;":"&amp;$F235),INDIRECT($F$1&amp;dbP!$D$2&amp;":"&amp;dbP!$D$2),"&gt;="&amp;W$6,INDIRECT($F$1&amp;dbP!$D$2&amp;":"&amp;dbP!$D$2),"&lt;="&amp;W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X235" s="1">
        <f ca="1">SUMIFS(INDIRECT($F$1&amp;$F235&amp;":"&amp;$F235),INDIRECT($F$1&amp;dbP!$D$2&amp;":"&amp;dbP!$D$2),"&gt;="&amp;X$6,INDIRECT($F$1&amp;dbP!$D$2&amp;":"&amp;dbP!$D$2),"&lt;="&amp;X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Y235" s="1">
        <f ca="1">SUMIFS(INDIRECT($F$1&amp;$F235&amp;":"&amp;$F235),INDIRECT($F$1&amp;dbP!$D$2&amp;":"&amp;dbP!$D$2),"&gt;="&amp;Y$6,INDIRECT($F$1&amp;dbP!$D$2&amp;":"&amp;dbP!$D$2),"&lt;="&amp;Y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Z235" s="1">
        <f ca="1">SUMIFS(INDIRECT($F$1&amp;$F235&amp;":"&amp;$F235),INDIRECT($F$1&amp;dbP!$D$2&amp;":"&amp;dbP!$D$2),"&gt;="&amp;Z$6,INDIRECT($F$1&amp;dbP!$D$2&amp;":"&amp;dbP!$D$2),"&lt;="&amp;Z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A235" s="1">
        <f ca="1">SUMIFS(INDIRECT($F$1&amp;$F235&amp;":"&amp;$F235),INDIRECT($F$1&amp;dbP!$D$2&amp;":"&amp;dbP!$D$2),"&gt;="&amp;AA$6,INDIRECT($F$1&amp;dbP!$D$2&amp;":"&amp;dbP!$D$2),"&lt;="&amp;AA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B235" s="1">
        <f ca="1">SUMIFS(INDIRECT($F$1&amp;$F235&amp;":"&amp;$F235),INDIRECT($F$1&amp;dbP!$D$2&amp;":"&amp;dbP!$D$2),"&gt;="&amp;AB$6,INDIRECT($F$1&amp;dbP!$D$2&amp;":"&amp;dbP!$D$2),"&lt;="&amp;AB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C235" s="1">
        <f ca="1">SUMIFS(INDIRECT($F$1&amp;$F235&amp;":"&amp;$F235),INDIRECT($F$1&amp;dbP!$D$2&amp;":"&amp;dbP!$D$2),"&gt;="&amp;AC$6,INDIRECT($F$1&amp;dbP!$D$2&amp;":"&amp;dbP!$D$2),"&lt;="&amp;AC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D235" s="1">
        <f ca="1">SUMIFS(INDIRECT($F$1&amp;$F235&amp;":"&amp;$F235),INDIRECT($F$1&amp;dbP!$D$2&amp;":"&amp;dbP!$D$2),"&gt;="&amp;AD$6,INDIRECT($F$1&amp;dbP!$D$2&amp;":"&amp;dbP!$D$2),"&lt;="&amp;AD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E235" s="1">
        <f ca="1">SUMIFS(INDIRECT($F$1&amp;$F235&amp;":"&amp;$F235),INDIRECT($F$1&amp;dbP!$D$2&amp;":"&amp;dbP!$D$2),"&gt;="&amp;AE$6,INDIRECT($F$1&amp;dbP!$D$2&amp;":"&amp;dbP!$D$2),"&lt;="&amp;AE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F235" s="1">
        <f ca="1">SUMIFS(INDIRECT($F$1&amp;$F235&amp;":"&amp;$F235),INDIRECT($F$1&amp;dbP!$D$2&amp;":"&amp;dbP!$D$2),"&gt;="&amp;AF$6,INDIRECT($F$1&amp;dbP!$D$2&amp;":"&amp;dbP!$D$2),"&lt;="&amp;AF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G235" s="1">
        <f ca="1">SUMIFS(INDIRECT($F$1&amp;$F235&amp;":"&amp;$F235),INDIRECT($F$1&amp;dbP!$D$2&amp;":"&amp;dbP!$D$2),"&gt;="&amp;AG$6,INDIRECT($F$1&amp;dbP!$D$2&amp;":"&amp;dbP!$D$2),"&lt;="&amp;AG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H235" s="1">
        <f ca="1">SUMIFS(INDIRECT($F$1&amp;$F235&amp;":"&amp;$F235),INDIRECT($F$1&amp;dbP!$D$2&amp;":"&amp;dbP!$D$2),"&gt;="&amp;AH$6,INDIRECT($F$1&amp;dbP!$D$2&amp;":"&amp;dbP!$D$2),"&lt;="&amp;AH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I235" s="1">
        <f ca="1">SUMIFS(INDIRECT($F$1&amp;$F235&amp;":"&amp;$F235),INDIRECT($F$1&amp;dbP!$D$2&amp;":"&amp;dbP!$D$2),"&gt;="&amp;AI$6,INDIRECT($F$1&amp;dbP!$D$2&amp;":"&amp;dbP!$D$2),"&lt;="&amp;AI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J235" s="1">
        <f ca="1">SUMIFS(INDIRECT($F$1&amp;$F235&amp;":"&amp;$F235),INDIRECT($F$1&amp;dbP!$D$2&amp;":"&amp;dbP!$D$2),"&gt;="&amp;AJ$6,INDIRECT($F$1&amp;dbP!$D$2&amp;":"&amp;dbP!$D$2),"&lt;="&amp;AJ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K235" s="1">
        <f ca="1">SUMIFS(INDIRECT($F$1&amp;$F235&amp;":"&amp;$F235),INDIRECT($F$1&amp;dbP!$D$2&amp;":"&amp;dbP!$D$2),"&gt;="&amp;AK$6,INDIRECT($F$1&amp;dbP!$D$2&amp;":"&amp;dbP!$D$2),"&lt;="&amp;AK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L235" s="1">
        <f ca="1">SUMIFS(INDIRECT($F$1&amp;$F235&amp;":"&amp;$F235),INDIRECT($F$1&amp;dbP!$D$2&amp;":"&amp;dbP!$D$2),"&gt;="&amp;AL$6,INDIRECT($F$1&amp;dbP!$D$2&amp;":"&amp;dbP!$D$2),"&lt;="&amp;AL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M235" s="1">
        <f ca="1">SUMIFS(INDIRECT($F$1&amp;$F235&amp;":"&amp;$F235),INDIRECT($F$1&amp;dbP!$D$2&amp;":"&amp;dbP!$D$2),"&gt;="&amp;AM$6,INDIRECT($F$1&amp;dbP!$D$2&amp;":"&amp;dbP!$D$2),"&lt;="&amp;AM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N235" s="1">
        <f ca="1">SUMIFS(INDIRECT($F$1&amp;$F235&amp;":"&amp;$F235),INDIRECT($F$1&amp;dbP!$D$2&amp;":"&amp;dbP!$D$2),"&gt;="&amp;AN$6,INDIRECT($F$1&amp;dbP!$D$2&amp;":"&amp;dbP!$D$2),"&lt;="&amp;AN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O235" s="1">
        <f ca="1">SUMIFS(INDIRECT($F$1&amp;$F235&amp;":"&amp;$F235),INDIRECT($F$1&amp;dbP!$D$2&amp;":"&amp;dbP!$D$2),"&gt;="&amp;AO$6,INDIRECT($F$1&amp;dbP!$D$2&amp;":"&amp;dbP!$D$2),"&lt;="&amp;AO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P235" s="1">
        <f ca="1">SUMIFS(INDIRECT($F$1&amp;$F235&amp;":"&amp;$F235),INDIRECT($F$1&amp;dbP!$D$2&amp;":"&amp;dbP!$D$2),"&gt;="&amp;AP$6,INDIRECT($F$1&amp;dbP!$D$2&amp;":"&amp;dbP!$D$2),"&lt;="&amp;AP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Q235" s="1">
        <f ca="1">SUMIFS(INDIRECT($F$1&amp;$F235&amp;":"&amp;$F235),INDIRECT($F$1&amp;dbP!$D$2&amp;":"&amp;dbP!$D$2),"&gt;="&amp;AQ$6,INDIRECT($F$1&amp;dbP!$D$2&amp;":"&amp;dbP!$D$2),"&lt;="&amp;AQ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R235" s="1">
        <f ca="1">SUMIFS(INDIRECT($F$1&amp;$F235&amp;":"&amp;$F235),INDIRECT($F$1&amp;dbP!$D$2&amp;":"&amp;dbP!$D$2),"&gt;="&amp;AR$6,INDIRECT($F$1&amp;dbP!$D$2&amp;":"&amp;dbP!$D$2),"&lt;="&amp;AR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S235" s="1">
        <f ca="1">SUMIFS(INDIRECT($F$1&amp;$F235&amp;":"&amp;$F235),INDIRECT($F$1&amp;dbP!$D$2&amp;":"&amp;dbP!$D$2),"&gt;="&amp;AS$6,INDIRECT($F$1&amp;dbP!$D$2&amp;":"&amp;dbP!$D$2),"&lt;="&amp;AS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T235" s="1">
        <f ca="1">SUMIFS(INDIRECT($F$1&amp;$F235&amp;":"&amp;$F235),INDIRECT($F$1&amp;dbP!$D$2&amp;":"&amp;dbP!$D$2),"&gt;="&amp;AT$6,INDIRECT($F$1&amp;dbP!$D$2&amp;":"&amp;dbP!$D$2),"&lt;="&amp;AT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U235" s="1">
        <f ca="1">SUMIFS(INDIRECT($F$1&amp;$F235&amp;":"&amp;$F235),INDIRECT($F$1&amp;dbP!$D$2&amp;":"&amp;dbP!$D$2),"&gt;="&amp;AU$6,INDIRECT($F$1&amp;dbP!$D$2&amp;":"&amp;dbP!$D$2),"&lt;="&amp;AU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V235" s="1">
        <f ca="1">SUMIFS(INDIRECT($F$1&amp;$F235&amp;":"&amp;$F235),INDIRECT($F$1&amp;dbP!$D$2&amp;":"&amp;dbP!$D$2),"&gt;="&amp;AV$6,INDIRECT($F$1&amp;dbP!$D$2&amp;":"&amp;dbP!$D$2),"&lt;="&amp;AV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W235" s="1">
        <f ca="1">SUMIFS(INDIRECT($F$1&amp;$F235&amp;":"&amp;$F235),INDIRECT($F$1&amp;dbP!$D$2&amp;":"&amp;dbP!$D$2),"&gt;="&amp;AW$6,INDIRECT($F$1&amp;dbP!$D$2&amp;":"&amp;dbP!$D$2),"&lt;="&amp;AW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X235" s="1">
        <f ca="1">SUMIFS(INDIRECT($F$1&amp;$F235&amp;":"&amp;$F235),INDIRECT($F$1&amp;dbP!$D$2&amp;":"&amp;dbP!$D$2),"&gt;="&amp;AX$6,INDIRECT($F$1&amp;dbP!$D$2&amp;":"&amp;dbP!$D$2),"&lt;="&amp;AX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Y235" s="1">
        <f ca="1">SUMIFS(INDIRECT($F$1&amp;$F235&amp;":"&amp;$F235),INDIRECT($F$1&amp;dbP!$D$2&amp;":"&amp;dbP!$D$2),"&gt;="&amp;AY$6,INDIRECT($F$1&amp;dbP!$D$2&amp;":"&amp;dbP!$D$2),"&lt;="&amp;AY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Z235" s="1">
        <f ca="1">SUMIFS(INDIRECT($F$1&amp;$F235&amp;":"&amp;$F235),INDIRECT($F$1&amp;dbP!$D$2&amp;":"&amp;dbP!$D$2),"&gt;="&amp;AZ$6,INDIRECT($F$1&amp;dbP!$D$2&amp;":"&amp;dbP!$D$2),"&lt;="&amp;AZ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A235" s="1">
        <f ca="1">SUMIFS(INDIRECT($F$1&amp;$F235&amp;":"&amp;$F235),INDIRECT($F$1&amp;dbP!$D$2&amp;":"&amp;dbP!$D$2),"&gt;="&amp;BA$6,INDIRECT($F$1&amp;dbP!$D$2&amp;":"&amp;dbP!$D$2),"&lt;="&amp;BA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B235" s="1">
        <f ca="1">SUMIFS(INDIRECT($F$1&amp;$F235&amp;":"&amp;$F235),INDIRECT($F$1&amp;dbP!$D$2&amp;":"&amp;dbP!$D$2),"&gt;="&amp;BB$6,INDIRECT($F$1&amp;dbP!$D$2&amp;":"&amp;dbP!$D$2),"&lt;="&amp;BB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C235" s="1">
        <f ca="1">SUMIFS(INDIRECT($F$1&amp;$F235&amp;":"&amp;$F235),INDIRECT($F$1&amp;dbP!$D$2&amp;":"&amp;dbP!$D$2),"&gt;="&amp;BC$6,INDIRECT($F$1&amp;dbP!$D$2&amp;":"&amp;dbP!$D$2),"&lt;="&amp;BC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D235" s="1">
        <f ca="1">SUMIFS(INDIRECT($F$1&amp;$F235&amp;":"&amp;$F235),INDIRECT($F$1&amp;dbP!$D$2&amp;":"&amp;dbP!$D$2),"&gt;="&amp;BD$6,INDIRECT($F$1&amp;dbP!$D$2&amp;":"&amp;dbP!$D$2),"&lt;="&amp;BD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E235" s="1">
        <f ca="1">SUMIFS(INDIRECT($F$1&amp;$F235&amp;":"&amp;$F235),INDIRECT($F$1&amp;dbP!$D$2&amp;":"&amp;dbP!$D$2),"&gt;="&amp;BE$6,INDIRECT($F$1&amp;dbP!$D$2&amp;":"&amp;dbP!$D$2),"&lt;="&amp;BE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</row>
    <row r="236" spans="2:57" x14ac:dyDescent="0.3">
      <c r="B236" s="1">
        <f>MAX(B$218:B235)+1</f>
        <v>23</v>
      </c>
      <c r="D236" s="1" t="str">
        <f ca="1">INDIRECT($B$1&amp;Items!T$2&amp;$B236)</f>
        <v>CF(-)</v>
      </c>
      <c r="F236" s="1" t="str">
        <f ca="1">INDIRECT($B$1&amp;Items!P$2&amp;$B236)</f>
        <v>AA</v>
      </c>
      <c r="H236" s="13" t="str">
        <f ca="1">INDIRECT($B$1&amp;Items!M$2&amp;$B236)</f>
        <v>Оплаты себестоимостных затрат</v>
      </c>
      <c r="I236" s="13" t="str">
        <f ca="1">IF(INDIRECT($B$1&amp;Items!N$2&amp;$B236)="",H236,INDIRECT($B$1&amp;Items!N$2&amp;$B236))</f>
        <v>Оплаты расходов этапа-1 бизнес-процесса</v>
      </c>
      <c r="J236" s="1" t="str">
        <f ca="1">IF(INDIRECT($B$1&amp;Items!O$2&amp;$B236)="",IF(H236&lt;&gt;I236,"  "&amp;I236,I236),"    "&amp;INDIRECT($B$1&amp;Items!O$2&amp;$B236))</f>
        <v xml:space="preserve">    Сырье и материалы-5</v>
      </c>
      <c r="S236" s="1">
        <f ca="1">SUM($U236:INDIRECT(ADDRESS(ROW(),SUMIFS($1:$1,$5:$5,MAX($5:$5)))))</f>
        <v>1144900</v>
      </c>
      <c r="V236" s="1">
        <f ca="1">SUMIFS(INDIRECT($F$1&amp;$F236&amp;":"&amp;$F236),INDIRECT($F$1&amp;dbP!$D$2&amp;":"&amp;dbP!$D$2),"&gt;="&amp;V$6,INDIRECT($F$1&amp;dbP!$D$2&amp;":"&amp;dbP!$D$2),"&lt;="&amp;V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W236" s="1">
        <f ca="1">SUMIFS(INDIRECT($F$1&amp;$F236&amp;":"&amp;$F236),INDIRECT($F$1&amp;dbP!$D$2&amp;":"&amp;dbP!$D$2),"&gt;="&amp;W$6,INDIRECT($F$1&amp;dbP!$D$2&amp;":"&amp;dbP!$D$2),"&lt;="&amp;W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343470</v>
      </c>
      <c r="X236" s="1">
        <f ca="1">SUMIFS(INDIRECT($F$1&amp;$F236&amp;":"&amp;$F236),INDIRECT($F$1&amp;dbP!$D$2&amp;":"&amp;dbP!$D$2),"&gt;="&amp;X$6,INDIRECT($F$1&amp;dbP!$D$2&amp;":"&amp;dbP!$D$2),"&lt;="&amp;X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801430</v>
      </c>
      <c r="Y236" s="1">
        <f ca="1">SUMIFS(INDIRECT($F$1&amp;$F236&amp;":"&amp;$F236),INDIRECT($F$1&amp;dbP!$D$2&amp;":"&amp;dbP!$D$2),"&gt;="&amp;Y$6,INDIRECT($F$1&amp;dbP!$D$2&amp;":"&amp;dbP!$D$2),"&lt;="&amp;Y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Z236" s="1">
        <f ca="1">SUMIFS(INDIRECT($F$1&amp;$F236&amp;":"&amp;$F236),INDIRECT($F$1&amp;dbP!$D$2&amp;":"&amp;dbP!$D$2),"&gt;="&amp;Z$6,INDIRECT($F$1&amp;dbP!$D$2&amp;":"&amp;dbP!$D$2),"&lt;="&amp;Z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A236" s="1">
        <f ca="1">SUMIFS(INDIRECT($F$1&amp;$F236&amp;":"&amp;$F236),INDIRECT($F$1&amp;dbP!$D$2&amp;":"&amp;dbP!$D$2),"&gt;="&amp;AA$6,INDIRECT($F$1&amp;dbP!$D$2&amp;":"&amp;dbP!$D$2),"&lt;="&amp;AA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B236" s="1">
        <f ca="1">SUMIFS(INDIRECT($F$1&amp;$F236&amp;":"&amp;$F236),INDIRECT($F$1&amp;dbP!$D$2&amp;":"&amp;dbP!$D$2),"&gt;="&amp;AB$6,INDIRECT($F$1&amp;dbP!$D$2&amp;":"&amp;dbP!$D$2),"&lt;="&amp;AB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C236" s="1">
        <f ca="1">SUMIFS(INDIRECT($F$1&amp;$F236&amp;":"&amp;$F236),INDIRECT($F$1&amp;dbP!$D$2&amp;":"&amp;dbP!$D$2),"&gt;="&amp;AC$6,INDIRECT($F$1&amp;dbP!$D$2&amp;":"&amp;dbP!$D$2),"&lt;="&amp;AC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D236" s="1">
        <f ca="1">SUMIFS(INDIRECT($F$1&amp;$F236&amp;":"&amp;$F236),INDIRECT($F$1&amp;dbP!$D$2&amp;":"&amp;dbP!$D$2),"&gt;="&amp;AD$6,INDIRECT($F$1&amp;dbP!$D$2&amp;":"&amp;dbP!$D$2),"&lt;="&amp;AD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E236" s="1">
        <f ca="1">SUMIFS(INDIRECT($F$1&amp;$F236&amp;":"&amp;$F236),INDIRECT($F$1&amp;dbP!$D$2&amp;":"&amp;dbP!$D$2),"&gt;="&amp;AE$6,INDIRECT($F$1&amp;dbP!$D$2&amp;":"&amp;dbP!$D$2),"&lt;="&amp;AE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F236" s="1">
        <f ca="1">SUMIFS(INDIRECT($F$1&amp;$F236&amp;":"&amp;$F236),INDIRECT($F$1&amp;dbP!$D$2&amp;":"&amp;dbP!$D$2),"&gt;="&amp;AF$6,INDIRECT($F$1&amp;dbP!$D$2&amp;":"&amp;dbP!$D$2),"&lt;="&amp;AF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G236" s="1">
        <f ca="1">SUMIFS(INDIRECT($F$1&amp;$F236&amp;":"&amp;$F236),INDIRECT($F$1&amp;dbP!$D$2&amp;":"&amp;dbP!$D$2),"&gt;="&amp;AG$6,INDIRECT($F$1&amp;dbP!$D$2&amp;":"&amp;dbP!$D$2),"&lt;="&amp;AG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H236" s="1">
        <f ca="1">SUMIFS(INDIRECT($F$1&amp;$F236&amp;":"&amp;$F236),INDIRECT($F$1&amp;dbP!$D$2&amp;":"&amp;dbP!$D$2),"&gt;="&amp;AH$6,INDIRECT($F$1&amp;dbP!$D$2&amp;":"&amp;dbP!$D$2),"&lt;="&amp;AH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I236" s="1">
        <f ca="1">SUMIFS(INDIRECT($F$1&amp;$F236&amp;":"&amp;$F236),INDIRECT($F$1&amp;dbP!$D$2&amp;":"&amp;dbP!$D$2),"&gt;="&amp;AI$6,INDIRECT($F$1&amp;dbP!$D$2&amp;":"&amp;dbP!$D$2),"&lt;="&amp;AI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J236" s="1">
        <f ca="1">SUMIFS(INDIRECT($F$1&amp;$F236&amp;":"&amp;$F236),INDIRECT($F$1&amp;dbP!$D$2&amp;":"&amp;dbP!$D$2),"&gt;="&amp;AJ$6,INDIRECT($F$1&amp;dbP!$D$2&amp;":"&amp;dbP!$D$2),"&lt;="&amp;AJ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K236" s="1">
        <f ca="1">SUMIFS(INDIRECT($F$1&amp;$F236&amp;":"&amp;$F236),INDIRECT($F$1&amp;dbP!$D$2&amp;":"&amp;dbP!$D$2),"&gt;="&amp;AK$6,INDIRECT($F$1&amp;dbP!$D$2&amp;":"&amp;dbP!$D$2),"&lt;="&amp;AK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L236" s="1">
        <f ca="1">SUMIFS(INDIRECT($F$1&amp;$F236&amp;":"&amp;$F236),INDIRECT($F$1&amp;dbP!$D$2&amp;":"&amp;dbP!$D$2),"&gt;="&amp;AL$6,INDIRECT($F$1&amp;dbP!$D$2&amp;":"&amp;dbP!$D$2),"&lt;="&amp;AL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M236" s="1">
        <f ca="1">SUMIFS(INDIRECT($F$1&amp;$F236&amp;":"&amp;$F236),INDIRECT($F$1&amp;dbP!$D$2&amp;":"&amp;dbP!$D$2),"&gt;="&amp;AM$6,INDIRECT($F$1&amp;dbP!$D$2&amp;":"&amp;dbP!$D$2),"&lt;="&amp;AM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N236" s="1">
        <f ca="1">SUMIFS(INDIRECT($F$1&amp;$F236&amp;":"&amp;$F236),INDIRECT($F$1&amp;dbP!$D$2&amp;":"&amp;dbP!$D$2),"&gt;="&amp;AN$6,INDIRECT($F$1&amp;dbP!$D$2&amp;":"&amp;dbP!$D$2),"&lt;="&amp;AN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O236" s="1">
        <f ca="1">SUMIFS(INDIRECT($F$1&amp;$F236&amp;":"&amp;$F236),INDIRECT($F$1&amp;dbP!$D$2&amp;":"&amp;dbP!$D$2),"&gt;="&amp;AO$6,INDIRECT($F$1&amp;dbP!$D$2&amp;":"&amp;dbP!$D$2),"&lt;="&amp;AO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P236" s="1">
        <f ca="1">SUMIFS(INDIRECT($F$1&amp;$F236&amp;":"&amp;$F236),INDIRECT($F$1&amp;dbP!$D$2&amp;":"&amp;dbP!$D$2),"&gt;="&amp;AP$6,INDIRECT($F$1&amp;dbP!$D$2&amp;":"&amp;dbP!$D$2),"&lt;="&amp;AP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Q236" s="1">
        <f ca="1">SUMIFS(INDIRECT($F$1&amp;$F236&amp;":"&amp;$F236),INDIRECT($F$1&amp;dbP!$D$2&amp;":"&amp;dbP!$D$2),"&gt;="&amp;AQ$6,INDIRECT($F$1&amp;dbP!$D$2&amp;":"&amp;dbP!$D$2),"&lt;="&amp;AQ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R236" s="1">
        <f ca="1">SUMIFS(INDIRECT($F$1&amp;$F236&amp;":"&amp;$F236),INDIRECT($F$1&amp;dbP!$D$2&amp;":"&amp;dbP!$D$2),"&gt;="&amp;AR$6,INDIRECT($F$1&amp;dbP!$D$2&amp;":"&amp;dbP!$D$2),"&lt;="&amp;AR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S236" s="1">
        <f ca="1">SUMIFS(INDIRECT($F$1&amp;$F236&amp;":"&amp;$F236),INDIRECT($F$1&amp;dbP!$D$2&amp;":"&amp;dbP!$D$2),"&gt;="&amp;AS$6,INDIRECT($F$1&amp;dbP!$D$2&amp;":"&amp;dbP!$D$2),"&lt;="&amp;AS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T236" s="1">
        <f ca="1">SUMIFS(INDIRECT($F$1&amp;$F236&amp;":"&amp;$F236),INDIRECT($F$1&amp;dbP!$D$2&amp;":"&amp;dbP!$D$2),"&gt;="&amp;AT$6,INDIRECT($F$1&amp;dbP!$D$2&amp;":"&amp;dbP!$D$2),"&lt;="&amp;AT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U236" s="1">
        <f ca="1">SUMIFS(INDIRECT($F$1&amp;$F236&amp;":"&amp;$F236),INDIRECT($F$1&amp;dbP!$D$2&amp;":"&amp;dbP!$D$2),"&gt;="&amp;AU$6,INDIRECT($F$1&amp;dbP!$D$2&amp;":"&amp;dbP!$D$2),"&lt;="&amp;AU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V236" s="1">
        <f ca="1">SUMIFS(INDIRECT($F$1&amp;$F236&amp;":"&amp;$F236),INDIRECT($F$1&amp;dbP!$D$2&amp;":"&amp;dbP!$D$2),"&gt;="&amp;AV$6,INDIRECT($F$1&amp;dbP!$D$2&amp;":"&amp;dbP!$D$2),"&lt;="&amp;AV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W236" s="1">
        <f ca="1">SUMIFS(INDIRECT($F$1&amp;$F236&amp;":"&amp;$F236),INDIRECT($F$1&amp;dbP!$D$2&amp;":"&amp;dbP!$D$2),"&gt;="&amp;AW$6,INDIRECT($F$1&amp;dbP!$D$2&amp;":"&amp;dbP!$D$2),"&lt;="&amp;AW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X236" s="1">
        <f ca="1">SUMIFS(INDIRECT($F$1&amp;$F236&amp;":"&amp;$F236),INDIRECT($F$1&amp;dbP!$D$2&amp;":"&amp;dbP!$D$2),"&gt;="&amp;AX$6,INDIRECT($F$1&amp;dbP!$D$2&amp;":"&amp;dbP!$D$2),"&lt;="&amp;AX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Y236" s="1">
        <f ca="1">SUMIFS(INDIRECT($F$1&amp;$F236&amp;":"&amp;$F236),INDIRECT($F$1&amp;dbP!$D$2&amp;":"&amp;dbP!$D$2),"&gt;="&amp;AY$6,INDIRECT($F$1&amp;dbP!$D$2&amp;":"&amp;dbP!$D$2),"&lt;="&amp;AY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Z236" s="1">
        <f ca="1">SUMIFS(INDIRECT($F$1&amp;$F236&amp;":"&amp;$F236),INDIRECT($F$1&amp;dbP!$D$2&amp;":"&amp;dbP!$D$2),"&gt;="&amp;AZ$6,INDIRECT($F$1&amp;dbP!$D$2&amp;":"&amp;dbP!$D$2),"&lt;="&amp;AZ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A236" s="1">
        <f ca="1">SUMIFS(INDIRECT($F$1&amp;$F236&amp;":"&amp;$F236),INDIRECT($F$1&amp;dbP!$D$2&amp;":"&amp;dbP!$D$2),"&gt;="&amp;BA$6,INDIRECT($F$1&amp;dbP!$D$2&amp;":"&amp;dbP!$D$2),"&lt;="&amp;BA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B236" s="1">
        <f ca="1">SUMIFS(INDIRECT($F$1&amp;$F236&amp;":"&amp;$F236),INDIRECT($F$1&amp;dbP!$D$2&amp;":"&amp;dbP!$D$2),"&gt;="&amp;BB$6,INDIRECT($F$1&amp;dbP!$D$2&amp;":"&amp;dbP!$D$2),"&lt;="&amp;BB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C236" s="1">
        <f ca="1">SUMIFS(INDIRECT($F$1&amp;$F236&amp;":"&amp;$F236),INDIRECT($F$1&amp;dbP!$D$2&amp;":"&amp;dbP!$D$2),"&gt;="&amp;BC$6,INDIRECT($F$1&amp;dbP!$D$2&amp;":"&amp;dbP!$D$2),"&lt;="&amp;BC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D236" s="1">
        <f ca="1">SUMIFS(INDIRECT($F$1&amp;$F236&amp;":"&amp;$F236),INDIRECT($F$1&amp;dbP!$D$2&amp;":"&amp;dbP!$D$2),"&gt;="&amp;BD$6,INDIRECT($F$1&amp;dbP!$D$2&amp;":"&amp;dbP!$D$2),"&lt;="&amp;BD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E236" s="1">
        <f ca="1">SUMIFS(INDIRECT($F$1&amp;$F236&amp;":"&amp;$F236),INDIRECT($F$1&amp;dbP!$D$2&amp;":"&amp;dbP!$D$2),"&gt;="&amp;BE$6,INDIRECT($F$1&amp;dbP!$D$2&amp;":"&amp;dbP!$D$2),"&lt;="&amp;BE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</row>
    <row r="237" spans="2:57" x14ac:dyDescent="0.3">
      <c r="B237" s="1">
        <f>MAX(B$218:B236)+1</f>
        <v>24</v>
      </c>
      <c r="D237" s="1" t="str">
        <f ca="1">INDIRECT($B$1&amp;Items!T$2&amp;$B237)</f>
        <v>CF(-)</v>
      </c>
      <c r="F237" s="1" t="str">
        <f ca="1">INDIRECT($B$1&amp;Items!P$2&amp;$B237)</f>
        <v>AA</v>
      </c>
      <c r="H237" s="13" t="str">
        <f ca="1">INDIRECT($B$1&amp;Items!M$2&amp;$B237)</f>
        <v>Оплаты себестоимостных затрат</v>
      </c>
      <c r="I237" s="13" t="str">
        <f ca="1">IF(INDIRECT($B$1&amp;Items!N$2&amp;$B237)="",H237,INDIRECT($B$1&amp;Items!N$2&amp;$B237))</f>
        <v>Оплаты расходов этапа-1 бизнес-процесса</v>
      </c>
      <c r="J237" s="1" t="str">
        <f ca="1">IF(INDIRECT($B$1&amp;Items!O$2&amp;$B237)="",IF(H237&lt;&gt;I237,"  "&amp;I237,I237),"    "&amp;INDIRECT($B$1&amp;Items!O$2&amp;$B237))</f>
        <v xml:space="preserve">    Сырье и материалы-6</v>
      </c>
      <c r="S237" s="1">
        <f ca="1">SUM($U237:INDIRECT(ADDRESS(ROW(),SUMIFS($1:$1,$5:$5,MAX($5:$5)))))</f>
        <v>1064757</v>
      </c>
      <c r="V237" s="1">
        <f ca="1">SUMIFS(INDIRECT($F$1&amp;$F237&amp;":"&amp;$F237),INDIRECT($F$1&amp;dbP!$D$2&amp;":"&amp;dbP!$D$2),"&gt;="&amp;V$6,INDIRECT($F$1&amp;dbP!$D$2&amp;":"&amp;dbP!$D$2),"&lt;="&amp;V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W237" s="1">
        <f ca="1">SUMIFS(INDIRECT($F$1&amp;$F237&amp;":"&amp;$F237),INDIRECT($F$1&amp;dbP!$D$2&amp;":"&amp;dbP!$D$2),"&gt;="&amp;W$6,INDIRECT($F$1&amp;dbP!$D$2&amp;":"&amp;dbP!$D$2),"&lt;="&amp;W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532378.5</v>
      </c>
      <c r="X237" s="1">
        <f ca="1">SUMIFS(INDIRECT($F$1&amp;$F237&amp;":"&amp;$F237),INDIRECT($F$1&amp;dbP!$D$2&amp;":"&amp;dbP!$D$2),"&gt;="&amp;X$6,INDIRECT($F$1&amp;dbP!$D$2&amp;":"&amp;dbP!$D$2),"&lt;="&amp;X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Y237" s="1">
        <f ca="1">SUMIFS(INDIRECT($F$1&amp;$F237&amp;":"&amp;$F237),INDIRECT($F$1&amp;dbP!$D$2&amp;":"&amp;dbP!$D$2),"&gt;="&amp;Y$6,INDIRECT($F$1&amp;dbP!$D$2&amp;":"&amp;dbP!$D$2),"&lt;="&amp;Y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532378.5</v>
      </c>
      <c r="Z237" s="1">
        <f ca="1">SUMIFS(INDIRECT($F$1&amp;$F237&amp;":"&amp;$F237),INDIRECT($F$1&amp;dbP!$D$2&amp;":"&amp;dbP!$D$2),"&gt;="&amp;Z$6,INDIRECT($F$1&amp;dbP!$D$2&amp;":"&amp;dbP!$D$2),"&lt;="&amp;Z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A237" s="1">
        <f ca="1">SUMIFS(INDIRECT($F$1&amp;$F237&amp;":"&amp;$F237),INDIRECT($F$1&amp;dbP!$D$2&amp;":"&amp;dbP!$D$2),"&gt;="&amp;AA$6,INDIRECT($F$1&amp;dbP!$D$2&amp;":"&amp;dbP!$D$2),"&lt;="&amp;AA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B237" s="1">
        <f ca="1">SUMIFS(INDIRECT($F$1&amp;$F237&amp;":"&amp;$F237),INDIRECT($F$1&amp;dbP!$D$2&amp;":"&amp;dbP!$D$2),"&gt;="&amp;AB$6,INDIRECT($F$1&amp;dbP!$D$2&amp;":"&amp;dbP!$D$2),"&lt;="&amp;AB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C237" s="1">
        <f ca="1">SUMIFS(INDIRECT($F$1&amp;$F237&amp;":"&amp;$F237),INDIRECT($F$1&amp;dbP!$D$2&amp;":"&amp;dbP!$D$2),"&gt;="&amp;AC$6,INDIRECT($F$1&amp;dbP!$D$2&amp;":"&amp;dbP!$D$2),"&lt;="&amp;AC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D237" s="1">
        <f ca="1">SUMIFS(INDIRECT($F$1&amp;$F237&amp;":"&amp;$F237),INDIRECT($F$1&amp;dbP!$D$2&amp;":"&amp;dbP!$D$2),"&gt;="&amp;AD$6,INDIRECT($F$1&amp;dbP!$D$2&amp;":"&amp;dbP!$D$2),"&lt;="&amp;AD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E237" s="1">
        <f ca="1">SUMIFS(INDIRECT($F$1&amp;$F237&amp;":"&amp;$F237),INDIRECT($F$1&amp;dbP!$D$2&amp;":"&amp;dbP!$D$2),"&gt;="&amp;AE$6,INDIRECT($F$1&amp;dbP!$D$2&amp;":"&amp;dbP!$D$2),"&lt;="&amp;AE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F237" s="1">
        <f ca="1">SUMIFS(INDIRECT($F$1&amp;$F237&amp;":"&amp;$F237),INDIRECT($F$1&amp;dbP!$D$2&amp;":"&amp;dbP!$D$2),"&gt;="&amp;AF$6,INDIRECT($F$1&amp;dbP!$D$2&amp;":"&amp;dbP!$D$2),"&lt;="&amp;AF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G237" s="1">
        <f ca="1">SUMIFS(INDIRECT($F$1&amp;$F237&amp;":"&amp;$F237),INDIRECT($F$1&amp;dbP!$D$2&amp;":"&amp;dbP!$D$2),"&gt;="&amp;AG$6,INDIRECT($F$1&amp;dbP!$D$2&amp;":"&amp;dbP!$D$2),"&lt;="&amp;AG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H237" s="1">
        <f ca="1">SUMIFS(INDIRECT($F$1&amp;$F237&amp;":"&amp;$F237),INDIRECT($F$1&amp;dbP!$D$2&amp;":"&amp;dbP!$D$2),"&gt;="&amp;AH$6,INDIRECT($F$1&amp;dbP!$D$2&amp;":"&amp;dbP!$D$2),"&lt;="&amp;AH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I237" s="1">
        <f ca="1">SUMIFS(INDIRECT($F$1&amp;$F237&amp;":"&amp;$F237),INDIRECT($F$1&amp;dbP!$D$2&amp;":"&amp;dbP!$D$2),"&gt;="&amp;AI$6,INDIRECT($F$1&amp;dbP!$D$2&amp;":"&amp;dbP!$D$2),"&lt;="&amp;AI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J237" s="1">
        <f ca="1">SUMIFS(INDIRECT($F$1&amp;$F237&amp;":"&amp;$F237),INDIRECT($F$1&amp;dbP!$D$2&amp;":"&amp;dbP!$D$2),"&gt;="&amp;AJ$6,INDIRECT($F$1&amp;dbP!$D$2&amp;":"&amp;dbP!$D$2),"&lt;="&amp;AJ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K237" s="1">
        <f ca="1">SUMIFS(INDIRECT($F$1&amp;$F237&amp;":"&amp;$F237),INDIRECT($F$1&amp;dbP!$D$2&amp;":"&amp;dbP!$D$2),"&gt;="&amp;AK$6,INDIRECT($F$1&amp;dbP!$D$2&amp;":"&amp;dbP!$D$2),"&lt;="&amp;AK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L237" s="1">
        <f ca="1">SUMIFS(INDIRECT($F$1&amp;$F237&amp;":"&amp;$F237),INDIRECT($F$1&amp;dbP!$D$2&amp;":"&amp;dbP!$D$2),"&gt;="&amp;AL$6,INDIRECT($F$1&amp;dbP!$D$2&amp;":"&amp;dbP!$D$2),"&lt;="&amp;AL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M237" s="1">
        <f ca="1">SUMIFS(INDIRECT($F$1&amp;$F237&amp;":"&amp;$F237),INDIRECT($F$1&amp;dbP!$D$2&amp;":"&amp;dbP!$D$2),"&gt;="&amp;AM$6,INDIRECT($F$1&amp;dbP!$D$2&amp;":"&amp;dbP!$D$2),"&lt;="&amp;AM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N237" s="1">
        <f ca="1">SUMIFS(INDIRECT($F$1&amp;$F237&amp;":"&amp;$F237),INDIRECT($F$1&amp;dbP!$D$2&amp;":"&amp;dbP!$D$2),"&gt;="&amp;AN$6,INDIRECT($F$1&amp;dbP!$D$2&amp;":"&amp;dbP!$D$2),"&lt;="&amp;AN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O237" s="1">
        <f ca="1">SUMIFS(INDIRECT($F$1&amp;$F237&amp;":"&amp;$F237),INDIRECT($F$1&amp;dbP!$D$2&amp;":"&amp;dbP!$D$2),"&gt;="&amp;AO$6,INDIRECT($F$1&amp;dbP!$D$2&amp;":"&amp;dbP!$D$2),"&lt;="&amp;AO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P237" s="1">
        <f ca="1">SUMIFS(INDIRECT($F$1&amp;$F237&amp;":"&amp;$F237),INDIRECT($F$1&amp;dbP!$D$2&amp;":"&amp;dbP!$D$2),"&gt;="&amp;AP$6,INDIRECT($F$1&amp;dbP!$D$2&amp;":"&amp;dbP!$D$2),"&lt;="&amp;AP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Q237" s="1">
        <f ca="1">SUMIFS(INDIRECT($F$1&amp;$F237&amp;":"&amp;$F237),INDIRECT($F$1&amp;dbP!$D$2&amp;":"&amp;dbP!$D$2),"&gt;="&amp;AQ$6,INDIRECT($F$1&amp;dbP!$D$2&amp;":"&amp;dbP!$D$2),"&lt;="&amp;AQ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R237" s="1">
        <f ca="1">SUMIFS(INDIRECT($F$1&amp;$F237&amp;":"&amp;$F237),INDIRECT($F$1&amp;dbP!$D$2&amp;":"&amp;dbP!$D$2),"&gt;="&amp;AR$6,INDIRECT($F$1&amp;dbP!$D$2&amp;":"&amp;dbP!$D$2),"&lt;="&amp;AR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S237" s="1">
        <f ca="1">SUMIFS(INDIRECT($F$1&amp;$F237&amp;":"&amp;$F237),INDIRECT($F$1&amp;dbP!$D$2&amp;":"&amp;dbP!$D$2),"&gt;="&amp;AS$6,INDIRECT($F$1&amp;dbP!$D$2&amp;":"&amp;dbP!$D$2),"&lt;="&amp;AS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T237" s="1">
        <f ca="1">SUMIFS(INDIRECT($F$1&amp;$F237&amp;":"&amp;$F237),INDIRECT($F$1&amp;dbP!$D$2&amp;":"&amp;dbP!$D$2),"&gt;="&amp;AT$6,INDIRECT($F$1&amp;dbP!$D$2&amp;":"&amp;dbP!$D$2),"&lt;="&amp;AT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U237" s="1">
        <f ca="1">SUMIFS(INDIRECT($F$1&amp;$F237&amp;":"&amp;$F237),INDIRECT($F$1&amp;dbP!$D$2&amp;":"&amp;dbP!$D$2),"&gt;="&amp;AU$6,INDIRECT($F$1&amp;dbP!$D$2&amp;":"&amp;dbP!$D$2),"&lt;="&amp;AU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V237" s="1">
        <f ca="1">SUMIFS(INDIRECT($F$1&amp;$F237&amp;":"&amp;$F237),INDIRECT($F$1&amp;dbP!$D$2&amp;":"&amp;dbP!$D$2),"&gt;="&amp;AV$6,INDIRECT($F$1&amp;dbP!$D$2&amp;":"&amp;dbP!$D$2),"&lt;="&amp;AV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W237" s="1">
        <f ca="1">SUMIFS(INDIRECT($F$1&amp;$F237&amp;":"&amp;$F237),INDIRECT($F$1&amp;dbP!$D$2&amp;":"&amp;dbP!$D$2),"&gt;="&amp;AW$6,INDIRECT($F$1&amp;dbP!$D$2&amp;":"&amp;dbP!$D$2),"&lt;="&amp;AW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X237" s="1">
        <f ca="1">SUMIFS(INDIRECT($F$1&amp;$F237&amp;":"&amp;$F237),INDIRECT($F$1&amp;dbP!$D$2&amp;":"&amp;dbP!$D$2),"&gt;="&amp;AX$6,INDIRECT($F$1&amp;dbP!$D$2&amp;":"&amp;dbP!$D$2),"&lt;="&amp;AX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Y237" s="1">
        <f ca="1">SUMIFS(INDIRECT($F$1&amp;$F237&amp;":"&amp;$F237),INDIRECT($F$1&amp;dbP!$D$2&amp;":"&amp;dbP!$D$2),"&gt;="&amp;AY$6,INDIRECT($F$1&amp;dbP!$D$2&amp;":"&amp;dbP!$D$2),"&lt;="&amp;AY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Z237" s="1">
        <f ca="1">SUMIFS(INDIRECT($F$1&amp;$F237&amp;":"&amp;$F237),INDIRECT($F$1&amp;dbP!$D$2&amp;":"&amp;dbP!$D$2),"&gt;="&amp;AZ$6,INDIRECT($F$1&amp;dbP!$D$2&amp;":"&amp;dbP!$D$2),"&lt;="&amp;AZ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A237" s="1">
        <f ca="1">SUMIFS(INDIRECT($F$1&amp;$F237&amp;":"&amp;$F237),INDIRECT($F$1&amp;dbP!$D$2&amp;":"&amp;dbP!$D$2),"&gt;="&amp;BA$6,INDIRECT($F$1&amp;dbP!$D$2&amp;":"&amp;dbP!$D$2),"&lt;="&amp;BA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B237" s="1">
        <f ca="1">SUMIFS(INDIRECT($F$1&amp;$F237&amp;":"&amp;$F237),INDIRECT($F$1&amp;dbP!$D$2&amp;":"&amp;dbP!$D$2),"&gt;="&amp;BB$6,INDIRECT($F$1&amp;dbP!$D$2&amp;":"&amp;dbP!$D$2),"&lt;="&amp;BB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C237" s="1">
        <f ca="1">SUMIFS(INDIRECT($F$1&amp;$F237&amp;":"&amp;$F237),INDIRECT($F$1&amp;dbP!$D$2&amp;":"&amp;dbP!$D$2),"&gt;="&amp;BC$6,INDIRECT($F$1&amp;dbP!$D$2&amp;":"&amp;dbP!$D$2),"&lt;="&amp;BC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D237" s="1">
        <f ca="1">SUMIFS(INDIRECT($F$1&amp;$F237&amp;":"&amp;$F237),INDIRECT($F$1&amp;dbP!$D$2&amp;":"&amp;dbP!$D$2),"&gt;="&amp;BD$6,INDIRECT($F$1&amp;dbP!$D$2&amp;":"&amp;dbP!$D$2),"&lt;="&amp;BD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E237" s="1">
        <f ca="1">SUMIFS(INDIRECT($F$1&amp;$F237&amp;":"&amp;$F237),INDIRECT($F$1&amp;dbP!$D$2&amp;":"&amp;dbP!$D$2),"&gt;="&amp;BE$6,INDIRECT($F$1&amp;dbP!$D$2&amp;":"&amp;dbP!$D$2),"&lt;="&amp;BE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</row>
    <row r="238" spans="2:57" x14ac:dyDescent="0.3">
      <c r="B238" s="1">
        <f>MAX(B$218:B237)+1</f>
        <v>25</v>
      </c>
      <c r="D238" s="1" t="str">
        <f ca="1">INDIRECT($B$1&amp;Items!T$2&amp;$B238)</f>
        <v>CF(-)</v>
      </c>
      <c r="F238" s="1" t="str">
        <f ca="1">INDIRECT($B$1&amp;Items!P$2&amp;$B238)</f>
        <v>AA</v>
      </c>
      <c r="H238" s="13" t="str">
        <f ca="1">INDIRECT($B$1&amp;Items!M$2&amp;$B238)</f>
        <v>Оплаты себестоимостных затрат</v>
      </c>
      <c r="I238" s="13" t="str">
        <f ca="1">IF(INDIRECT($B$1&amp;Items!N$2&amp;$B238)="",H238,INDIRECT($B$1&amp;Items!N$2&amp;$B238))</f>
        <v>Оплаты расходов этапа-1 бизнес-процесса</v>
      </c>
      <c r="J238" s="1" t="str">
        <f ca="1">IF(INDIRECT($B$1&amp;Items!O$2&amp;$B238)="",IF(H238&lt;&gt;I238,"  "&amp;I238,I238),"    "&amp;INDIRECT($B$1&amp;Items!O$2&amp;$B238))</f>
        <v xml:space="preserve">    Сырье и материалы-7</v>
      </c>
      <c r="S238" s="1">
        <f ca="1">SUM($U238:INDIRECT(ADDRESS(ROW(),SUMIFS($1:$1,$5:$5,MAX($5:$5)))))</f>
        <v>1225043</v>
      </c>
      <c r="V238" s="1">
        <f ca="1">SUMIFS(INDIRECT($F$1&amp;$F238&amp;":"&amp;$F238),INDIRECT($F$1&amp;dbP!$D$2&amp;":"&amp;dbP!$D$2),"&gt;="&amp;V$6,INDIRECT($F$1&amp;dbP!$D$2&amp;":"&amp;dbP!$D$2),"&lt;="&amp;V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W238" s="1">
        <f ca="1">SUMIFS(INDIRECT($F$1&amp;$F238&amp;":"&amp;$F238),INDIRECT($F$1&amp;dbP!$D$2&amp;":"&amp;dbP!$D$2),"&gt;="&amp;W$6,INDIRECT($F$1&amp;dbP!$D$2&amp;":"&amp;dbP!$D$2),"&lt;="&amp;W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X238" s="1">
        <f ca="1">SUMIFS(INDIRECT($F$1&amp;$F238&amp;":"&amp;$F238),INDIRECT($F$1&amp;dbP!$D$2&amp;":"&amp;dbP!$D$2),"&gt;="&amp;X$6,INDIRECT($F$1&amp;dbP!$D$2&amp;":"&amp;dbP!$D$2),"&lt;="&amp;X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857530.1</v>
      </c>
      <c r="Y238" s="1">
        <f ca="1">SUMIFS(INDIRECT($F$1&amp;$F238&amp;":"&amp;$F238),INDIRECT($F$1&amp;dbP!$D$2&amp;":"&amp;dbP!$D$2),"&gt;="&amp;Y$6,INDIRECT($F$1&amp;dbP!$D$2&amp;":"&amp;dbP!$D$2),"&lt;="&amp;Y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367512.9</v>
      </c>
      <c r="Z238" s="1">
        <f ca="1">SUMIFS(INDIRECT($F$1&amp;$F238&amp;":"&amp;$F238),INDIRECT($F$1&amp;dbP!$D$2&amp;":"&amp;dbP!$D$2),"&gt;="&amp;Z$6,INDIRECT($F$1&amp;dbP!$D$2&amp;":"&amp;dbP!$D$2),"&lt;="&amp;Z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A238" s="1">
        <f ca="1">SUMIFS(INDIRECT($F$1&amp;$F238&amp;":"&amp;$F238),INDIRECT($F$1&amp;dbP!$D$2&amp;":"&amp;dbP!$D$2),"&gt;="&amp;AA$6,INDIRECT($F$1&amp;dbP!$D$2&amp;":"&amp;dbP!$D$2),"&lt;="&amp;AA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B238" s="1">
        <f ca="1">SUMIFS(INDIRECT($F$1&amp;$F238&amp;":"&amp;$F238),INDIRECT($F$1&amp;dbP!$D$2&amp;":"&amp;dbP!$D$2),"&gt;="&amp;AB$6,INDIRECT($F$1&amp;dbP!$D$2&amp;":"&amp;dbP!$D$2),"&lt;="&amp;AB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C238" s="1">
        <f ca="1">SUMIFS(INDIRECT($F$1&amp;$F238&amp;":"&amp;$F238),INDIRECT($F$1&amp;dbP!$D$2&amp;":"&amp;dbP!$D$2),"&gt;="&amp;AC$6,INDIRECT($F$1&amp;dbP!$D$2&amp;":"&amp;dbP!$D$2),"&lt;="&amp;AC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D238" s="1">
        <f ca="1">SUMIFS(INDIRECT($F$1&amp;$F238&amp;":"&amp;$F238),INDIRECT($F$1&amp;dbP!$D$2&amp;":"&amp;dbP!$D$2),"&gt;="&amp;AD$6,INDIRECT($F$1&amp;dbP!$D$2&amp;":"&amp;dbP!$D$2),"&lt;="&amp;AD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E238" s="1">
        <f ca="1">SUMIFS(INDIRECT($F$1&amp;$F238&amp;":"&amp;$F238),INDIRECT($F$1&amp;dbP!$D$2&amp;":"&amp;dbP!$D$2),"&gt;="&amp;AE$6,INDIRECT($F$1&amp;dbP!$D$2&amp;":"&amp;dbP!$D$2),"&lt;="&amp;AE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F238" s="1">
        <f ca="1">SUMIFS(INDIRECT($F$1&amp;$F238&amp;":"&amp;$F238),INDIRECT($F$1&amp;dbP!$D$2&amp;":"&amp;dbP!$D$2),"&gt;="&amp;AF$6,INDIRECT($F$1&amp;dbP!$D$2&amp;":"&amp;dbP!$D$2),"&lt;="&amp;AF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G238" s="1">
        <f ca="1">SUMIFS(INDIRECT($F$1&amp;$F238&amp;":"&amp;$F238),INDIRECT($F$1&amp;dbP!$D$2&amp;":"&amp;dbP!$D$2),"&gt;="&amp;AG$6,INDIRECT($F$1&amp;dbP!$D$2&amp;":"&amp;dbP!$D$2),"&lt;="&amp;AG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H238" s="1">
        <f ca="1">SUMIFS(INDIRECT($F$1&amp;$F238&amp;":"&amp;$F238),INDIRECT($F$1&amp;dbP!$D$2&amp;":"&amp;dbP!$D$2),"&gt;="&amp;AH$6,INDIRECT($F$1&amp;dbP!$D$2&amp;":"&amp;dbP!$D$2),"&lt;="&amp;AH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I238" s="1">
        <f ca="1">SUMIFS(INDIRECT($F$1&amp;$F238&amp;":"&amp;$F238),INDIRECT($F$1&amp;dbP!$D$2&amp;":"&amp;dbP!$D$2),"&gt;="&amp;AI$6,INDIRECT($F$1&amp;dbP!$D$2&amp;":"&amp;dbP!$D$2),"&lt;="&amp;AI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J238" s="1">
        <f ca="1">SUMIFS(INDIRECT($F$1&amp;$F238&amp;":"&amp;$F238),INDIRECT($F$1&amp;dbP!$D$2&amp;":"&amp;dbP!$D$2),"&gt;="&amp;AJ$6,INDIRECT($F$1&amp;dbP!$D$2&amp;":"&amp;dbP!$D$2),"&lt;="&amp;AJ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K238" s="1">
        <f ca="1">SUMIFS(INDIRECT($F$1&amp;$F238&amp;":"&amp;$F238),INDIRECT($F$1&amp;dbP!$D$2&amp;":"&amp;dbP!$D$2),"&gt;="&amp;AK$6,INDIRECT($F$1&amp;dbP!$D$2&amp;":"&amp;dbP!$D$2),"&lt;="&amp;AK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L238" s="1">
        <f ca="1">SUMIFS(INDIRECT($F$1&amp;$F238&amp;":"&amp;$F238),INDIRECT($F$1&amp;dbP!$D$2&amp;":"&amp;dbP!$D$2),"&gt;="&amp;AL$6,INDIRECT($F$1&amp;dbP!$D$2&amp;":"&amp;dbP!$D$2),"&lt;="&amp;AL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M238" s="1">
        <f ca="1">SUMIFS(INDIRECT($F$1&amp;$F238&amp;":"&amp;$F238),INDIRECT($F$1&amp;dbP!$D$2&amp;":"&amp;dbP!$D$2),"&gt;="&amp;AM$6,INDIRECT($F$1&amp;dbP!$D$2&amp;":"&amp;dbP!$D$2),"&lt;="&amp;AM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N238" s="1">
        <f ca="1">SUMIFS(INDIRECT($F$1&amp;$F238&amp;":"&amp;$F238),INDIRECT($F$1&amp;dbP!$D$2&amp;":"&amp;dbP!$D$2),"&gt;="&amp;AN$6,INDIRECT($F$1&amp;dbP!$D$2&amp;":"&amp;dbP!$D$2),"&lt;="&amp;AN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O238" s="1">
        <f ca="1">SUMIFS(INDIRECT($F$1&amp;$F238&amp;":"&amp;$F238),INDIRECT($F$1&amp;dbP!$D$2&amp;":"&amp;dbP!$D$2),"&gt;="&amp;AO$6,INDIRECT($F$1&amp;dbP!$D$2&amp;":"&amp;dbP!$D$2),"&lt;="&amp;AO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P238" s="1">
        <f ca="1">SUMIFS(INDIRECT($F$1&amp;$F238&amp;":"&amp;$F238),INDIRECT($F$1&amp;dbP!$D$2&amp;":"&amp;dbP!$D$2),"&gt;="&amp;AP$6,INDIRECT($F$1&amp;dbP!$D$2&amp;":"&amp;dbP!$D$2),"&lt;="&amp;AP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Q238" s="1">
        <f ca="1">SUMIFS(INDIRECT($F$1&amp;$F238&amp;":"&amp;$F238),INDIRECT($F$1&amp;dbP!$D$2&amp;":"&amp;dbP!$D$2),"&gt;="&amp;AQ$6,INDIRECT($F$1&amp;dbP!$D$2&amp;":"&amp;dbP!$D$2),"&lt;="&amp;AQ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R238" s="1">
        <f ca="1">SUMIFS(INDIRECT($F$1&amp;$F238&amp;":"&amp;$F238),INDIRECT($F$1&amp;dbP!$D$2&amp;":"&amp;dbP!$D$2),"&gt;="&amp;AR$6,INDIRECT($F$1&amp;dbP!$D$2&amp;":"&amp;dbP!$D$2),"&lt;="&amp;AR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S238" s="1">
        <f ca="1">SUMIFS(INDIRECT($F$1&amp;$F238&amp;":"&amp;$F238),INDIRECT($F$1&amp;dbP!$D$2&amp;":"&amp;dbP!$D$2),"&gt;="&amp;AS$6,INDIRECT($F$1&amp;dbP!$D$2&amp;":"&amp;dbP!$D$2),"&lt;="&amp;AS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T238" s="1">
        <f ca="1">SUMIFS(INDIRECT($F$1&amp;$F238&amp;":"&amp;$F238),INDIRECT($F$1&amp;dbP!$D$2&amp;":"&amp;dbP!$D$2),"&gt;="&amp;AT$6,INDIRECT($F$1&amp;dbP!$D$2&amp;":"&amp;dbP!$D$2),"&lt;="&amp;AT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U238" s="1">
        <f ca="1">SUMIFS(INDIRECT($F$1&amp;$F238&amp;":"&amp;$F238),INDIRECT($F$1&amp;dbP!$D$2&amp;":"&amp;dbP!$D$2),"&gt;="&amp;AU$6,INDIRECT($F$1&amp;dbP!$D$2&amp;":"&amp;dbP!$D$2),"&lt;="&amp;AU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V238" s="1">
        <f ca="1">SUMIFS(INDIRECT($F$1&amp;$F238&amp;":"&amp;$F238),INDIRECT($F$1&amp;dbP!$D$2&amp;":"&amp;dbP!$D$2),"&gt;="&amp;AV$6,INDIRECT($F$1&amp;dbP!$D$2&amp;":"&amp;dbP!$D$2),"&lt;="&amp;AV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W238" s="1">
        <f ca="1">SUMIFS(INDIRECT($F$1&amp;$F238&amp;":"&amp;$F238),INDIRECT($F$1&amp;dbP!$D$2&amp;":"&amp;dbP!$D$2),"&gt;="&amp;AW$6,INDIRECT($F$1&amp;dbP!$D$2&amp;":"&amp;dbP!$D$2),"&lt;="&amp;AW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X238" s="1">
        <f ca="1">SUMIFS(INDIRECT($F$1&amp;$F238&amp;":"&amp;$F238),INDIRECT($F$1&amp;dbP!$D$2&amp;":"&amp;dbP!$D$2),"&gt;="&amp;AX$6,INDIRECT($F$1&amp;dbP!$D$2&amp;":"&amp;dbP!$D$2),"&lt;="&amp;AX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Y238" s="1">
        <f ca="1">SUMIFS(INDIRECT($F$1&amp;$F238&amp;":"&amp;$F238),INDIRECT($F$1&amp;dbP!$D$2&amp;":"&amp;dbP!$D$2),"&gt;="&amp;AY$6,INDIRECT($F$1&amp;dbP!$D$2&amp;":"&amp;dbP!$D$2),"&lt;="&amp;AY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Z238" s="1">
        <f ca="1">SUMIFS(INDIRECT($F$1&amp;$F238&amp;":"&amp;$F238),INDIRECT($F$1&amp;dbP!$D$2&amp;":"&amp;dbP!$D$2),"&gt;="&amp;AZ$6,INDIRECT($F$1&amp;dbP!$D$2&amp;":"&amp;dbP!$D$2),"&lt;="&amp;AZ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A238" s="1">
        <f ca="1">SUMIFS(INDIRECT($F$1&amp;$F238&amp;":"&amp;$F238),INDIRECT($F$1&amp;dbP!$D$2&amp;":"&amp;dbP!$D$2),"&gt;="&amp;BA$6,INDIRECT($F$1&amp;dbP!$D$2&amp;":"&amp;dbP!$D$2),"&lt;="&amp;BA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B238" s="1">
        <f ca="1">SUMIFS(INDIRECT($F$1&amp;$F238&amp;":"&amp;$F238),INDIRECT($F$1&amp;dbP!$D$2&amp;":"&amp;dbP!$D$2),"&gt;="&amp;BB$6,INDIRECT($F$1&amp;dbP!$D$2&amp;":"&amp;dbP!$D$2),"&lt;="&amp;BB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C238" s="1">
        <f ca="1">SUMIFS(INDIRECT($F$1&amp;$F238&amp;":"&amp;$F238),INDIRECT($F$1&amp;dbP!$D$2&amp;":"&amp;dbP!$D$2),"&gt;="&amp;BC$6,INDIRECT($F$1&amp;dbP!$D$2&amp;":"&amp;dbP!$D$2),"&lt;="&amp;BC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D238" s="1">
        <f ca="1">SUMIFS(INDIRECT($F$1&amp;$F238&amp;":"&amp;$F238),INDIRECT($F$1&amp;dbP!$D$2&amp;":"&amp;dbP!$D$2),"&gt;="&amp;BD$6,INDIRECT($F$1&amp;dbP!$D$2&amp;":"&amp;dbP!$D$2),"&lt;="&amp;BD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E238" s="1">
        <f ca="1">SUMIFS(INDIRECT($F$1&amp;$F238&amp;":"&amp;$F238),INDIRECT($F$1&amp;dbP!$D$2&amp;":"&amp;dbP!$D$2),"&gt;="&amp;BE$6,INDIRECT($F$1&amp;dbP!$D$2&amp;":"&amp;dbP!$D$2),"&lt;="&amp;BE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</row>
    <row r="239" spans="2:57" x14ac:dyDescent="0.3">
      <c r="B239" s="1">
        <f>MAX(B$218:B238)+1</f>
        <v>26</v>
      </c>
      <c r="D239" s="1" t="str">
        <f ca="1">INDIRECT($B$1&amp;Items!T$2&amp;$B239)</f>
        <v>CF(-)</v>
      </c>
      <c r="F239" s="1" t="str">
        <f ca="1">INDIRECT($B$1&amp;Items!P$2&amp;$B239)</f>
        <v>AA</v>
      </c>
      <c r="H239" s="13" t="str">
        <f ca="1">INDIRECT($B$1&amp;Items!M$2&amp;$B239)</f>
        <v>Оплаты себестоимостных затрат</v>
      </c>
      <c r="I239" s="13" t="str">
        <f ca="1">IF(INDIRECT($B$1&amp;Items!N$2&amp;$B239)="",H239,INDIRECT($B$1&amp;Items!N$2&amp;$B239))</f>
        <v>Оплаты расходов этапа-1 бизнес-процесса</v>
      </c>
      <c r="J239" s="1" t="str">
        <f ca="1">IF(INDIRECT($B$1&amp;Items!O$2&amp;$B239)="",IF(H239&lt;&gt;I239,"  "&amp;I239,I239),"    "&amp;INDIRECT($B$1&amp;Items!O$2&amp;$B239))</f>
        <v xml:space="preserve">    Сырье и материалы-8</v>
      </c>
      <c r="S239" s="1">
        <f ca="1">SUM($U239:INDIRECT(ADDRESS(ROW(),SUMIFS($1:$1,$5:$5,MAX($5:$5)))))</f>
        <v>1139289.99</v>
      </c>
      <c r="V239" s="1">
        <f ca="1">SUMIFS(INDIRECT($F$1&amp;$F239&amp;":"&amp;$F239),INDIRECT($F$1&amp;dbP!$D$2&amp;":"&amp;dbP!$D$2),"&gt;="&amp;V$6,INDIRECT($F$1&amp;dbP!$D$2&amp;":"&amp;dbP!$D$2),"&lt;="&amp;V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W239" s="1">
        <f ca="1">SUMIFS(INDIRECT($F$1&amp;$F239&amp;":"&amp;$F239),INDIRECT($F$1&amp;dbP!$D$2&amp;":"&amp;dbP!$D$2),"&gt;="&amp;W$6,INDIRECT($F$1&amp;dbP!$D$2&amp;":"&amp;dbP!$D$2),"&lt;="&amp;W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X239" s="1">
        <f ca="1">SUMIFS(INDIRECT($F$1&amp;$F239&amp;":"&amp;$F239),INDIRECT($F$1&amp;dbP!$D$2&amp;":"&amp;dbP!$D$2),"&gt;="&amp;X$6,INDIRECT($F$1&amp;dbP!$D$2&amp;":"&amp;dbP!$D$2),"&lt;="&amp;X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1139289.99</v>
      </c>
      <c r="Y239" s="1">
        <f ca="1">SUMIFS(INDIRECT($F$1&amp;$F239&amp;":"&amp;$F239),INDIRECT($F$1&amp;dbP!$D$2&amp;":"&amp;dbP!$D$2),"&gt;="&amp;Y$6,INDIRECT($F$1&amp;dbP!$D$2&amp;":"&amp;dbP!$D$2),"&lt;="&amp;Y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Z239" s="1">
        <f ca="1">SUMIFS(INDIRECT($F$1&amp;$F239&amp;":"&amp;$F239),INDIRECT($F$1&amp;dbP!$D$2&amp;":"&amp;dbP!$D$2),"&gt;="&amp;Z$6,INDIRECT($F$1&amp;dbP!$D$2&amp;":"&amp;dbP!$D$2),"&lt;="&amp;Z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A239" s="1">
        <f ca="1">SUMIFS(INDIRECT($F$1&amp;$F239&amp;":"&amp;$F239),INDIRECT($F$1&amp;dbP!$D$2&amp;":"&amp;dbP!$D$2),"&gt;="&amp;AA$6,INDIRECT($F$1&amp;dbP!$D$2&amp;":"&amp;dbP!$D$2),"&lt;="&amp;AA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B239" s="1">
        <f ca="1">SUMIFS(INDIRECT($F$1&amp;$F239&amp;":"&amp;$F239),INDIRECT($F$1&amp;dbP!$D$2&amp;":"&amp;dbP!$D$2),"&gt;="&amp;AB$6,INDIRECT($F$1&amp;dbP!$D$2&amp;":"&amp;dbP!$D$2),"&lt;="&amp;AB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C239" s="1">
        <f ca="1">SUMIFS(INDIRECT($F$1&amp;$F239&amp;":"&amp;$F239),INDIRECT($F$1&amp;dbP!$D$2&amp;":"&amp;dbP!$D$2),"&gt;="&amp;AC$6,INDIRECT($F$1&amp;dbP!$D$2&amp;":"&amp;dbP!$D$2),"&lt;="&amp;AC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D239" s="1">
        <f ca="1">SUMIFS(INDIRECT($F$1&amp;$F239&amp;":"&amp;$F239),INDIRECT($F$1&amp;dbP!$D$2&amp;":"&amp;dbP!$D$2),"&gt;="&amp;AD$6,INDIRECT($F$1&amp;dbP!$D$2&amp;":"&amp;dbP!$D$2),"&lt;="&amp;AD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E239" s="1">
        <f ca="1">SUMIFS(INDIRECT($F$1&amp;$F239&amp;":"&amp;$F239),INDIRECT($F$1&amp;dbP!$D$2&amp;":"&amp;dbP!$D$2),"&gt;="&amp;AE$6,INDIRECT($F$1&amp;dbP!$D$2&amp;":"&amp;dbP!$D$2),"&lt;="&amp;AE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F239" s="1">
        <f ca="1">SUMIFS(INDIRECT($F$1&amp;$F239&amp;":"&amp;$F239),INDIRECT($F$1&amp;dbP!$D$2&amp;":"&amp;dbP!$D$2),"&gt;="&amp;AF$6,INDIRECT($F$1&amp;dbP!$D$2&amp;":"&amp;dbP!$D$2),"&lt;="&amp;AF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G239" s="1">
        <f ca="1">SUMIFS(INDIRECT($F$1&amp;$F239&amp;":"&amp;$F239),INDIRECT($F$1&amp;dbP!$D$2&amp;":"&amp;dbP!$D$2),"&gt;="&amp;AG$6,INDIRECT($F$1&amp;dbP!$D$2&amp;":"&amp;dbP!$D$2),"&lt;="&amp;AG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H239" s="1">
        <f ca="1">SUMIFS(INDIRECT($F$1&amp;$F239&amp;":"&amp;$F239),INDIRECT($F$1&amp;dbP!$D$2&amp;":"&amp;dbP!$D$2),"&gt;="&amp;AH$6,INDIRECT($F$1&amp;dbP!$D$2&amp;":"&amp;dbP!$D$2),"&lt;="&amp;AH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I239" s="1">
        <f ca="1">SUMIFS(INDIRECT($F$1&amp;$F239&amp;":"&amp;$F239),INDIRECT($F$1&amp;dbP!$D$2&amp;":"&amp;dbP!$D$2),"&gt;="&amp;AI$6,INDIRECT($F$1&amp;dbP!$D$2&amp;":"&amp;dbP!$D$2),"&lt;="&amp;AI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J239" s="1">
        <f ca="1">SUMIFS(INDIRECT($F$1&amp;$F239&amp;":"&amp;$F239),INDIRECT($F$1&amp;dbP!$D$2&amp;":"&amp;dbP!$D$2),"&gt;="&amp;AJ$6,INDIRECT($F$1&amp;dbP!$D$2&amp;":"&amp;dbP!$D$2),"&lt;="&amp;AJ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K239" s="1">
        <f ca="1">SUMIFS(INDIRECT($F$1&amp;$F239&amp;":"&amp;$F239),INDIRECT($F$1&amp;dbP!$D$2&amp;":"&amp;dbP!$D$2),"&gt;="&amp;AK$6,INDIRECT($F$1&amp;dbP!$D$2&amp;":"&amp;dbP!$D$2),"&lt;="&amp;AK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L239" s="1">
        <f ca="1">SUMIFS(INDIRECT($F$1&amp;$F239&amp;":"&amp;$F239),INDIRECT($F$1&amp;dbP!$D$2&amp;":"&amp;dbP!$D$2),"&gt;="&amp;AL$6,INDIRECT($F$1&amp;dbP!$D$2&amp;":"&amp;dbP!$D$2),"&lt;="&amp;AL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M239" s="1">
        <f ca="1">SUMIFS(INDIRECT($F$1&amp;$F239&amp;":"&amp;$F239),INDIRECT($F$1&amp;dbP!$D$2&amp;":"&amp;dbP!$D$2),"&gt;="&amp;AM$6,INDIRECT($F$1&amp;dbP!$D$2&amp;":"&amp;dbP!$D$2),"&lt;="&amp;AM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N239" s="1">
        <f ca="1">SUMIFS(INDIRECT($F$1&amp;$F239&amp;":"&amp;$F239),INDIRECT($F$1&amp;dbP!$D$2&amp;":"&amp;dbP!$D$2),"&gt;="&amp;AN$6,INDIRECT($F$1&amp;dbP!$D$2&amp;":"&amp;dbP!$D$2),"&lt;="&amp;AN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O239" s="1">
        <f ca="1">SUMIFS(INDIRECT($F$1&amp;$F239&amp;":"&amp;$F239),INDIRECT($F$1&amp;dbP!$D$2&amp;":"&amp;dbP!$D$2),"&gt;="&amp;AO$6,INDIRECT($F$1&amp;dbP!$D$2&amp;":"&amp;dbP!$D$2),"&lt;="&amp;AO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P239" s="1">
        <f ca="1">SUMIFS(INDIRECT($F$1&amp;$F239&amp;":"&amp;$F239),INDIRECT($F$1&amp;dbP!$D$2&amp;":"&amp;dbP!$D$2),"&gt;="&amp;AP$6,INDIRECT($F$1&amp;dbP!$D$2&amp;":"&amp;dbP!$D$2),"&lt;="&amp;AP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Q239" s="1">
        <f ca="1">SUMIFS(INDIRECT($F$1&amp;$F239&amp;":"&amp;$F239),INDIRECT($F$1&amp;dbP!$D$2&amp;":"&amp;dbP!$D$2),"&gt;="&amp;AQ$6,INDIRECT($F$1&amp;dbP!$D$2&amp;":"&amp;dbP!$D$2),"&lt;="&amp;AQ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R239" s="1">
        <f ca="1">SUMIFS(INDIRECT($F$1&amp;$F239&amp;":"&amp;$F239),INDIRECT($F$1&amp;dbP!$D$2&amp;":"&amp;dbP!$D$2),"&gt;="&amp;AR$6,INDIRECT($F$1&amp;dbP!$D$2&amp;":"&amp;dbP!$D$2),"&lt;="&amp;AR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S239" s="1">
        <f ca="1">SUMIFS(INDIRECT($F$1&amp;$F239&amp;":"&amp;$F239),INDIRECT($F$1&amp;dbP!$D$2&amp;":"&amp;dbP!$D$2),"&gt;="&amp;AS$6,INDIRECT($F$1&amp;dbP!$D$2&amp;":"&amp;dbP!$D$2),"&lt;="&amp;AS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T239" s="1">
        <f ca="1">SUMIFS(INDIRECT($F$1&amp;$F239&amp;":"&amp;$F239),INDIRECT($F$1&amp;dbP!$D$2&amp;":"&amp;dbP!$D$2),"&gt;="&amp;AT$6,INDIRECT($F$1&amp;dbP!$D$2&amp;":"&amp;dbP!$D$2),"&lt;="&amp;AT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U239" s="1">
        <f ca="1">SUMIFS(INDIRECT($F$1&amp;$F239&amp;":"&amp;$F239),INDIRECT($F$1&amp;dbP!$D$2&amp;":"&amp;dbP!$D$2),"&gt;="&amp;AU$6,INDIRECT($F$1&amp;dbP!$D$2&amp;":"&amp;dbP!$D$2),"&lt;="&amp;AU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V239" s="1">
        <f ca="1">SUMIFS(INDIRECT($F$1&amp;$F239&amp;":"&amp;$F239),INDIRECT($F$1&amp;dbP!$D$2&amp;":"&amp;dbP!$D$2),"&gt;="&amp;AV$6,INDIRECT($F$1&amp;dbP!$D$2&amp;":"&amp;dbP!$D$2),"&lt;="&amp;AV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W239" s="1">
        <f ca="1">SUMIFS(INDIRECT($F$1&amp;$F239&amp;":"&amp;$F239),INDIRECT($F$1&amp;dbP!$D$2&amp;":"&amp;dbP!$D$2),"&gt;="&amp;AW$6,INDIRECT($F$1&amp;dbP!$D$2&amp;":"&amp;dbP!$D$2),"&lt;="&amp;AW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X239" s="1">
        <f ca="1">SUMIFS(INDIRECT($F$1&amp;$F239&amp;":"&amp;$F239),INDIRECT($F$1&amp;dbP!$D$2&amp;":"&amp;dbP!$D$2),"&gt;="&amp;AX$6,INDIRECT($F$1&amp;dbP!$D$2&amp;":"&amp;dbP!$D$2),"&lt;="&amp;AX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Y239" s="1">
        <f ca="1">SUMIFS(INDIRECT($F$1&amp;$F239&amp;":"&amp;$F239),INDIRECT($F$1&amp;dbP!$D$2&amp;":"&amp;dbP!$D$2),"&gt;="&amp;AY$6,INDIRECT($F$1&amp;dbP!$D$2&amp;":"&amp;dbP!$D$2),"&lt;="&amp;AY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Z239" s="1">
        <f ca="1">SUMIFS(INDIRECT($F$1&amp;$F239&amp;":"&amp;$F239),INDIRECT($F$1&amp;dbP!$D$2&amp;":"&amp;dbP!$D$2),"&gt;="&amp;AZ$6,INDIRECT($F$1&amp;dbP!$D$2&amp;":"&amp;dbP!$D$2),"&lt;="&amp;AZ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A239" s="1">
        <f ca="1">SUMIFS(INDIRECT($F$1&amp;$F239&amp;":"&amp;$F239),INDIRECT($F$1&amp;dbP!$D$2&amp;":"&amp;dbP!$D$2),"&gt;="&amp;BA$6,INDIRECT($F$1&amp;dbP!$D$2&amp;":"&amp;dbP!$D$2),"&lt;="&amp;BA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B239" s="1">
        <f ca="1">SUMIFS(INDIRECT($F$1&amp;$F239&amp;":"&amp;$F239),INDIRECT($F$1&amp;dbP!$D$2&amp;":"&amp;dbP!$D$2),"&gt;="&amp;BB$6,INDIRECT($F$1&amp;dbP!$D$2&amp;":"&amp;dbP!$D$2),"&lt;="&amp;BB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C239" s="1">
        <f ca="1">SUMIFS(INDIRECT($F$1&amp;$F239&amp;":"&amp;$F239),INDIRECT($F$1&amp;dbP!$D$2&amp;":"&amp;dbP!$D$2),"&gt;="&amp;BC$6,INDIRECT($F$1&amp;dbP!$D$2&amp;":"&amp;dbP!$D$2),"&lt;="&amp;BC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D239" s="1">
        <f ca="1">SUMIFS(INDIRECT($F$1&amp;$F239&amp;":"&amp;$F239),INDIRECT($F$1&amp;dbP!$D$2&amp;":"&amp;dbP!$D$2),"&gt;="&amp;BD$6,INDIRECT($F$1&amp;dbP!$D$2&amp;":"&amp;dbP!$D$2),"&lt;="&amp;BD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E239" s="1">
        <f ca="1">SUMIFS(INDIRECT($F$1&amp;$F239&amp;":"&amp;$F239),INDIRECT($F$1&amp;dbP!$D$2&amp;":"&amp;dbP!$D$2),"&gt;="&amp;BE$6,INDIRECT($F$1&amp;dbP!$D$2&amp;":"&amp;dbP!$D$2),"&lt;="&amp;BE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</row>
    <row r="240" spans="2:57" x14ac:dyDescent="0.3">
      <c r="B240" s="1">
        <f>MAX(B$218:B239)+1</f>
        <v>27</v>
      </c>
      <c r="D240" s="1" t="str">
        <f ca="1">INDIRECT($B$1&amp;Items!T$2&amp;$B240)</f>
        <v>CF(-)</v>
      </c>
      <c r="F240" s="1" t="str">
        <f ca="1">INDIRECT($B$1&amp;Items!P$2&amp;$B240)</f>
        <v>AA</v>
      </c>
      <c r="H240" s="13" t="str">
        <f ca="1">INDIRECT($B$1&amp;Items!M$2&amp;$B240)</f>
        <v>Оплаты себестоимостных затрат</v>
      </c>
      <c r="I240" s="13" t="str">
        <f ca="1">IF(INDIRECT($B$1&amp;Items!N$2&amp;$B240)="",H240,INDIRECT($B$1&amp;Items!N$2&amp;$B240))</f>
        <v>Оплаты расходов этапа-1 бизнес-процесса</v>
      </c>
      <c r="J240" s="1" t="str">
        <f ca="1">IF(INDIRECT($B$1&amp;Items!O$2&amp;$B240)="",IF(H240&lt;&gt;I240,"  "&amp;I240,I240),"    "&amp;INDIRECT($B$1&amp;Items!O$2&amp;$B240))</f>
        <v xml:space="preserve">    Сырье и материалы-9</v>
      </c>
      <c r="S240" s="1">
        <f ca="1">SUM($U240:INDIRECT(ADDRESS(ROW(),SUMIFS($1:$1,$5:$5,MAX($5:$5)))))</f>
        <v>1310796.01</v>
      </c>
      <c r="V240" s="1">
        <f ca="1">SUMIFS(INDIRECT($F$1&amp;$F240&amp;":"&amp;$F240),INDIRECT($F$1&amp;dbP!$D$2&amp;":"&amp;dbP!$D$2),"&gt;="&amp;V$6,INDIRECT($F$1&amp;dbP!$D$2&amp;":"&amp;dbP!$D$2),"&lt;="&amp;V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W240" s="1">
        <f ca="1">SUMIFS(INDIRECT($F$1&amp;$F240&amp;":"&amp;$F240),INDIRECT($F$1&amp;dbP!$D$2&amp;":"&amp;dbP!$D$2),"&gt;="&amp;W$6,INDIRECT($F$1&amp;dbP!$D$2&amp;":"&amp;dbP!$D$2),"&lt;="&amp;W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X240" s="1">
        <f ca="1">SUMIFS(INDIRECT($F$1&amp;$F240&amp;":"&amp;$F240),INDIRECT($F$1&amp;dbP!$D$2&amp;":"&amp;dbP!$D$2),"&gt;="&amp;X$6,INDIRECT($F$1&amp;dbP!$D$2&amp;":"&amp;dbP!$D$2),"&lt;="&amp;X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393238.80300000001</v>
      </c>
      <c r="Y240" s="1">
        <f ca="1">SUMIFS(INDIRECT($F$1&amp;$F240&amp;":"&amp;$F240),INDIRECT($F$1&amp;dbP!$D$2&amp;":"&amp;dbP!$D$2),"&gt;="&amp;Y$6,INDIRECT($F$1&amp;dbP!$D$2&amp;":"&amp;dbP!$D$2),"&lt;="&amp;Y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917557.20699999994</v>
      </c>
      <c r="Z240" s="1">
        <f ca="1">SUMIFS(INDIRECT($F$1&amp;$F240&amp;":"&amp;$F240),INDIRECT($F$1&amp;dbP!$D$2&amp;":"&amp;dbP!$D$2),"&gt;="&amp;Z$6,INDIRECT($F$1&amp;dbP!$D$2&amp;":"&amp;dbP!$D$2),"&lt;="&amp;Z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A240" s="1">
        <f ca="1">SUMIFS(INDIRECT($F$1&amp;$F240&amp;":"&amp;$F240),INDIRECT($F$1&amp;dbP!$D$2&amp;":"&amp;dbP!$D$2),"&gt;="&amp;AA$6,INDIRECT($F$1&amp;dbP!$D$2&amp;":"&amp;dbP!$D$2),"&lt;="&amp;AA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B240" s="1">
        <f ca="1">SUMIFS(INDIRECT($F$1&amp;$F240&amp;":"&amp;$F240),INDIRECT($F$1&amp;dbP!$D$2&amp;":"&amp;dbP!$D$2),"&gt;="&amp;AB$6,INDIRECT($F$1&amp;dbP!$D$2&amp;":"&amp;dbP!$D$2),"&lt;="&amp;AB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C240" s="1">
        <f ca="1">SUMIFS(INDIRECT($F$1&amp;$F240&amp;":"&amp;$F240),INDIRECT($F$1&amp;dbP!$D$2&amp;":"&amp;dbP!$D$2),"&gt;="&amp;AC$6,INDIRECT($F$1&amp;dbP!$D$2&amp;":"&amp;dbP!$D$2),"&lt;="&amp;AC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D240" s="1">
        <f ca="1">SUMIFS(INDIRECT($F$1&amp;$F240&amp;":"&amp;$F240),INDIRECT($F$1&amp;dbP!$D$2&amp;":"&amp;dbP!$D$2),"&gt;="&amp;AD$6,INDIRECT($F$1&amp;dbP!$D$2&amp;":"&amp;dbP!$D$2),"&lt;="&amp;AD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E240" s="1">
        <f ca="1">SUMIFS(INDIRECT($F$1&amp;$F240&amp;":"&amp;$F240),INDIRECT($F$1&amp;dbP!$D$2&amp;":"&amp;dbP!$D$2),"&gt;="&amp;AE$6,INDIRECT($F$1&amp;dbP!$D$2&amp;":"&amp;dbP!$D$2),"&lt;="&amp;AE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F240" s="1">
        <f ca="1">SUMIFS(INDIRECT($F$1&amp;$F240&amp;":"&amp;$F240),INDIRECT($F$1&amp;dbP!$D$2&amp;":"&amp;dbP!$D$2),"&gt;="&amp;AF$6,INDIRECT($F$1&amp;dbP!$D$2&amp;":"&amp;dbP!$D$2),"&lt;="&amp;AF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G240" s="1">
        <f ca="1">SUMIFS(INDIRECT($F$1&amp;$F240&amp;":"&amp;$F240),INDIRECT($F$1&amp;dbP!$D$2&amp;":"&amp;dbP!$D$2),"&gt;="&amp;AG$6,INDIRECT($F$1&amp;dbP!$D$2&amp;":"&amp;dbP!$D$2),"&lt;="&amp;AG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H240" s="1">
        <f ca="1">SUMIFS(INDIRECT($F$1&amp;$F240&amp;":"&amp;$F240),INDIRECT($F$1&amp;dbP!$D$2&amp;":"&amp;dbP!$D$2),"&gt;="&amp;AH$6,INDIRECT($F$1&amp;dbP!$D$2&amp;":"&amp;dbP!$D$2),"&lt;="&amp;AH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I240" s="1">
        <f ca="1">SUMIFS(INDIRECT($F$1&amp;$F240&amp;":"&amp;$F240),INDIRECT($F$1&amp;dbP!$D$2&amp;":"&amp;dbP!$D$2),"&gt;="&amp;AI$6,INDIRECT($F$1&amp;dbP!$D$2&amp;":"&amp;dbP!$D$2),"&lt;="&amp;AI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J240" s="1">
        <f ca="1">SUMIFS(INDIRECT($F$1&amp;$F240&amp;":"&amp;$F240),INDIRECT($F$1&amp;dbP!$D$2&amp;":"&amp;dbP!$D$2),"&gt;="&amp;AJ$6,INDIRECT($F$1&amp;dbP!$D$2&amp;":"&amp;dbP!$D$2),"&lt;="&amp;AJ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K240" s="1">
        <f ca="1">SUMIFS(INDIRECT($F$1&amp;$F240&amp;":"&amp;$F240),INDIRECT($F$1&amp;dbP!$D$2&amp;":"&amp;dbP!$D$2),"&gt;="&amp;AK$6,INDIRECT($F$1&amp;dbP!$D$2&amp;":"&amp;dbP!$D$2),"&lt;="&amp;AK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L240" s="1">
        <f ca="1">SUMIFS(INDIRECT($F$1&amp;$F240&amp;":"&amp;$F240),INDIRECT($F$1&amp;dbP!$D$2&amp;":"&amp;dbP!$D$2),"&gt;="&amp;AL$6,INDIRECT($F$1&amp;dbP!$D$2&amp;":"&amp;dbP!$D$2),"&lt;="&amp;AL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M240" s="1">
        <f ca="1">SUMIFS(INDIRECT($F$1&amp;$F240&amp;":"&amp;$F240),INDIRECT($F$1&amp;dbP!$D$2&amp;":"&amp;dbP!$D$2),"&gt;="&amp;AM$6,INDIRECT($F$1&amp;dbP!$D$2&amp;":"&amp;dbP!$D$2),"&lt;="&amp;AM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N240" s="1">
        <f ca="1">SUMIFS(INDIRECT($F$1&amp;$F240&amp;":"&amp;$F240),INDIRECT($F$1&amp;dbP!$D$2&amp;":"&amp;dbP!$D$2),"&gt;="&amp;AN$6,INDIRECT($F$1&amp;dbP!$D$2&amp;":"&amp;dbP!$D$2),"&lt;="&amp;AN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O240" s="1">
        <f ca="1">SUMIFS(INDIRECT($F$1&amp;$F240&amp;":"&amp;$F240),INDIRECT($F$1&amp;dbP!$D$2&amp;":"&amp;dbP!$D$2),"&gt;="&amp;AO$6,INDIRECT($F$1&amp;dbP!$D$2&amp;":"&amp;dbP!$D$2),"&lt;="&amp;AO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P240" s="1">
        <f ca="1">SUMIFS(INDIRECT($F$1&amp;$F240&amp;":"&amp;$F240),INDIRECT($F$1&amp;dbP!$D$2&amp;":"&amp;dbP!$D$2),"&gt;="&amp;AP$6,INDIRECT($F$1&amp;dbP!$D$2&amp;":"&amp;dbP!$D$2),"&lt;="&amp;AP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Q240" s="1">
        <f ca="1">SUMIFS(INDIRECT($F$1&amp;$F240&amp;":"&amp;$F240),INDIRECT($F$1&amp;dbP!$D$2&amp;":"&amp;dbP!$D$2),"&gt;="&amp;AQ$6,INDIRECT($F$1&amp;dbP!$D$2&amp;":"&amp;dbP!$D$2),"&lt;="&amp;AQ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R240" s="1">
        <f ca="1">SUMIFS(INDIRECT($F$1&amp;$F240&amp;":"&amp;$F240),INDIRECT($F$1&amp;dbP!$D$2&amp;":"&amp;dbP!$D$2),"&gt;="&amp;AR$6,INDIRECT($F$1&amp;dbP!$D$2&amp;":"&amp;dbP!$D$2),"&lt;="&amp;AR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S240" s="1">
        <f ca="1">SUMIFS(INDIRECT($F$1&amp;$F240&amp;":"&amp;$F240),INDIRECT($F$1&amp;dbP!$D$2&amp;":"&amp;dbP!$D$2),"&gt;="&amp;AS$6,INDIRECT($F$1&amp;dbP!$D$2&amp;":"&amp;dbP!$D$2),"&lt;="&amp;AS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T240" s="1">
        <f ca="1">SUMIFS(INDIRECT($F$1&amp;$F240&amp;":"&amp;$F240),INDIRECT($F$1&amp;dbP!$D$2&amp;":"&amp;dbP!$D$2),"&gt;="&amp;AT$6,INDIRECT($F$1&amp;dbP!$D$2&amp;":"&amp;dbP!$D$2),"&lt;="&amp;AT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U240" s="1">
        <f ca="1">SUMIFS(INDIRECT($F$1&amp;$F240&amp;":"&amp;$F240),INDIRECT($F$1&amp;dbP!$D$2&amp;":"&amp;dbP!$D$2),"&gt;="&amp;AU$6,INDIRECT($F$1&amp;dbP!$D$2&amp;":"&amp;dbP!$D$2),"&lt;="&amp;AU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V240" s="1">
        <f ca="1">SUMIFS(INDIRECT($F$1&amp;$F240&amp;":"&amp;$F240),INDIRECT($F$1&amp;dbP!$D$2&amp;":"&amp;dbP!$D$2),"&gt;="&amp;AV$6,INDIRECT($F$1&amp;dbP!$D$2&amp;":"&amp;dbP!$D$2),"&lt;="&amp;AV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W240" s="1">
        <f ca="1">SUMIFS(INDIRECT($F$1&amp;$F240&amp;":"&amp;$F240),INDIRECT($F$1&amp;dbP!$D$2&amp;":"&amp;dbP!$D$2),"&gt;="&amp;AW$6,INDIRECT($F$1&amp;dbP!$D$2&amp;":"&amp;dbP!$D$2),"&lt;="&amp;AW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X240" s="1">
        <f ca="1">SUMIFS(INDIRECT($F$1&amp;$F240&amp;":"&amp;$F240),INDIRECT($F$1&amp;dbP!$D$2&amp;":"&amp;dbP!$D$2),"&gt;="&amp;AX$6,INDIRECT($F$1&amp;dbP!$D$2&amp;":"&amp;dbP!$D$2),"&lt;="&amp;AX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Y240" s="1">
        <f ca="1">SUMIFS(INDIRECT($F$1&amp;$F240&amp;":"&amp;$F240),INDIRECT($F$1&amp;dbP!$D$2&amp;":"&amp;dbP!$D$2),"&gt;="&amp;AY$6,INDIRECT($F$1&amp;dbP!$D$2&amp;":"&amp;dbP!$D$2),"&lt;="&amp;AY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Z240" s="1">
        <f ca="1">SUMIFS(INDIRECT($F$1&amp;$F240&amp;":"&amp;$F240),INDIRECT($F$1&amp;dbP!$D$2&amp;":"&amp;dbP!$D$2),"&gt;="&amp;AZ$6,INDIRECT($F$1&amp;dbP!$D$2&amp;":"&amp;dbP!$D$2),"&lt;="&amp;AZ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A240" s="1">
        <f ca="1">SUMIFS(INDIRECT($F$1&amp;$F240&amp;":"&amp;$F240),INDIRECT($F$1&amp;dbP!$D$2&amp;":"&amp;dbP!$D$2),"&gt;="&amp;BA$6,INDIRECT($F$1&amp;dbP!$D$2&amp;":"&amp;dbP!$D$2),"&lt;="&amp;BA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B240" s="1">
        <f ca="1">SUMIFS(INDIRECT($F$1&amp;$F240&amp;":"&amp;$F240),INDIRECT($F$1&amp;dbP!$D$2&amp;":"&amp;dbP!$D$2),"&gt;="&amp;BB$6,INDIRECT($F$1&amp;dbP!$D$2&amp;":"&amp;dbP!$D$2),"&lt;="&amp;BB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C240" s="1">
        <f ca="1">SUMIFS(INDIRECT($F$1&amp;$F240&amp;":"&amp;$F240),INDIRECT($F$1&amp;dbP!$D$2&amp;":"&amp;dbP!$D$2),"&gt;="&amp;BC$6,INDIRECT($F$1&amp;dbP!$D$2&amp;":"&amp;dbP!$D$2),"&lt;="&amp;BC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D240" s="1">
        <f ca="1">SUMIFS(INDIRECT($F$1&amp;$F240&amp;":"&amp;$F240),INDIRECT($F$1&amp;dbP!$D$2&amp;":"&amp;dbP!$D$2),"&gt;="&amp;BD$6,INDIRECT($F$1&amp;dbP!$D$2&amp;":"&amp;dbP!$D$2),"&lt;="&amp;BD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E240" s="1">
        <f ca="1">SUMIFS(INDIRECT($F$1&amp;$F240&amp;":"&amp;$F240),INDIRECT($F$1&amp;dbP!$D$2&amp;":"&amp;dbP!$D$2),"&gt;="&amp;BE$6,INDIRECT($F$1&amp;dbP!$D$2&amp;":"&amp;dbP!$D$2),"&lt;="&amp;BE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</row>
    <row r="241" spans="2:57" x14ac:dyDescent="0.3">
      <c r="B241" s="1">
        <f>MAX(B$218:B240)+1</f>
        <v>28</v>
      </c>
      <c r="D241" s="1" t="str">
        <f ca="1">INDIRECT($B$1&amp;Items!T$2&amp;$B241)</f>
        <v>CF(-)</v>
      </c>
      <c r="F241" s="1" t="str">
        <f ca="1">INDIRECT($B$1&amp;Items!P$2&amp;$B241)</f>
        <v>AA</v>
      </c>
      <c r="H241" s="13" t="str">
        <f ca="1">INDIRECT($B$1&amp;Items!M$2&amp;$B241)</f>
        <v>Оплаты себестоимостных затрат</v>
      </c>
      <c r="I241" s="13" t="str">
        <f ca="1">IF(INDIRECT($B$1&amp;Items!N$2&amp;$B241)="",H241,INDIRECT($B$1&amp;Items!N$2&amp;$B241))</f>
        <v>Оплаты расходов этапа-1 бизнес-процесса</v>
      </c>
      <c r="J241" s="1" t="str">
        <f ca="1">IF(INDIRECT($B$1&amp;Items!O$2&amp;$B241)="",IF(H241&lt;&gt;I241,"  "&amp;I241,I241),"    "&amp;INDIRECT($B$1&amp;Items!O$2&amp;$B241))</f>
        <v xml:space="preserve">    Сырье и материалы-10</v>
      </c>
      <c r="S241" s="1">
        <f ca="1">SUM($U241:INDIRECT(ADDRESS(ROW(),SUMIFS($1:$1,$5:$5,MAX($5:$5)))))</f>
        <v>1219040.2893000001</v>
      </c>
      <c r="V241" s="1">
        <f ca="1">SUMIFS(INDIRECT($F$1&amp;$F241&amp;":"&amp;$F241),INDIRECT($F$1&amp;dbP!$D$2&amp;":"&amp;dbP!$D$2),"&gt;="&amp;V$6,INDIRECT($F$1&amp;dbP!$D$2&amp;":"&amp;dbP!$D$2),"&lt;="&amp;V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W241" s="1">
        <f ca="1">SUMIFS(INDIRECT($F$1&amp;$F241&amp;":"&amp;$F241),INDIRECT($F$1&amp;dbP!$D$2&amp;":"&amp;dbP!$D$2),"&gt;="&amp;W$6,INDIRECT($F$1&amp;dbP!$D$2&amp;":"&amp;dbP!$D$2),"&lt;="&amp;W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X241" s="1">
        <f ca="1">SUMIFS(INDIRECT($F$1&amp;$F241&amp;":"&amp;$F241),INDIRECT($F$1&amp;dbP!$D$2&amp;":"&amp;dbP!$D$2),"&gt;="&amp;X$6,INDIRECT($F$1&amp;dbP!$D$2&amp;":"&amp;dbP!$D$2),"&lt;="&amp;X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609520.14465000003</v>
      </c>
      <c r="Y241" s="1">
        <f ca="1">SUMIFS(INDIRECT($F$1&amp;$F241&amp;":"&amp;$F241),INDIRECT($F$1&amp;dbP!$D$2&amp;":"&amp;dbP!$D$2),"&gt;="&amp;Y$6,INDIRECT($F$1&amp;dbP!$D$2&amp;":"&amp;dbP!$D$2),"&lt;="&amp;Y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Z241" s="1">
        <f ca="1">SUMIFS(INDIRECT($F$1&amp;$F241&amp;":"&amp;$F241),INDIRECT($F$1&amp;dbP!$D$2&amp;":"&amp;dbP!$D$2),"&gt;="&amp;Z$6,INDIRECT($F$1&amp;dbP!$D$2&amp;":"&amp;dbP!$D$2),"&lt;="&amp;Z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A241" s="1">
        <f ca="1">SUMIFS(INDIRECT($F$1&amp;$F241&amp;":"&amp;$F241),INDIRECT($F$1&amp;dbP!$D$2&amp;":"&amp;dbP!$D$2),"&gt;="&amp;AA$6,INDIRECT($F$1&amp;dbP!$D$2&amp;":"&amp;dbP!$D$2),"&lt;="&amp;AA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609520.14465000003</v>
      </c>
      <c r="AB241" s="1">
        <f ca="1">SUMIFS(INDIRECT($F$1&amp;$F241&amp;":"&amp;$F241),INDIRECT($F$1&amp;dbP!$D$2&amp;":"&amp;dbP!$D$2),"&gt;="&amp;AB$6,INDIRECT($F$1&amp;dbP!$D$2&amp;":"&amp;dbP!$D$2),"&lt;="&amp;AB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C241" s="1">
        <f ca="1">SUMIFS(INDIRECT($F$1&amp;$F241&amp;":"&amp;$F241),INDIRECT($F$1&amp;dbP!$D$2&amp;":"&amp;dbP!$D$2),"&gt;="&amp;AC$6,INDIRECT($F$1&amp;dbP!$D$2&amp;":"&amp;dbP!$D$2),"&lt;="&amp;AC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D241" s="1">
        <f ca="1">SUMIFS(INDIRECT($F$1&amp;$F241&amp;":"&amp;$F241),INDIRECT($F$1&amp;dbP!$D$2&amp;":"&amp;dbP!$D$2),"&gt;="&amp;AD$6,INDIRECT($F$1&amp;dbP!$D$2&amp;":"&amp;dbP!$D$2),"&lt;="&amp;AD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E241" s="1">
        <f ca="1">SUMIFS(INDIRECT($F$1&amp;$F241&amp;":"&amp;$F241),INDIRECT($F$1&amp;dbP!$D$2&amp;":"&amp;dbP!$D$2),"&gt;="&amp;AE$6,INDIRECT($F$1&amp;dbP!$D$2&amp;":"&amp;dbP!$D$2),"&lt;="&amp;AE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F241" s="1">
        <f ca="1">SUMIFS(INDIRECT($F$1&amp;$F241&amp;":"&amp;$F241),INDIRECT($F$1&amp;dbP!$D$2&amp;":"&amp;dbP!$D$2),"&gt;="&amp;AF$6,INDIRECT($F$1&amp;dbP!$D$2&amp;":"&amp;dbP!$D$2),"&lt;="&amp;AF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G241" s="1">
        <f ca="1">SUMIFS(INDIRECT($F$1&amp;$F241&amp;":"&amp;$F241),INDIRECT($F$1&amp;dbP!$D$2&amp;":"&amp;dbP!$D$2),"&gt;="&amp;AG$6,INDIRECT($F$1&amp;dbP!$D$2&amp;":"&amp;dbP!$D$2),"&lt;="&amp;AG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H241" s="1">
        <f ca="1">SUMIFS(INDIRECT($F$1&amp;$F241&amp;":"&amp;$F241),INDIRECT($F$1&amp;dbP!$D$2&amp;":"&amp;dbP!$D$2),"&gt;="&amp;AH$6,INDIRECT($F$1&amp;dbP!$D$2&amp;":"&amp;dbP!$D$2),"&lt;="&amp;AH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I241" s="1">
        <f ca="1">SUMIFS(INDIRECT($F$1&amp;$F241&amp;":"&amp;$F241),INDIRECT($F$1&amp;dbP!$D$2&amp;":"&amp;dbP!$D$2),"&gt;="&amp;AI$6,INDIRECT($F$1&amp;dbP!$D$2&amp;":"&amp;dbP!$D$2),"&lt;="&amp;AI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J241" s="1">
        <f ca="1">SUMIFS(INDIRECT($F$1&amp;$F241&amp;":"&amp;$F241),INDIRECT($F$1&amp;dbP!$D$2&amp;":"&amp;dbP!$D$2),"&gt;="&amp;AJ$6,INDIRECT($F$1&amp;dbP!$D$2&amp;":"&amp;dbP!$D$2),"&lt;="&amp;AJ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K241" s="1">
        <f ca="1">SUMIFS(INDIRECT($F$1&amp;$F241&amp;":"&amp;$F241),INDIRECT($F$1&amp;dbP!$D$2&amp;":"&amp;dbP!$D$2),"&gt;="&amp;AK$6,INDIRECT($F$1&amp;dbP!$D$2&amp;":"&amp;dbP!$D$2),"&lt;="&amp;AK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L241" s="1">
        <f ca="1">SUMIFS(INDIRECT($F$1&amp;$F241&amp;":"&amp;$F241),INDIRECT($F$1&amp;dbP!$D$2&amp;":"&amp;dbP!$D$2),"&gt;="&amp;AL$6,INDIRECT($F$1&amp;dbP!$D$2&amp;":"&amp;dbP!$D$2),"&lt;="&amp;AL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M241" s="1">
        <f ca="1">SUMIFS(INDIRECT($F$1&amp;$F241&amp;":"&amp;$F241),INDIRECT($F$1&amp;dbP!$D$2&amp;":"&amp;dbP!$D$2),"&gt;="&amp;AM$6,INDIRECT($F$1&amp;dbP!$D$2&amp;":"&amp;dbP!$D$2),"&lt;="&amp;AM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N241" s="1">
        <f ca="1">SUMIFS(INDIRECT($F$1&amp;$F241&amp;":"&amp;$F241),INDIRECT($F$1&amp;dbP!$D$2&amp;":"&amp;dbP!$D$2),"&gt;="&amp;AN$6,INDIRECT($F$1&amp;dbP!$D$2&amp;":"&amp;dbP!$D$2),"&lt;="&amp;AN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O241" s="1">
        <f ca="1">SUMIFS(INDIRECT($F$1&amp;$F241&amp;":"&amp;$F241),INDIRECT($F$1&amp;dbP!$D$2&amp;":"&amp;dbP!$D$2),"&gt;="&amp;AO$6,INDIRECT($F$1&amp;dbP!$D$2&amp;":"&amp;dbP!$D$2),"&lt;="&amp;AO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P241" s="1">
        <f ca="1">SUMIFS(INDIRECT($F$1&amp;$F241&amp;":"&amp;$F241),INDIRECT($F$1&amp;dbP!$D$2&amp;":"&amp;dbP!$D$2),"&gt;="&amp;AP$6,INDIRECT($F$1&amp;dbP!$D$2&amp;":"&amp;dbP!$D$2),"&lt;="&amp;AP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Q241" s="1">
        <f ca="1">SUMIFS(INDIRECT($F$1&amp;$F241&amp;":"&amp;$F241),INDIRECT($F$1&amp;dbP!$D$2&amp;":"&amp;dbP!$D$2),"&gt;="&amp;AQ$6,INDIRECT($F$1&amp;dbP!$D$2&amp;":"&amp;dbP!$D$2),"&lt;="&amp;AQ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R241" s="1">
        <f ca="1">SUMIFS(INDIRECT($F$1&amp;$F241&amp;":"&amp;$F241),INDIRECT($F$1&amp;dbP!$D$2&amp;":"&amp;dbP!$D$2),"&gt;="&amp;AR$6,INDIRECT($F$1&amp;dbP!$D$2&amp;":"&amp;dbP!$D$2),"&lt;="&amp;AR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S241" s="1">
        <f ca="1">SUMIFS(INDIRECT($F$1&amp;$F241&amp;":"&amp;$F241),INDIRECT($F$1&amp;dbP!$D$2&amp;":"&amp;dbP!$D$2),"&gt;="&amp;AS$6,INDIRECT($F$1&amp;dbP!$D$2&amp;":"&amp;dbP!$D$2),"&lt;="&amp;AS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T241" s="1">
        <f ca="1">SUMIFS(INDIRECT($F$1&amp;$F241&amp;":"&amp;$F241),INDIRECT($F$1&amp;dbP!$D$2&amp;":"&amp;dbP!$D$2),"&gt;="&amp;AT$6,INDIRECT($F$1&amp;dbP!$D$2&amp;":"&amp;dbP!$D$2),"&lt;="&amp;AT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U241" s="1">
        <f ca="1">SUMIFS(INDIRECT($F$1&amp;$F241&amp;":"&amp;$F241),INDIRECT($F$1&amp;dbP!$D$2&amp;":"&amp;dbP!$D$2),"&gt;="&amp;AU$6,INDIRECT($F$1&amp;dbP!$D$2&amp;":"&amp;dbP!$D$2),"&lt;="&amp;AU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V241" s="1">
        <f ca="1">SUMIFS(INDIRECT($F$1&amp;$F241&amp;":"&amp;$F241),INDIRECT($F$1&amp;dbP!$D$2&amp;":"&amp;dbP!$D$2),"&gt;="&amp;AV$6,INDIRECT($F$1&amp;dbP!$D$2&amp;":"&amp;dbP!$D$2),"&lt;="&amp;AV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W241" s="1">
        <f ca="1">SUMIFS(INDIRECT($F$1&amp;$F241&amp;":"&amp;$F241),INDIRECT($F$1&amp;dbP!$D$2&amp;":"&amp;dbP!$D$2),"&gt;="&amp;AW$6,INDIRECT($F$1&amp;dbP!$D$2&amp;":"&amp;dbP!$D$2),"&lt;="&amp;AW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X241" s="1">
        <f ca="1">SUMIFS(INDIRECT($F$1&amp;$F241&amp;":"&amp;$F241),INDIRECT($F$1&amp;dbP!$D$2&amp;":"&amp;dbP!$D$2),"&gt;="&amp;AX$6,INDIRECT($F$1&amp;dbP!$D$2&amp;":"&amp;dbP!$D$2),"&lt;="&amp;AX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Y241" s="1">
        <f ca="1">SUMIFS(INDIRECT($F$1&amp;$F241&amp;":"&amp;$F241),INDIRECT($F$1&amp;dbP!$D$2&amp;":"&amp;dbP!$D$2),"&gt;="&amp;AY$6,INDIRECT($F$1&amp;dbP!$D$2&amp;":"&amp;dbP!$D$2),"&lt;="&amp;AY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Z241" s="1">
        <f ca="1">SUMIFS(INDIRECT($F$1&amp;$F241&amp;":"&amp;$F241),INDIRECT($F$1&amp;dbP!$D$2&amp;":"&amp;dbP!$D$2),"&gt;="&amp;AZ$6,INDIRECT($F$1&amp;dbP!$D$2&amp;":"&amp;dbP!$D$2),"&lt;="&amp;AZ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A241" s="1">
        <f ca="1">SUMIFS(INDIRECT($F$1&amp;$F241&amp;":"&amp;$F241),INDIRECT($F$1&amp;dbP!$D$2&amp;":"&amp;dbP!$D$2),"&gt;="&amp;BA$6,INDIRECT($F$1&amp;dbP!$D$2&amp;":"&amp;dbP!$D$2),"&lt;="&amp;BA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B241" s="1">
        <f ca="1">SUMIFS(INDIRECT($F$1&amp;$F241&amp;":"&amp;$F241),INDIRECT($F$1&amp;dbP!$D$2&amp;":"&amp;dbP!$D$2),"&gt;="&amp;BB$6,INDIRECT($F$1&amp;dbP!$D$2&amp;":"&amp;dbP!$D$2),"&lt;="&amp;BB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C241" s="1">
        <f ca="1">SUMIFS(INDIRECT($F$1&amp;$F241&amp;":"&amp;$F241),INDIRECT($F$1&amp;dbP!$D$2&amp;":"&amp;dbP!$D$2),"&gt;="&amp;BC$6,INDIRECT($F$1&amp;dbP!$D$2&amp;":"&amp;dbP!$D$2),"&lt;="&amp;BC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D241" s="1">
        <f ca="1">SUMIFS(INDIRECT($F$1&amp;$F241&amp;":"&amp;$F241),INDIRECT($F$1&amp;dbP!$D$2&amp;":"&amp;dbP!$D$2),"&gt;="&amp;BD$6,INDIRECT($F$1&amp;dbP!$D$2&amp;":"&amp;dbP!$D$2),"&lt;="&amp;BD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E241" s="1">
        <f ca="1">SUMIFS(INDIRECT($F$1&amp;$F241&amp;":"&amp;$F241),INDIRECT($F$1&amp;dbP!$D$2&amp;":"&amp;dbP!$D$2),"&gt;="&amp;BE$6,INDIRECT($F$1&amp;dbP!$D$2&amp;":"&amp;dbP!$D$2),"&lt;="&amp;BE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</row>
    <row r="242" spans="2:57" x14ac:dyDescent="0.3">
      <c r="B242" s="1">
        <f>MAX(B$218:B241)+1</f>
        <v>29</v>
      </c>
      <c r="D242" s="1" t="str">
        <f ca="1">INDIRECT($B$1&amp;Items!T$2&amp;$B242)</f>
        <v>CF(-)</v>
      </c>
      <c r="F242" s="1" t="str">
        <f ca="1">INDIRECT($B$1&amp;Items!P$2&amp;$B242)</f>
        <v>AA</v>
      </c>
      <c r="H242" s="13" t="str">
        <f ca="1">INDIRECT($B$1&amp;Items!M$2&amp;$B242)</f>
        <v>Оплаты себестоимостных затрат</v>
      </c>
      <c r="I242" s="13" t="str">
        <f ca="1">IF(INDIRECT($B$1&amp;Items!N$2&amp;$B242)="",H242,INDIRECT($B$1&amp;Items!N$2&amp;$B242))</f>
        <v>Оплаты расходов этапа-1 бизнес-процесса</v>
      </c>
      <c r="J242" s="1" t="str">
        <f ca="1">IF(INDIRECT($B$1&amp;Items!O$2&amp;$B242)="",IF(H242&lt;&gt;I242,"  "&amp;I242,I242),"    "&amp;INDIRECT($B$1&amp;Items!O$2&amp;$B242))</f>
        <v xml:space="preserve">    Сырье и материалы-11</v>
      </c>
      <c r="S242" s="1">
        <f ca="1">SUM($U242:INDIRECT(ADDRESS(ROW(),SUMIFS($1:$1,$5:$5,MAX($5:$5)))))</f>
        <v>1402551.7307000002</v>
      </c>
      <c r="V242" s="1">
        <f ca="1">SUMIFS(INDIRECT($F$1&amp;$F242&amp;":"&amp;$F242),INDIRECT($F$1&amp;dbP!$D$2&amp;":"&amp;dbP!$D$2),"&gt;="&amp;V$6,INDIRECT($F$1&amp;dbP!$D$2&amp;":"&amp;dbP!$D$2),"&lt;="&amp;V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W242" s="1">
        <f ca="1">SUMIFS(INDIRECT($F$1&amp;$F242&amp;":"&amp;$F242),INDIRECT($F$1&amp;dbP!$D$2&amp;":"&amp;dbP!$D$2),"&gt;="&amp;W$6,INDIRECT($F$1&amp;dbP!$D$2&amp;":"&amp;dbP!$D$2),"&lt;="&amp;W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X242" s="1">
        <f ca="1">SUMIFS(INDIRECT($F$1&amp;$F242&amp;":"&amp;$F242),INDIRECT($F$1&amp;dbP!$D$2&amp;":"&amp;dbP!$D$2),"&gt;="&amp;X$6,INDIRECT($F$1&amp;dbP!$D$2&amp;":"&amp;dbP!$D$2),"&lt;="&amp;X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Y242" s="1">
        <f ca="1">SUMIFS(INDIRECT($F$1&amp;$F242&amp;":"&amp;$F242),INDIRECT($F$1&amp;dbP!$D$2&amp;":"&amp;dbP!$D$2),"&gt;="&amp;Y$6,INDIRECT($F$1&amp;dbP!$D$2&amp;":"&amp;dbP!$D$2),"&lt;="&amp;Y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981786.21149000002</v>
      </c>
      <c r="Z242" s="1">
        <f ca="1">SUMIFS(INDIRECT($F$1&amp;$F242&amp;":"&amp;$F242),INDIRECT($F$1&amp;dbP!$D$2&amp;":"&amp;dbP!$D$2),"&gt;="&amp;Z$6,INDIRECT($F$1&amp;dbP!$D$2&amp;":"&amp;dbP!$D$2),"&lt;="&amp;Z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420765.51921000017</v>
      </c>
      <c r="AA242" s="1">
        <f ca="1">SUMIFS(INDIRECT($F$1&amp;$F242&amp;":"&amp;$F242),INDIRECT($F$1&amp;dbP!$D$2&amp;":"&amp;dbP!$D$2),"&gt;="&amp;AA$6,INDIRECT($F$1&amp;dbP!$D$2&amp;":"&amp;dbP!$D$2),"&lt;="&amp;AA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B242" s="1">
        <f ca="1">SUMIFS(INDIRECT($F$1&amp;$F242&amp;":"&amp;$F242),INDIRECT($F$1&amp;dbP!$D$2&amp;":"&amp;dbP!$D$2),"&gt;="&amp;AB$6,INDIRECT($F$1&amp;dbP!$D$2&amp;":"&amp;dbP!$D$2),"&lt;="&amp;AB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C242" s="1">
        <f ca="1">SUMIFS(INDIRECT($F$1&amp;$F242&amp;":"&amp;$F242),INDIRECT($F$1&amp;dbP!$D$2&amp;":"&amp;dbP!$D$2),"&gt;="&amp;AC$6,INDIRECT($F$1&amp;dbP!$D$2&amp;":"&amp;dbP!$D$2),"&lt;="&amp;AC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D242" s="1">
        <f ca="1">SUMIFS(INDIRECT($F$1&amp;$F242&amp;":"&amp;$F242),INDIRECT($F$1&amp;dbP!$D$2&amp;":"&amp;dbP!$D$2),"&gt;="&amp;AD$6,INDIRECT($F$1&amp;dbP!$D$2&amp;":"&amp;dbP!$D$2),"&lt;="&amp;AD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E242" s="1">
        <f ca="1">SUMIFS(INDIRECT($F$1&amp;$F242&amp;":"&amp;$F242),INDIRECT($F$1&amp;dbP!$D$2&amp;":"&amp;dbP!$D$2),"&gt;="&amp;AE$6,INDIRECT($F$1&amp;dbP!$D$2&amp;":"&amp;dbP!$D$2),"&lt;="&amp;AE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F242" s="1">
        <f ca="1">SUMIFS(INDIRECT($F$1&amp;$F242&amp;":"&amp;$F242),INDIRECT($F$1&amp;dbP!$D$2&amp;":"&amp;dbP!$D$2),"&gt;="&amp;AF$6,INDIRECT($F$1&amp;dbP!$D$2&amp;":"&amp;dbP!$D$2),"&lt;="&amp;AF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G242" s="1">
        <f ca="1">SUMIFS(INDIRECT($F$1&amp;$F242&amp;":"&amp;$F242),INDIRECT($F$1&amp;dbP!$D$2&amp;":"&amp;dbP!$D$2),"&gt;="&amp;AG$6,INDIRECT($F$1&amp;dbP!$D$2&amp;":"&amp;dbP!$D$2),"&lt;="&amp;AG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H242" s="1">
        <f ca="1">SUMIFS(INDIRECT($F$1&amp;$F242&amp;":"&amp;$F242),INDIRECT($F$1&amp;dbP!$D$2&amp;":"&amp;dbP!$D$2),"&gt;="&amp;AH$6,INDIRECT($F$1&amp;dbP!$D$2&amp;":"&amp;dbP!$D$2),"&lt;="&amp;AH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I242" s="1">
        <f ca="1">SUMIFS(INDIRECT($F$1&amp;$F242&amp;":"&amp;$F242),INDIRECT($F$1&amp;dbP!$D$2&amp;":"&amp;dbP!$D$2),"&gt;="&amp;AI$6,INDIRECT($F$1&amp;dbP!$D$2&amp;":"&amp;dbP!$D$2),"&lt;="&amp;AI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J242" s="1">
        <f ca="1">SUMIFS(INDIRECT($F$1&amp;$F242&amp;":"&amp;$F242),INDIRECT($F$1&amp;dbP!$D$2&amp;":"&amp;dbP!$D$2),"&gt;="&amp;AJ$6,INDIRECT($F$1&amp;dbP!$D$2&amp;":"&amp;dbP!$D$2),"&lt;="&amp;AJ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K242" s="1">
        <f ca="1">SUMIFS(INDIRECT($F$1&amp;$F242&amp;":"&amp;$F242),INDIRECT($F$1&amp;dbP!$D$2&amp;":"&amp;dbP!$D$2),"&gt;="&amp;AK$6,INDIRECT($F$1&amp;dbP!$D$2&amp;":"&amp;dbP!$D$2),"&lt;="&amp;AK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L242" s="1">
        <f ca="1">SUMIFS(INDIRECT($F$1&amp;$F242&amp;":"&amp;$F242),INDIRECT($F$1&amp;dbP!$D$2&amp;":"&amp;dbP!$D$2),"&gt;="&amp;AL$6,INDIRECT($F$1&amp;dbP!$D$2&amp;":"&amp;dbP!$D$2),"&lt;="&amp;AL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M242" s="1">
        <f ca="1">SUMIFS(INDIRECT($F$1&amp;$F242&amp;":"&amp;$F242),INDIRECT($F$1&amp;dbP!$D$2&amp;":"&amp;dbP!$D$2),"&gt;="&amp;AM$6,INDIRECT($F$1&amp;dbP!$D$2&amp;":"&amp;dbP!$D$2),"&lt;="&amp;AM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N242" s="1">
        <f ca="1">SUMIFS(INDIRECT($F$1&amp;$F242&amp;":"&amp;$F242),INDIRECT($F$1&amp;dbP!$D$2&amp;":"&amp;dbP!$D$2),"&gt;="&amp;AN$6,INDIRECT($F$1&amp;dbP!$D$2&amp;":"&amp;dbP!$D$2),"&lt;="&amp;AN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O242" s="1">
        <f ca="1">SUMIFS(INDIRECT($F$1&amp;$F242&amp;":"&amp;$F242),INDIRECT($F$1&amp;dbP!$D$2&amp;":"&amp;dbP!$D$2),"&gt;="&amp;AO$6,INDIRECT($F$1&amp;dbP!$D$2&amp;":"&amp;dbP!$D$2),"&lt;="&amp;AO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P242" s="1">
        <f ca="1">SUMIFS(INDIRECT($F$1&amp;$F242&amp;":"&amp;$F242),INDIRECT($F$1&amp;dbP!$D$2&amp;":"&amp;dbP!$D$2),"&gt;="&amp;AP$6,INDIRECT($F$1&amp;dbP!$D$2&amp;":"&amp;dbP!$D$2),"&lt;="&amp;AP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Q242" s="1">
        <f ca="1">SUMIFS(INDIRECT($F$1&amp;$F242&amp;":"&amp;$F242),INDIRECT($F$1&amp;dbP!$D$2&amp;":"&amp;dbP!$D$2),"&gt;="&amp;AQ$6,INDIRECT($F$1&amp;dbP!$D$2&amp;":"&amp;dbP!$D$2),"&lt;="&amp;AQ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R242" s="1">
        <f ca="1">SUMIFS(INDIRECT($F$1&amp;$F242&amp;":"&amp;$F242),INDIRECT($F$1&amp;dbP!$D$2&amp;":"&amp;dbP!$D$2),"&gt;="&amp;AR$6,INDIRECT($F$1&amp;dbP!$D$2&amp;":"&amp;dbP!$D$2),"&lt;="&amp;AR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S242" s="1">
        <f ca="1">SUMIFS(INDIRECT($F$1&amp;$F242&amp;":"&amp;$F242),INDIRECT($F$1&amp;dbP!$D$2&amp;":"&amp;dbP!$D$2),"&gt;="&amp;AS$6,INDIRECT($F$1&amp;dbP!$D$2&amp;":"&amp;dbP!$D$2),"&lt;="&amp;AS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T242" s="1">
        <f ca="1">SUMIFS(INDIRECT($F$1&amp;$F242&amp;":"&amp;$F242),INDIRECT($F$1&amp;dbP!$D$2&amp;":"&amp;dbP!$D$2),"&gt;="&amp;AT$6,INDIRECT($F$1&amp;dbP!$D$2&amp;":"&amp;dbP!$D$2),"&lt;="&amp;AT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U242" s="1">
        <f ca="1">SUMIFS(INDIRECT($F$1&amp;$F242&amp;":"&amp;$F242),INDIRECT($F$1&amp;dbP!$D$2&amp;":"&amp;dbP!$D$2),"&gt;="&amp;AU$6,INDIRECT($F$1&amp;dbP!$D$2&amp;":"&amp;dbP!$D$2),"&lt;="&amp;AU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V242" s="1">
        <f ca="1">SUMIFS(INDIRECT($F$1&amp;$F242&amp;":"&amp;$F242),INDIRECT($F$1&amp;dbP!$D$2&amp;":"&amp;dbP!$D$2),"&gt;="&amp;AV$6,INDIRECT($F$1&amp;dbP!$D$2&amp;":"&amp;dbP!$D$2),"&lt;="&amp;AV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W242" s="1">
        <f ca="1">SUMIFS(INDIRECT($F$1&amp;$F242&amp;":"&amp;$F242),INDIRECT($F$1&amp;dbP!$D$2&amp;":"&amp;dbP!$D$2),"&gt;="&amp;AW$6,INDIRECT($F$1&amp;dbP!$D$2&amp;":"&amp;dbP!$D$2),"&lt;="&amp;AW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X242" s="1">
        <f ca="1">SUMIFS(INDIRECT($F$1&amp;$F242&amp;":"&amp;$F242),INDIRECT($F$1&amp;dbP!$D$2&amp;":"&amp;dbP!$D$2),"&gt;="&amp;AX$6,INDIRECT($F$1&amp;dbP!$D$2&amp;":"&amp;dbP!$D$2),"&lt;="&amp;AX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Y242" s="1">
        <f ca="1">SUMIFS(INDIRECT($F$1&amp;$F242&amp;":"&amp;$F242),INDIRECT($F$1&amp;dbP!$D$2&amp;":"&amp;dbP!$D$2),"&gt;="&amp;AY$6,INDIRECT($F$1&amp;dbP!$D$2&amp;":"&amp;dbP!$D$2),"&lt;="&amp;AY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Z242" s="1">
        <f ca="1">SUMIFS(INDIRECT($F$1&amp;$F242&amp;":"&amp;$F242),INDIRECT($F$1&amp;dbP!$D$2&amp;":"&amp;dbP!$D$2),"&gt;="&amp;AZ$6,INDIRECT($F$1&amp;dbP!$D$2&amp;":"&amp;dbP!$D$2),"&lt;="&amp;AZ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A242" s="1">
        <f ca="1">SUMIFS(INDIRECT($F$1&amp;$F242&amp;":"&amp;$F242),INDIRECT($F$1&amp;dbP!$D$2&amp;":"&amp;dbP!$D$2),"&gt;="&amp;BA$6,INDIRECT($F$1&amp;dbP!$D$2&amp;":"&amp;dbP!$D$2),"&lt;="&amp;BA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B242" s="1">
        <f ca="1">SUMIFS(INDIRECT($F$1&amp;$F242&amp;":"&amp;$F242),INDIRECT($F$1&amp;dbP!$D$2&amp;":"&amp;dbP!$D$2),"&gt;="&amp;BB$6,INDIRECT($F$1&amp;dbP!$D$2&amp;":"&amp;dbP!$D$2),"&lt;="&amp;BB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C242" s="1">
        <f ca="1">SUMIFS(INDIRECT($F$1&amp;$F242&amp;":"&amp;$F242),INDIRECT($F$1&amp;dbP!$D$2&amp;":"&amp;dbP!$D$2),"&gt;="&amp;BC$6,INDIRECT($F$1&amp;dbP!$D$2&amp;":"&amp;dbP!$D$2),"&lt;="&amp;BC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D242" s="1">
        <f ca="1">SUMIFS(INDIRECT($F$1&amp;$F242&amp;":"&amp;$F242),INDIRECT($F$1&amp;dbP!$D$2&amp;":"&amp;dbP!$D$2),"&gt;="&amp;BD$6,INDIRECT($F$1&amp;dbP!$D$2&amp;":"&amp;dbP!$D$2),"&lt;="&amp;BD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E242" s="1">
        <f ca="1">SUMIFS(INDIRECT($F$1&amp;$F242&amp;":"&amp;$F242),INDIRECT($F$1&amp;dbP!$D$2&amp;":"&amp;dbP!$D$2),"&gt;="&amp;BE$6,INDIRECT($F$1&amp;dbP!$D$2&amp;":"&amp;dbP!$D$2),"&lt;="&amp;BE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</row>
    <row r="243" spans="2:57" x14ac:dyDescent="0.3">
      <c r="B243" s="1">
        <f>MAX(B$218:B242)+1</f>
        <v>30</v>
      </c>
      <c r="D243" s="1">
        <f ca="1">INDIRECT($B$1&amp;Items!T$2&amp;$B243)</f>
        <v>0</v>
      </c>
      <c r="F243" s="1" t="str">
        <f ca="1">INDIRECT($B$1&amp;Items!P$2&amp;$B243)</f>
        <v>AA</v>
      </c>
      <c r="H243" s="13" t="str">
        <f ca="1">INDIRECT($B$1&amp;Items!M$2&amp;$B243)</f>
        <v>Оплаты себестоимостных затрат</v>
      </c>
      <c r="I243" s="13" t="str">
        <f ca="1">IF(INDIRECT($B$1&amp;Items!N$2&amp;$B243)="",H243,INDIRECT($B$1&amp;Items!N$2&amp;$B243))</f>
        <v>Оплаты расходов этапа-2 бизнес-процесса</v>
      </c>
      <c r="J243" s="1" t="str">
        <f ca="1">IF(INDIRECT($B$1&amp;Items!O$2&amp;$B243)="",IF(H243&lt;&gt;I243,"  "&amp;I243,I243),"    "&amp;INDIRECT($B$1&amp;Items!O$2&amp;$B243))</f>
        <v xml:space="preserve">  Оплаты расходов этапа-2 бизнес-процесса</v>
      </c>
      <c r="S243" s="1">
        <f ca="1">SUM($U243:INDIRECT(ADDRESS(ROW(),SUMIFS($1:$1,$5:$5,MAX($5:$5)))))</f>
        <v>10634926.527000001</v>
      </c>
      <c r="V243" s="1">
        <f ca="1">SUMIFS(INDIRECT($F$1&amp;$F243&amp;":"&amp;$F243),INDIRECT($F$1&amp;dbP!$D$2&amp;":"&amp;dbP!$D$2),"&gt;="&amp;V$6,INDIRECT($F$1&amp;dbP!$D$2&amp;":"&amp;dbP!$D$2),"&lt;="&amp;V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2669491.4613899998</v>
      </c>
      <c r="W243" s="1">
        <f ca="1">SUMIFS(INDIRECT($F$1&amp;$F243&amp;":"&amp;$F243),INDIRECT($F$1&amp;dbP!$D$2&amp;":"&amp;dbP!$D$2),"&gt;="&amp;W$6,INDIRECT($F$1&amp;dbP!$D$2&amp;":"&amp;dbP!$D$2),"&lt;="&amp;W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771110.09310000017</v>
      </c>
      <c r="X243" s="1">
        <f ca="1">SUMIFS(INDIRECT($F$1&amp;$F243&amp;":"&amp;$F243),INDIRECT($F$1&amp;dbP!$D$2&amp;":"&amp;dbP!$D$2),"&gt;="&amp;X$6,INDIRECT($F$1&amp;dbP!$D$2&amp;":"&amp;dbP!$D$2),"&lt;="&amp;X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1296094.97251</v>
      </c>
      <c r="Y243" s="1">
        <f ca="1">SUMIFS(INDIRECT($F$1&amp;$F243&amp;":"&amp;$F243),INDIRECT($F$1&amp;dbP!$D$2&amp;":"&amp;dbP!$D$2),"&gt;="&amp;Y$6,INDIRECT($F$1&amp;dbP!$D$2&amp;":"&amp;dbP!$D$2),"&lt;="&amp;Y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1164000</v>
      </c>
      <c r="Z243" s="1">
        <f ca="1">SUMIFS(INDIRECT($F$1&amp;$F243&amp;":"&amp;$F243),INDIRECT($F$1&amp;dbP!$D$2&amp;":"&amp;dbP!$D$2),"&gt;="&amp;Z$6,INDIRECT($F$1&amp;dbP!$D$2&amp;":"&amp;dbP!$D$2),"&lt;="&amp;Z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2318981.1</v>
      </c>
      <c r="AA243" s="1">
        <f ca="1">SUMIFS(INDIRECT($F$1&amp;$F243&amp;":"&amp;$F243),INDIRECT($F$1&amp;dbP!$D$2&amp;":"&amp;dbP!$D$2),"&gt;="&amp;AA$6,INDIRECT($F$1&amp;dbP!$D$2&amp;":"&amp;dbP!$D$2),"&lt;="&amp;AA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1287619</v>
      </c>
      <c r="AB243" s="1">
        <f ca="1">SUMIFS(INDIRECT($F$1&amp;$F243&amp;":"&amp;$F243),INDIRECT($F$1&amp;dbP!$D$2&amp;":"&amp;dbP!$D$2),"&gt;="&amp;AB$6,INDIRECT($F$1&amp;dbP!$D$2&amp;":"&amp;dbP!$D$2),"&lt;="&amp;AB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1127629.8999999999</v>
      </c>
      <c r="AC243" s="1">
        <f ca="1">SUMIFS(INDIRECT($F$1&amp;$F243&amp;":"&amp;$F243),INDIRECT($F$1&amp;dbP!$D$2&amp;":"&amp;dbP!$D$2),"&gt;="&amp;AC$6,INDIRECT($F$1&amp;dbP!$D$2&amp;":"&amp;dbP!$D$2),"&lt;="&amp;AC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D243" s="1">
        <f ca="1">SUMIFS(INDIRECT($F$1&amp;$F243&amp;":"&amp;$F243),INDIRECT($F$1&amp;dbP!$D$2&amp;":"&amp;dbP!$D$2),"&gt;="&amp;AD$6,INDIRECT($F$1&amp;dbP!$D$2&amp;":"&amp;dbP!$D$2),"&lt;="&amp;AD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E243" s="1">
        <f ca="1">SUMIFS(INDIRECT($F$1&amp;$F243&amp;":"&amp;$F243),INDIRECT($F$1&amp;dbP!$D$2&amp;":"&amp;dbP!$D$2),"&gt;="&amp;AE$6,INDIRECT($F$1&amp;dbP!$D$2&amp;":"&amp;dbP!$D$2),"&lt;="&amp;AE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F243" s="1">
        <f ca="1">SUMIFS(INDIRECT($F$1&amp;$F243&amp;":"&amp;$F243),INDIRECT($F$1&amp;dbP!$D$2&amp;":"&amp;dbP!$D$2),"&gt;="&amp;AF$6,INDIRECT($F$1&amp;dbP!$D$2&amp;":"&amp;dbP!$D$2),"&lt;="&amp;AF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G243" s="1">
        <f ca="1">SUMIFS(INDIRECT($F$1&amp;$F243&amp;":"&amp;$F243),INDIRECT($F$1&amp;dbP!$D$2&amp;":"&amp;dbP!$D$2),"&gt;="&amp;AG$6,INDIRECT($F$1&amp;dbP!$D$2&amp;":"&amp;dbP!$D$2),"&lt;="&amp;AG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H243" s="1">
        <f ca="1">SUMIFS(INDIRECT($F$1&amp;$F243&amp;":"&amp;$F243),INDIRECT($F$1&amp;dbP!$D$2&amp;":"&amp;dbP!$D$2),"&gt;="&amp;AH$6,INDIRECT($F$1&amp;dbP!$D$2&amp;":"&amp;dbP!$D$2),"&lt;="&amp;AH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I243" s="1">
        <f ca="1">SUMIFS(INDIRECT($F$1&amp;$F243&amp;":"&amp;$F243),INDIRECT($F$1&amp;dbP!$D$2&amp;":"&amp;dbP!$D$2),"&gt;="&amp;AI$6,INDIRECT($F$1&amp;dbP!$D$2&amp;":"&amp;dbP!$D$2),"&lt;="&amp;AI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J243" s="1">
        <f ca="1">SUMIFS(INDIRECT($F$1&amp;$F243&amp;":"&amp;$F243),INDIRECT($F$1&amp;dbP!$D$2&amp;":"&amp;dbP!$D$2),"&gt;="&amp;AJ$6,INDIRECT($F$1&amp;dbP!$D$2&amp;":"&amp;dbP!$D$2),"&lt;="&amp;AJ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K243" s="1">
        <f ca="1">SUMIFS(INDIRECT($F$1&amp;$F243&amp;":"&amp;$F243),INDIRECT($F$1&amp;dbP!$D$2&amp;":"&amp;dbP!$D$2),"&gt;="&amp;AK$6,INDIRECT($F$1&amp;dbP!$D$2&amp;":"&amp;dbP!$D$2),"&lt;="&amp;AK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L243" s="1">
        <f ca="1">SUMIFS(INDIRECT($F$1&amp;$F243&amp;":"&amp;$F243),INDIRECT($F$1&amp;dbP!$D$2&amp;":"&amp;dbP!$D$2),"&gt;="&amp;AL$6,INDIRECT($F$1&amp;dbP!$D$2&amp;":"&amp;dbP!$D$2),"&lt;="&amp;AL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M243" s="1">
        <f ca="1">SUMIFS(INDIRECT($F$1&amp;$F243&amp;":"&amp;$F243),INDIRECT($F$1&amp;dbP!$D$2&amp;":"&amp;dbP!$D$2),"&gt;="&amp;AM$6,INDIRECT($F$1&amp;dbP!$D$2&amp;":"&amp;dbP!$D$2),"&lt;="&amp;AM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N243" s="1">
        <f ca="1">SUMIFS(INDIRECT($F$1&amp;$F243&amp;":"&amp;$F243),INDIRECT($F$1&amp;dbP!$D$2&amp;":"&amp;dbP!$D$2),"&gt;="&amp;AN$6,INDIRECT($F$1&amp;dbP!$D$2&amp;":"&amp;dbP!$D$2),"&lt;="&amp;AN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O243" s="1">
        <f ca="1">SUMIFS(INDIRECT($F$1&amp;$F243&amp;":"&amp;$F243),INDIRECT($F$1&amp;dbP!$D$2&amp;":"&amp;dbP!$D$2),"&gt;="&amp;AO$6,INDIRECT($F$1&amp;dbP!$D$2&amp;":"&amp;dbP!$D$2),"&lt;="&amp;AO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P243" s="1">
        <f ca="1">SUMIFS(INDIRECT($F$1&amp;$F243&amp;":"&amp;$F243),INDIRECT($F$1&amp;dbP!$D$2&amp;":"&amp;dbP!$D$2),"&gt;="&amp;AP$6,INDIRECT($F$1&amp;dbP!$D$2&amp;":"&amp;dbP!$D$2),"&lt;="&amp;AP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Q243" s="1">
        <f ca="1">SUMIFS(INDIRECT($F$1&amp;$F243&amp;":"&amp;$F243),INDIRECT($F$1&amp;dbP!$D$2&amp;":"&amp;dbP!$D$2),"&gt;="&amp;AQ$6,INDIRECT($F$1&amp;dbP!$D$2&amp;":"&amp;dbP!$D$2),"&lt;="&amp;AQ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R243" s="1">
        <f ca="1">SUMIFS(INDIRECT($F$1&amp;$F243&amp;":"&amp;$F243),INDIRECT($F$1&amp;dbP!$D$2&amp;":"&amp;dbP!$D$2),"&gt;="&amp;AR$6,INDIRECT($F$1&amp;dbP!$D$2&amp;":"&amp;dbP!$D$2),"&lt;="&amp;AR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S243" s="1">
        <f ca="1">SUMIFS(INDIRECT($F$1&amp;$F243&amp;":"&amp;$F243),INDIRECT($F$1&amp;dbP!$D$2&amp;":"&amp;dbP!$D$2),"&gt;="&amp;AS$6,INDIRECT($F$1&amp;dbP!$D$2&amp;":"&amp;dbP!$D$2),"&lt;="&amp;AS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T243" s="1">
        <f ca="1">SUMIFS(INDIRECT($F$1&amp;$F243&amp;":"&amp;$F243),INDIRECT($F$1&amp;dbP!$D$2&amp;":"&amp;dbP!$D$2),"&gt;="&amp;AT$6,INDIRECT($F$1&amp;dbP!$D$2&amp;":"&amp;dbP!$D$2),"&lt;="&amp;AT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U243" s="1">
        <f ca="1">SUMIFS(INDIRECT($F$1&amp;$F243&amp;":"&amp;$F243),INDIRECT($F$1&amp;dbP!$D$2&amp;":"&amp;dbP!$D$2),"&gt;="&amp;AU$6,INDIRECT($F$1&amp;dbP!$D$2&amp;":"&amp;dbP!$D$2),"&lt;="&amp;AU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V243" s="1">
        <f ca="1">SUMIFS(INDIRECT($F$1&amp;$F243&amp;":"&amp;$F243),INDIRECT($F$1&amp;dbP!$D$2&amp;":"&amp;dbP!$D$2),"&gt;="&amp;AV$6,INDIRECT($F$1&amp;dbP!$D$2&amp;":"&amp;dbP!$D$2),"&lt;="&amp;AV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W243" s="1">
        <f ca="1">SUMIFS(INDIRECT($F$1&amp;$F243&amp;":"&amp;$F243),INDIRECT($F$1&amp;dbP!$D$2&amp;":"&amp;dbP!$D$2),"&gt;="&amp;AW$6,INDIRECT($F$1&amp;dbP!$D$2&amp;":"&amp;dbP!$D$2),"&lt;="&amp;AW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X243" s="1">
        <f ca="1">SUMIFS(INDIRECT($F$1&amp;$F243&amp;":"&amp;$F243),INDIRECT($F$1&amp;dbP!$D$2&amp;":"&amp;dbP!$D$2),"&gt;="&amp;AX$6,INDIRECT($F$1&amp;dbP!$D$2&amp;":"&amp;dbP!$D$2),"&lt;="&amp;AX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Y243" s="1">
        <f ca="1">SUMIFS(INDIRECT($F$1&amp;$F243&amp;":"&amp;$F243),INDIRECT($F$1&amp;dbP!$D$2&amp;":"&amp;dbP!$D$2),"&gt;="&amp;AY$6,INDIRECT($F$1&amp;dbP!$D$2&amp;":"&amp;dbP!$D$2),"&lt;="&amp;AY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Z243" s="1">
        <f ca="1">SUMIFS(INDIRECT($F$1&amp;$F243&amp;":"&amp;$F243),INDIRECT($F$1&amp;dbP!$D$2&amp;":"&amp;dbP!$D$2),"&gt;="&amp;AZ$6,INDIRECT($F$1&amp;dbP!$D$2&amp;":"&amp;dbP!$D$2),"&lt;="&amp;AZ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A243" s="1">
        <f ca="1">SUMIFS(INDIRECT($F$1&amp;$F243&amp;":"&amp;$F243),INDIRECT($F$1&amp;dbP!$D$2&amp;":"&amp;dbP!$D$2),"&gt;="&amp;BA$6,INDIRECT($F$1&amp;dbP!$D$2&amp;":"&amp;dbP!$D$2),"&lt;="&amp;BA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B243" s="1">
        <f ca="1">SUMIFS(INDIRECT($F$1&amp;$F243&amp;":"&amp;$F243),INDIRECT($F$1&amp;dbP!$D$2&amp;":"&amp;dbP!$D$2),"&gt;="&amp;BB$6,INDIRECT($F$1&amp;dbP!$D$2&amp;":"&amp;dbP!$D$2),"&lt;="&amp;BB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C243" s="1">
        <f ca="1">SUMIFS(INDIRECT($F$1&amp;$F243&amp;":"&amp;$F243),INDIRECT($F$1&amp;dbP!$D$2&amp;":"&amp;dbP!$D$2),"&gt;="&amp;BC$6,INDIRECT($F$1&amp;dbP!$D$2&amp;":"&amp;dbP!$D$2),"&lt;="&amp;BC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D243" s="1">
        <f ca="1">SUMIFS(INDIRECT($F$1&amp;$F243&amp;":"&amp;$F243),INDIRECT($F$1&amp;dbP!$D$2&amp;":"&amp;dbP!$D$2),"&gt;="&amp;BD$6,INDIRECT($F$1&amp;dbP!$D$2&amp;":"&amp;dbP!$D$2),"&lt;="&amp;BD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E243" s="1">
        <f ca="1">SUMIFS(INDIRECT($F$1&amp;$F243&amp;":"&amp;$F243),INDIRECT($F$1&amp;dbP!$D$2&amp;":"&amp;dbP!$D$2),"&gt;="&amp;BE$6,INDIRECT($F$1&amp;dbP!$D$2&amp;":"&amp;dbP!$D$2),"&lt;="&amp;BE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</row>
    <row r="244" spans="2:57" x14ac:dyDescent="0.3">
      <c r="B244" s="1">
        <f>MAX(B$218:B243)+1</f>
        <v>31</v>
      </c>
      <c r="D244" s="1" t="str">
        <f ca="1">INDIRECT($B$1&amp;Items!T$2&amp;$B244)</f>
        <v>CF(-)</v>
      </c>
      <c r="F244" s="1" t="str">
        <f ca="1">INDIRECT($B$1&amp;Items!P$2&amp;$B244)</f>
        <v>AA</v>
      </c>
      <c r="H244" s="13" t="str">
        <f ca="1">INDIRECT($B$1&amp;Items!M$2&amp;$B244)</f>
        <v>Оплаты себестоимостных затрат</v>
      </c>
      <c r="I244" s="13" t="str">
        <f ca="1">IF(INDIRECT($B$1&amp;Items!N$2&amp;$B244)="",H244,INDIRECT($B$1&amp;Items!N$2&amp;$B244))</f>
        <v>Оплаты расходов этапа-2 бизнес-процесса</v>
      </c>
      <c r="J244" s="1" t="str">
        <f ca="1">IF(INDIRECT($B$1&amp;Items!O$2&amp;$B244)="",IF(H244&lt;&gt;I244,"  "&amp;I244,I244),"    "&amp;INDIRECT($B$1&amp;Items!O$2&amp;$B244))</f>
        <v xml:space="preserve">    Производственные затраты-1</v>
      </c>
      <c r="S244" s="1">
        <f ca="1">SUM($U244:INDIRECT(ADDRESS(ROW(),SUMIFS($1:$1,$5:$5,MAX($5:$5)))))</f>
        <v>900000</v>
      </c>
      <c r="V244" s="1">
        <f ca="1">SUMIFS(INDIRECT($F$1&amp;$F244&amp;":"&amp;$F244),INDIRECT($F$1&amp;dbP!$D$2&amp;":"&amp;dbP!$D$2),"&gt;="&amp;V$6,INDIRECT($F$1&amp;dbP!$D$2&amp;":"&amp;dbP!$D$2),"&lt;="&amp;V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W244" s="1">
        <f ca="1">SUMIFS(INDIRECT($F$1&amp;$F244&amp;":"&amp;$F244),INDIRECT($F$1&amp;dbP!$D$2&amp;":"&amp;dbP!$D$2),"&gt;="&amp;W$6,INDIRECT($F$1&amp;dbP!$D$2&amp;":"&amp;dbP!$D$2),"&lt;="&amp;W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X244" s="1">
        <f ca="1">SUMIFS(INDIRECT($F$1&amp;$F244&amp;":"&amp;$F244),INDIRECT($F$1&amp;dbP!$D$2&amp;":"&amp;dbP!$D$2),"&gt;="&amp;X$6,INDIRECT($F$1&amp;dbP!$D$2&amp;":"&amp;dbP!$D$2),"&lt;="&amp;X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Y244" s="1">
        <f ca="1">SUMIFS(INDIRECT($F$1&amp;$F244&amp;":"&amp;$F244),INDIRECT($F$1&amp;dbP!$D$2&amp;":"&amp;dbP!$D$2),"&gt;="&amp;Y$6,INDIRECT($F$1&amp;dbP!$D$2&amp;":"&amp;dbP!$D$2),"&lt;="&amp;Y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900000</v>
      </c>
      <c r="Z244" s="1">
        <f ca="1">SUMIFS(INDIRECT($F$1&amp;$F244&amp;":"&amp;$F244),INDIRECT($F$1&amp;dbP!$D$2&amp;":"&amp;dbP!$D$2),"&gt;="&amp;Z$6,INDIRECT($F$1&amp;dbP!$D$2&amp;":"&amp;dbP!$D$2),"&lt;="&amp;Z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A244" s="1">
        <f ca="1">SUMIFS(INDIRECT($F$1&amp;$F244&amp;":"&amp;$F244),INDIRECT($F$1&amp;dbP!$D$2&amp;":"&amp;dbP!$D$2),"&gt;="&amp;AA$6,INDIRECT($F$1&amp;dbP!$D$2&amp;":"&amp;dbP!$D$2),"&lt;="&amp;AA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B244" s="1">
        <f ca="1">SUMIFS(INDIRECT($F$1&amp;$F244&amp;":"&amp;$F244),INDIRECT($F$1&amp;dbP!$D$2&amp;":"&amp;dbP!$D$2),"&gt;="&amp;AB$6,INDIRECT($F$1&amp;dbP!$D$2&amp;":"&amp;dbP!$D$2),"&lt;="&amp;AB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C244" s="1">
        <f ca="1">SUMIFS(INDIRECT($F$1&amp;$F244&amp;":"&amp;$F244),INDIRECT($F$1&amp;dbP!$D$2&amp;":"&amp;dbP!$D$2),"&gt;="&amp;AC$6,INDIRECT($F$1&amp;dbP!$D$2&amp;":"&amp;dbP!$D$2),"&lt;="&amp;AC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D244" s="1">
        <f ca="1">SUMIFS(INDIRECT($F$1&amp;$F244&amp;":"&amp;$F244),INDIRECT($F$1&amp;dbP!$D$2&amp;":"&amp;dbP!$D$2),"&gt;="&amp;AD$6,INDIRECT($F$1&amp;dbP!$D$2&amp;":"&amp;dbP!$D$2),"&lt;="&amp;AD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E244" s="1">
        <f ca="1">SUMIFS(INDIRECT($F$1&amp;$F244&amp;":"&amp;$F244),INDIRECT($F$1&amp;dbP!$D$2&amp;":"&amp;dbP!$D$2),"&gt;="&amp;AE$6,INDIRECT($F$1&amp;dbP!$D$2&amp;":"&amp;dbP!$D$2),"&lt;="&amp;AE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F244" s="1">
        <f ca="1">SUMIFS(INDIRECT($F$1&amp;$F244&amp;":"&amp;$F244),INDIRECT($F$1&amp;dbP!$D$2&amp;":"&amp;dbP!$D$2),"&gt;="&amp;AF$6,INDIRECT($F$1&amp;dbP!$D$2&amp;":"&amp;dbP!$D$2),"&lt;="&amp;AF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G244" s="1">
        <f ca="1">SUMIFS(INDIRECT($F$1&amp;$F244&amp;":"&amp;$F244),INDIRECT($F$1&amp;dbP!$D$2&amp;":"&amp;dbP!$D$2),"&gt;="&amp;AG$6,INDIRECT($F$1&amp;dbP!$D$2&amp;":"&amp;dbP!$D$2),"&lt;="&amp;AG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H244" s="1">
        <f ca="1">SUMIFS(INDIRECT($F$1&amp;$F244&amp;":"&amp;$F244),INDIRECT($F$1&amp;dbP!$D$2&amp;":"&amp;dbP!$D$2),"&gt;="&amp;AH$6,INDIRECT($F$1&amp;dbP!$D$2&amp;":"&amp;dbP!$D$2),"&lt;="&amp;AH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I244" s="1">
        <f ca="1">SUMIFS(INDIRECT($F$1&amp;$F244&amp;":"&amp;$F244),INDIRECT($F$1&amp;dbP!$D$2&amp;":"&amp;dbP!$D$2),"&gt;="&amp;AI$6,INDIRECT($F$1&amp;dbP!$D$2&amp;":"&amp;dbP!$D$2),"&lt;="&amp;AI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J244" s="1">
        <f ca="1">SUMIFS(INDIRECT($F$1&amp;$F244&amp;":"&amp;$F244),INDIRECT($F$1&amp;dbP!$D$2&amp;":"&amp;dbP!$D$2),"&gt;="&amp;AJ$6,INDIRECT($F$1&amp;dbP!$D$2&amp;":"&amp;dbP!$D$2),"&lt;="&amp;AJ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K244" s="1">
        <f ca="1">SUMIFS(INDIRECT($F$1&amp;$F244&amp;":"&amp;$F244),INDIRECT($F$1&amp;dbP!$D$2&amp;":"&amp;dbP!$D$2),"&gt;="&amp;AK$6,INDIRECT($F$1&amp;dbP!$D$2&amp;":"&amp;dbP!$D$2),"&lt;="&amp;AK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L244" s="1">
        <f ca="1">SUMIFS(INDIRECT($F$1&amp;$F244&amp;":"&amp;$F244),INDIRECT($F$1&amp;dbP!$D$2&amp;":"&amp;dbP!$D$2),"&gt;="&amp;AL$6,INDIRECT($F$1&amp;dbP!$D$2&amp;":"&amp;dbP!$D$2),"&lt;="&amp;AL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M244" s="1">
        <f ca="1">SUMIFS(INDIRECT($F$1&amp;$F244&amp;":"&amp;$F244),INDIRECT($F$1&amp;dbP!$D$2&amp;":"&amp;dbP!$D$2),"&gt;="&amp;AM$6,INDIRECT($F$1&amp;dbP!$D$2&amp;":"&amp;dbP!$D$2),"&lt;="&amp;AM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N244" s="1">
        <f ca="1">SUMIFS(INDIRECT($F$1&amp;$F244&amp;":"&amp;$F244),INDIRECT($F$1&amp;dbP!$D$2&amp;":"&amp;dbP!$D$2),"&gt;="&amp;AN$6,INDIRECT($F$1&amp;dbP!$D$2&amp;":"&amp;dbP!$D$2),"&lt;="&amp;AN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O244" s="1">
        <f ca="1">SUMIFS(INDIRECT($F$1&amp;$F244&amp;":"&amp;$F244),INDIRECT($F$1&amp;dbP!$D$2&amp;":"&amp;dbP!$D$2),"&gt;="&amp;AO$6,INDIRECT($F$1&amp;dbP!$D$2&amp;":"&amp;dbP!$D$2),"&lt;="&amp;AO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P244" s="1">
        <f ca="1">SUMIFS(INDIRECT($F$1&amp;$F244&amp;":"&amp;$F244),INDIRECT($F$1&amp;dbP!$D$2&amp;":"&amp;dbP!$D$2),"&gt;="&amp;AP$6,INDIRECT($F$1&amp;dbP!$D$2&amp;":"&amp;dbP!$D$2),"&lt;="&amp;AP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Q244" s="1">
        <f ca="1">SUMIFS(INDIRECT($F$1&amp;$F244&amp;":"&amp;$F244),INDIRECT($F$1&amp;dbP!$D$2&amp;":"&amp;dbP!$D$2),"&gt;="&amp;AQ$6,INDIRECT($F$1&amp;dbP!$D$2&amp;":"&amp;dbP!$D$2),"&lt;="&amp;AQ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R244" s="1">
        <f ca="1">SUMIFS(INDIRECT($F$1&amp;$F244&amp;":"&amp;$F244),INDIRECT($F$1&amp;dbP!$D$2&amp;":"&amp;dbP!$D$2),"&gt;="&amp;AR$6,INDIRECT($F$1&amp;dbP!$D$2&amp;":"&amp;dbP!$D$2),"&lt;="&amp;AR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S244" s="1">
        <f ca="1">SUMIFS(INDIRECT($F$1&amp;$F244&amp;":"&amp;$F244),INDIRECT($F$1&amp;dbP!$D$2&amp;":"&amp;dbP!$D$2),"&gt;="&amp;AS$6,INDIRECT($F$1&amp;dbP!$D$2&amp;":"&amp;dbP!$D$2),"&lt;="&amp;AS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T244" s="1">
        <f ca="1">SUMIFS(INDIRECT($F$1&amp;$F244&amp;":"&amp;$F244),INDIRECT($F$1&amp;dbP!$D$2&amp;":"&amp;dbP!$D$2),"&gt;="&amp;AT$6,INDIRECT($F$1&amp;dbP!$D$2&amp;":"&amp;dbP!$D$2),"&lt;="&amp;AT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U244" s="1">
        <f ca="1">SUMIFS(INDIRECT($F$1&amp;$F244&amp;":"&amp;$F244),INDIRECT($F$1&amp;dbP!$D$2&amp;":"&amp;dbP!$D$2),"&gt;="&amp;AU$6,INDIRECT($F$1&amp;dbP!$D$2&amp;":"&amp;dbP!$D$2),"&lt;="&amp;AU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V244" s="1">
        <f ca="1">SUMIFS(INDIRECT($F$1&amp;$F244&amp;":"&amp;$F244),INDIRECT($F$1&amp;dbP!$D$2&amp;":"&amp;dbP!$D$2),"&gt;="&amp;AV$6,INDIRECT($F$1&amp;dbP!$D$2&amp;":"&amp;dbP!$D$2),"&lt;="&amp;AV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W244" s="1">
        <f ca="1">SUMIFS(INDIRECT($F$1&amp;$F244&amp;":"&amp;$F244),INDIRECT($F$1&amp;dbP!$D$2&amp;":"&amp;dbP!$D$2),"&gt;="&amp;AW$6,INDIRECT($F$1&amp;dbP!$D$2&amp;":"&amp;dbP!$D$2),"&lt;="&amp;AW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X244" s="1">
        <f ca="1">SUMIFS(INDIRECT($F$1&amp;$F244&amp;":"&amp;$F244),INDIRECT($F$1&amp;dbP!$D$2&amp;":"&amp;dbP!$D$2),"&gt;="&amp;AX$6,INDIRECT($F$1&amp;dbP!$D$2&amp;":"&amp;dbP!$D$2),"&lt;="&amp;AX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Y244" s="1">
        <f ca="1">SUMIFS(INDIRECT($F$1&amp;$F244&amp;":"&amp;$F244),INDIRECT($F$1&amp;dbP!$D$2&amp;":"&amp;dbP!$D$2),"&gt;="&amp;AY$6,INDIRECT($F$1&amp;dbP!$D$2&amp;":"&amp;dbP!$D$2),"&lt;="&amp;AY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Z244" s="1">
        <f ca="1">SUMIFS(INDIRECT($F$1&amp;$F244&amp;":"&amp;$F244),INDIRECT($F$1&amp;dbP!$D$2&amp;":"&amp;dbP!$D$2),"&gt;="&amp;AZ$6,INDIRECT($F$1&amp;dbP!$D$2&amp;":"&amp;dbP!$D$2),"&lt;="&amp;AZ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A244" s="1">
        <f ca="1">SUMIFS(INDIRECT($F$1&amp;$F244&amp;":"&amp;$F244),INDIRECT($F$1&amp;dbP!$D$2&amp;":"&amp;dbP!$D$2),"&gt;="&amp;BA$6,INDIRECT($F$1&amp;dbP!$D$2&amp;":"&amp;dbP!$D$2),"&lt;="&amp;BA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B244" s="1">
        <f ca="1">SUMIFS(INDIRECT($F$1&amp;$F244&amp;":"&amp;$F244),INDIRECT($F$1&amp;dbP!$D$2&amp;":"&amp;dbP!$D$2),"&gt;="&amp;BB$6,INDIRECT($F$1&amp;dbP!$D$2&amp;":"&amp;dbP!$D$2),"&lt;="&amp;BB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C244" s="1">
        <f ca="1">SUMIFS(INDIRECT($F$1&amp;$F244&amp;":"&amp;$F244),INDIRECT($F$1&amp;dbP!$D$2&amp;":"&amp;dbP!$D$2),"&gt;="&amp;BC$6,INDIRECT($F$1&amp;dbP!$D$2&amp;":"&amp;dbP!$D$2),"&lt;="&amp;BC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D244" s="1">
        <f ca="1">SUMIFS(INDIRECT($F$1&amp;$F244&amp;":"&amp;$F244),INDIRECT($F$1&amp;dbP!$D$2&amp;":"&amp;dbP!$D$2),"&gt;="&amp;BD$6,INDIRECT($F$1&amp;dbP!$D$2&amp;":"&amp;dbP!$D$2),"&lt;="&amp;BD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E244" s="1">
        <f ca="1">SUMIFS(INDIRECT($F$1&amp;$F244&amp;":"&amp;$F244),INDIRECT($F$1&amp;dbP!$D$2&amp;":"&amp;dbP!$D$2),"&gt;="&amp;BE$6,INDIRECT($F$1&amp;dbP!$D$2&amp;":"&amp;dbP!$D$2),"&lt;="&amp;BE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</row>
    <row r="245" spans="2:57" x14ac:dyDescent="0.3">
      <c r="B245" s="1">
        <f>MAX(B$218:B244)+1</f>
        <v>32</v>
      </c>
      <c r="D245" s="1" t="str">
        <f ca="1">INDIRECT($B$1&amp;Items!T$2&amp;$B245)</f>
        <v>CF(-)</v>
      </c>
      <c r="F245" s="1" t="str">
        <f ca="1">INDIRECT($B$1&amp;Items!P$2&amp;$B245)</f>
        <v>AA</v>
      </c>
      <c r="H245" s="13" t="str">
        <f ca="1">INDIRECT($B$1&amp;Items!M$2&amp;$B245)</f>
        <v>Оплаты себестоимостных затрат</v>
      </c>
      <c r="I245" s="13" t="str">
        <f ca="1">IF(INDIRECT($B$1&amp;Items!N$2&amp;$B245)="",H245,INDIRECT($B$1&amp;Items!N$2&amp;$B245))</f>
        <v>Оплаты расходов этапа-2 бизнес-процесса</v>
      </c>
      <c r="J245" s="1" t="str">
        <f ca="1">IF(INDIRECT($B$1&amp;Items!O$2&amp;$B245)="",IF(H245&lt;&gt;I245,"  "&amp;I245,I245),"    "&amp;INDIRECT($B$1&amp;Items!O$2&amp;$B245))</f>
        <v xml:space="preserve">    Производственные затраты-2</v>
      </c>
      <c r="S245" s="1">
        <f ca="1">SUM($U245:INDIRECT(ADDRESS(ROW(),SUMIFS($1:$1,$5:$5,MAX($5:$5)))))</f>
        <v>880000</v>
      </c>
      <c r="V245" s="1">
        <f ca="1">SUMIFS(INDIRECT($F$1&amp;$F245&amp;":"&amp;$F245),INDIRECT($F$1&amp;dbP!$D$2&amp;":"&amp;dbP!$D$2),"&gt;="&amp;V$6,INDIRECT($F$1&amp;dbP!$D$2&amp;":"&amp;dbP!$D$2),"&lt;="&amp;V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W245" s="1">
        <f ca="1">SUMIFS(INDIRECT($F$1&amp;$F245&amp;":"&amp;$F245),INDIRECT($F$1&amp;dbP!$D$2&amp;":"&amp;dbP!$D$2),"&gt;="&amp;W$6,INDIRECT($F$1&amp;dbP!$D$2&amp;":"&amp;dbP!$D$2),"&lt;="&amp;W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X245" s="1">
        <f ca="1">SUMIFS(INDIRECT($F$1&amp;$F245&amp;":"&amp;$F245),INDIRECT($F$1&amp;dbP!$D$2&amp;":"&amp;dbP!$D$2),"&gt;="&amp;X$6,INDIRECT($F$1&amp;dbP!$D$2&amp;":"&amp;dbP!$D$2),"&lt;="&amp;X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Y245" s="1">
        <f ca="1">SUMIFS(INDIRECT($F$1&amp;$F245&amp;":"&amp;$F245),INDIRECT($F$1&amp;dbP!$D$2&amp;":"&amp;dbP!$D$2),"&gt;="&amp;Y$6,INDIRECT($F$1&amp;dbP!$D$2&amp;":"&amp;dbP!$D$2),"&lt;="&amp;Y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264000</v>
      </c>
      <c r="Z245" s="1">
        <f ca="1">SUMIFS(INDIRECT($F$1&amp;$F245&amp;":"&amp;$F245),INDIRECT($F$1&amp;dbP!$D$2&amp;":"&amp;dbP!$D$2),"&gt;="&amp;Z$6,INDIRECT($F$1&amp;dbP!$D$2&amp;":"&amp;dbP!$D$2),"&lt;="&amp;Z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A245" s="1">
        <f ca="1">SUMIFS(INDIRECT($F$1&amp;$F245&amp;":"&amp;$F245),INDIRECT($F$1&amp;dbP!$D$2&amp;":"&amp;dbP!$D$2),"&gt;="&amp;AA$6,INDIRECT($F$1&amp;dbP!$D$2&amp;":"&amp;dbP!$D$2),"&lt;="&amp;AA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616000</v>
      </c>
      <c r="AB245" s="1">
        <f ca="1">SUMIFS(INDIRECT($F$1&amp;$F245&amp;":"&amp;$F245),INDIRECT($F$1&amp;dbP!$D$2&amp;":"&amp;dbP!$D$2),"&gt;="&amp;AB$6,INDIRECT($F$1&amp;dbP!$D$2&amp;":"&amp;dbP!$D$2),"&lt;="&amp;AB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C245" s="1">
        <f ca="1">SUMIFS(INDIRECT($F$1&amp;$F245&amp;":"&amp;$F245),INDIRECT($F$1&amp;dbP!$D$2&amp;":"&amp;dbP!$D$2),"&gt;="&amp;AC$6,INDIRECT($F$1&amp;dbP!$D$2&amp;":"&amp;dbP!$D$2),"&lt;="&amp;AC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D245" s="1">
        <f ca="1">SUMIFS(INDIRECT($F$1&amp;$F245&amp;":"&amp;$F245),INDIRECT($F$1&amp;dbP!$D$2&amp;":"&amp;dbP!$D$2),"&gt;="&amp;AD$6,INDIRECT($F$1&amp;dbP!$D$2&amp;":"&amp;dbP!$D$2),"&lt;="&amp;AD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E245" s="1">
        <f ca="1">SUMIFS(INDIRECT($F$1&amp;$F245&amp;":"&amp;$F245),INDIRECT($F$1&amp;dbP!$D$2&amp;":"&amp;dbP!$D$2),"&gt;="&amp;AE$6,INDIRECT($F$1&amp;dbP!$D$2&amp;":"&amp;dbP!$D$2),"&lt;="&amp;AE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F245" s="1">
        <f ca="1">SUMIFS(INDIRECT($F$1&amp;$F245&amp;":"&amp;$F245),INDIRECT($F$1&amp;dbP!$D$2&amp;":"&amp;dbP!$D$2),"&gt;="&amp;AF$6,INDIRECT($F$1&amp;dbP!$D$2&amp;":"&amp;dbP!$D$2),"&lt;="&amp;AF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G245" s="1">
        <f ca="1">SUMIFS(INDIRECT($F$1&amp;$F245&amp;":"&amp;$F245),INDIRECT($F$1&amp;dbP!$D$2&amp;":"&amp;dbP!$D$2),"&gt;="&amp;AG$6,INDIRECT($F$1&amp;dbP!$D$2&amp;":"&amp;dbP!$D$2),"&lt;="&amp;AG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H245" s="1">
        <f ca="1">SUMIFS(INDIRECT($F$1&amp;$F245&amp;":"&amp;$F245),INDIRECT($F$1&amp;dbP!$D$2&amp;":"&amp;dbP!$D$2),"&gt;="&amp;AH$6,INDIRECT($F$1&amp;dbP!$D$2&amp;":"&amp;dbP!$D$2),"&lt;="&amp;AH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I245" s="1">
        <f ca="1">SUMIFS(INDIRECT($F$1&amp;$F245&amp;":"&amp;$F245),INDIRECT($F$1&amp;dbP!$D$2&amp;":"&amp;dbP!$D$2),"&gt;="&amp;AI$6,INDIRECT($F$1&amp;dbP!$D$2&amp;":"&amp;dbP!$D$2),"&lt;="&amp;AI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J245" s="1">
        <f ca="1">SUMIFS(INDIRECT($F$1&amp;$F245&amp;":"&amp;$F245),INDIRECT($F$1&amp;dbP!$D$2&amp;":"&amp;dbP!$D$2),"&gt;="&amp;AJ$6,INDIRECT($F$1&amp;dbP!$D$2&amp;":"&amp;dbP!$D$2),"&lt;="&amp;AJ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K245" s="1">
        <f ca="1">SUMIFS(INDIRECT($F$1&amp;$F245&amp;":"&amp;$F245),INDIRECT($F$1&amp;dbP!$D$2&amp;":"&amp;dbP!$D$2),"&gt;="&amp;AK$6,INDIRECT($F$1&amp;dbP!$D$2&amp;":"&amp;dbP!$D$2),"&lt;="&amp;AK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L245" s="1">
        <f ca="1">SUMIFS(INDIRECT($F$1&amp;$F245&amp;":"&amp;$F245),INDIRECT($F$1&amp;dbP!$D$2&amp;":"&amp;dbP!$D$2),"&gt;="&amp;AL$6,INDIRECT($F$1&amp;dbP!$D$2&amp;":"&amp;dbP!$D$2),"&lt;="&amp;AL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M245" s="1">
        <f ca="1">SUMIFS(INDIRECT($F$1&amp;$F245&amp;":"&amp;$F245),INDIRECT($F$1&amp;dbP!$D$2&amp;":"&amp;dbP!$D$2),"&gt;="&amp;AM$6,INDIRECT($F$1&amp;dbP!$D$2&amp;":"&amp;dbP!$D$2),"&lt;="&amp;AM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N245" s="1">
        <f ca="1">SUMIFS(INDIRECT($F$1&amp;$F245&amp;":"&amp;$F245),INDIRECT($F$1&amp;dbP!$D$2&amp;":"&amp;dbP!$D$2),"&gt;="&amp;AN$6,INDIRECT($F$1&amp;dbP!$D$2&amp;":"&amp;dbP!$D$2),"&lt;="&amp;AN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O245" s="1">
        <f ca="1">SUMIFS(INDIRECT($F$1&amp;$F245&amp;":"&amp;$F245),INDIRECT($F$1&amp;dbP!$D$2&amp;":"&amp;dbP!$D$2),"&gt;="&amp;AO$6,INDIRECT($F$1&amp;dbP!$D$2&amp;":"&amp;dbP!$D$2),"&lt;="&amp;AO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P245" s="1">
        <f ca="1">SUMIFS(INDIRECT($F$1&amp;$F245&amp;":"&amp;$F245),INDIRECT($F$1&amp;dbP!$D$2&amp;":"&amp;dbP!$D$2),"&gt;="&amp;AP$6,INDIRECT($F$1&amp;dbP!$D$2&amp;":"&amp;dbP!$D$2),"&lt;="&amp;AP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Q245" s="1">
        <f ca="1">SUMIFS(INDIRECT($F$1&amp;$F245&amp;":"&amp;$F245),INDIRECT($F$1&amp;dbP!$D$2&amp;":"&amp;dbP!$D$2),"&gt;="&amp;AQ$6,INDIRECT($F$1&amp;dbP!$D$2&amp;":"&amp;dbP!$D$2),"&lt;="&amp;AQ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R245" s="1">
        <f ca="1">SUMIFS(INDIRECT($F$1&amp;$F245&amp;":"&amp;$F245),INDIRECT($F$1&amp;dbP!$D$2&amp;":"&amp;dbP!$D$2),"&gt;="&amp;AR$6,INDIRECT($F$1&amp;dbP!$D$2&amp;":"&amp;dbP!$D$2),"&lt;="&amp;AR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S245" s="1">
        <f ca="1">SUMIFS(INDIRECT($F$1&amp;$F245&amp;":"&amp;$F245),INDIRECT($F$1&amp;dbP!$D$2&amp;":"&amp;dbP!$D$2),"&gt;="&amp;AS$6,INDIRECT($F$1&amp;dbP!$D$2&amp;":"&amp;dbP!$D$2),"&lt;="&amp;AS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T245" s="1">
        <f ca="1">SUMIFS(INDIRECT($F$1&amp;$F245&amp;":"&amp;$F245),INDIRECT($F$1&amp;dbP!$D$2&amp;":"&amp;dbP!$D$2),"&gt;="&amp;AT$6,INDIRECT($F$1&amp;dbP!$D$2&amp;":"&amp;dbP!$D$2),"&lt;="&amp;AT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U245" s="1">
        <f ca="1">SUMIFS(INDIRECT($F$1&amp;$F245&amp;":"&amp;$F245),INDIRECT($F$1&amp;dbP!$D$2&amp;":"&amp;dbP!$D$2),"&gt;="&amp;AU$6,INDIRECT($F$1&amp;dbP!$D$2&amp;":"&amp;dbP!$D$2),"&lt;="&amp;AU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V245" s="1">
        <f ca="1">SUMIFS(INDIRECT($F$1&amp;$F245&amp;":"&amp;$F245),INDIRECT($F$1&amp;dbP!$D$2&amp;":"&amp;dbP!$D$2),"&gt;="&amp;AV$6,INDIRECT($F$1&amp;dbP!$D$2&amp;":"&amp;dbP!$D$2),"&lt;="&amp;AV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W245" s="1">
        <f ca="1">SUMIFS(INDIRECT($F$1&amp;$F245&amp;":"&amp;$F245),INDIRECT($F$1&amp;dbP!$D$2&amp;":"&amp;dbP!$D$2),"&gt;="&amp;AW$6,INDIRECT($F$1&amp;dbP!$D$2&amp;":"&amp;dbP!$D$2),"&lt;="&amp;AW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X245" s="1">
        <f ca="1">SUMIFS(INDIRECT($F$1&amp;$F245&amp;":"&amp;$F245),INDIRECT($F$1&amp;dbP!$D$2&amp;":"&amp;dbP!$D$2),"&gt;="&amp;AX$6,INDIRECT($F$1&amp;dbP!$D$2&amp;":"&amp;dbP!$D$2),"&lt;="&amp;AX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Y245" s="1">
        <f ca="1">SUMIFS(INDIRECT($F$1&amp;$F245&amp;":"&amp;$F245),INDIRECT($F$1&amp;dbP!$D$2&amp;":"&amp;dbP!$D$2),"&gt;="&amp;AY$6,INDIRECT($F$1&amp;dbP!$D$2&amp;":"&amp;dbP!$D$2),"&lt;="&amp;AY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Z245" s="1">
        <f ca="1">SUMIFS(INDIRECT($F$1&amp;$F245&amp;":"&amp;$F245),INDIRECT($F$1&amp;dbP!$D$2&amp;":"&amp;dbP!$D$2),"&gt;="&amp;AZ$6,INDIRECT($F$1&amp;dbP!$D$2&amp;":"&amp;dbP!$D$2),"&lt;="&amp;AZ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A245" s="1">
        <f ca="1">SUMIFS(INDIRECT($F$1&amp;$F245&amp;":"&amp;$F245),INDIRECT($F$1&amp;dbP!$D$2&amp;":"&amp;dbP!$D$2),"&gt;="&amp;BA$6,INDIRECT($F$1&amp;dbP!$D$2&amp;":"&amp;dbP!$D$2),"&lt;="&amp;BA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B245" s="1">
        <f ca="1">SUMIFS(INDIRECT($F$1&amp;$F245&amp;":"&amp;$F245),INDIRECT($F$1&amp;dbP!$D$2&amp;":"&amp;dbP!$D$2),"&gt;="&amp;BB$6,INDIRECT($F$1&amp;dbP!$D$2&amp;":"&amp;dbP!$D$2),"&lt;="&amp;BB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C245" s="1">
        <f ca="1">SUMIFS(INDIRECT($F$1&amp;$F245&amp;":"&amp;$F245),INDIRECT($F$1&amp;dbP!$D$2&amp;":"&amp;dbP!$D$2),"&gt;="&amp;BC$6,INDIRECT($F$1&amp;dbP!$D$2&amp;":"&amp;dbP!$D$2),"&lt;="&amp;BC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D245" s="1">
        <f ca="1">SUMIFS(INDIRECT($F$1&amp;$F245&amp;":"&amp;$F245),INDIRECT($F$1&amp;dbP!$D$2&amp;":"&amp;dbP!$D$2),"&gt;="&amp;BD$6,INDIRECT($F$1&amp;dbP!$D$2&amp;":"&amp;dbP!$D$2),"&lt;="&amp;BD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E245" s="1">
        <f ca="1">SUMIFS(INDIRECT($F$1&amp;$F245&amp;":"&amp;$F245),INDIRECT($F$1&amp;dbP!$D$2&amp;":"&amp;dbP!$D$2),"&gt;="&amp;BE$6,INDIRECT($F$1&amp;dbP!$D$2&amp;":"&amp;dbP!$D$2),"&lt;="&amp;BE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</row>
    <row r="246" spans="2:57" x14ac:dyDescent="0.3">
      <c r="B246" s="1">
        <f>MAX(B$218:B245)+1</f>
        <v>33</v>
      </c>
      <c r="D246" s="1" t="str">
        <f ca="1">INDIRECT($B$1&amp;Items!T$2&amp;$B246)</f>
        <v>CF(-)</v>
      </c>
      <c r="F246" s="1" t="str">
        <f ca="1">INDIRECT($B$1&amp;Items!P$2&amp;$B246)</f>
        <v>AA</v>
      </c>
      <c r="H246" s="13" t="str">
        <f ca="1">INDIRECT($B$1&amp;Items!M$2&amp;$B246)</f>
        <v>Оплаты себестоимостных затрат</v>
      </c>
      <c r="I246" s="13" t="str">
        <f ca="1">IF(INDIRECT($B$1&amp;Items!N$2&amp;$B246)="",H246,INDIRECT($B$1&amp;Items!N$2&amp;$B246))</f>
        <v>Оплаты расходов этапа-2 бизнес-процесса</v>
      </c>
      <c r="J246" s="1" t="str">
        <f ca="1">IF(INDIRECT($B$1&amp;Items!O$2&amp;$B246)="",IF(H246&lt;&gt;I246,"  "&amp;I246,I246),"    "&amp;INDIRECT($B$1&amp;Items!O$2&amp;$B246))</f>
        <v xml:space="preserve">    Производственные затраты-3</v>
      </c>
      <c r="S246" s="1">
        <f ca="1">SUM($U246:INDIRECT(ADDRESS(ROW(),SUMIFS($1:$1,$5:$5,MAX($5:$5)))))</f>
        <v>834600</v>
      </c>
      <c r="V246" s="1">
        <f ca="1">SUMIFS(INDIRECT($F$1&amp;$F246&amp;":"&amp;$F246),INDIRECT($F$1&amp;dbP!$D$2&amp;":"&amp;dbP!$D$2),"&gt;="&amp;V$6,INDIRECT($F$1&amp;dbP!$D$2&amp;":"&amp;dbP!$D$2),"&lt;="&amp;V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W246" s="1">
        <f ca="1">SUMIFS(INDIRECT($F$1&amp;$F246&amp;":"&amp;$F246),INDIRECT($F$1&amp;dbP!$D$2&amp;":"&amp;dbP!$D$2),"&gt;="&amp;W$6,INDIRECT($F$1&amp;dbP!$D$2&amp;":"&amp;dbP!$D$2),"&lt;="&amp;W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X246" s="1">
        <f ca="1">SUMIFS(INDIRECT($F$1&amp;$F246&amp;":"&amp;$F246),INDIRECT($F$1&amp;dbP!$D$2&amp;":"&amp;dbP!$D$2),"&gt;="&amp;X$6,INDIRECT($F$1&amp;dbP!$D$2&amp;":"&amp;dbP!$D$2),"&lt;="&amp;X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Y246" s="1">
        <f ca="1">SUMIFS(INDIRECT($F$1&amp;$F246&amp;":"&amp;$F246),INDIRECT($F$1&amp;dbP!$D$2&amp;":"&amp;dbP!$D$2),"&gt;="&amp;Y$6,INDIRECT($F$1&amp;dbP!$D$2&amp;":"&amp;dbP!$D$2),"&lt;="&amp;Y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Z246" s="1">
        <f ca="1">SUMIFS(INDIRECT($F$1&amp;$F246&amp;":"&amp;$F246),INDIRECT($F$1&amp;dbP!$D$2&amp;":"&amp;dbP!$D$2),"&gt;="&amp;Z$6,INDIRECT($F$1&amp;dbP!$D$2&amp;":"&amp;dbP!$D$2),"&lt;="&amp;Z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417300</v>
      </c>
      <c r="AA246" s="1">
        <f ca="1">SUMIFS(INDIRECT($F$1&amp;$F246&amp;":"&amp;$F246),INDIRECT($F$1&amp;dbP!$D$2&amp;":"&amp;dbP!$D$2),"&gt;="&amp;AA$6,INDIRECT($F$1&amp;dbP!$D$2&amp;":"&amp;dbP!$D$2),"&lt;="&amp;AA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B246" s="1">
        <f ca="1">SUMIFS(INDIRECT($F$1&amp;$F246&amp;":"&amp;$F246),INDIRECT($F$1&amp;dbP!$D$2&amp;":"&amp;dbP!$D$2),"&gt;="&amp;AB$6,INDIRECT($F$1&amp;dbP!$D$2&amp;":"&amp;dbP!$D$2),"&lt;="&amp;AB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417300</v>
      </c>
      <c r="AC246" s="1">
        <f ca="1">SUMIFS(INDIRECT($F$1&amp;$F246&amp;":"&amp;$F246),INDIRECT($F$1&amp;dbP!$D$2&amp;":"&amp;dbP!$D$2),"&gt;="&amp;AC$6,INDIRECT($F$1&amp;dbP!$D$2&amp;":"&amp;dbP!$D$2),"&lt;="&amp;AC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D246" s="1">
        <f ca="1">SUMIFS(INDIRECT($F$1&amp;$F246&amp;":"&amp;$F246),INDIRECT($F$1&amp;dbP!$D$2&amp;":"&amp;dbP!$D$2),"&gt;="&amp;AD$6,INDIRECT($F$1&amp;dbP!$D$2&amp;":"&amp;dbP!$D$2),"&lt;="&amp;AD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E246" s="1">
        <f ca="1">SUMIFS(INDIRECT($F$1&amp;$F246&amp;":"&amp;$F246),INDIRECT($F$1&amp;dbP!$D$2&amp;":"&amp;dbP!$D$2),"&gt;="&amp;AE$6,INDIRECT($F$1&amp;dbP!$D$2&amp;":"&amp;dbP!$D$2),"&lt;="&amp;AE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F246" s="1">
        <f ca="1">SUMIFS(INDIRECT($F$1&amp;$F246&amp;":"&amp;$F246),INDIRECT($F$1&amp;dbP!$D$2&amp;":"&amp;dbP!$D$2),"&gt;="&amp;AF$6,INDIRECT($F$1&amp;dbP!$D$2&amp;":"&amp;dbP!$D$2),"&lt;="&amp;AF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G246" s="1">
        <f ca="1">SUMIFS(INDIRECT($F$1&amp;$F246&amp;":"&amp;$F246),INDIRECT($F$1&amp;dbP!$D$2&amp;":"&amp;dbP!$D$2),"&gt;="&amp;AG$6,INDIRECT($F$1&amp;dbP!$D$2&amp;":"&amp;dbP!$D$2),"&lt;="&amp;AG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H246" s="1">
        <f ca="1">SUMIFS(INDIRECT($F$1&amp;$F246&amp;":"&amp;$F246),INDIRECT($F$1&amp;dbP!$D$2&amp;":"&amp;dbP!$D$2),"&gt;="&amp;AH$6,INDIRECT($F$1&amp;dbP!$D$2&amp;":"&amp;dbP!$D$2),"&lt;="&amp;AH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I246" s="1">
        <f ca="1">SUMIFS(INDIRECT($F$1&amp;$F246&amp;":"&amp;$F246),INDIRECT($F$1&amp;dbP!$D$2&amp;":"&amp;dbP!$D$2),"&gt;="&amp;AI$6,INDIRECT($F$1&amp;dbP!$D$2&amp;":"&amp;dbP!$D$2),"&lt;="&amp;AI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J246" s="1">
        <f ca="1">SUMIFS(INDIRECT($F$1&amp;$F246&amp;":"&amp;$F246),INDIRECT($F$1&amp;dbP!$D$2&amp;":"&amp;dbP!$D$2),"&gt;="&amp;AJ$6,INDIRECT($F$1&amp;dbP!$D$2&amp;":"&amp;dbP!$D$2),"&lt;="&amp;AJ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K246" s="1">
        <f ca="1">SUMIFS(INDIRECT($F$1&amp;$F246&amp;":"&amp;$F246),INDIRECT($F$1&amp;dbP!$D$2&amp;":"&amp;dbP!$D$2),"&gt;="&amp;AK$6,INDIRECT($F$1&amp;dbP!$D$2&amp;":"&amp;dbP!$D$2),"&lt;="&amp;AK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L246" s="1">
        <f ca="1">SUMIFS(INDIRECT($F$1&amp;$F246&amp;":"&amp;$F246),INDIRECT($F$1&amp;dbP!$D$2&amp;":"&amp;dbP!$D$2),"&gt;="&amp;AL$6,INDIRECT($F$1&amp;dbP!$D$2&amp;":"&amp;dbP!$D$2),"&lt;="&amp;AL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M246" s="1">
        <f ca="1">SUMIFS(INDIRECT($F$1&amp;$F246&amp;":"&amp;$F246),INDIRECT($F$1&amp;dbP!$D$2&amp;":"&amp;dbP!$D$2),"&gt;="&amp;AM$6,INDIRECT($F$1&amp;dbP!$D$2&amp;":"&amp;dbP!$D$2),"&lt;="&amp;AM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N246" s="1">
        <f ca="1">SUMIFS(INDIRECT($F$1&amp;$F246&amp;":"&amp;$F246),INDIRECT($F$1&amp;dbP!$D$2&amp;":"&amp;dbP!$D$2),"&gt;="&amp;AN$6,INDIRECT($F$1&amp;dbP!$D$2&amp;":"&amp;dbP!$D$2),"&lt;="&amp;AN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O246" s="1">
        <f ca="1">SUMIFS(INDIRECT($F$1&amp;$F246&amp;":"&amp;$F246),INDIRECT($F$1&amp;dbP!$D$2&amp;":"&amp;dbP!$D$2),"&gt;="&amp;AO$6,INDIRECT($F$1&amp;dbP!$D$2&amp;":"&amp;dbP!$D$2),"&lt;="&amp;AO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P246" s="1">
        <f ca="1">SUMIFS(INDIRECT($F$1&amp;$F246&amp;":"&amp;$F246),INDIRECT($F$1&amp;dbP!$D$2&amp;":"&amp;dbP!$D$2),"&gt;="&amp;AP$6,INDIRECT($F$1&amp;dbP!$D$2&amp;":"&amp;dbP!$D$2),"&lt;="&amp;AP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Q246" s="1">
        <f ca="1">SUMIFS(INDIRECT($F$1&amp;$F246&amp;":"&amp;$F246),INDIRECT($F$1&amp;dbP!$D$2&amp;":"&amp;dbP!$D$2),"&gt;="&amp;AQ$6,INDIRECT($F$1&amp;dbP!$D$2&amp;":"&amp;dbP!$D$2),"&lt;="&amp;AQ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R246" s="1">
        <f ca="1">SUMIFS(INDIRECT($F$1&amp;$F246&amp;":"&amp;$F246),INDIRECT($F$1&amp;dbP!$D$2&amp;":"&amp;dbP!$D$2),"&gt;="&amp;AR$6,INDIRECT($F$1&amp;dbP!$D$2&amp;":"&amp;dbP!$D$2),"&lt;="&amp;AR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S246" s="1">
        <f ca="1">SUMIFS(INDIRECT($F$1&amp;$F246&amp;":"&amp;$F246),INDIRECT($F$1&amp;dbP!$D$2&amp;":"&amp;dbP!$D$2),"&gt;="&amp;AS$6,INDIRECT($F$1&amp;dbP!$D$2&amp;":"&amp;dbP!$D$2),"&lt;="&amp;AS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T246" s="1">
        <f ca="1">SUMIFS(INDIRECT($F$1&amp;$F246&amp;":"&amp;$F246),INDIRECT($F$1&amp;dbP!$D$2&amp;":"&amp;dbP!$D$2),"&gt;="&amp;AT$6,INDIRECT($F$1&amp;dbP!$D$2&amp;":"&amp;dbP!$D$2),"&lt;="&amp;AT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U246" s="1">
        <f ca="1">SUMIFS(INDIRECT($F$1&amp;$F246&amp;":"&amp;$F246),INDIRECT($F$1&amp;dbP!$D$2&amp;":"&amp;dbP!$D$2),"&gt;="&amp;AU$6,INDIRECT($F$1&amp;dbP!$D$2&amp;":"&amp;dbP!$D$2),"&lt;="&amp;AU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V246" s="1">
        <f ca="1">SUMIFS(INDIRECT($F$1&amp;$F246&amp;":"&amp;$F246),INDIRECT($F$1&amp;dbP!$D$2&amp;":"&amp;dbP!$D$2),"&gt;="&amp;AV$6,INDIRECT($F$1&amp;dbP!$D$2&amp;":"&amp;dbP!$D$2),"&lt;="&amp;AV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W246" s="1">
        <f ca="1">SUMIFS(INDIRECT($F$1&amp;$F246&amp;":"&amp;$F246),INDIRECT($F$1&amp;dbP!$D$2&amp;":"&amp;dbP!$D$2),"&gt;="&amp;AW$6,INDIRECT($F$1&amp;dbP!$D$2&amp;":"&amp;dbP!$D$2),"&lt;="&amp;AW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X246" s="1">
        <f ca="1">SUMIFS(INDIRECT($F$1&amp;$F246&amp;":"&amp;$F246),INDIRECT($F$1&amp;dbP!$D$2&amp;":"&amp;dbP!$D$2),"&gt;="&amp;AX$6,INDIRECT($F$1&amp;dbP!$D$2&amp;":"&amp;dbP!$D$2),"&lt;="&amp;AX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Y246" s="1">
        <f ca="1">SUMIFS(INDIRECT($F$1&amp;$F246&amp;":"&amp;$F246),INDIRECT($F$1&amp;dbP!$D$2&amp;":"&amp;dbP!$D$2),"&gt;="&amp;AY$6,INDIRECT($F$1&amp;dbP!$D$2&amp;":"&amp;dbP!$D$2),"&lt;="&amp;AY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Z246" s="1">
        <f ca="1">SUMIFS(INDIRECT($F$1&amp;$F246&amp;":"&amp;$F246),INDIRECT($F$1&amp;dbP!$D$2&amp;":"&amp;dbP!$D$2),"&gt;="&amp;AZ$6,INDIRECT($F$1&amp;dbP!$D$2&amp;":"&amp;dbP!$D$2),"&lt;="&amp;AZ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A246" s="1">
        <f ca="1">SUMIFS(INDIRECT($F$1&amp;$F246&amp;":"&amp;$F246),INDIRECT($F$1&amp;dbP!$D$2&amp;":"&amp;dbP!$D$2),"&gt;="&amp;BA$6,INDIRECT($F$1&amp;dbP!$D$2&amp;":"&amp;dbP!$D$2),"&lt;="&amp;BA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B246" s="1">
        <f ca="1">SUMIFS(INDIRECT($F$1&amp;$F246&amp;":"&amp;$F246),INDIRECT($F$1&amp;dbP!$D$2&amp;":"&amp;dbP!$D$2),"&gt;="&amp;BB$6,INDIRECT($F$1&amp;dbP!$D$2&amp;":"&amp;dbP!$D$2),"&lt;="&amp;BB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C246" s="1">
        <f ca="1">SUMIFS(INDIRECT($F$1&amp;$F246&amp;":"&amp;$F246),INDIRECT($F$1&amp;dbP!$D$2&amp;":"&amp;dbP!$D$2),"&gt;="&amp;BC$6,INDIRECT($F$1&amp;dbP!$D$2&amp;":"&amp;dbP!$D$2),"&lt;="&amp;BC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D246" s="1">
        <f ca="1">SUMIFS(INDIRECT($F$1&amp;$F246&amp;":"&amp;$F246),INDIRECT($F$1&amp;dbP!$D$2&amp;":"&amp;dbP!$D$2),"&gt;="&amp;BD$6,INDIRECT($F$1&amp;dbP!$D$2&amp;":"&amp;dbP!$D$2),"&lt;="&amp;BD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E246" s="1">
        <f ca="1">SUMIFS(INDIRECT($F$1&amp;$F246&amp;":"&amp;$F246),INDIRECT($F$1&amp;dbP!$D$2&amp;":"&amp;dbP!$D$2),"&gt;="&amp;BE$6,INDIRECT($F$1&amp;dbP!$D$2&amp;":"&amp;dbP!$D$2),"&lt;="&amp;BE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</row>
    <row r="247" spans="2:57" x14ac:dyDescent="0.3">
      <c r="B247" s="1">
        <f>MAX(B$218:B246)+1</f>
        <v>34</v>
      </c>
      <c r="D247" s="1" t="str">
        <f ca="1">INDIRECT($B$1&amp;Items!T$2&amp;$B247)</f>
        <v>CF(-)</v>
      </c>
      <c r="F247" s="1" t="str">
        <f ca="1">INDIRECT($B$1&amp;Items!P$2&amp;$B247)</f>
        <v>AA</v>
      </c>
      <c r="H247" s="13" t="str">
        <f ca="1">INDIRECT($B$1&amp;Items!M$2&amp;$B247)</f>
        <v>Оплаты себестоимостных затрат</v>
      </c>
      <c r="I247" s="13" t="str">
        <f ca="1">IF(INDIRECT($B$1&amp;Items!N$2&amp;$B247)="",H247,INDIRECT($B$1&amp;Items!N$2&amp;$B247))</f>
        <v>Оплаты расходов этапа-2 бизнес-процесса</v>
      </c>
      <c r="J247" s="1" t="str">
        <f ca="1">IF(INDIRECT($B$1&amp;Items!O$2&amp;$B247)="",IF(H247&lt;&gt;I247,"  "&amp;I247,I247),"    "&amp;INDIRECT($B$1&amp;Items!O$2&amp;$B247))</f>
        <v xml:space="preserve">    Производственные затраты-4</v>
      </c>
      <c r="S247" s="1">
        <f ca="1">SUM($U247:INDIRECT(ADDRESS(ROW(),SUMIFS($1:$1,$5:$5,MAX($5:$5)))))</f>
        <v>1223973</v>
      </c>
      <c r="V247" s="1">
        <f ca="1">SUMIFS(INDIRECT($F$1&amp;$F247&amp;":"&amp;$F247),INDIRECT($F$1&amp;dbP!$D$2&amp;":"&amp;dbP!$D$2),"&gt;="&amp;V$6,INDIRECT($F$1&amp;dbP!$D$2&amp;":"&amp;dbP!$D$2),"&lt;="&amp;V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W247" s="1">
        <f ca="1">SUMIFS(INDIRECT($F$1&amp;$F247&amp;":"&amp;$F247),INDIRECT($F$1&amp;dbP!$D$2&amp;":"&amp;dbP!$D$2),"&gt;="&amp;W$6,INDIRECT($F$1&amp;dbP!$D$2&amp;":"&amp;dbP!$D$2),"&lt;="&amp;W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X247" s="1">
        <f ca="1">SUMIFS(INDIRECT($F$1&amp;$F247&amp;":"&amp;$F247),INDIRECT($F$1&amp;dbP!$D$2&amp;":"&amp;dbP!$D$2),"&gt;="&amp;X$6,INDIRECT($F$1&amp;dbP!$D$2&amp;":"&amp;dbP!$D$2),"&lt;="&amp;X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Y247" s="1">
        <f ca="1">SUMIFS(INDIRECT($F$1&amp;$F247&amp;":"&amp;$F247),INDIRECT($F$1&amp;dbP!$D$2&amp;":"&amp;dbP!$D$2),"&gt;="&amp;Y$6,INDIRECT($F$1&amp;dbP!$D$2&amp;":"&amp;dbP!$D$2),"&lt;="&amp;Y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Z247" s="1">
        <f ca="1">SUMIFS(INDIRECT($F$1&amp;$F247&amp;":"&amp;$F247),INDIRECT($F$1&amp;dbP!$D$2&amp;":"&amp;dbP!$D$2),"&gt;="&amp;Z$6,INDIRECT($F$1&amp;dbP!$D$2&amp;":"&amp;dbP!$D$2),"&lt;="&amp;Z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856781.1</v>
      </c>
      <c r="AA247" s="1">
        <f ca="1">SUMIFS(INDIRECT($F$1&amp;$F247&amp;":"&amp;$F247),INDIRECT($F$1&amp;dbP!$D$2&amp;":"&amp;dbP!$D$2),"&gt;="&amp;AA$6,INDIRECT($F$1&amp;dbP!$D$2&amp;":"&amp;dbP!$D$2),"&lt;="&amp;AA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367191.9</v>
      </c>
      <c r="AB247" s="1">
        <f ca="1">SUMIFS(INDIRECT($F$1&amp;$F247&amp;":"&amp;$F247),INDIRECT($F$1&amp;dbP!$D$2&amp;":"&amp;dbP!$D$2),"&gt;="&amp;AB$6,INDIRECT($F$1&amp;dbP!$D$2&amp;":"&amp;dbP!$D$2),"&lt;="&amp;AB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C247" s="1">
        <f ca="1">SUMIFS(INDIRECT($F$1&amp;$F247&amp;":"&amp;$F247),INDIRECT($F$1&amp;dbP!$D$2&amp;":"&amp;dbP!$D$2),"&gt;="&amp;AC$6,INDIRECT($F$1&amp;dbP!$D$2&amp;":"&amp;dbP!$D$2),"&lt;="&amp;AC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D247" s="1">
        <f ca="1">SUMIFS(INDIRECT($F$1&amp;$F247&amp;":"&amp;$F247),INDIRECT($F$1&amp;dbP!$D$2&amp;":"&amp;dbP!$D$2),"&gt;="&amp;AD$6,INDIRECT($F$1&amp;dbP!$D$2&amp;":"&amp;dbP!$D$2),"&lt;="&amp;AD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E247" s="1">
        <f ca="1">SUMIFS(INDIRECT($F$1&amp;$F247&amp;":"&amp;$F247),INDIRECT($F$1&amp;dbP!$D$2&amp;":"&amp;dbP!$D$2),"&gt;="&amp;AE$6,INDIRECT($F$1&amp;dbP!$D$2&amp;":"&amp;dbP!$D$2),"&lt;="&amp;AE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F247" s="1">
        <f ca="1">SUMIFS(INDIRECT($F$1&amp;$F247&amp;":"&amp;$F247),INDIRECT($F$1&amp;dbP!$D$2&amp;":"&amp;dbP!$D$2),"&gt;="&amp;AF$6,INDIRECT($F$1&amp;dbP!$D$2&amp;":"&amp;dbP!$D$2),"&lt;="&amp;AF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G247" s="1">
        <f ca="1">SUMIFS(INDIRECT($F$1&amp;$F247&amp;":"&amp;$F247),INDIRECT($F$1&amp;dbP!$D$2&amp;":"&amp;dbP!$D$2),"&gt;="&amp;AG$6,INDIRECT($F$1&amp;dbP!$D$2&amp;":"&amp;dbP!$D$2),"&lt;="&amp;AG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H247" s="1">
        <f ca="1">SUMIFS(INDIRECT($F$1&amp;$F247&amp;":"&amp;$F247),INDIRECT($F$1&amp;dbP!$D$2&amp;":"&amp;dbP!$D$2),"&gt;="&amp;AH$6,INDIRECT($F$1&amp;dbP!$D$2&amp;":"&amp;dbP!$D$2),"&lt;="&amp;AH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I247" s="1">
        <f ca="1">SUMIFS(INDIRECT($F$1&amp;$F247&amp;":"&amp;$F247),INDIRECT($F$1&amp;dbP!$D$2&amp;":"&amp;dbP!$D$2),"&gt;="&amp;AI$6,INDIRECT($F$1&amp;dbP!$D$2&amp;":"&amp;dbP!$D$2),"&lt;="&amp;AI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J247" s="1">
        <f ca="1">SUMIFS(INDIRECT($F$1&amp;$F247&amp;":"&amp;$F247),INDIRECT($F$1&amp;dbP!$D$2&amp;":"&amp;dbP!$D$2),"&gt;="&amp;AJ$6,INDIRECT($F$1&amp;dbP!$D$2&amp;":"&amp;dbP!$D$2),"&lt;="&amp;AJ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K247" s="1">
        <f ca="1">SUMIFS(INDIRECT($F$1&amp;$F247&amp;":"&amp;$F247),INDIRECT($F$1&amp;dbP!$D$2&amp;":"&amp;dbP!$D$2),"&gt;="&amp;AK$6,INDIRECT($F$1&amp;dbP!$D$2&amp;":"&amp;dbP!$D$2),"&lt;="&amp;AK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L247" s="1">
        <f ca="1">SUMIFS(INDIRECT($F$1&amp;$F247&amp;":"&amp;$F247),INDIRECT($F$1&amp;dbP!$D$2&amp;":"&amp;dbP!$D$2),"&gt;="&amp;AL$6,INDIRECT($F$1&amp;dbP!$D$2&amp;":"&amp;dbP!$D$2),"&lt;="&amp;AL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M247" s="1">
        <f ca="1">SUMIFS(INDIRECT($F$1&amp;$F247&amp;":"&amp;$F247),INDIRECT($F$1&amp;dbP!$D$2&amp;":"&amp;dbP!$D$2),"&gt;="&amp;AM$6,INDIRECT($F$1&amp;dbP!$D$2&amp;":"&amp;dbP!$D$2),"&lt;="&amp;AM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N247" s="1">
        <f ca="1">SUMIFS(INDIRECT($F$1&amp;$F247&amp;":"&amp;$F247),INDIRECT($F$1&amp;dbP!$D$2&amp;":"&amp;dbP!$D$2),"&gt;="&amp;AN$6,INDIRECT($F$1&amp;dbP!$D$2&amp;":"&amp;dbP!$D$2),"&lt;="&amp;AN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O247" s="1">
        <f ca="1">SUMIFS(INDIRECT($F$1&amp;$F247&amp;":"&amp;$F247),INDIRECT($F$1&amp;dbP!$D$2&amp;":"&amp;dbP!$D$2),"&gt;="&amp;AO$6,INDIRECT($F$1&amp;dbP!$D$2&amp;":"&amp;dbP!$D$2),"&lt;="&amp;AO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P247" s="1">
        <f ca="1">SUMIFS(INDIRECT($F$1&amp;$F247&amp;":"&amp;$F247),INDIRECT($F$1&amp;dbP!$D$2&amp;":"&amp;dbP!$D$2),"&gt;="&amp;AP$6,INDIRECT($F$1&amp;dbP!$D$2&amp;":"&amp;dbP!$D$2),"&lt;="&amp;AP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Q247" s="1">
        <f ca="1">SUMIFS(INDIRECT($F$1&amp;$F247&amp;":"&amp;$F247),INDIRECT($F$1&amp;dbP!$D$2&amp;":"&amp;dbP!$D$2),"&gt;="&amp;AQ$6,INDIRECT($F$1&amp;dbP!$D$2&amp;":"&amp;dbP!$D$2),"&lt;="&amp;AQ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R247" s="1">
        <f ca="1">SUMIFS(INDIRECT($F$1&amp;$F247&amp;":"&amp;$F247),INDIRECT($F$1&amp;dbP!$D$2&amp;":"&amp;dbP!$D$2),"&gt;="&amp;AR$6,INDIRECT($F$1&amp;dbP!$D$2&amp;":"&amp;dbP!$D$2),"&lt;="&amp;AR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S247" s="1">
        <f ca="1">SUMIFS(INDIRECT($F$1&amp;$F247&amp;":"&amp;$F247),INDIRECT($F$1&amp;dbP!$D$2&amp;":"&amp;dbP!$D$2),"&gt;="&amp;AS$6,INDIRECT($F$1&amp;dbP!$D$2&amp;":"&amp;dbP!$D$2),"&lt;="&amp;AS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T247" s="1">
        <f ca="1">SUMIFS(INDIRECT($F$1&amp;$F247&amp;":"&amp;$F247),INDIRECT($F$1&amp;dbP!$D$2&amp;":"&amp;dbP!$D$2),"&gt;="&amp;AT$6,INDIRECT($F$1&amp;dbP!$D$2&amp;":"&amp;dbP!$D$2),"&lt;="&amp;AT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U247" s="1">
        <f ca="1">SUMIFS(INDIRECT($F$1&amp;$F247&amp;":"&amp;$F247),INDIRECT($F$1&amp;dbP!$D$2&amp;":"&amp;dbP!$D$2),"&gt;="&amp;AU$6,INDIRECT($F$1&amp;dbP!$D$2&amp;":"&amp;dbP!$D$2),"&lt;="&amp;AU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V247" s="1">
        <f ca="1">SUMIFS(INDIRECT($F$1&amp;$F247&amp;":"&amp;$F247),INDIRECT($F$1&amp;dbP!$D$2&amp;":"&amp;dbP!$D$2),"&gt;="&amp;AV$6,INDIRECT($F$1&amp;dbP!$D$2&amp;":"&amp;dbP!$D$2),"&lt;="&amp;AV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W247" s="1">
        <f ca="1">SUMIFS(INDIRECT($F$1&amp;$F247&amp;":"&amp;$F247),INDIRECT($F$1&amp;dbP!$D$2&amp;":"&amp;dbP!$D$2),"&gt;="&amp;AW$6,INDIRECT($F$1&amp;dbP!$D$2&amp;":"&amp;dbP!$D$2),"&lt;="&amp;AW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X247" s="1">
        <f ca="1">SUMIFS(INDIRECT($F$1&amp;$F247&amp;":"&amp;$F247),INDIRECT($F$1&amp;dbP!$D$2&amp;":"&amp;dbP!$D$2),"&gt;="&amp;AX$6,INDIRECT($F$1&amp;dbP!$D$2&amp;":"&amp;dbP!$D$2),"&lt;="&amp;AX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Y247" s="1">
        <f ca="1">SUMIFS(INDIRECT($F$1&amp;$F247&amp;":"&amp;$F247),INDIRECT($F$1&amp;dbP!$D$2&amp;":"&amp;dbP!$D$2),"&gt;="&amp;AY$6,INDIRECT($F$1&amp;dbP!$D$2&amp;":"&amp;dbP!$D$2),"&lt;="&amp;AY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Z247" s="1">
        <f ca="1">SUMIFS(INDIRECT($F$1&amp;$F247&amp;":"&amp;$F247),INDIRECT($F$1&amp;dbP!$D$2&amp;":"&amp;dbP!$D$2),"&gt;="&amp;AZ$6,INDIRECT($F$1&amp;dbP!$D$2&amp;":"&amp;dbP!$D$2),"&lt;="&amp;AZ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A247" s="1">
        <f ca="1">SUMIFS(INDIRECT($F$1&amp;$F247&amp;":"&amp;$F247),INDIRECT($F$1&amp;dbP!$D$2&amp;":"&amp;dbP!$D$2),"&gt;="&amp;BA$6,INDIRECT($F$1&amp;dbP!$D$2&amp;":"&amp;dbP!$D$2),"&lt;="&amp;BA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B247" s="1">
        <f ca="1">SUMIFS(INDIRECT($F$1&amp;$F247&amp;":"&amp;$F247),INDIRECT($F$1&amp;dbP!$D$2&amp;":"&amp;dbP!$D$2),"&gt;="&amp;BB$6,INDIRECT($F$1&amp;dbP!$D$2&amp;":"&amp;dbP!$D$2),"&lt;="&amp;BB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C247" s="1">
        <f ca="1">SUMIFS(INDIRECT($F$1&amp;$F247&amp;":"&amp;$F247),INDIRECT($F$1&amp;dbP!$D$2&amp;":"&amp;dbP!$D$2),"&gt;="&amp;BC$6,INDIRECT($F$1&amp;dbP!$D$2&amp;":"&amp;dbP!$D$2),"&lt;="&amp;BC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D247" s="1">
        <f ca="1">SUMIFS(INDIRECT($F$1&amp;$F247&amp;":"&amp;$F247),INDIRECT($F$1&amp;dbP!$D$2&amp;":"&amp;dbP!$D$2),"&gt;="&amp;BD$6,INDIRECT($F$1&amp;dbP!$D$2&amp;":"&amp;dbP!$D$2),"&lt;="&amp;BD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E247" s="1">
        <f ca="1">SUMIFS(INDIRECT($F$1&amp;$F247&amp;":"&amp;$F247),INDIRECT($F$1&amp;dbP!$D$2&amp;":"&amp;dbP!$D$2),"&gt;="&amp;BE$6,INDIRECT($F$1&amp;dbP!$D$2&amp;":"&amp;dbP!$D$2),"&lt;="&amp;BE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</row>
    <row r="248" spans="2:57" x14ac:dyDescent="0.3">
      <c r="B248" s="1">
        <f>MAX(B$218:B247)+1</f>
        <v>35</v>
      </c>
      <c r="D248" s="1" t="str">
        <f ca="1">INDIRECT($B$1&amp;Items!T$2&amp;$B248)</f>
        <v>CF(-)</v>
      </c>
      <c r="F248" s="1" t="str">
        <f ca="1">INDIRECT($B$1&amp;Items!P$2&amp;$B248)</f>
        <v>AA</v>
      </c>
      <c r="H248" s="13" t="str">
        <f ca="1">INDIRECT($B$1&amp;Items!M$2&amp;$B248)</f>
        <v>Оплаты себестоимостных затрат</v>
      </c>
      <c r="I248" s="13" t="str">
        <f ca="1">IF(INDIRECT($B$1&amp;Items!N$2&amp;$B248)="",H248,INDIRECT($B$1&amp;Items!N$2&amp;$B248))</f>
        <v>Оплаты расходов этапа-2 бизнес-процесса</v>
      </c>
      <c r="J248" s="1" t="str">
        <f ca="1">IF(INDIRECT($B$1&amp;Items!O$2&amp;$B248)="",IF(H248&lt;&gt;I248,"  "&amp;I248,I248),"    "&amp;INDIRECT($B$1&amp;Items!O$2&amp;$B248))</f>
        <v xml:space="preserve">    Производственные затраты-5</v>
      </c>
      <c r="S248" s="1">
        <f ca="1">SUM($U248:INDIRECT(ADDRESS(ROW(),SUMIFS($1:$1,$5:$5,MAX($5:$5)))))</f>
        <v>1044900</v>
      </c>
      <c r="V248" s="1">
        <f ca="1">SUMIFS(INDIRECT($F$1&amp;$F248&amp;":"&amp;$F248),INDIRECT($F$1&amp;dbP!$D$2&amp;":"&amp;dbP!$D$2),"&gt;="&amp;V$6,INDIRECT($F$1&amp;dbP!$D$2&amp;":"&amp;dbP!$D$2),"&lt;="&amp;V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W248" s="1">
        <f ca="1">SUMIFS(INDIRECT($F$1&amp;$F248&amp;":"&amp;$F248),INDIRECT($F$1&amp;dbP!$D$2&amp;":"&amp;dbP!$D$2),"&gt;="&amp;W$6,INDIRECT($F$1&amp;dbP!$D$2&amp;":"&amp;dbP!$D$2),"&lt;="&amp;W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X248" s="1">
        <f ca="1">SUMIFS(INDIRECT($F$1&amp;$F248&amp;":"&amp;$F248),INDIRECT($F$1&amp;dbP!$D$2&amp;":"&amp;dbP!$D$2),"&gt;="&amp;X$6,INDIRECT($F$1&amp;dbP!$D$2&amp;":"&amp;dbP!$D$2),"&lt;="&amp;X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Y248" s="1">
        <f ca="1">SUMIFS(INDIRECT($F$1&amp;$F248&amp;":"&amp;$F248),INDIRECT($F$1&amp;dbP!$D$2&amp;":"&amp;dbP!$D$2),"&gt;="&amp;Y$6,INDIRECT($F$1&amp;dbP!$D$2&amp;":"&amp;dbP!$D$2),"&lt;="&amp;Y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Z248" s="1">
        <f ca="1">SUMIFS(INDIRECT($F$1&amp;$F248&amp;":"&amp;$F248),INDIRECT($F$1&amp;dbP!$D$2&amp;":"&amp;dbP!$D$2),"&gt;="&amp;Z$6,INDIRECT($F$1&amp;dbP!$D$2&amp;":"&amp;dbP!$D$2),"&lt;="&amp;Z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1044900</v>
      </c>
      <c r="AA248" s="1">
        <f ca="1">SUMIFS(INDIRECT($F$1&amp;$F248&amp;":"&amp;$F248),INDIRECT($F$1&amp;dbP!$D$2&amp;":"&amp;dbP!$D$2),"&gt;="&amp;AA$6,INDIRECT($F$1&amp;dbP!$D$2&amp;":"&amp;dbP!$D$2),"&lt;="&amp;AA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B248" s="1">
        <f ca="1">SUMIFS(INDIRECT($F$1&amp;$F248&amp;":"&amp;$F248),INDIRECT($F$1&amp;dbP!$D$2&amp;":"&amp;dbP!$D$2),"&gt;="&amp;AB$6,INDIRECT($F$1&amp;dbP!$D$2&amp;":"&amp;dbP!$D$2),"&lt;="&amp;AB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C248" s="1">
        <f ca="1">SUMIFS(INDIRECT($F$1&amp;$F248&amp;":"&amp;$F248),INDIRECT($F$1&amp;dbP!$D$2&amp;":"&amp;dbP!$D$2),"&gt;="&amp;AC$6,INDIRECT($F$1&amp;dbP!$D$2&amp;":"&amp;dbP!$D$2),"&lt;="&amp;AC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D248" s="1">
        <f ca="1">SUMIFS(INDIRECT($F$1&amp;$F248&amp;":"&amp;$F248),INDIRECT($F$1&amp;dbP!$D$2&amp;":"&amp;dbP!$D$2),"&gt;="&amp;AD$6,INDIRECT($F$1&amp;dbP!$D$2&amp;":"&amp;dbP!$D$2),"&lt;="&amp;AD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E248" s="1">
        <f ca="1">SUMIFS(INDIRECT($F$1&amp;$F248&amp;":"&amp;$F248),INDIRECT($F$1&amp;dbP!$D$2&amp;":"&amp;dbP!$D$2),"&gt;="&amp;AE$6,INDIRECT($F$1&amp;dbP!$D$2&amp;":"&amp;dbP!$D$2),"&lt;="&amp;AE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F248" s="1">
        <f ca="1">SUMIFS(INDIRECT($F$1&amp;$F248&amp;":"&amp;$F248),INDIRECT($F$1&amp;dbP!$D$2&amp;":"&amp;dbP!$D$2),"&gt;="&amp;AF$6,INDIRECT($F$1&amp;dbP!$D$2&amp;":"&amp;dbP!$D$2),"&lt;="&amp;AF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G248" s="1">
        <f ca="1">SUMIFS(INDIRECT($F$1&amp;$F248&amp;":"&amp;$F248),INDIRECT($F$1&amp;dbP!$D$2&amp;":"&amp;dbP!$D$2),"&gt;="&amp;AG$6,INDIRECT($F$1&amp;dbP!$D$2&amp;":"&amp;dbP!$D$2),"&lt;="&amp;AG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H248" s="1">
        <f ca="1">SUMIFS(INDIRECT($F$1&amp;$F248&amp;":"&amp;$F248),INDIRECT($F$1&amp;dbP!$D$2&amp;":"&amp;dbP!$D$2),"&gt;="&amp;AH$6,INDIRECT($F$1&amp;dbP!$D$2&amp;":"&amp;dbP!$D$2),"&lt;="&amp;AH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I248" s="1">
        <f ca="1">SUMIFS(INDIRECT($F$1&amp;$F248&amp;":"&amp;$F248),INDIRECT($F$1&amp;dbP!$D$2&amp;":"&amp;dbP!$D$2),"&gt;="&amp;AI$6,INDIRECT($F$1&amp;dbP!$D$2&amp;":"&amp;dbP!$D$2),"&lt;="&amp;AI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J248" s="1">
        <f ca="1">SUMIFS(INDIRECT($F$1&amp;$F248&amp;":"&amp;$F248),INDIRECT($F$1&amp;dbP!$D$2&amp;":"&amp;dbP!$D$2),"&gt;="&amp;AJ$6,INDIRECT($F$1&amp;dbP!$D$2&amp;":"&amp;dbP!$D$2),"&lt;="&amp;AJ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K248" s="1">
        <f ca="1">SUMIFS(INDIRECT($F$1&amp;$F248&amp;":"&amp;$F248),INDIRECT($F$1&amp;dbP!$D$2&amp;":"&amp;dbP!$D$2),"&gt;="&amp;AK$6,INDIRECT($F$1&amp;dbP!$D$2&amp;":"&amp;dbP!$D$2),"&lt;="&amp;AK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L248" s="1">
        <f ca="1">SUMIFS(INDIRECT($F$1&amp;$F248&amp;":"&amp;$F248),INDIRECT($F$1&amp;dbP!$D$2&amp;":"&amp;dbP!$D$2),"&gt;="&amp;AL$6,INDIRECT($F$1&amp;dbP!$D$2&amp;":"&amp;dbP!$D$2),"&lt;="&amp;AL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M248" s="1">
        <f ca="1">SUMIFS(INDIRECT($F$1&amp;$F248&amp;":"&amp;$F248),INDIRECT($F$1&amp;dbP!$D$2&amp;":"&amp;dbP!$D$2),"&gt;="&amp;AM$6,INDIRECT($F$1&amp;dbP!$D$2&amp;":"&amp;dbP!$D$2),"&lt;="&amp;AM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N248" s="1">
        <f ca="1">SUMIFS(INDIRECT($F$1&amp;$F248&amp;":"&amp;$F248),INDIRECT($F$1&amp;dbP!$D$2&amp;":"&amp;dbP!$D$2),"&gt;="&amp;AN$6,INDIRECT($F$1&amp;dbP!$D$2&amp;":"&amp;dbP!$D$2),"&lt;="&amp;AN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O248" s="1">
        <f ca="1">SUMIFS(INDIRECT($F$1&amp;$F248&amp;":"&amp;$F248),INDIRECT($F$1&amp;dbP!$D$2&amp;":"&amp;dbP!$D$2),"&gt;="&amp;AO$6,INDIRECT($F$1&amp;dbP!$D$2&amp;":"&amp;dbP!$D$2),"&lt;="&amp;AO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P248" s="1">
        <f ca="1">SUMIFS(INDIRECT($F$1&amp;$F248&amp;":"&amp;$F248),INDIRECT($F$1&amp;dbP!$D$2&amp;":"&amp;dbP!$D$2),"&gt;="&amp;AP$6,INDIRECT($F$1&amp;dbP!$D$2&amp;":"&amp;dbP!$D$2),"&lt;="&amp;AP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Q248" s="1">
        <f ca="1">SUMIFS(INDIRECT($F$1&amp;$F248&amp;":"&amp;$F248),INDIRECT($F$1&amp;dbP!$D$2&amp;":"&amp;dbP!$D$2),"&gt;="&amp;AQ$6,INDIRECT($F$1&amp;dbP!$D$2&amp;":"&amp;dbP!$D$2),"&lt;="&amp;AQ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R248" s="1">
        <f ca="1">SUMIFS(INDIRECT($F$1&amp;$F248&amp;":"&amp;$F248),INDIRECT($F$1&amp;dbP!$D$2&amp;":"&amp;dbP!$D$2),"&gt;="&amp;AR$6,INDIRECT($F$1&amp;dbP!$D$2&amp;":"&amp;dbP!$D$2),"&lt;="&amp;AR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S248" s="1">
        <f ca="1">SUMIFS(INDIRECT($F$1&amp;$F248&amp;":"&amp;$F248),INDIRECT($F$1&amp;dbP!$D$2&amp;":"&amp;dbP!$D$2),"&gt;="&amp;AS$6,INDIRECT($F$1&amp;dbP!$D$2&amp;":"&amp;dbP!$D$2),"&lt;="&amp;AS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T248" s="1">
        <f ca="1">SUMIFS(INDIRECT($F$1&amp;$F248&amp;":"&amp;$F248),INDIRECT($F$1&amp;dbP!$D$2&amp;":"&amp;dbP!$D$2),"&gt;="&amp;AT$6,INDIRECT($F$1&amp;dbP!$D$2&amp;":"&amp;dbP!$D$2),"&lt;="&amp;AT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U248" s="1">
        <f ca="1">SUMIFS(INDIRECT($F$1&amp;$F248&amp;":"&amp;$F248),INDIRECT($F$1&amp;dbP!$D$2&amp;":"&amp;dbP!$D$2),"&gt;="&amp;AU$6,INDIRECT($F$1&amp;dbP!$D$2&amp;":"&amp;dbP!$D$2),"&lt;="&amp;AU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V248" s="1">
        <f ca="1">SUMIFS(INDIRECT($F$1&amp;$F248&amp;":"&amp;$F248),INDIRECT($F$1&amp;dbP!$D$2&amp;":"&amp;dbP!$D$2),"&gt;="&amp;AV$6,INDIRECT($F$1&amp;dbP!$D$2&amp;":"&amp;dbP!$D$2),"&lt;="&amp;AV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W248" s="1">
        <f ca="1">SUMIFS(INDIRECT($F$1&amp;$F248&amp;":"&amp;$F248),INDIRECT($F$1&amp;dbP!$D$2&amp;":"&amp;dbP!$D$2),"&gt;="&amp;AW$6,INDIRECT($F$1&amp;dbP!$D$2&amp;":"&amp;dbP!$D$2),"&lt;="&amp;AW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X248" s="1">
        <f ca="1">SUMIFS(INDIRECT($F$1&amp;$F248&amp;":"&amp;$F248),INDIRECT($F$1&amp;dbP!$D$2&amp;":"&amp;dbP!$D$2),"&gt;="&amp;AX$6,INDIRECT($F$1&amp;dbP!$D$2&amp;":"&amp;dbP!$D$2),"&lt;="&amp;AX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Y248" s="1">
        <f ca="1">SUMIFS(INDIRECT($F$1&amp;$F248&amp;":"&amp;$F248),INDIRECT($F$1&amp;dbP!$D$2&amp;":"&amp;dbP!$D$2),"&gt;="&amp;AY$6,INDIRECT($F$1&amp;dbP!$D$2&amp;":"&amp;dbP!$D$2),"&lt;="&amp;AY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Z248" s="1">
        <f ca="1">SUMIFS(INDIRECT($F$1&amp;$F248&amp;":"&amp;$F248),INDIRECT($F$1&amp;dbP!$D$2&amp;":"&amp;dbP!$D$2),"&gt;="&amp;AZ$6,INDIRECT($F$1&amp;dbP!$D$2&amp;":"&amp;dbP!$D$2),"&lt;="&amp;AZ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A248" s="1">
        <f ca="1">SUMIFS(INDIRECT($F$1&amp;$F248&amp;":"&amp;$F248),INDIRECT($F$1&amp;dbP!$D$2&amp;":"&amp;dbP!$D$2),"&gt;="&amp;BA$6,INDIRECT($F$1&amp;dbP!$D$2&amp;":"&amp;dbP!$D$2),"&lt;="&amp;BA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B248" s="1">
        <f ca="1">SUMIFS(INDIRECT($F$1&amp;$F248&amp;":"&amp;$F248),INDIRECT($F$1&amp;dbP!$D$2&amp;":"&amp;dbP!$D$2),"&gt;="&amp;BB$6,INDIRECT($F$1&amp;dbP!$D$2&amp;":"&amp;dbP!$D$2),"&lt;="&amp;BB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C248" s="1">
        <f ca="1">SUMIFS(INDIRECT($F$1&amp;$F248&amp;":"&amp;$F248),INDIRECT($F$1&amp;dbP!$D$2&amp;":"&amp;dbP!$D$2),"&gt;="&amp;BC$6,INDIRECT($F$1&amp;dbP!$D$2&amp;":"&amp;dbP!$D$2),"&lt;="&amp;BC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D248" s="1">
        <f ca="1">SUMIFS(INDIRECT($F$1&amp;$F248&amp;":"&amp;$F248),INDIRECT($F$1&amp;dbP!$D$2&amp;":"&amp;dbP!$D$2),"&gt;="&amp;BD$6,INDIRECT($F$1&amp;dbP!$D$2&amp;":"&amp;dbP!$D$2),"&lt;="&amp;BD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E248" s="1">
        <f ca="1">SUMIFS(INDIRECT($F$1&amp;$F248&amp;":"&amp;$F248),INDIRECT($F$1&amp;dbP!$D$2&amp;":"&amp;dbP!$D$2),"&gt;="&amp;BE$6,INDIRECT($F$1&amp;dbP!$D$2&amp;":"&amp;dbP!$D$2),"&lt;="&amp;BE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</row>
    <row r="249" spans="2:57" x14ac:dyDescent="0.3">
      <c r="B249" s="1">
        <f>MAX(B$218:B248)+1</f>
        <v>36</v>
      </c>
      <c r="D249" s="1" t="str">
        <f ca="1">INDIRECT($B$1&amp;Items!T$2&amp;$B249)</f>
        <v>CF(-)</v>
      </c>
      <c r="F249" s="1" t="str">
        <f ca="1">INDIRECT($B$1&amp;Items!P$2&amp;$B249)</f>
        <v>AA</v>
      </c>
      <c r="H249" s="13" t="str">
        <f ca="1">INDIRECT($B$1&amp;Items!M$2&amp;$B249)</f>
        <v>Оплаты себестоимостных затрат</v>
      </c>
      <c r="I249" s="13" t="str">
        <f ca="1">IF(INDIRECT($B$1&amp;Items!N$2&amp;$B249)="",H249,INDIRECT($B$1&amp;Items!N$2&amp;$B249))</f>
        <v>Оплаты расходов этапа-2 бизнес-процесса</v>
      </c>
      <c r="J249" s="1" t="str">
        <f ca="1">IF(INDIRECT($B$1&amp;Items!O$2&amp;$B249)="",IF(H249&lt;&gt;I249,"  "&amp;I249,I249),"    "&amp;INDIRECT($B$1&amp;Items!O$2&amp;$B249))</f>
        <v xml:space="preserve">    Производственные затраты-6</v>
      </c>
      <c r="S249" s="1">
        <f ca="1">SUM($U249:INDIRECT(ADDRESS(ROW(),SUMIFS($1:$1,$5:$5,MAX($5:$5)))))</f>
        <v>1014757</v>
      </c>
      <c r="V249" s="1">
        <f ca="1">SUMIFS(INDIRECT($F$1&amp;$F249&amp;":"&amp;$F249),INDIRECT($F$1&amp;dbP!$D$2&amp;":"&amp;dbP!$D$2),"&gt;="&amp;V$6,INDIRECT($F$1&amp;dbP!$D$2&amp;":"&amp;dbP!$D$2),"&lt;="&amp;V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W249" s="1">
        <f ca="1">SUMIFS(INDIRECT($F$1&amp;$F249&amp;":"&amp;$F249),INDIRECT($F$1&amp;dbP!$D$2&amp;":"&amp;dbP!$D$2),"&gt;="&amp;W$6,INDIRECT($F$1&amp;dbP!$D$2&amp;":"&amp;dbP!$D$2),"&lt;="&amp;W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X249" s="1">
        <f ca="1">SUMIFS(INDIRECT($F$1&amp;$F249&amp;":"&amp;$F249),INDIRECT($F$1&amp;dbP!$D$2&amp;":"&amp;dbP!$D$2),"&gt;="&amp;X$6,INDIRECT($F$1&amp;dbP!$D$2&amp;":"&amp;dbP!$D$2),"&lt;="&amp;X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Y249" s="1">
        <f ca="1">SUMIFS(INDIRECT($F$1&amp;$F249&amp;":"&amp;$F249),INDIRECT($F$1&amp;dbP!$D$2&amp;":"&amp;dbP!$D$2),"&gt;="&amp;Y$6,INDIRECT($F$1&amp;dbP!$D$2&amp;":"&amp;dbP!$D$2),"&lt;="&amp;Y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Z249" s="1">
        <f ca="1">SUMIFS(INDIRECT($F$1&amp;$F249&amp;":"&amp;$F249),INDIRECT($F$1&amp;dbP!$D$2&amp;":"&amp;dbP!$D$2),"&gt;="&amp;Z$6,INDIRECT($F$1&amp;dbP!$D$2&amp;":"&amp;dbP!$D$2),"&lt;="&amp;Z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A249" s="1">
        <f ca="1">SUMIFS(INDIRECT($F$1&amp;$F249&amp;":"&amp;$F249),INDIRECT($F$1&amp;dbP!$D$2&amp;":"&amp;dbP!$D$2),"&gt;="&amp;AA$6,INDIRECT($F$1&amp;dbP!$D$2&amp;":"&amp;dbP!$D$2),"&lt;="&amp;AA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304427.09999999998</v>
      </c>
      <c r="AB249" s="1">
        <f ca="1">SUMIFS(INDIRECT($F$1&amp;$F249&amp;":"&amp;$F249),INDIRECT($F$1&amp;dbP!$D$2&amp;":"&amp;dbP!$D$2),"&gt;="&amp;AB$6,INDIRECT($F$1&amp;dbP!$D$2&amp;":"&amp;dbP!$D$2),"&lt;="&amp;AB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710329.9</v>
      </c>
      <c r="AC249" s="1">
        <f ca="1">SUMIFS(INDIRECT($F$1&amp;$F249&amp;":"&amp;$F249),INDIRECT($F$1&amp;dbP!$D$2&amp;":"&amp;dbP!$D$2),"&gt;="&amp;AC$6,INDIRECT($F$1&amp;dbP!$D$2&amp;":"&amp;dbP!$D$2),"&lt;="&amp;AC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D249" s="1">
        <f ca="1">SUMIFS(INDIRECT($F$1&amp;$F249&amp;":"&amp;$F249),INDIRECT($F$1&amp;dbP!$D$2&amp;":"&amp;dbP!$D$2),"&gt;="&amp;AD$6,INDIRECT($F$1&amp;dbP!$D$2&amp;":"&amp;dbP!$D$2),"&lt;="&amp;AD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E249" s="1">
        <f ca="1">SUMIFS(INDIRECT($F$1&amp;$F249&amp;":"&amp;$F249),INDIRECT($F$1&amp;dbP!$D$2&amp;":"&amp;dbP!$D$2),"&gt;="&amp;AE$6,INDIRECT($F$1&amp;dbP!$D$2&amp;":"&amp;dbP!$D$2),"&lt;="&amp;AE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F249" s="1">
        <f ca="1">SUMIFS(INDIRECT($F$1&amp;$F249&amp;":"&amp;$F249),INDIRECT($F$1&amp;dbP!$D$2&amp;":"&amp;dbP!$D$2),"&gt;="&amp;AF$6,INDIRECT($F$1&amp;dbP!$D$2&amp;":"&amp;dbP!$D$2),"&lt;="&amp;AF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G249" s="1">
        <f ca="1">SUMIFS(INDIRECT($F$1&amp;$F249&amp;":"&amp;$F249),INDIRECT($F$1&amp;dbP!$D$2&amp;":"&amp;dbP!$D$2),"&gt;="&amp;AG$6,INDIRECT($F$1&amp;dbP!$D$2&amp;":"&amp;dbP!$D$2),"&lt;="&amp;AG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H249" s="1">
        <f ca="1">SUMIFS(INDIRECT($F$1&amp;$F249&amp;":"&amp;$F249),INDIRECT($F$1&amp;dbP!$D$2&amp;":"&amp;dbP!$D$2),"&gt;="&amp;AH$6,INDIRECT($F$1&amp;dbP!$D$2&amp;":"&amp;dbP!$D$2),"&lt;="&amp;AH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I249" s="1">
        <f ca="1">SUMIFS(INDIRECT($F$1&amp;$F249&amp;":"&amp;$F249),INDIRECT($F$1&amp;dbP!$D$2&amp;":"&amp;dbP!$D$2),"&gt;="&amp;AI$6,INDIRECT($F$1&amp;dbP!$D$2&amp;":"&amp;dbP!$D$2),"&lt;="&amp;AI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J249" s="1">
        <f ca="1">SUMIFS(INDIRECT($F$1&amp;$F249&amp;":"&amp;$F249),INDIRECT($F$1&amp;dbP!$D$2&amp;":"&amp;dbP!$D$2),"&gt;="&amp;AJ$6,INDIRECT($F$1&amp;dbP!$D$2&amp;":"&amp;dbP!$D$2),"&lt;="&amp;AJ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K249" s="1">
        <f ca="1">SUMIFS(INDIRECT($F$1&amp;$F249&amp;":"&amp;$F249),INDIRECT($F$1&amp;dbP!$D$2&amp;":"&amp;dbP!$D$2),"&gt;="&amp;AK$6,INDIRECT($F$1&amp;dbP!$D$2&amp;":"&amp;dbP!$D$2),"&lt;="&amp;AK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L249" s="1">
        <f ca="1">SUMIFS(INDIRECT($F$1&amp;$F249&amp;":"&amp;$F249),INDIRECT($F$1&amp;dbP!$D$2&amp;":"&amp;dbP!$D$2),"&gt;="&amp;AL$6,INDIRECT($F$1&amp;dbP!$D$2&amp;":"&amp;dbP!$D$2),"&lt;="&amp;AL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M249" s="1">
        <f ca="1">SUMIFS(INDIRECT($F$1&amp;$F249&amp;":"&amp;$F249),INDIRECT($F$1&amp;dbP!$D$2&amp;":"&amp;dbP!$D$2),"&gt;="&amp;AM$6,INDIRECT($F$1&amp;dbP!$D$2&amp;":"&amp;dbP!$D$2),"&lt;="&amp;AM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N249" s="1">
        <f ca="1">SUMIFS(INDIRECT($F$1&amp;$F249&amp;":"&amp;$F249),INDIRECT($F$1&amp;dbP!$D$2&amp;":"&amp;dbP!$D$2),"&gt;="&amp;AN$6,INDIRECT($F$1&amp;dbP!$D$2&amp;":"&amp;dbP!$D$2),"&lt;="&amp;AN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O249" s="1">
        <f ca="1">SUMIFS(INDIRECT($F$1&amp;$F249&amp;":"&amp;$F249),INDIRECT($F$1&amp;dbP!$D$2&amp;":"&amp;dbP!$D$2),"&gt;="&amp;AO$6,INDIRECT($F$1&amp;dbP!$D$2&amp;":"&amp;dbP!$D$2),"&lt;="&amp;AO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P249" s="1">
        <f ca="1">SUMIFS(INDIRECT($F$1&amp;$F249&amp;":"&amp;$F249),INDIRECT($F$1&amp;dbP!$D$2&amp;":"&amp;dbP!$D$2),"&gt;="&amp;AP$6,INDIRECT($F$1&amp;dbP!$D$2&amp;":"&amp;dbP!$D$2),"&lt;="&amp;AP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Q249" s="1">
        <f ca="1">SUMIFS(INDIRECT($F$1&amp;$F249&amp;":"&amp;$F249),INDIRECT($F$1&amp;dbP!$D$2&amp;":"&amp;dbP!$D$2),"&gt;="&amp;AQ$6,INDIRECT($F$1&amp;dbP!$D$2&amp;":"&amp;dbP!$D$2),"&lt;="&amp;AQ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R249" s="1">
        <f ca="1">SUMIFS(INDIRECT($F$1&amp;$F249&amp;":"&amp;$F249),INDIRECT($F$1&amp;dbP!$D$2&amp;":"&amp;dbP!$D$2),"&gt;="&amp;AR$6,INDIRECT($F$1&amp;dbP!$D$2&amp;":"&amp;dbP!$D$2),"&lt;="&amp;AR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S249" s="1">
        <f ca="1">SUMIFS(INDIRECT($F$1&amp;$F249&amp;":"&amp;$F249),INDIRECT($F$1&amp;dbP!$D$2&amp;":"&amp;dbP!$D$2),"&gt;="&amp;AS$6,INDIRECT($F$1&amp;dbP!$D$2&amp;":"&amp;dbP!$D$2),"&lt;="&amp;AS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T249" s="1">
        <f ca="1">SUMIFS(INDIRECT($F$1&amp;$F249&amp;":"&amp;$F249),INDIRECT($F$1&amp;dbP!$D$2&amp;":"&amp;dbP!$D$2),"&gt;="&amp;AT$6,INDIRECT($F$1&amp;dbP!$D$2&amp;":"&amp;dbP!$D$2),"&lt;="&amp;AT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U249" s="1">
        <f ca="1">SUMIFS(INDIRECT($F$1&amp;$F249&amp;":"&amp;$F249),INDIRECT($F$1&amp;dbP!$D$2&amp;":"&amp;dbP!$D$2),"&gt;="&amp;AU$6,INDIRECT($F$1&amp;dbP!$D$2&amp;":"&amp;dbP!$D$2),"&lt;="&amp;AU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V249" s="1">
        <f ca="1">SUMIFS(INDIRECT($F$1&amp;$F249&amp;":"&amp;$F249),INDIRECT($F$1&amp;dbP!$D$2&amp;":"&amp;dbP!$D$2),"&gt;="&amp;AV$6,INDIRECT($F$1&amp;dbP!$D$2&amp;":"&amp;dbP!$D$2),"&lt;="&amp;AV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W249" s="1">
        <f ca="1">SUMIFS(INDIRECT($F$1&amp;$F249&amp;":"&amp;$F249),INDIRECT($F$1&amp;dbP!$D$2&amp;":"&amp;dbP!$D$2),"&gt;="&amp;AW$6,INDIRECT($F$1&amp;dbP!$D$2&amp;":"&amp;dbP!$D$2),"&lt;="&amp;AW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X249" s="1">
        <f ca="1">SUMIFS(INDIRECT($F$1&amp;$F249&amp;":"&amp;$F249),INDIRECT($F$1&amp;dbP!$D$2&amp;":"&amp;dbP!$D$2),"&gt;="&amp;AX$6,INDIRECT($F$1&amp;dbP!$D$2&amp;":"&amp;dbP!$D$2),"&lt;="&amp;AX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Y249" s="1">
        <f ca="1">SUMIFS(INDIRECT($F$1&amp;$F249&amp;":"&amp;$F249),INDIRECT($F$1&amp;dbP!$D$2&amp;":"&amp;dbP!$D$2),"&gt;="&amp;AY$6,INDIRECT($F$1&amp;dbP!$D$2&amp;":"&amp;dbP!$D$2),"&lt;="&amp;AY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Z249" s="1">
        <f ca="1">SUMIFS(INDIRECT($F$1&amp;$F249&amp;":"&amp;$F249),INDIRECT($F$1&amp;dbP!$D$2&amp;":"&amp;dbP!$D$2),"&gt;="&amp;AZ$6,INDIRECT($F$1&amp;dbP!$D$2&amp;":"&amp;dbP!$D$2),"&lt;="&amp;AZ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A249" s="1">
        <f ca="1">SUMIFS(INDIRECT($F$1&amp;$F249&amp;":"&amp;$F249),INDIRECT($F$1&amp;dbP!$D$2&amp;":"&amp;dbP!$D$2),"&gt;="&amp;BA$6,INDIRECT($F$1&amp;dbP!$D$2&amp;":"&amp;dbP!$D$2),"&lt;="&amp;BA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B249" s="1">
        <f ca="1">SUMIFS(INDIRECT($F$1&amp;$F249&amp;":"&amp;$F249),INDIRECT($F$1&amp;dbP!$D$2&amp;":"&amp;dbP!$D$2),"&gt;="&amp;BB$6,INDIRECT($F$1&amp;dbP!$D$2&amp;":"&amp;dbP!$D$2),"&lt;="&amp;BB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C249" s="1">
        <f ca="1">SUMIFS(INDIRECT($F$1&amp;$F249&amp;":"&amp;$F249),INDIRECT($F$1&amp;dbP!$D$2&amp;":"&amp;dbP!$D$2),"&gt;="&amp;BC$6,INDIRECT($F$1&amp;dbP!$D$2&amp;":"&amp;dbP!$D$2),"&lt;="&amp;BC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D249" s="1">
        <f ca="1">SUMIFS(INDIRECT($F$1&amp;$F249&amp;":"&amp;$F249),INDIRECT($F$1&amp;dbP!$D$2&amp;":"&amp;dbP!$D$2),"&gt;="&amp;BD$6,INDIRECT($F$1&amp;dbP!$D$2&amp;":"&amp;dbP!$D$2),"&lt;="&amp;BD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E249" s="1">
        <f ca="1">SUMIFS(INDIRECT($F$1&amp;$F249&amp;":"&amp;$F249),INDIRECT($F$1&amp;dbP!$D$2&amp;":"&amp;dbP!$D$2),"&gt;="&amp;BE$6,INDIRECT($F$1&amp;dbP!$D$2&amp;":"&amp;dbP!$D$2),"&lt;="&amp;BE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</row>
    <row r="250" spans="2:57" x14ac:dyDescent="0.3">
      <c r="B250" s="1">
        <f>MAX(B$218:B249)+1</f>
        <v>37</v>
      </c>
      <c r="D250" s="1" t="str">
        <f ca="1">INDIRECT($B$1&amp;Items!T$2&amp;$B250)</f>
        <v>CF(-)</v>
      </c>
      <c r="F250" s="1" t="str">
        <f ca="1">INDIRECT($B$1&amp;Items!P$2&amp;$B250)</f>
        <v>AA</v>
      </c>
      <c r="H250" s="13" t="str">
        <f ca="1">INDIRECT($B$1&amp;Items!M$2&amp;$B250)</f>
        <v>Оплаты себестоимостных затрат</v>
      </c>
      <c r="I250" s="13" t="str">
        <f ca="1">IF(INDIRECT($B$1&amp;Items!N$2&amp;$B250)="",H250,INDIRECT($B$1&amp;Items!N$2&amp;$B250))</f>
        <v>Оплаты расходов этапа-2 бизнес-процесса</v>
      </c>
      <c r="J250" s="1" t="str">
        <f ca="1">IF(INDIRECT($B$1&amp;Items!O$2&amp;$B250)="",IF(H250&lt;&gt;I250,"  "&amp;I250,I250),"    "&amp;INDIRECT($B$1&amp;Items!O$2&amp;$B250))</f>
        <v xml:space="preserve">    Производственные затраты-7</v>
      </c>
      <c r="S250" s="1">
        <f ca="1">SUM($U250:INDIRECT(ADDRESS(ROW(),SUMIFS($1:$1,$5:$5,MAX($5:$5)))))</f>
        <v>955533.54</v>
      </c>
      <c r="V250" s="1">
        <f ca="1">SUMIFS(INDIRECT($F$1&amp;$F250&amp;":"&amp;$F250),INDIRECT($F$1&amp;dbP!$D$2&amp;":"&amp;dbP!$D$2),"&gt;="&amp;V$6,INDIRECT($F$1&amp;dbP!$D$2&amp;":"&amp;dbP!$D$2),"&lt;="&amp;V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477766.77</v>
      </c>
      <c r="W250" s="1">
        <f ca="1">SUMIFS(INDIRECT($F$1&amp;$F250&amp;":"&amp;$F250),INDIRECT($F$1&amp;dbP!$D$2&amp;":"&amp;dbP!$D$2),"&gt;="&amp;W$6,INDIRECT($F$1&amp;dbP!$D$2&amp;":"&amp;dbP!$D$2),"&lt;="&amp;W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X250" s="1">
        <f ca="1">SUMIFS(INDIRECT($F$1&amp;$F250&amp;":"&amp;$F250),INDIRECT($F$1&amp;dbP!$D$2&amp;":"&amp;dbP!$D$2),"&gt;="&amp;X$6,INDIRECT($F$1&amp;dbP!$D$2&amp;":"&amp;dbP!$D$2),"&lt;="&amp;X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477766.77</v>
      </c>
      <c r="Y250" s="1">
        <f ca="1">SUMIFS(INDIRECT($F$1&amp;$F250&amp;":"&amp;$F250),INDIRECT($F$1&amp;dbP!$D$2&amp;":"&amp;dbP!$D$2),"&gt;="&amp;Y$6,INDIRECT($F$1&amp;dbP!$D$2&amp;":"&amp;dbP!$D$2),"&lt;="&amp;Y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Z250" s="1">
        <f ca="1">SUMIFS(INDIRECT($F$1&amp;$F250&amp;":"&amp;$F250),INDIRECT($F$1&amp;dbP!$D$2&amp;":"&amp;dbP!$D$2),"&gt;="&amp;Z$6,INDIRECT($F$1&amp;dbP!$D$2&amp;":"&amp;dbP!$D$2),"&lt;="&amp;Z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A250" s="1">
        <f ca="1">SUMIFS(INDIRECT($F$1&amp;$F250&amp;":"&amp;$F250),INDIRECT($F$1&amp;dbP!$D$2&amp;":"&amp;dbP!$D$2),"&gt;="&amp;AA$6,INDIRECT($F$1&amp;dbP!$D$2&amp;":"&amp;dbP!$D$2),"&lt;="&amp;AA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B250" s="1">
        <f ca="1">SUMIFS(INDIRECT($F$1&amp;$F250&amp;":"&amp;$F250),INDIRECT($F$1&amp;dbP!$D$2&amp;":"&amp;dbP!$D$2),"&gt;="&amp;AB$6,INDIRECT($F$1&amp;dbP!$D$2&amp;":"&amp;dbP!$D$2),"&lt;="&amp;AB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C250" s="1">
        <f ca="1">SUMIFS(INDIRECT($F$1&amp;$F250&amp;":"&amp;$F250),INDIRECT($F$1&amp;dbP!$D$2&amp;":"&amp;dbP!$D$2),"&gt;="&amp;AC$6,INDIRECT($F$1&amp;dbP!$D$2&amp;":"&amp;dbP!$D$2),"&lt;="&amp;AC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D250" s="1">
        <f ca="1">SUMIFS(INDIRECT($F$1&amp;$F250&amp;":"&amp;$F250),INDIRECT($F$1&amp;dbP!$D$2&amp;":"&amp;dbP!$D$2),"&gt;="&amp;AD$6,INDIRECT($F$1&amp;dbP!$D$2&amp;":"&amp;dbP!$D$2),"&lt;="&amp;AD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E250" s="1">
        <f ca="1">SUMIFS(INDIRECT($F$1&amp;$F250&amp;":"&amp;$F250),INDIRECT($F$1&amp;dbP!$D$2&amp;":"&amp;dbP!$D$2),"&gt;="&amp;AE$6,INDIRECT($F$1&amp;dbP!$D$2&amp;":"&amp;dbP!$D$2),"&lt;="&amp;AE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F250" s="1">
        <f ca="1">SUMIFS(INDIRECT($F$1&amp;$F250&amp;":"&amp;$F250),INDIRECT($F$1&amp;dbP!$D$2&amp;":"&amp;dbP!$D$2),"&gt;="&amp;AF$6,INDIRECT($F$1&amp;dbP!$D$2&amp;":"&amp;dbP!$D$2),"&lt;="&amp;AF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G250" s="1">
        <f ca="1">SUMIFS(INDIRECT($F$1&amp;$F250&amp;":"&amp;$F250),INDIRECT($F$1&amp;dbP!$D$2&amp;":"&amp;dbP!$D$2),"&gt;="&amp;AG$6,INDIRECT($F$1&amp;dbP!$D$2&amp;":"&amp;dbP!$D$2),"&lt;="&amp;AG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H250" s="1">
        <f ca="1">SUMIFS(INDIRECT($F$1&amp;$F250&amp;":"&amp;$F250),INDIRECT($F$1&amp;dbP!$D$2&amp;":"&amp;dbP!$D$2),"&gt;="&amp;AH$6,INDIRECT($F$1&amp;dbP!$D$2&amp;":"&amp;dbP!$D$2),"&lt;="&amp;AH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I250" s="1">
        <f ca="1">SUMIFS(INDIRECT($F$1&amp;$F250&amp;":"&amp;$F250),INDIRECT($F$1&amp;dbP!$D$2&amp;":"&amp;dbP!$D$2),"&gt;="&amp;AI$6,INDIRECT($F$1&amp;dbP!$D$2&amp;":"&amp;dbP!$D$2),"&lt;="&amp;AI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J250" s="1">
        <f ca="1">SUMIFS(INDIRECT($F$1&amp;$F250&amp;":"&amp;$F250),INDIRECT($F$1&amp;dbP!$D$2&amp;":"&amp;dbP!$D$2),"&gt;="&amp;AJ$6,INDIRECT($F$1&amp;dbP!$D$2&amp;":"&amp;dbP!$D$2),"&lt;="&amp;AJ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K250" s="1">
        <f ca="1">SUMIFS(INDIRECT($F$1&amp;$F250&amp;":"&amp;$F250),INDIRECT($F$1&amp;dbP!$D$2&amp;":"&amp;dbP!$D$2),"&gt;="&amp;AK$6,INDIRECT($F$1&amp;dbP!$D$2&amp;":"&amp;dbP!$D$2),"&lt;="&amp;AK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L250" s="1">
        <f ca="1">SUMIFS(INDIRECT($F$1&amp;$F250&amp;":"&amp;$F250),INDIRECT($F$1&amp;dbP!$D$2&amp;":"&amp;dbP!$D$2),"&gt;="&amp;AL$6,INDIRECT($F$1&amp;dbP!$D$2&amp;":"&amp;dbP!$D$2),"&lt;="&amp;AL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M250" s="1">
        <f ca="1">SUMIFS(INDIRECT($F$1&amp;$F250&amp;":"&amp;$F250),INDIRECT($F$1&amp;dbP!$D$2&amp;":"&amp;dbP!$D$2),"&gt;="&amp;AM$6,INDIRECT($F$1&amp;dbP!$D$2&amp;":"&amp;dbP!$D$2),"&lt;="&amp;AM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N250" s="1">
        <f ca="1">SUMIFS(INDIRECT($F$1&amp;$F250&amp;":"&amp;$F250),INDIRECT($F$1&amp;dbP!$D$2&amp;":"&amp;dbP!$D$2),"&gt;="&amp;AN$6,INDIRECT($F$1&amp;dbP!$D$2&amp;":"&amp;dbP!$D$2),"&lt;="&amp;AN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O250" s="1">
        <f ca="1">SUMIFS(INDIRECT($F$1&amp;$F250&amp;":"&amp;$F250),INDIRECT($F$1&amp;dbP!$D$2&amp;":"&amp;dbP!$D$2),"&gt;="&amp;AO$6,INDIRECT($F$1&amp;dbP!$D$2&amp;":"&amp;dbP!$D$2),"&lt;="&amp;AO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P250" s="1">
        <f ca="1">SUMIFS(INDIRECT($F$1&amp;$F250&amp;":"&amp;$F250),INDIRECT($F$1&amp;dbP!$D$2&amp;":"&amp;dbP!$D$2),"&gt;="&amp;AP$6,INDIRECT($F$1&amp;dbP!$D$2&amp;":"&amp;dbP!$D$2),"&lt;="&amp;AP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Q250" s="1">
        <f ca="1">SUMIFS(INDIRECT($F$1&amp;$F250&amp;":"&amp;$F250),INDIRECT($F$1&amp;dbP!$D$2&amp;":"&amp;dbP!$D$2),"&gt;="&amp;AQ$6,INDIRECT($F$1&amp;dbP!$D$2&amp;":"&amp;dbP!$D$2),"&lt;="&amp;AQ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R250" s="1">
        <f ca="1">SUMIFS(INDIRECT($F$1&amp;$F250&amp;":"&amp;$F250),INDIRECT($F$1&amp;dbP!$D$2&amp;":"&amp;dbP!$D$2),"&gt;="&amp;AR$6,INDIRECT($F$1&amp;dbP!$D$2&amp;":"&amp;dbP!$D$2),"&lt;="&amp;AR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S250" s="1">
        <f ca="1">SUMIFS(INDIRECT($F$1&amp;$F250&amp;":"&amp;$F250),INDIRECT($F$1&amp;dbP!$D$2&amp;":"&amp;dbP!$D$2),"&gt;="&amp;AS$6,INDIRECT($F$1&amp;dbP!$D$2&amp;":"&amp;dbP!$D$2),"&lt;="&amp;AS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T250" s="1">
        <f ca="1">SUMIFS(INDIRECT($F$1&amp;$F250&amp;":"&amp;$F250),INDIRECT($F$1&amp;dbP!$D$2&amp;":"&amp;dbP!$D$2),"&gt;="&amp;AT$6,INDIRECT($F$1&amp;dbP!$D$2&amp;":"&amp;dbP!$D$2),"&lt;="&amp;AT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U250" s="1">
        <f ca="1">SUMIFS(INDIRECT($F$1&amp;$F250&amp;":"&amp;$F250),INDIRECT($F$1&amp;dbP!$D$2&amp;":"&amp;dbP!$D$2),"&gt;="&amp;AU$6,INDIRECT($F$1&amp;dbP!$D$2&amp;":"&amp;dbP!$D$2),"&lt;="&amp;AU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V250" s="1">
        <f ca="1">SUMIFS(INDIRECT($F$1&amp;$F250&amp;":"&amp;$F250),INDIRECT($F$1&amp;dbP!$D$2&amp;":"&amp;dbP!$D$2),"&gt;="&amp;AV$6,INDIRECT($F$1&amp;dbP!$D$2&amp;":"&amp;dbP!$D$2),"&lt;="&amp;AV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W250" s="1">
        <f ca="1">SUMIFS(INDIRECT($F$1&amp;$F250&amp;":"&amp;$F250),INDIRECT($F$1&amp;dbP!$D$2&amp;":"&amp;dbP!$D$2),"&gt;="&amp;AW$6,INDIRECT($F$1&amp;dbP!$D$2&amp;":"&amp;dbP!$D$2),"&lt;="&amp;AW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X250" s="1">
        <f ca="1">SUMIFS(INDIRECT($F$1&amp;$F250&amp;":"&amp;$F250),INDIRECT($F$1&amp;dbP!$D$2&amp;":"&amp;dbP!$D$2),"&gt;="&amp;AX$6,INDIRECT($F$1&amp;dbP!$D$2&amp;":"&amp;dbP!$D$2),"&lt;="&amp;AX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Y250" s="1">
        <f ca="1">SUMIFS(INDIRECT($F$1&amp;$F250&amp;":"&amp;$F250),INDIRECT($F$1&amp;dbP!$D$2&amp;":"&amp;dbP!$D$2),"&gt;="&amp;AY$6,INDIRECT($F$1&amp;dbP!$D$2&amp;":"&amp;dbP!$D$2),"&lt;="&amp;AY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Z250" s="1">
        <f ca="1">SUMIFS(INDIRECT($F$1&amp;$F250&amp;":"&amp;$F250),INDIRECT($F$1&amp;dbP!$D$2&amp;":"&amp;dbP!$D$2),"&gt;="&amp;AZ$6,INDIRECT($F$1&amp;dbP!$D$2&amp;":"&amp;dbP!$D$2),"&lt;="&amp;AZ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A250" s="1">
        <f ca="1">SUMIFS(INDIRECT($F$1&amp;$F250&amp;":"&amp;$F250),INDIRECT($F$1&amp;dbP!$D$2&amp;":"&amp;dbP!$D$2),"&gt;="&amp;BA$6,INDIRECT($F$1&amp;dbP!$D$2&amp;":"&amp;dbP!$D$2),"&lt;="&amp;BA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B250" s="1">
        <f ca="1">SUMIFS(INDIRECT($F$1&amp;$F250&amp;":"&amp;$F250),INDIRECT($F$1&amp;dbP!$D$2&amp;":"&amp;dbP!$D$2),"&gt;="&amp;BB$6,INDIRECT($F$1&amp;dbP!$D$2&amp;":"&amp;dbP!$D$2),"&lt;="&amp;BB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C250" s="1">
        <f ca="1">SUMIFS(INDIRECT($F$1&amp;$F250&amp;":"&amp;$F250),INDIRECT($F$1&amp;dbP!$D$2&amp;":"&amp;dbP!$D$2),"&gt;="&amp;BC$6,INDIRECT($F$1&amp;dbP!$D$2&amp;":"&amp;dbP!$D$2),"&lt;="&amp;BC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D250" s="1">
        <f ca="1">SUMIFS(INDIRECT($F$1&amp;$F250&amp;":"&amp;$F250),INDIRECT($F$1&amp;dbP!$D$2&amp;":"&amp;dbP!$D$2),"&gt;="&amp;BD$6,INDIRECT($F$1&amp;dbP!$D$2&amp;":"&amp;dbP!$D$2),"&lt;="&amp;BD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E250" s="1">
        <f ca="1">SUMIFS(INDIRECT($F$1&amp;$F250&amp;":"&amp;$F250),INDIRECT($F$1&amp;dbP!$D$2&amp;":"&amp;dbP!$D$2),"&gt;="&amp;BE$6,INDIRECT($F$1&amp;dbP!$D$2&amp;":"&amp;dbP!$D$2),"&lt;="&amp;BE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</row>
    <row r="251" spans="2:57" x14ac:dyDescent="0.3">
      <c r="B251" s="1">
        <f>MAX(B$218:B250)+1</f>
        <v>38</v>
      </c>
      <c r="D251" s="1" t="str">
        <f ca="1">INDIRECT($B$1&amp;Items!T$2&amp;$B251)</f>
        <v>CF(-)</v>
      </c>
      <c r="F251" s="1" t="str">
        <f ca="1">INDIRECT($B$1&amp;Items!P$2&amp;$B251)</f>
        <v>AA</v>
      </c>
      <c r="H251" s="13" t="str">
        <f ca="1">INDIRECT($B$1&amp;Items!M$2&amp;$B251)</f>
        <v>Оплаты себестоимостных затрат</v>
      </c>
      <c r="I251" s="13" t="str">
        <f ca="1">IF(INDIRECT($B$1&amp;Items!N$2&amp;$B251)="",H251,INDIRECT($B$1&amp;Items!N$2&amp;$B251))</f>
        <v>Оплаты расходов этапа-2 бизнес-процесса</v>
      </c>
      <c r="J251" s="1" t="str">
        <f ca="1">IF(INDIRECT($B$1&amp;Items!O$2&amp;$B251)="",IF(H251&lt;&gt;I251,"  "&amp;I251,I251),"    "&amp;INDIRECT($B$1&amp;Items!O$2&amp;$B251))</f>
        <v xml:space="preserve">    Производственные затраты-8</v>
      </c>
      <c r="S251" s="1">
        <f ca="1">SUM($U251:INDIRECT(ADDRESS(ROW(),SUMIFS($1:$1,$5:$5,MAX($5:$5)))))</f>
        <v>1401326.6876999999</v>
      </c>
      <c r="V251" s="1">
        <f ca="1">SUMIFS(INDIRECT($F$1&amp;$F251&amp;":"&amp;$F251),INDIRECT($F$1&amp;dbP!$D$2&amp;":"&amp;dbP!$D$2),"&gt;="&amp;V$6,INDIRECT($F$1&amp;dbP!$D$2&amp;":"&amp;dbP!$D$2),"&lt;="&amp;V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980928.68138999981</v>
      </c>
      <c r="W251" s="1">
        <f ca="1">SUMIFS(INDIRECT($F$1&amp;$F251&amp;":"&amp;$F251),INDIRECT($F$1&amp;dbP!$D$2&amp;":"&amp;dbP!$D$2),"&gt;="&amp;W$6,INDIRECT($F$1&amp;dbP!$D$2&amp;":"&amp;dbP!$D$2),"&lt;="&amp;W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420398.00631000008</v>
      </c>
      <c r="X251" s="1">
        <f ca="1">SUMIFS(INDIRECT($F$1&amp;$F251&amp;":"&amp;$F251),INDIRECT($F$1&amp;dbP!$D$2&amp;":"&amp;dbP!$D$2),"&gt;="&amp;X$6,INDIRECT($F$1&amp;dbP!$D$2&amp;":"&amp;dbP!$D$2),"&lt;="&amp;X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Y251" s="1">
        <f ca="1">SUMIFS(INDIRECT($F$1&amp;$F251&amp;":"&amp;$F251),INDIRECT($F$1&amp;dbP!$D$2&amp;":"&amp;dbP!$D$2),"&gt;="&amp;Y$6,INDIRECT($F$1&amp;dbP!$D$2&amp;":"&amp;dbP!$D$2),"&lt;="&amp;Y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Z251" s="1">
        <f ca="1">SUMIFS(INDIRECT($F$1&amp;$F251&amp;":"&amp;$F251),INDIRECT($F$1&amp;dbP!$D$2&amp;":"&amp;dbP!$D$2),"&gt;="&amp;Z$6,INDIRECT($F$1&amp;dbP!$D$2&amp;":"&amp;dbP!$D$2),"&lt;="&amp;Z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A251" s="1">
        <f ca="1">SUMIFS(INDIRECT($F$1&amp;$F251&amp;":"&amp;$F251),INDIRECT($F$1&amp;dbP!$D$2&amp;":"&amp;dbP!$D$2),"&gt;="&amp;AA$6,INDIRECT($F$1&amp;dbP!$D$2&amp;":"&amp;dbP!$D$2),"&lt;="&amp;AA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B251" s="1">
        <f ca="1">SUMIFS(INDIRECT($F$1&amp;$F251&amp;":"&amp;$F251),INDIRECT($F$1&amp;dbP!$D$2&amp;":"&amp;dbP!$D$2),"&gt;="&amp;AB$6,INDIRECT($F$1&amp;dbP!$D$2&amp;":"&amp;dbP!$D$2),"&lt;="&amp;AB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C251" s="1">
        <f ca="1">SUMIFS(INDIRECT($F$1&amp;$F251&amp;":"&amp;$F251),INDIRECT($F$1&amp;dbP!$D$2&amp;":"&amp;dbP!$D$2),"&gt;="&amp;AC$6,INDIRECT($F$1&amp;dbP!$D$2&amp;":"&amp;dbP!$D$2),"&lt;="&amp;AC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D251" s="1">
        <f ca="1">SUMIFS(INDIRECT($F$1&amp;$F251&amp;":"&amp;$F251),INDIRECT($F$1&amp;dbP!$D$2&amp;":"&amp;dbP!$D$2),"&gt;="&amp;AD$6,INDIRECT($F$1&amp;dbP!$D$2&amp;":"&amp;dbP!$D$2),"&lt;="&amp;AD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E251" s="1">
        <f ca="1">SUMIFS(INDIRECT($F$1&amp;$F251&amp;":"&amp;$F251),INDIRECT($F$1&amp;dbP!$D$2&amp;":"&amp;dbP!$D$2),"&gt;="&amp;AE$6,INDIRECT($F$1&amp;dbP!$D$2&amp;":"&amp;dbP!$D$2),"&lt;="&amp;AE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F251" s="1">
        <f ca="1">SUMIFS(INDIRECT($F$1&amp;$F251&amp;":"&amp;$F251),INDIRECT($F$1&amp;dbP!$D$2&amp;":"&amp;dbP!$D$2),"&gt;="&amp;AF$6,INDIRECT($F$1&amp;dbP!$D$2&amp;":"&amp;dbP!$D$2),"&lt;="&amp;AF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G251" s="1">
        <f ca="1">SUMIFS(INDIRECT($F$1&amp;$F251&amp;":"&amp;$F251),INDIRECT($F$1&amp;dbP!$D$2&amp;":"&amp;dbP!$D$2),"&gt;="&amp;AG$6,INDIRECT($F$1&amp;dbP!$D$2&amp;":"&amp;dbP!$D$2),"&lt;="&amp;AG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H251" s="1">
        <f ca="1">SUMIFS(INDIRECT($F$1&amp;$F251&amp;":"&amp;$F251),INDIRECT($F$1&amp;dbP!$D$2&amp;":"&amp;dbP!$D$2),"&gt;="&amp;AH$6,INDIRECT($F$1&amp;dbP!$D$2&amp;":"&amp;dbP!$D$2),"&lt;="&amp;AH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I251" s="1">
        <f ca="1">SUMIFS(INDIRECT($F$1&amp;$F251&amp;":"&amp;$F251),INDIRECT($F$1&amp;dbP!$D$2&amp;":"&amp;dbP!$D$2),"&gt;="&amp;AI$6,INDIRECT($F$1&amp;dbP!$D$2&amp;":"&amp;dbP!$D$2),"&lt;="&amp;AI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J251" s="1">
        <f ca="1">SUMIFS(INDIRECT($F$1&amp;$F251&amp;":"&amp;$F251),INDIRECT($F$1&amp;dbP!$D$2&amp;":"&amp;dbP!$D$2),"&gt;="&amp;AJ$6,INDIRECT($F$1&amp;dbP!$D$2&amp;":"&amp;dbP!$D$2),"&lt;="&amp;AJ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K251" s="1">
        <f ca="1">SUMIFS(INDIRECT($F$1&amp;$F251&amp;":"&amp;$F251),INDIRECT($F$1&amp;dbP!$D$2&amp;":"&amp;dbP!$D$2),"&gt;="&amp;AK$6,INDIRECT($F$1&amp;dbP!$D$2&amp;":"&amp;dbP!$D$2),"&lt;="&amp;AK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L251" s="1">
        <f ca="1">SUMIFS(INDIRECT($F$1&amp;$F251&amp;":"&amp;$F251),INDIRECT($F$1&amp;dbP!$D$2&amp;":"&amp;dbP!$D$2),"&gt;="&amp;AL$6,INDIRECT($F$1&amp;dbP!$D$2&amp;":"&amp;dbP!$D$2),"&lt;="&amp;AL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M251" s="1">
        <f ca="1">SUMIFS(INDIRECT($F$1&amp;$F251&amp;":"&amp;$F251),INDIRECT($F$1&amp;dbP!$D$2&amp;":"&amp;dbP!$D$2),"&gt;="&amp;AM$6,INDIRECT($F$1&amp;dbP!$D$2&amp;":"&amp;dbP!$D$2),"&lt;="&amp;AM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N251" s="1">
        <f ca="1">SUMIFS(INDIRECT($F$1&amp;$F251&amp;":"&amp;$F251),INDIRECT($F$1&amp;dbP!$D$2&amp;":"&amp;dbP!$D$2),"&gt;="&amp;AN$6,INDIRECT($F$1&amp;dbP!$D$2&amp;":"&amp;dbP!$D$2),"&lt;="&amp;AN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O251" s="1">
        <f ca="1">SUMIFS(INDIRECT($F$1&amp;$F251&amp;":"&amp;$F251),INDIRECT($F$1&amp;dbP!$D$2&amp;":"&amp;dbP!$D$2),"&gt;="&amp;AO$6,INDIRECT($F$1&amp;dbP!$D$2&amp;":"&amp;dbP!$D$2),"&lt;="&amp;AO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P251" s="1">
        <f ca="1">SUMIFS(INDIRECT($F$1&amp;$F251&amp;":"&amp;$F251),INDIRECT($F$1&amp;dbP!$D$2&amp;":"&amp;dbP!$D$2),"&gt;="&amp;AP$6,INDIRECT($F$1&amp;dbP!$D$2&amp;":"&amp;dbP!$D$2),"&lt;="&amp;AP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Q251" s="1">
        <f ca="1">SUMIFS(INDIRECT($F$1&amp;$F251&amp;":"&amp;$F251),INDIRECT($F$1&amp;dbP!$D$2&amp;":"&amp;dbP!$D$2),"&gt;="&amp;AQ$6,INDIRECT($F$1&amp;dbP!$D$2&amp;":"&amp;dbP!$D$2),"&lt;="&amp;AQ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R251" s="1">
        <f ca="1">SUMIFS(INDIRECT($F$1&amp;$F251&amp;":"&amp;$F251),INDIRECT($F$1&amp;dbP!$D$2&amp;":"&amp;dbP!$D$2),"&gt;="&amp;AR$6,INDIRECT($F$1&amp;dbP!$D$2&amp;":"&amp;dbP!$D$2),"&lt;="&amp;AR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S251" s="1">
        <f ca="1">SUMIFS(INDIRECT($F$1&amp;$F251&amp;":"&amp;$F251),INDIRECT($F$1&amp;dbP!$D$2&amp;":"&amp;dbP!$D$2),"&gt;="&amp;AS$6,INDIRECT($F$1&amp;dbP!$D$2&amp;":"&amp;dbP!$D$2),"&lt;="&amp;AS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T251" s="1">
        <f ca="1">SUMIFS(INDIRECT($F$1&amp;$F251&amp;":"&amp;$F251),INDIRECT($F$1&amp;dbP!$D$2&amp;":"&amp;dbP!$D$2),"&gt;="&amp;AT$6,INDIRECT($F$1&amp;dbP!$D$2&amp;":"&amp;dbP!$D$2),"&lt;="&amp;AT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U251" s="1">
        <f ca="1">SUMIFS(INDIRECT($F$1&amp;$F251&amp;":"&amp;$F251),INDIRECT($F$1&amp;dbP!$D$2&amp;":"&amp;dbP!$D$2),"&gt;="&amp;AU$6,INDIRECT($F$1&amp;dbP!$D$2&amp;":"&amp;dbP!$D$2),"&lt;="&amp;AU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V251" s="1">
        <f ca="1">SUMIFS(INDIRECT($F$1&amp;$F251&amp;":"&amp;$F251),INDIRECT($F$1&amp;dbP!$D$2&amp;":"&amp;dbP!$D$2),"&gt;="&amp;AV$6,INDIRECT($F$1&amp;dbP!$D$2&amp;":"&amp;dbP!$D$2),"&lt;="&amp;AV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W251" s="1">
        <f ca="1">SUMIFS(INDIRECT($F$1&amp;$F251&amp;":"&amp;$F251),INDIRECT($F$1&amp;dbP!$D$2&amp;":"&amp;dbP!$D$2),"&gt;="&amp;AW$6,INDIRECT($F$1&amp;dbP!$D$2&amp;":"&amp;dbP!$D$2),"&lt;="&amp;AW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X251" s="1">
        <f ca="1">SUMIFS(INDIRECT($F$1&amp;$F251&amp;":"&amp;$F251),INDIRECT($F$1&amp;dbP!$D$2&amp;":"&amp;dbP!$D$2),"&gt;="&amp;AX$6,INDIRECT($F$1&amp;dbP!$D$2&amp;":"&amp;dbP!$D$2),"&lt;="&amp;AX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Y251" s="1">
        <f ca="1">SUMIFS(INDIRECT($F$1&amp;$F251&amp;":"&amp;$F251),INDIRECT($F$1&amp;dbP!$D$2&amp;":"&amp;dbP!$D$2),"&gt;="&amp;AY$6,INDIRECT($F$1&amp;dbP!$D$2&amp;":"&amp;dbP!$D$2),"&lt;="&amp;AY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Z251" s="1">
        <f ca="1">SUMIFS(INDIRECT($F$1&amp;$F251&amp;":"&amp;$F251),INDIRECT($F$1&amp;dbP!$D$2&amp;":"&amp;dbP!$D$2),"&gt;="&amp;AZ$6,INDIRECT($F$1&amp;dbP!$D$2&amp;":"&amp;dbP!$D$2),"&lt;="&amp;AZ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A251" s="1">
        <f ca="1">SUMIFS(INDIRECT($F$1&amp;$F251&amp;":"&amp;$F251),INDIRECT($F$1&amp;dbP!$D$2&amp;":"&amp;dbP!$D$2),"&gt;="&amp;BA$6,INDIRECT($F$1&amp;dbP!$D$2&amp;":"&amp;dbP!$D$2),"&lt;="&amp;BA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B251" s="1">
        <f ca="1">SUMIFS(INDIRECT($F$1&amp;$F251&amp;":"&amp;$F251),INDIRECT($F$1&amp;dbP!$D$2&amp;":"&amp;dbP!$D$2),"&gt;="&amp;BB$6,INDIRECT($F$1&amp;dbP!$D$2&amp;":"&amp;dbP!$D$2),"&lt;="&amp;BB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C251" s="1">
        <f ca="1">SUMIFS(INDIRECT($F$1&amp;$F251&amp;":"&amp;$F251),INDIRECT($F$1&amp;dbP!$D$2&amp;":"&amp;dbP!$D$2),"&gt;="&amp;BC$6,INDIRECT($F$1&amp;dbP!$D$2&amp;":"&amp;dbP!$D$2),"&lt;="&amp;BC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D251" s="1">
        <f ca="1">SUMIFS(INDIRECT($F$1&amp;$F251&amp;":"&amp;$F251),INDIRECT($F$1&amp;dbP!$D$2&amp;":"&amp;dbP!$D$2),"&gt;="&amp;BD$6,INDIRECT($F$1&amp;dbP!$D$2&amp;":"&amp;dbP!$D$2),"&lt;="&amp;BD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E251" s="1">
        <f ca="1">SUMIFS(INDIRECT($F$1&amp;$F251&amp;":"&amp;$F251),INDIRECT($F$1&amp;dbP!$D$2&amp;":"&amp;dbP!$D$2),"&gt;="&amp;BE$6,INDIRECT($F$1&amp;dbP!$D$2&amp;":"&amp;dbP!$D$2),"&lt;="&amp;BE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</row>
    <row r="252" spans="2:57" x14ac:dyDescent="0.3">
      <c r="B252" s="1">
        <f>MAX(B$218:B251)+1</f>
        <v>39</v>
      </c>
      <c r="D252" s="1" t="str">
        <f ca="1">INDIRECT($B$1&amp;Items!T$2&amp;$B252)</f>
        <v>CF(-)</v>
      </c>
      <c r="F252" s="1" t="str">
        <f ca="1">INDIRECT($B$1&amp;Items!P$2&amp;$B252)</f>
        <v>AA</v>
      </c>
      <c r="H252" s="13" t="str">
        <f ca="1">INDIRECT($B$1&amp;Items!M$2&amp;$B252)</f>
        <v>Оплаты себестоимостных затрат</v>
      </c>
      <c r="I252" s="13" t="str">
        <f ca="1">IF(INDIRECT($B$1&amp;Items!N$2&amp;$B252)="",H252,INDIRECT($B$1&amp;Items!N$2&amp;$B252))</f>
        <v>Оплаты расходов этапа-2 бизнес-процесса</v>
      </c>
      <c r="J252" s="1" t="str">
        <f ca="1">IF(INDIRECT($B$1&amp;Items!O$2&amp;$B252)="",IF(H252&lt;&gt;I252,"  "&amp;I252,I252),"    "&amp;INDIRECT($B$1&amp;Items!O$2&amp;$B252))</f>
        <v xml:space="preserve">    Производственные затраты-9</v>
      </c>
      <c r="S252" s="1">
        <f ca="1">SUM($U252:INDIRECT(ADDRESS(ROW(),SUMIFS($1:$1,$5:$5,MAX($5:$5)))))</f>
        <v>1210796.01</v>
      </c>
      <c r="V252" s="1">
        <f ca="1">SUMIFS(INDIRECT($F$1&amp;$F252&amp;":"&amp;$F252),INDIRECT($F$1&amp;dbP!$D$2&amp;":"&amp;dbP!$D$2),"&gt;="&amp;V$6,INDIRECT($F$1&amp;dbP!$D$2&amp;":"&amp;dbP!$D$2),"&lt;="&amp;V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1210796.01</v>
      </c>
      <c r="W252" s="1">
        <f ca="1">SUMIFS(INDIRECT($F$1&amp;$F252&amp;":"&amp;$F252),INDIRECT($F$1&amp;dbP!$D$2&amp;":"&amp;dbP!$D$2),"&gt;="&amp;W$6,INDIRECT($F$1&amp;dbP!$D$2&amp;":"&amp;dbP!$D$2),"&lt;="&amp;W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X252" s="1">
        <f ca="1">SUMIFS(INDIRECT($F$1&amp;$F252&amp;":"&amp;$F252),INDIRECT($F$1&amp;dbP!$D$2&amp;":"&amp;dbP!$D$2),"&gt;="&amp;X$6,INDIRECT($F$1&amp;dbP!$D$2&amp;":"&amp;dbP!$D$2),"&lt;="&amp;X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Y252" s="1">
        <f ca="1">SUMIFS(INDIRECT($F$1&amp;$F252&amp;":"&amp;$F252),INDIRECT($F$1&amp;dbP!$D$2&amp;":"&amp;dbP!$D$2),"&gt;="&amp;Y$6,INDIRECT($F$1&amp;dbP!$D$2&amp;":"&amp;dbP!$D$2),"&lt;="&amp;Y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Z252" s="1">
        <f ca="1">SUMIFS(INDIRECT($F$1&amp;$F252&amp;":"&amp;$F252),INDIRECT($F$1&amp;dbP!$D$2&amp;":"&amp;dbP!$D$2),"&gt;="&amp;Z$6,INDIRECT($F$1&amp;dbP!$D$2&amp;":"&amp;dbP!$D$2),"&lt;="&amp;Z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A252" s="1">
        <f ca="1">SUMIFS(INDIRECT($F$1&amp;$F252&amp;":"&amp;$F252),INDIRECT($F$1&amp;dbP!$D$2&amp;":"&amp;dbP!$D$2),"&gt;="&amp;AA$6,INDIRECT($F$1&amp;dbP!$D$2&amp;":"&amp;dbP!$D$2),"&lt;="&amp;AA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B252" s="1">
        <f ca="1">SUMIFS(INDIRECT($F$1&amp;$F252&amp;":"&amp;$F252),INDIRECT($F$1&amp;dbP!$D$2&amp;":"&amp;dbP!$D$2),"&gt;="&amp;AB$6,INDIRECT($F$1&amp;dbP!$D$2&amp;":"&amp;dbP!$D$2),"&lt;="&amp;AB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C252" s="1">
        <f ca="1">SUMIFS(INDIRECT($F$1&amp;$F252&amp;":"&amp;$F252),INDIRECT($F$1&amp;dbP!$D$2&amp;":"&amp;dbP!$D$2),"&gt;="&amp;AC$6,INDIRECT($F$1&amp;dbP!$D$2&amp;":"&amp;dbP!$D$2),"&lt;="&amp;AC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D252" s="1">
        <f ca="1">SUMIFS(INDIRECT($F$1&amp;$F252&amp;":"&amp;$F252),INDIRECT($F$1&amp;dbP!$D$2&amp;":"&amp;dbP!$D$2),"&gt;="&amp;AD$6,INDIRECT($F$1&amp;dbP!$D$2&amp;":"&amp;dbP!$D$2),"&lt;="&amp;AD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E252" s="1">
        <f ca="1">SUMIFS(INDIRECT($F$1&amp;$F252&amp;":"&amp;$F252),INDIRECT($F$1&amp;dbP!$D$2&amp;":"&amp;dbP!$D$2),"&gt;="&amp;AE$6,INDIRECT($F$1&amp;dbP!$D$2&amp;":"&amp;dbP!$D$2),"&lt;="&amp;AE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F252" s="1">
        <f ca="1">SUMIFS(INDIRECT($F$1&amp;$F252&amp;":"&amp;$F252),INDIRECT($F$1&amp;dbP!$D$2&amp;":"&amp;dbP!$D$2),"&gt;="&amp;AF$6,INDIRECT($F$1&amp;dbP!$D$2&amp;":"&amp;dbP!$D$2),"&lt;="&amp;AF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G252" s="1">
        <f ca="1">SUMIFS(INDIRECT($F$1&amp;$F252&amp;":"&amp;$F252),INDIRECT($F$1&amp;dbP!$D$2&amp;":"&amp;dbP!$D$2),"&gt;="&amp;AG$6,INDIRECT($F$1&amp;dbP!$D$2&amp;":"&amp;dbP!$D$2),"&lt;="&amp;AG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H252" s="1">
        <f ca="1">SUMIFS(INDIRECT($F$1&amp;$F252&amp;":"&amp;$F252),INDIRECT($F$1&amp;dbP!$D$2&amp;":"&amp;dbP!$D$2),"&gt;="&amp;AH$6,INDIRECT($F$1&amp;dbP!$D$2&amp;":"&amp;dbP!$D$2),"&lt;="&amp;AH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I252" s="1">
        <f ca="1">SUMIFS(INDIRECT($F$1&amp;$F252&amp;":"&amp;$F252),INDIRECT($F$1&amp;dbP!$D$2&amp;":"&amp;dbP!$D$2),"&gt;="&amp;AI$6,INDIRECT($F$1&amp;dbP!$D$2&amp;":"&amp;dbP!$D$2),"&lt;="&amp;AI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J252" s="1">
        <f ca="1">SUMIFS(INDIRECT($F$1&amp;$F252&amp;":"&amp;$F252),INDIRECT($F$1&amp;dbP!$D$2&amp;":"&amp;dbP!$D$2),"&gt;="&amp;AJ$6,INDIRECT($F$1&amp;dbP!$D$2&amp;":"&amp;dbP!$D$2),"&lt;="&amp;AJ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K252" s="1">
        <f ca="1">SUMIFS(INDIRECT($F$1&amp;$F252&amp;":"&amp;$F252),INDIRECT($F$1&amp;dbP!$D$2&amp;":"&amp;dbP!$D$2),"&gt;="&amp;AK$6,INDIRECT($F$1&amp;dbP!$D$2&amp;":"&amp;dbP!$D$2),"&lt;="&amp;AK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L252" s="1">
        <f ca="1">SUMIFS(INDIRECT($F$1&amp;$F252&amp;":"&amp;$F252),INDIRECT($F$1&amp;dbP!$D$2&amp;":"&amp;dbP!$D$2),"&gt;="&amp;AL$6,INDIRECT($F$1&amp;dbP!$D$2&amp;":"&amp;dbP!$D$2),"&lt;="&amp;AL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M252" s="1">
        <f ca="1">SUMIFS(INDIRECT($F$1&amp;$F252&amp;":"&amp;$F252),INDIRECT($F$1&amp;dbP!$D$2&amp;":"&amp;dbP!$D$2),"&gt;="&amp;AM$6,INDIRECT($F$1&amp;dbP!$D$2&amp;":"&amp;dbP!$D$2),"&lt;="&amp;AM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N252" s="1">
        <f ca="1">SUMIFS(INDIRECT($F$1&amp;$F252&amp;":"&amp;$F252),INDIRECT($F$1&amp;dbP!$D$2&amp;":"&amp;dbP!$D$2),"&gt;="&amp;AN$6,INDIRECT($F$1&amp;dbP!$D$2&amp;":"&amp;dbP!$D$2),"&lt;="&amp;AN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O252" s="1">
        <f ca="1">SUMIFS(INDIRECT($F$1&amp;$F252&amp;":"&amp;$F252),INDIRECT($F$1&amp;dbP!$D$2&amp;":"&amp;dbP!$D$2),"&gt;="&amp;AO$6,INDIRECT($F$1&amp;dbP!$D$2&amp;":"&amp;dbP!$D$2),"&lt;="&amp;AO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P252" s="1">
        <f ca="1">SUMIFS(INDIRECT($F$1&amp;$F252&amp;":"&amp;$F252),INDIRECT($F$1&amp;dbP!$D$2&amp;":"&amp;dbP!$D$2),"&gt;="&amp;AP$6,INDIRECT($F$1&amp;dbP!$D$2&amp;":"&amp;dbP!$D$2),"&lt;="&amp;AP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Q252" s="1">
        <f ca="1">SUMIFS(INDIRECT($F$1&amp;$F252&amp;":"&amp;$F252),INDIRECT($F$1&amp;dbP!$D$2&amp;":"&amp;dbP!$D$2),"&gt;="&amp;AQ$6,INDIRECT($F$1&amp;dbP!$D$2&amp;":"&amp;dbP!$D$2),"&lt;="&amp;AQ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R252" s="1">
        <f ca="1">SUMIFS(INDIRECT($F$1&amp;$F252&amp;":"&amp;$F252),INDIRECT($F$1&amp;dbP!$D$2&amp;":"&amp;dbP!$D$2),"&gt;="&amp;AR$6,INDIRECT($F$1&amp;dbP!$D$2&amp;":"&amp;dbP!$D$2),"&lt;="&amp;AR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S252" s="1">
        <f ca="1">SUMIFS(INDIRECT($F$1&amp;$F252&amp;":"&amp;$F252),INDIRECT($F$1&amp;dbP!$D$2&amp;":"&amp;dbP!$D$2),"&gt;="&amp;AS$6,INDIRECT($F$1&amp;dbP!$D$2&amp;":"&amp;dbP!$D$2),"&lt;="&amp;AS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T252" s="1">
        <f ca="1">SUMIFS(INDIRECT($F$1&amp;$F252&amp;":"&amp;$F252),INDIRECT($F$1&amp;dbP!$D$2&amp;":"&amp;dbP!$D$2),"&gt;="&amp;AT$6,INDIRECT($F$1&amp;dbP!$D$2&amp;":"&amp;dbP!$D$2),"&lt;="&amp;AT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U252" s="1">
        <f ca="1">SUMIFS(INDIRECT($F$1&amp;$F252&amp;":"&amp;$F252),INDIRECT($F$1&amp;dbP!$D$2&amp;":"&amp;dbP!$D$2),"&gt;="&amp;AU$6,INDIRECT($F$1&amp;dbP!$D$2&amp;":"&amp;dbP!$D$2),"&lt;="&amp;AU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V252" s="1">
        <f ca="1">SUMIFS(INDIRECT($F$1&amp;$F252&amp;":"&amp;$F252),INDIRECT($F$1&amp;dbP!$D$2&amp;":"&amp;dbP!$D$2),"&gt;="&amp;AV$6,INDIRECT($F$1&amp;dbP!$D$2&amp;":"&amp;dbP!$D$2),"&lt;="&amp;AV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W252" s="1">
        <f ca="1">SUMIFS(INDIRECT($F$1&amp;$F252&amp;":"&amp;$F252),INDIRECT($F$1&amp;dbP!$D$2&amp;":"&amp;dbP!$D$2),"&gt;="&amp;AW$6,INDIRECT($F$1&amp;dbP!$D$2&amp;":"&amp;dbP!$D$2),"&lt;="&amp;AW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X252" s="1">
        <f ca="1">SUMIFS(INDIRECT($F$1&amp;$F252&amp;":"&amp;$F252),INDIRECT($F$1&amp;dbP!$D$2&amp;":"&amp;dbP!$D$2),"&gt;="&amp;AX$6,INDIRECT($F$1&amp;dbP!$D$2&amp;":"&amp;dbP!$D$2),"&lt;="&amp;AX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Y252" s="1">
        <f ca="1">SUMIFS(INDIRECT($F$1&amp;$F252&amp;":"&amp;$F252),INDIRECT($F$1&amp;dbP!$D$2&amp;":"&amp;dbP!$D$2),"&gt;="&amp;AY$6,INDIRECT($F$1&amp;dbP!$D$2&amp;":"&amp;dbP!$D$2),"&lt;="&amp;AY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Z252" s="1">
        <f ca="1">SUMIFS(INDIRECT($F$1&amp;$F252&amp;":"&amp;$F252),INDIRECT($F$1&amp;dbP!$D$2&amp;":"&amp;dbP!$D$2),"&gt;="&amp;AZ$6,INDIRECT($F$1&amp;dbP!$D$2&amp;":"&amp;dbP!$D$2),"&lt;="&amp;AZ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A252" s="1">
        <f ca="1">SUMIFS(INDIRECT($F$1&amp;$F252&amp;":"&amp;$F252),INDIRECT($F$1&amp;dbP!$D$2&amp;":"&amp;dbP!$D$2),"&gt;="&amp;BA$6,INDIRECT($F$1&amp;dbP!$D$2&amp;":"&amp;dbP!$D$2),"&lt;="&amp;BA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B252" s="1">
        <f ca="1">SUMIFS(INDIRECT($F$1&amp;$F252&amp;":"&amp;$F252),INDIRECT($F$1&amp;dbP!$D$2&amp;":"&amp;dbP!$D$2),"&gt;="&amp;BB$6,INDIRECT($F$1&amp;dbP!$D$2&amp;":"&amp;dbP!$D$2),"&lt;="&amp;BB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C252" s="1">
        <f ca="1">SUMIFS(INDIRECT($F$1&amp;$F252&amp;":"&amp;$F252),INDIRECT($F$1&amp;dbP!$D$2&amp;":"&amp;dbP!$D$2),"&gt;="&amp;BC$6,INDIRECT($F$1&amp;dbP!$D$2&amp;":"&amp;dbP!$D$2),"&lt;="&amp;BC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D252" s="1">
        <f ca="1">SUMIFS(INDIRECT($F$1&amp;$F252&amp;":"&amp;$F252),INDIRECT($F$1&amp;dbP!$D$2&amp;":"&amp;dbP!$D$2),"&gt;="&amp;BD$6,INDIRECT($F$1&amp;dbP!$D$2&amp;":"&amp;dbP!$D$2),"&lt;="&amp;BD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E252" s="1">
        <f ca="1">SUMIFS(INDIRECT($F$1&amp;$F252&amp;":"&amp;$F252),INDIRECT($F$1&amp;dbP!$D$2&amp;":"&amp;dbP!$D$2),"&gt;="&amp;BE$6,INDIRECT($F$1&amp;dbP!$D$2&amp;":"&amp;dbP!$D$2),"&lt;="&amp;BE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</row>
    <row r="253" spans="2:57" x14ac:dyDescent="0.3">
      <c r="B253" s="1">
        <f>MAX(B$218:B252)+1</f>
        <v>40</v>
      </c>
      <c r="D253" s="1" t="str">
        <f ca="1">INDIRECT($B$1&amp;Items!T$2&amp;$B253)</f>
        <v>CF(-)</v>
      </c>
      <c r="F253" s="1" t="str">
        <f ca="1">INDIRECT($B$1&amp;Items!P$2&amp;$B253)</f>
        <v>AA</v>
      </c>
      <c r="H253" s="13" t="str">
        <f ca="1">INDIRECT($B$1&amp;Items!M$2&amp;$B253)</f>
        <v>Оплаты себестоимостных затрат</v>
      </c>
      <c r="I253" s="13" t="str">
        <f ca="1">IF(INDIRECT($B$1&amp;Items!N$2&amp;$B253)="",H253,INDIRECT($B$1&amp;Items!N$2&amp;$B253))</f>
        <v>Оплаты расходов этапа-2 бизнес-процесса</v>
      </c>
      <c r="J253" s="1" t="str">
        <f ca="1">IF(INDIRECT($B$1&amp;Items!O$2&amp;$B253)="",IF(H253&lt;&gt;I253,"  "&amp;I253,I253),"    "&amp;INDIRECT($B$1&amp;Items!O$2&amp;$B253))</f>
        <v xml:space="preserve">    Производственные затраты-10</v>
      </c>
      <c r="S253" s="1">
        <f ca="1">SUM($U253:INDIRECT(ADDRESS(ROW(),SUMIFS($1:$1,$5:$5,MAX($5:$5)))))</f>
        <v>1169040.2893000001</v>
      </c>
      <c r="V253" s="1">
        <f ca="1">SUMIFS(INDIRECT($F$1&amp;$F253&amp;":"&amp;$F253),INDIRECT($F$1&amp;dbP!$D$2&amp;":"&amp;dbP!$D$2),"&gt;="&amp;V$6,INDIRECT($F$1&amp;dbP!$D$2&amp;":"&amp;dbP!$D$2),"&lt;="&amp;V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W253" s="1">
        <f ca="1">SUMIFS(INDIRECT($F$1&amp;$F253&amp;":"&amp;$F253),INDIRECT($F$1&amp;dbP!$D$2&amp;":"&amp;dbP!$D$2),"&gt;="&amp;W$6,INDIRECT($F$1&amp;dbP!$D$2&amp;":"&amp;dbP!$D$2),"&lt;="&amp;W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350712.08679000003</v>
      </c>
      <c r="X253" s="1">
        <f ca="1">SUMIFS(INDIRECT($F$1&amp;$F253&amp;":"&amp;$F253),INDIRECT($F$1&amp;dbP!$D$2&amp;":"&amp;dbP!$D$2),"&gt;="&amp;X$6,INDIRECT($F$1&amp;dbP!$D$2&amp;":"&amp;dbP!$D$2),"&lt;="&amp;X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818328.20250999997</v>
      </c>
      <c r="Y253" s="1">
        <f ca="1">SUMIFS(INDIRECT($F$1&amp;$F253&amp;":"&amp;$F253),INDIRECT($F$1&amp;dbP!$D$2&amp;":"&amp;dbP!$D$2),"&gt;="&amp;Y$6,INDIRECT($F$1&amp;dbP!$D$2&amp;":"&amp;dbP!$D$2),"&lt;="&amp;Y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Z253" s="1">
        <f ca="1">SUMIFS(INDIRECT($F$1&amp;$F253&amp;":"&amp;$F253),INDIRECT($F$1&amp;dbP!$D$2&amp;":"&amp;dbP!$D$2),"&gt;="&amp;Z$6,INDIRECT($F$1&amp;dbP!$D$2&amp;":"&amp;dbP!$D$2),"&lt;="&amp;Z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A253" s="1">
        <f ca="1">SUMIFS(INDIRECT($F$1&amp;$F253&amp;":"&amp;$F253),INDIRECT($F$1&amp;dbP!$D$2&amp;":"&amp;dbP!$D$2),"&gt;="&amp;AA$6,INDIRECT($F$1&amp;dbP!$D$2&amp;":"&amp;dbP!$D$2),"&lt;="&amp;AA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B253" s="1">
        <f ca="1">SUMIFS(INDIRECT($F$1&amp;$F253&amp;":"&amp;$F253),INDIRECT($F$1&amp;dbP!$D$2&amp;":"&amp;dbP!$D$2),"&gt;="&amp;AB$6,INDIRECT($F$1&amp;dbP!$D$2&amp;":"&amp;dbP!$D$2),"&lt;="&amp;AB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C253" s="1">
        <f ca="1">SUMIFS(INDIRECT($F$1&amp;$F253&amp;":"&amp;$F253),INDIRECT($F$1&amp;dbP!$D$2&amp;":"&amp;dbP!$D$2),"&gt;="&amp;AC$6,INDIRECT($F$1&amp;dbP!$D$2&amp;":"&amp;dbP!$D$2),"&lt;="&amp;AC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D253" s="1">
        <f ca="1">SUMIFS(INDIRECT($F$1&amp;$F253&amp;":"&amp;$F253),INDIRECT($F$1&amp;dbP!$D$2&amp;":"&amp;dbP!$D$2),"&gt;="&amp;AD$6,INDIRECT($F$1&amp;dbP!$D$2&amp;":"&amp;dbP!$D$2),"&lt;="&amp;AD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E253" s="1">
        <f ca="1">SUMIFS(INDIRECT($F$1&amp;$F253&amp;":"&amp;$F253),INDIRECT($F$1&amp;dbP!$D$2&amp;":"&amp;dbP!$D$2),"&gt;="&amp;AE$6,INDIRECT($F$1&amp;dbP!$D$2&amp;":"&amp;dbP!$D$2),"&lt;="&amp;AE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F253" s="1">
        <f ca="1">SUMIFS(INDIRECT($F$1&amp;$F253&amp;":"&amp;$F253),INDIRECT($F$1&amp;dbP!$D$2&amp;":"&amp;dbP!$D$2),"&gt;="&amp;AF$6,INDIRECT($F$1&amp;dbP!$D$2&amp;":"&amp;dbP!$D$2),"&lt;="&amp;AF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G253" s="1">
        <f ca="1">SUMIFS(INDIRECT($F$1&amp;$F253&amp;":"&amp;$F253),INDIRECT($F$1&amp;dbP!$D$2&amp;":"&amp;dbP!$D$2),"&gt;="&amp;AG$6,INDIRECT($F$1&amp;dbP!$D$2&amp;":"&amp;dbP!$D$2),"&lt;="&amp;AG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H253" s="1">
        <f ca="1">SUMIFS(INDIRECT($F$1&amp;$F253&amp;":"&amp;$F253),INDIRECT($F$1&amp;dbP!$D$2&amp;":"&amp;dbP!$D$2),"&gt;="&amp;AH$6,INDIRECT($F$1&amp;dbP!$D$2&amp;":"&amp;dbP!$D$2),"&lt;="&amp;AH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I253" s="1">
        <f ca="1">SUMIFS(INDIRECT($F$1&amp;$F253&amp;":"&amp;$F253),INDIRECT($F$1&amp;dbP!$D$2&amp;":"&amp;dbP!$D$2),"&gt;="&amp;AI$6,INDIRECT($F$1&amp;dbP!$D$2&amp;":"&amp;dbP!$D$2),"&lt;="&amp;AI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J253" s="1">
        <f ca="1">SUMIFS(INDIRECT($F$1&amp;$F253&amp;":"&amp;$F253),INDIRECT($F$1&amp;dbP!$D$2&amp;":"&amp;dbP!$D$2),"&gt;="&amp;AJ$6,INDIRECT($F$1&amp;dbP!$D$2&amp;":"&amp;dbP!$D$2),"&lt;="&amp;AJ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K253" s="1">
        <f ca="1">SUMIFS(INDIRECT($F$1&amp;$F253&amp;":"&amp;$F253),INDIRECT($F$1&amp;dbP!$D$2&amp;":"&amp;dbP!$D$2),"&gt;="&amp;AK$6,INDIRECT($F$1&amp;dbP!$D$2&amp;":"&amp;dbP!$D$2),"&lt;="&amp;AK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L253" s="1">
        <f ca="1">SUMIFS(INDIRECT($F$1&amp;$F253&amp;":"&amp;$F253),INDIRECT($F$1&amp;dbP!$D$2&amp;":"&amp;dbP!$D$2),"&gt;="&amp;AL$6,INDIRECT($F$1&amp;dbP!$D$2&amp;":"&amp;dbP!$D$2),"&lt;="&amp;AL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M253" s="1">
        <f ca="1">SUMIFS(INDIRECT($F$1&amp;$F253&amp;":"&amp;$F253),INDIRECT($F$1&amp;dbP!$D$2&amp;":"&amp;dbP!$D$2),"&gt;="&amp;AM$6,INDIRECT($F$1&amp;dbP!$D$2&amp;":"&amp;dbP!$D$2),"&lt;="&amp;AM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N253" s="1">
        <f ca="1">SUMIFS(INDIRECT($F$1&amp;$F253&amp;":"&amp;$F253),INDIRECT($F$1&amp;dbP!$D$2&amp;":"&amp;dbP!$D$2),"&gt;="&amp;AN$6,INDIRECT($F$1&amp;dbP!$D$2&amp;":"&amp;dbP!$D$2),"&lt;="&amp;AN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O253" s="1">
        <f ca="1">SUMIFS(INDIRECT($F$1&amp;$F253&amp;":"&amp;$F253),INDIRECT($F$1&amp;dbP!$D$2&amp;":"&amp;dbP!$D$2),"&gt;="&amp;AO$6,INDIRECT($F$1&amp;dbP!$D$2&amp;":"&amp;dbP!$D$2),"&lt;="&amp;AO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P253" s="1">
        <f ca="1">SUMIFS(INDIRECT($F$1&amp;$F253&amp;":"&amp;$F253),INDIRECT($F$1&amp;dbP!$D$2&amp;":"&amp;dbP!$D$2),"&gt;="&amp;AP$6,INDIRECT($F$1&amp;dbP!$D$2&amp;":"&amp;dbP!$D$2),"&lt;="&amp;AP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Q253" s="1">
        <f ca="1">SUMIFS(INDIRECT($F$1&amp;$F253&amp;":"&amp;$F253),INDIRECT($F$1&amp;dbP!$D$2&amp;":"&amp;dbP!$D$2),"&gt;="&amp;AQ$6,INDIRECT($F$1&amp;dbP!$D$2&amp;":"&amp;dbP!$D$2),"&lt;="&amp;AQ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R253" s="1">
        <f ca="1">SUMIFS(INDIRECT($F$1&amp;$F253&amp;":"&amp;$F253),INDIRECT($F$1&amp;dbP!$D$2&amp;":"&amp;dbP!$D$2),"&gt;="&amp;AR$6,INDIRECT($F$1&amp;dbP!$D$2&amp;":"&amp;dbP!$D$2),"&lt;="&amp;AR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S253" s="1">
        <f ca="1">SUMIFS(INDIRECT($F$1&amp;$F253&amp;":"&amp;$F253),INDIRECT($F$1&amp;dbP!$D$2&amp;":"&amp;dbP!$D$2),"&gt;="&amp;AS$6,INDIRECT($F$1&amp;dbP!$D$2&amp;":"&amp;dbP!$D$2),"&lt;="&amp;AS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T253" s="1">
        <f ca="1">SUMIFS(INDIRECT($F$1&amp;$F253&amp;":"&amp;$F253),INDIRECT($F$1&amp;dbP!$D$2&amp;":"&amp;dbP!$D$2),"&gt;="&amp;AT$6,INDIRECT($F$1&amp;dbP!$D$2&amp;":"&amp;dbP!$D$2),"&lt;="&amp;AT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U253" s="1">
        <f ca="1">SUMIFS(INDIRECT($F$1&amp;$F253&amp;":"&amp;$F253),INDIRECT($F$1&amp;dbP!$D$2&amp;":"&amp;dbP!$D$2),"&gt;="&amp;AU$6,INDIRECT($F$1&amp;dbP!$D$2&amp;":"&amp;dbP!$D$2),"&lt;="&amp;AU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V253" s="1">
        <f ca="1">SUMIFS(INDIRECT($F$1&amp;$F253&amp;":"&amp;$F253),INDIRECT($F$1&amp;dbP!$D$2&amp;":"&amp;dbP!$D$2),"&gt;="&amp;AV$6,INDIRECT($F$1&amp;dbP!$D$2&amp;":"&amp;dbP!$D$2),"&lt;="&amp;AV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W253" s="1">
        <f ca="1">SUMIFS(INDIRECT($F$1&amp;$F253&amp;":"&amp;$F253),INDIRECT($F$1&amp;dbP!$D$2&amp;":"&amp;dbP!$D$2),"&gt;="&amp;AW$6,INDIRECT($F$1&amp;dbP!$D$2&amp;":"&amp;dbP!$D$2),"&lt;="&amp;AW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X253" s="1">
        <f ca="1">SUMIFS(INDIRECT($F$1&amp;$F253&amp;":"&amp;$F253),INDIRECT($F$1&amp;dbP!$D$2&amp;":"&amp;dbP!$D$2),"&gt;="&amp;AX$6,INDIRECT($F$1&amp;dbP!$D$2&amp;":"&amp;dbP!$D$2),"&lt;="&amp;AX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Y253" s="1">
        <f ca="1">SUMIFS(INDIRECT($F$1&amp;$F253&amp;":"&amp;$F253),INDIRECT($F$1&amp;dbP!$D$2&amp;":"&amp;dbP!$D$2),"&gt;="&amp;AY$6,INDIRECT($F$1&amp;dbP!$D$2&amp;":"&amp;dbP!$D$2),"&lt;="&amp;AY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Z253" s="1">
        <f ca="1">SUMIFS(INDIRECT($F$1&amp;$F253&amp;":"&amp;$F253),INDIRECT($F$1&amp;dbP!$D$2&amp;":"&amp;dbP!$D$2),"&gt;="&amp;AZ$6,INDIRECT($F$1&amp;dbP!$D$2&amp;":"&amp;dbP!$D$2),"&lt;="&amp;AZ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A253" s="1">
        <f ca="1">SUMIFS(INDIRECT($F$1&amp;$F253&amp;":"&amp;$F253),INDIRECT($F$1&amp;dbP!$D$2&amp;":"&amp;dbP!$D$2),"&gt;="&amp;BA$6,INDIRECT($F$1&amp;dbP!$D$2&amp;":"&amp;dbP!$D$2),"&lt;="&amp;BA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B253" s="1">
        <f ca="1">SUMIFS(INDIRECT($F$1&amp;$F253&amp;":"&amp;$F253),INDIRECT($F$1&amp;dbP!$D$2&amp;":"&amp;dbP!$D$2),"&gt;="&amp;BB$6,INDIRECT($F$1&amp;dbP!$D$2&amp;":"&amp;dbP!$D$2),"&lt;="&amp;BB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C253" s="1">
        <f ca="1">SUMIFS(INDIRECT($F$1&amp;$F253&amp;":"&amp;$F253),INDIRECT($F$1&amp;dbP!$D$2&amp;":"&amp;dbP!$D$2),"&gt;="&amp;BC$6,INDIRECT($F$1&amp;dbP!$D$2&amp;":"&amp;dbP!$D$2),"&lt;="&amp;BC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D253" s="1">
        <f ca="1">SUMIFS(INDIRECT($F$1&amp;$F253&amp;":"&amp;$F253),INDIRECT($F$1&amp;dbP!$D$2&amp;":"&amp;dbP!$D$2),"&gt;="&amp;BD$6,INDIRECT($F$1&amp;dbP!$D$2&amp;":"&amp;dbP!$D$2),"&lt;="&amp;BD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E253" s="1">
        <f ca="1">SUMIFS(INDIRECT($F$1&amp;$F253&amp;":"&amp;$F253),INDIRECT($F$1&amp;dbP!$D$2&amp;":"&amp;dbP!$D$2),"&gt;="&amp;BE$6,INDIRECT($F$1&amp;dbP!$D$2&amp;":"&amp;dbP!$D$2),"&lt;="&amp;BE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</row>
    <row r="254" spans="2:57" x14ac:dyDescent="0.3">
      <c r="B254" s="1">
        <f>MAX(B$218:B253)+1</f>
        <v>41</v>
      </c>
      <c r="D254" s="1">
        <f ca="1">INDIRECT($B$1&amp;Items!T$2&amp;$B254)</f>
        <v>0</v>
      </c>
      <c r="F254" s="1" t="str">
        <f ca="1">INDIRECT($B$1&amp;Items!P$2&amp;$B254)</f>
        <v>AA</v>
      </c>
      <c r="H254" s="13" t="str">
        <f ca="1">INDIRECT($B$1&amp;Items!M$2&amp;$B254)</f>
        <v>Оплаты себестоимостных затрат</v>
      </c>
      <c r="I254" s="13" t="str">
        <f ca="1">IF(INDIRECT($B$1&amp;Items!N$2&amp;$B254)="",H254,INDIRECT($B$1&amp;Items!N$2&amp;$B254))</f>
        <v>Оплаты расходов этапа-3 бизнес-процесса</v>
      </c>
      <c r="J254" s="1" t="str">
        <f ca="1">IF(INDIRECT($B$1&amp;Items!O$2&amp;$B254)="",IF(H254&lt;&gt;I254,"  "&amp;I254,I254),"    "&amp;INDIRECT($B$1&amp;Items!O$2&amp;$B254))</f>
        <v xml:space="preserve">  Оплаты расходов этапа-3 бизнес-процесса</v>
      </c>
      <c r="S254" s="1">
        <f ca="1">SUM($U254:INDIRECT(ADDRESS(ROW(),SUMIFS($1:$1,$5:$5,MAX($5:$5)))))</f>
        <v>16935787.377898</v>
      </c>
      <c r="V254" s="1">
        <f ca="1">SUMIFS(INDIRECT($F$1&amp;$F254&amp;":"&amp;$F254),INDIRECT($F$1&amp;dbP!$D$2&amp;":"&amp;dbP!$D$2),"&gt;="&amp;V$6,INDIRECT($F$1&amp;dbP!$D$2&amp;":"&amp;dbP!$D$2),"&lt;="&amp;V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1627589.682</v>
      </c>
      <c r="W254" s="1">
        <f ca="1">SUMIFS(INDIRECT($F$1&amp;$F254&amp;":"&amp;$F254),INDIRECT($F$1&amp;dbP!$D$2&amp;":"&amp;dbP!$D$2),"&gt;="&amp;W$6,INDIRECT($F$1&amp;dbP!$D$2&amp;":"&amp;dbP!$D$2),"&lt;="&amp;W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2110953.7049730001</v>
      </c>
      <c r="X254" s="1">
        <f ca="1">SUMIFS(INDIRECT($F$1&amp;$F254&amp;":"&amp;$F254),INDIRECT($F$1&amp;dbP!$D$2&amp;":"&amp;dbP!$D$2),"&gt;="&amp;X$6,INDIRECT($F$1&amp;dbP!$D$2&amp;":"&amp;dbP!$D$2),"&lt;="&amp;X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2458118.7280000001</v>
      </c>
      <c r="Y254" s="1">
        <f ca="1">SUMIFS(INDIRECT($F$1&amp;$F254&amp;":"&amp;$F254),INDIRECT($F$1&amp;dbP!$D$2&amp;":"&amp;dbP!$D$2),"&gt;="&amp;Y$6,INDIRECT($F$1&amp;dbP!$D$2&amp;":"&amp;dbP!$D$2),"&lt;="&amp;Y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3683529.6669730004</v>
      </c>
      <c r="Z254" s="1">
        <f ca="1">SUMIFS(INDIRECT($F$1&amp;$F254&amp;":"&amp;$F254),INDIRECT($F$1&amp;dbP!$D$2&amp;":"&amp;dbP!$D$2),"&gt;="&amp;Z$6,INDIRECT($F$1&amp;dbP!$D$2&amp;":"&amp;dbP!$D$2),"&lt;="&amp;Z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4154844.1101130005</v>
      </c>
      <c r="AA254" s="1">
        <f ca="1">SUMIFS(INDIRECT($F$1&amp;$F254&amp;":"&amp;$F254),INDIRECT($F$1&amp;dbP!$D$2&amp;":"&amp;dbP!$D$2),"&gt;="&amp;AA$6,INDIRECT($F$1&amp;dbP!$D$2&amp;":"&amp;dbP!$D$2),"&lt;="&amp;AA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1191710.8326738002</v>
      </c>
      <c r="AB254" s="1">
        <f ca="1">SUMIFS(INDIRECT($F$1&amp;$F254&amp;":"&amp;$F254),INDIRECT($F$1&amp;dbP!$D$2&amp;":"&amp;dbP!$D$2),"&gt;="&amp;AB$6,INDIRECT($F$1&amp;dbP!$D$2&amp;":"&amp;dbP!$D$2),"&lt;="&amp;AB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1277310.6531652</v>
      </c>
      <c r="AC254" s="1">
        <f ca="1">SUMIFS(INDIRECT($F$1&amp;$F254&amp;":"&amp;$F254),INDIRECT($F$1&amp;dbP!$D$2&amp;":"&amp;dbP!$D$2),"&gt;="&amp;AC$6,INDIRECT($F$1&amp;dbP!$D$2&amp;":"&amp;dbP!$D$2),"&lt;="&amp;AC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431730</v>
      </c>
      <c r="AD254" s="1">
        <f ca="1">SUMIFS(INDIRECT($F$1&amp;$F254&amp;":"&amp;$F254),INDIRECT($F$1&amp;dbP!$D$2&amp;":"&amp;dbP!$D$2),"&gt;="&amp;AD$6,INDIRECT($F$1&amp;dbP!$D$2&amp;":"&amp;dbP!$D$2),"&lt;="&amp;AD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E254" s="1">
        <f ca="1">SUMIFS(INDIRECT($F$1&amp;$F254&amp;":"&amp;$F254),INDIRECT($F$1&amp;dbP!$D$2&amp;":"&amp;dbP!$D$2),"&gt;="&amp;AE$6,INDIRECT($F$1&amp;dbP!$D$2&amp;":"&amp;dbP!$D$2),"&lt;="&amp;AE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F254" s="1">
        <f ca="1">SUMIFS(INDIRECT($F$1&amp;$F254&amp;":"&amp;$F254),INDIRECT($F$1&amp;dbP!$D$2&amp;":"&amp;dbP!$D$2),"&gt;="&amp;AF$6,INDIRECT($F$1&amp;dbP!$D$2&amp;":"&amp;dbP!$D$2),"&lt;="&amp;AF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G254" s="1">
        <f ca="1">SUMIFS(INDIRECT($F$1&amp;$F254&amp;":"&amp;$F254),INDIRECT($F$1&amp;dbP!$D$2&amp;":"&amp;dbP!$D$2),"&gt;="&amp;AG$6,INDIRECT($F$1&amp;dbP!$D$2&amp;":"&amp;dbP!$D$2),"&lt;="&amp;AG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H254" s="1">
        <f ca="1">SUMIFS(INDIRECT($F$1&amp;$F254&amp;":"&amp;$F254),INDIRECT($F$1&amp;dbP!$D$2&amp;":"&amp;dbP!$D$2),"&gt;="&amp;AH$6,INDIRECT($F$1&amp;dbP!$D$2&amp;":"&amp;dbP!$D$2),"&lt;="&amp;AH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I254" s="1">
        <f ca="1">SUMIFS(INDIRECT($F$1&amp;$F254&amp;":"&amp;$F254),INDIRECT($F$1&amp;dbP!$D$2&amp;":"&amp;dbP!$D$2),"&gt;="&amp;AI$6,INDIRECT($F$1&amp;dbP!$D$2&amp;":"&amp;dbP!$D$2),"&lt;="&amp;AI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J254" s="1">
        <f ca="1">SUMIFS(INDIRECT($F$1&amp;$F254&amp;":"&amp;$F254),INDIRECT($F$1&amp;dbP!$D$2&amp;":"&amp;dbP!$D$2),"&gt;="&amp;AJ$6,INDIRECT($F$1&amp;dbP!$D$2&amp;":"&amp;dbP!$D$2),"&lt;="&amp;AJ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K254" s="1">
        <f ca="1">SUMIFS(INDIRECT($F$1&amp;$F254&amp;":"&amp;$F254),INDIRECT($F$1&amp;dbP!$D$2&amp;":"&amp;dbP!$D$2),"&gt;="&amp;AK$6,INDIRECT($F$1&amp;dbP!$D$2&amp;":"&amp;dbP!$D$2),"&lt;="&amp;AK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L254" s="1">
        <f ca="1">SUMIFS(INDIRECT($F$1&amp;$F254&amp;":"&amp;$F254),INDIRECT($F$1&amp;dbP!$D$2&amp;":"&amp;dbP!$D$2),"&gt;="&amp;AL$6,INDIRECT($F$1&amp;dbP!$D$2&amp;":"&amp;dbP!$D$2),"&lt;="&amp;AL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M254" s="1">
        <f ca="1">SUMIFS(INDIRECT($F$1&amp;$F254&amp;":"&amp;$F254),INDIRECT($F$1&amp;dbP!$D$2&amp;":"&amp;dbP!$D$2),"&gt;="&amp;AM$6,INDIRECT($F$1&amp;dbP!$D$2&amp;":"&amp;dbP!$D$2),"&lt;="&amp;AM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N254" s="1">
        <f ca="1">SUMIFS(INDIRECT($F$1&amp;$F254&amp;":"&amp;$F254),INDIRECT($F$1&amp;dbP!$D$2&amp;":"&amp;dbP!$D$2),"&gt;="&amp;AN$6,INDIRECT($F$1&amp;dbP!$D$2&amp;":"&amp;dbP!$D$2),"&lt;="&amp;AN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O254" s="1">
        <f ca="1">SUMIFS(INDIRECT($F$1&amp;$F254&amp;":"&amp;$F254),INDIRECT($F$1&amp;dbP!$D$2&amp;":"&amp;dbP!$D$2),"&gt;="&amp;AO$6,INDIRECT($F$1&amp;dbP!$D$2&amp;":"&amp;dbP!$D$2),"&lt;="&amp;AO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P254" s="1">
        <f ca="1">SUMIFS(INDIRECT($F$1&amp;$F254&amp;":"&amp;$F254),INDIRECT($F$1&amp;dbP!$D$2&amp;":"&amp;dbP!$D$2),"&gt;="&amp;AP$6,INDIRECT($F$1&amp;dbP!$D$2&amp;":"&amp;dbP!$D$2),"&lt;="&amp;AP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Q254" s="1">
        <f ca="1">SUMIFS(INDIRECT($F$1&amp;$F254&amp;":"&amp;$F254),INDIRECT($F$1&amp;dbP!$D$2&amp;":"&amp;dbP!$D$2),"&gt;="&amp;AQ$6,INDIRECT($F$1&amp;dbP!$D$2&amp;":"&amp;dbP!$D$2),"&lt;="&amp;AQ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R254" s="1">
        <f ca="1">SUMIFS(INDIRECT($F$1&amp;$F254&amp;":"&amp;$F254),INDIRECT($F$1&amp;dbP!$D$2&amp;":"&amp;dbP!$D$2),"&gt;="&amp;AR$6,INDIRECT($F$1&amp;dbP!$D$2&amp;":"&amp;dbP!$D$2),"&lt;="&amp;AR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S254" s="1">
        <f ca="1">SUMIFS(INDIRECT($F$1&amp;$F254&amp;":"&amp;$F254),INDIRECT($F$1&amp;dbP!$D$2&amp;":"&amp;dbP!$D$2),"&gt;="&amp;AS$6,INDIRECT($F$1&amp;dbP!$D$2&amp;":"&amp;dbP!$D$2),"&lt;="&amp;AS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T254" s="1">
        <f ca="1">SUMIFS(INDIRECT($F$1&amp;$F254&amp;":"&amp;$F254),INDIRECT($F$1&amp;dbP!$D$2&amp;":"&amp;dbP!$D$2),"&gt;="&amp;AT$6,INDIRECT($F$1&amp;dbP!$D$2&amp;":"&amp;dbP!$D$2),"&lt;="&amp;AT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U254" s="1">
        <f ca="1">SUMIFS(INDIRECT($F$1&amp;$F254&amp;":"&amp;$F254),INDIRECT($F$1&amp;dbP!$D$2&amp;":"&amp;dbP!$D$2),"&gt;="&amp;AU$6,INDIRECT($F$1&amp;dbP!$D$2&amp;":"&amp;dbP!$D$2),"&lt;="&amp;AU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V254" s="1">
        <f ca="1">SUMIFS(INDIRECT($F$1&amp;$F254&amp;":"&amp;$F254),INDIRECT($F$1&amp;dbP!$D$2&amp;":"&amp;dbP!$D$2),"&gt;="&amp;AV$6,INDIRECT($F$1&amp;dbP!$D$2&amp;":"&amp;dbP!$D$2),"&lt;="&amp;AV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W254" s="1">
        <f ca="1">SUMIFS(INDIRECT($F$1&amp;$F254&amp;":"&amp;$F254),INDIRECT($F$1&amp;dbP!$D$2&amp;":"&amp;dbP!$D$2),"&gt;="&amp;AW$6,INDIRECT($F$1&amp;dbP!$D$2&amp;":"&amp;dbP!$D$2),"&lt;="&amp;AW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X254" s="1">
        <f ca="1">SUMIFS(INDIRECT($F$1&amp;$F254&amp;":"&amp;$F254),INDIRECT($F$1&amp;dbP!$D$2&amp;":"&amp;dbP!$D$2),"&gt;="&amp;AX$6,INDIRECT($F$1&amp;dbP!$D$2&amp;":"&amp;dbP!$D$2),"&lt;="&amp;AX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Y254" s="1">
        <f ca="1">SUMIFS(INDIRECT($F$1&amp;$F254&amp;":"&amp;$F254),INDIRECT($F$1&amp;dbP!$D$2&amp;":"&amp;dbP!$D$2),"&gt;="&amp;AY$6,INDIRECT($F$1&amp;dbP!$D$2&amp;":"&amp;dbP!$D$2),"&lt;="&amp;AY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Z254" s="1">
        <f ca="1">SUMIFS(INDIRECT($F$1&amp;$F254&amp;":"&amp;$F254),INDIRECT($F$1&amp;dbP!$D$2&amp;":"&amp;dbP!$D$2),"&gt;="&amp;AZ$6,INDIRECT($F$1&amp;dbP!$D$2&amp;":"&amp;dbP!$D$2),"&lt;="&amp;AZ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A254" s="1">
        <f ca="1">SUMIFS(INDIRECT($F$1&amp;$F254&amp;":"&amp;$F254),INDIRECT($F$1&amp;dbP!$D$2&amp;":"&amp;dbP!$D$2),"&gt;="&amp;BA$6,INDIRECT($F$1&amp;dbP!$D$2&amp;":"&amp;dbP!$D$2),"&lt;="&amp;BA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B254" s="1">
        <f ca="1">SUMIFS(INDIRECT($F$1&amp;$F254&amp;":"&amp;$F254),INDIRECT($F$1&amp;dbP!$D$2&amp;":"&amp;dbP!$D$2),"&gt;="&amp;BB$6,INDIRECT($F$1&amp;dbP!$D$2&amp;":"&amp;dbP!$D$2),"&lt;="&amp;BB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C254" s="1">
        <f ca="1">SUMIFS(INDIRECT($F$1&amp;$F254&amp;":"&amp;$F254),INDIRECT($F$1&amp;dbP!$D$2&amp;":"&amp;dbP!$D$2),"&gt;="&amp;BC$6,INDIRECT($F$1&amp;dbP!$D$2&amp;":"&amp;dbP!$D$2),"&lt;="&amp;BC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D254" s="1">
        <f ca="1">SUMIFS(INDIRECT($F$1&amp;$F254&amp;":"&amp;$F254),INDIRECT($F$1&amp;dbP!$D$2&amp;":"&amp;dbP!$D$2),"&gt;="&amp;BD$6,INDIRECT($F$1&amp;dbP!$D$2&amp;":"&amp;dbP!$D$2),"&lt;="&amp;BD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E254" s="1">
        <f ca="1">SUMIFS(INDIRECT($F$1&amp;$F254&amp;":"&amp;$F254),INDIRECT($F$1&amp;dbP!$D$2&amp;":"&amp;dbP!$D$2),"&gt;="&amp;BE$6,INDIRECT($F$1&amp;dbP!$D$2&amp;":"&amp;dbP!$D$2),"&lt;="&amp;BE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</row>
    <row r="255" spans="2:57" x14ac:dyDescent="0.3">
      <c r="B255" s="1">
        <f>MAX(B$218:B254)+1</f>
        <v>42</v>
      </c>
      <c r="D255" s="1" t="str">
        <f ca="1">INDIRECT($B$1&amp;Items!T$2&amp;$B255)</f>
        <v>CF(-)</v>
      </c>
      <c r="F255" s="1" t="str">
        <f ca="1">INDIRECT($B$1&amp;Items!P$2&amp;$B255)</f>
        <v>AA</v>
      </c>
      <c r="H255" s="13" t="str">
        <f ca="1">INDIRECT($B$1&amp;Items!M$2&amp;$B255)</f>
        <v>Оплаты себестоимостных затрат</v>
      </c>
      <c r="I255" s="13" t="str">
        <f ca="1">IF(INDIRECT($B$1&amp;Items!N$2&amp;$B255)="",H255,INDIRECT($B$1&amp;Items!N$2&amp;$B255))</f>
        <v>Оплаты расходов этапа-3 бизнес-процесса</v>
      </c>
      <c r="J255" s="1" t="str">
        <f ca="1">IF(INDIRECT($B$1&amp;Items!O$2&amp;$B255)="",IF(H255&lt;&gt;I255,"  "&amp;I255,I255),"    "&amp;INDIRECT($B$1&amp;Items!O$2&amp;$B255))</f>
        <v xml:space="preserve">    Производственные затраты-11</v>
      </c>
      <c r="S255" s="1">
        <f ca="1">SUM($U255:INDIRECT(ADDRESS(ROW(),SUMIFS($1:$1,$5:$5,MAX($5:$5)))))</f>
        <v>1093990.3499460001</v>
      </c>
      <c r="V255" s="1">
        <f ca="1">SUMIFS(INDIRECT($F$1&amp;$F255&amp;":"&amp;$F255),INDIRECT($F$1&amp;dbP!$D$2&amp;":"&amp;dbP!$D$2),"&gt;="&amp;V$6,INDIRECT($F$1&amp;dbP!$D$2&amp;":"&amp;dbP!$D$2),"&lt;="&amp;V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W255" s="1">
        <f ca="1">SUMIFS(INDIRECT($F$1&amp;$F255&amp;":"&amp;$F255),INDIRECT($F$1&amp;dbP!$D$2&amp;":"&amp;dbP!$D$2),"&gt;="&amp;W$6,INDIRECT($F$1&amp;dbP!$D$2&amp;":"&amp;dbP!$D$2),"&lt;="&amp;W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546995.17497300007</v>
      </c>
      <c r="X255" s="1">
        <f ca="1">SUMIFS(INDIRECT($F$1&amp;$F255&amp;":"&amp;$F255),INDIRECT($F$1&amp;dbP!$D$2&amp;":"&amp;dbP!$D$2),"&gt;="&amp;X$6,INDIRECT($F$1&amp;dbP!$D$2&amp;":"&amp;dbP!$D$2),"&lt;="&amp;X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Y255" s="1">
        <f ca="1">SUMIFS(INDIRECT($F$1&amp;$F255&amp;":"&amp;$F255),INDIRECT($F$1&amp;dbP!$D$2&amp;":"&amp;dbP!$D$2),"&gt;="&amp;Y$6,INDIRECT($F$1&amp;dbP!$D$2&amp;":"&amp;dbP!$D$2),"&lt;="&amp;Y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546995.17497300007</v>
      </c>
      <c r="Z255" s="1">
        <f ca="1">SUMIFS(INDIRECT($F$1&amp;$F255&amp;":"&amp;$F255),INDIRECT($F$1&amp;dbP!$D$2&amp;":"&amp;dbP!$D$2),"&gt;="&amp;Z$6,INDIRECT($F$1&amp;dbP!$D$2&amp;":"&amp;dbP!$D$2),"&lt;="&amp;Z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A255" s="1">
        <f ca="1">SUMIFS(INDIRECT($F$1&amp;$F255&amp;":"&amp;$F255),INDIRECT($F$1&amp;dbP!$D$2&amp;":"&amp;dbP!$D$2),"&gt;="&amp;AA$6,INDIRECT($F$1&amp;dbP!$D$2&amp;":"&amp;dbP!$D$2),"&lt;="&amp;AA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B255" s="1">
        <f ca="1">SUMIFS(INDIRECT($F$1&amp;$F255&amp;":"&amp;$F255),INDIRECT($F$1&amp;dbP!$D$2&amp;":"&amp;dbP!$D$2),"&gt;="&amp;AB$6,INDIRECT($F$1&amp;dbP!$D$2&amp;":"&amp;dbP!$D$2),"&lt;="&amp;AB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C255" s="1">
        <f ca="1">SUMIFS(INDIRECT($F$1&amp;$F255&amp;":"&amp;$F255),INDIRECT($F$1&amp;dbP!$D$2&amp;":"&amp;dbP!$D$2),"&gt;="&amp;AC$6,INDIRECT($F$1&amp;dbP!$D$2&amp;":"&amp;dbP!$D$2),"&lt;="&amp;AC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D255" s="1">
        <f ca="1">SUMIFS(INDIRECT($F$1&amp;$F255&amp;":"&amp;$F255),INDIRECT($F$1&amp;dbP!$D$2&amp;":"&amp;dbP!$D$2),"&gt;="&amp;AD$6,INDIRECT($F$1&amp;dbP!$D$2&amp;":"&amp;dbP!$D$2),"&lt;="&amp;AD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E255" s="1">
        <f ca="1">SUMIFS(INDIRECT($F$1&amp;$F255&amp;":"&amp;$F255),INDIRECT($F$1&amp;dbP!$D$2&amp;":"&amp;dbP!$D$2),"&gt;="&amp;AE$6,INDIRECT($F$1&amp;dbP!$D$2&amp;":"&amp;dbP!$D$2),"&lt;="&amp;AE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F255" s="1">
        <f ca="1">SUMIFS(INDIRECT($F$1&amp;$F255&amp;":"&amp;$F255),INDIRECT($F$1&amp;dbP!$D$2&amp;":"&amp;dbP!$D$2),"&gt;="&amp;AF$6,INDIRECT($F$1&amp;dbP!$D$2&amp;":"&amp;dbP!$D$2),"&lt;="&amp;AF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G255" s="1">
        <f ca="1">SUMIFS(INDIRECT($F$1&amp;$F255&amp;":"&amp;$F255),INDIRECT($F$1&amp;dbP!$D$2&amp;":"&amp;dbP!$D$2),"&gt;="&amp;AG$6,INDIRECT($F$1&amp;dbP!$D$2&amp;":"&amp;dbP!$D$2),"&lt;="&amp;AG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H255" s="1">
        <f ca="1">SUMIFS(INDIRECT($F$1&amp;$F255&amp;":"&amp;$F255),INDIRECT($F$1&amp;dbP!$D$2&amp;":"&amp;dbP!$D$2),"&gt;="&amp;AH$6,INDIRECT($F$1&amp;dbP!$D$2&amp;":"&amp;dbP!$D$2),"&lt;="&amp;AH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I255" s="1">
        <f ca="1">SUMIFS(INDIRECT($F$1&amp;$F255&amp;":"&amp;$F255),INDIRECT($F$1&amp;dbP!$D$2&amp;":"&amp;dbP!$D$2),"&gt;="&amp;AI$6,INDIRECT($F$1&amp;dbP!$D$2&amp;":"&amp;dbP!$D$2),"&lt;="&amp;AI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J255" s="1">
        <f ca="1">SUMIFS(INDIRECT($F$1&amp;$F255&amp;":"&amp;$F255),INDIRECT($F$1&amp;dbP!$D$2&amp;":"&amp;dbP!$D$2),"&gt;="&amp;AJ$6,INDIRECT($F$1&amp;dbP!$D$2&amp;":"&amp;dbP!$D$2),"&lt;="&amp;AJ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K255" s="1">
        <f ca="1">SUMIFS(INDIRECT($F$1&amp;$F255&amp;":"&amp;$F255),INDIRECT($F$1&amp;dbP!$D$2&amp;":"&amp;dbP!$D$2),"&gt;="&amp;AK$6,INDIRECT($F$1&amp;dbP!$D$2&amp;":"&amp;dbP!$D$2),"&lt;="&amp;AK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L255" s="1">
        <f ca="1">SUMIFS(INDIRECT($F$1&amp;$F255&amp;":"&amp;$F255),INDIRECT($F$1&amp;dbP!$D$2&amp;":"&amp;dbP!$D$2),"&gt;="&amp;AL$6,INDIRECT($F$1&amp;dbP!$D$2&amp;":"&amp;dbP!$D$2),"&lt;="&amp;AL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M255" s="1">
        <f ca="1">SUMIFS(INDIRECT($F$1&amp;$F255&amp;":"&amp;$F255),INDIRECT($F$1&amp;dbP!$D$2&amp;":"&amp;dbP!$D$2),"&gt;="&amp;AM$6,INDIRECT($F$1&amp;dbP!$D$2&amp;":"&amp;dbP!$D$2),"&lt;="&amp;AM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N255" s="1">
        <f ca="1">SUMIFS(INDIRECT($F$1&amp;$F255&amp;":"&amp;$F255),INDIRECT($F$1&amp;dbP!$D$2&amp;":"&amp;dbP!$D$2),"&gt;="&amp;AN$6,INDIRECT($F$1&amp;dbP!$D$2&amp;":"&amp;dbP!$D$2),"&lt;="&amp;AN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O255" s="1">
        <f ca="1">SUMIFS(INDIRECT($F$1&amp;$F255&amp;":"&amp;$F255),INDIRECT($F$1&amp;dbP!$D$2&amp;":"&amp;dbP!$D$2),"&gt;="&amp;AO$6,INDIRECT($F$1&amp;dbP!$D$2&amp;":"&amp;dbP!$D$2),"&lt;="&amp;AO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P255" s="1">
        <f ca="1">SUMIFS(INDIRECT($F$1&amp;$F255&amp;":"&amp;$F255),INDIRECT($F$1&amp;dbP!$D$2&amp;":"&amp;dbP!$D$2),"&gt;="&amp;AP$6,INDIRECT($F$1&amp;dbP!$D$2&amp;":"&amp;dbP!$D$2),"&lt;="&amp;AP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Q255" s="1">
        <f ca="1">SUMIFS(INDIRECT($F$1&amp;$F255&amp;":"&amp;$F255),INDIRECT($F$1&amp;dbP!$D$2&amp;":"&amp;dbP!$D$2),"&gt;="&amp;AQ$6,INDIRECT($F$1&amp;dbP!$D$2&amp;":"&amp;dbP!$D$2),"&lt;="&amp;AQ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R255" s="1">
        <f ca="1">SUMIFS(INDIRECT($F$1&amp;$F255&amp;":"&amp;$F255),INDIRECT($F$1&amp;dbP!$D$2&amp;":"&amp;dbP!$D$2),"&gt;="&amp;AR$6,INDIRECT($F$1&amp;dbP!$D$2&amp;":"&amp;dbP!$D$2),"&lt;="&amp;AR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S255" s="1">
        <f ca="1">SUMIFS(INDIRECT($F$1&amp;$F255&amp;":"&amp;$F255),INDIRECT($F$1&amp;dbP!$D$2&amp;":"&amp;dbP!$D$2),"&gt;="&amp;AS$6,INDIRECT($F$1&amp;dbP!$D$2&amp;":"&amp;dbP!$D$2),"&lt;="&amp;AS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T255" s="1">
        <f ca="1">SUMIFS(INDIRECT($F$1&amp;$F255&amp;":"&amp;$F255),INDIRECT($F$1&amp;dbP!$D$2&amp;":"&amp;dbP!$D$2),"&gt;="&amp;AT$6,INDIRECT($F$1&amp;dbP!$D$2&amp;":"&amp;dbP!$D$2),"&lt;="&amp;AT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U255" s="1">
        <f ca="1">SUMIFS(INDIRECT($F$1&amp;$F255&amp;":"&amp;$F255),INDIRECT($F$1&amp;dbP!$D$2&amp;":"&amp;dbP!$D$2),"&gt;="&amp;AU$6,INDIRECT($F$1&amp;dbP!$D$2&amp;":"&amp;dbP!$D$2),"&lt;="&amp;AU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V255" s="1">
        <f ca="1">SUMIFS(INDIRECT($F$1&amp;$F255&amp;":"&amp;$F255),INDIRECT($F$1&amp;dbP!$D$2&amp;":"&amp;dbP!$D$2),"&gt;="&amp;AV$6,INDIRECT($F$1&amp;dbP!$D$2&amp;":"&amp;dbP!$D$2),"&lt;="&amp;AV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W255" s="1">
        <f ca="1">SUMIFS(INDIRECT($F$1&amp;$F255&amp;":"&amp;$F255),INDIRECT($F$1&amp;dbP!$D$2&amp;":"&amp;dbP!$D$2),"&gt;="&amp;AW$6,INDIRECT($F$1&amp;dbP!$D$2&amp;":"&amp;dbP!$D$2),"&lt;="&amp;AW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X255" s="1">
        <f ca="1">SUMIFS(INDIRECT($F$1&amp;$F255&amp;":"&amp;$F255),INDIRECT($F$1&amp;dbP!$D$2&amp;":"&amp;dbP!$D$2),"&gt;="&amp;AX$6,INDIRECT($F$1&amp;dbP!$D$2&amp;":"&amp;dbP!$D$2),"&lt;="&amp;AX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Y255" s="1">
        <f ca="1">SUMIFS(INDIRECT($F$1&amp;$F255&amp;":"&amp;$F255),INDIRECT($F$1&amp;dbP!$D$2&amp;":"&amp;dbP!$D$2),"&gt;="&amp;AY$6,INDIRECT($F$1&amp;dbP!$D$2&amp;":"&amp;dbP!$D$2),"&lt;="&amp;AY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Z255" s="1">
        <f ca="1">SUMIFS(INDIRECT($F$1&amp;$F255&amp;":"&amp;$F255),INDIRECT($F$1&amp;dbP!$D$2&amp;":"&amp;dbP!$D$2),"&gt;="&amp;AZ$6,INDIRECT($F$1&amp;dbP!$D$2&amp;":"&amp;dbP!$D$2),"&lt;="&amp;AZ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A255" s="1">
        <f ca="1">SUMIFS(INDIRECT($F$1&amp;$F255&amp;":"&amp;$F255),INDIRECT($F$1&amp;dbP!$D$2&amp;":"&amp;dbP!$D$2),"&gt;="&amp;BA$6,INDIRECT($F$1&amp;dbP!$D$2&amp;":"&amp;dbP!$D$2),"&lt;="&amp;BA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B255" s="1">
        <f ca="1">SUMIFS(INDIRECT($F$1&amp;$F255&amp;":"&amp;$F255),INDIRECT($F$1&amp;dbP!$D$2&amp;":"&amp;dbP!$D$2),"&gt;="&amp;BB$6,INDIRECT($F$1&amp;dbP!$D$2&amp;":"&amp;dbP!$D$2),"&lt;="&amp;BB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C255" s="1">
        <f ca="1">SUMIFS(INDIRECT($F$1&amp;$F255&amp;":"&amp;$F255),INDIRECT($F$1&amp;dbP!$D$2&amp;":"&amp;dbP!$D$2),"&gt;="&amp;BC$6,INDIRECT($F$1&amp;dbP!$D$2&amp;":"&amp;dbP!$D$2),"&lt;="&amp;BC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D255" s="1">
        <f ca="1">SUMIFS(INDIRECT($F$1&amp;$F255&amp;":"&amp;$F255),INDIRECT($F$1&amp;dbP!$D$2&amp;":"&amp;dbP!$D$2),"&gt;="&amp;BD$6,INDIRECT($F$1&amp;dbP!$D$2&amp;":"&amp;dbP!$D$2),"&lt;="&amp;BD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E255" s="1">
        <f ca="1">SUMIFS(INDIRECT($F$1&amp;$F255&amp;":"&amp;$F255),INDIRECT($F$1&amp;dbP!$D$2&amp;":"&amp;dbP!$D$2),"&gt;="&amp;BE$6,INDIRECT($F$1&amp;dbP!$D$2&amp;":"&amp;dbP!$D$2),"&lt;="&amp;BE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</row>
    <row r="256" spans="2:57" x14ac:dyDescent="0.3">
      <c r="B256" s="1">
        <f>MAX(B$218:B255)+1</f>
        <v>43</v>
      </c>
      <c r="D256" s="1" t="str">
        <f ca="1">INDIRECT($B$1&amp;Items!T$2&amp;$B256)</f>
        <v>CF(-)</v>
      </c>
      <c r="F256" s="1" t="str">
        <f ca="1">INDIRECT($B$1&amp;Items!P$2&amp;$B256)</f>
        <v>AA</v>
      </c>
      <c r="H256" s="13" t="str">
        <f ca="1">INDIRECT($B$1&amp;Items!M$2&amp;$B256)</f>
        <v>Оплаты себестоимостных затрат</v>
      </c>
      <c r="I256" s="13" t="str">
        <f ca="1">IF(INDIRECT($B$1&amp;Items!N$2&amp;$B256)="",H256,INDIRECT($B$1&amp;Items!N$2&amp;$B256))</f>
        <v>Оплаты расходов этапа-3 бизнес-процесса</v>
      </c>
      <c r="J256" s="1" t="str">
        <f ca="1">IF(INDIRECT($B$1&amp;Items!O$2&amp;$B256)="",IF(H256&lt;&gt;I256,"  "&amp;I256,I256),"    "&amp;INDIRECT($B$1&amp;Items!O$2&amp;$B256))</f>
        <v xml:space="preserve">    Производственные затраты-12</v>
      </c>
      <c r="S256" s="1">
        <f ca="1">SUM($U256:INDIRECT(ADDRESS(ROW(),SUMIFS($1:$1,$5:$5,MAX($5:$5)))))</f>
        <v>1107000</v>
      </c>
      <c r="V256" s="1">
        <f ca="1">SUMIFS(INDIRECT($F$1&amp;$F256&amp;":"&amp;$F256),INDIRECT($F$1&amp;dbP!$D$2&amp;":"&amp;dbP!$D$2),"&gt;="&amp;V$6,INDIRECT($F$1&amp;dbP!$D$2&amp;":"&amp;dbP!$D$2),"&lt;="&amp;V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W256" s="1">
        <f ca="1">SUMIFS(INDIRECT($F$1&amp;$F256&amp;":"&amp;$F256),INDIRECT($F$1&amp;dbP!$D$2&amp;":"&amp;dbP!$D$2),"&gt;="&amp;W$6,INDIRECT($F$1&amp;dbP!$D$2&amp;":"&amp;dbP!$D$2),"&lt;="&amp;W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774900</v>
      </c>
      <c r="X256" s="1">
        <f ca="1">SUMIFS(INDIRECT($F$1&amp;$F256&amp;":"&amp;$F256),INDIRECT($F$1&amp;dbP!$D$2&amp;":"&amp;dbP!$D$2),"&gt;="&amp;X$6,INDIRECT($F$1&amp;dbP!$D$2&amp;":"&amp;dbP!$D$2),"&lt;="&amp;X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332100</v>
      </c>
      <c r="Y256" s="1">
        <f ca="1">SUMIFS(INDIRECT($F$1&amp;$F256&amp;":"&amp;$F256),INDIRECT($F$1&amp;dbP!$D$2&amp;":"&amp;dbP!$D$2),"&gt;="&amp;Y$6,INDIRECT($F$1&amp;dbP!$D$2&amp;":"&amp;dbP!$D$2),"&lt;="&amp;Y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Z256" s="1">
        <f ca="1">SUMIFS(INDIRECT($F$1&amp;$F256&amp;":"&amp;$F256),INDIRECT($F$1&amp;dbP!$D$2&amp;":"&amp;dbP!$D$2),"&gt;="&amp;Z$6,INDIRECT($F$1&amp;dbP!$D$2&amp;":"&amp;dbP!$D$2),"&lt;="&amp;Z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A256" s="1">
        <f ca="1">SUMIFS(INDIRECT($F$1&amp;$F256&amp;":"&amp;$F256),INDIRECT($F$1&amp;dbP!$D$2&amp;":"&amp;dbP!$D$2),"&gt;="&amp;AA$6,INDIRECT($F$1&amp;dbP!$D$2&amp;":"&amp;dbP!$D$2),"&lt;="&amp;AA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B256" s="1">
        <f ca="1">SUMIFS(INDIRECT($F$1&amp;$F256&amp;":"&amp;$F256),INDIRECT($F$1&amp;dbP!$D$2&amp;":"&amp;dbP!$D$2),"&gt;="&amp;AB$6,INDIRECT($F$1&amp;dbP!$D$2&amp;":"&amp;dbP!$D$2),"&lt;="&amp;AB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C256" s="1">
        <f ca="1">SUMIFS(INDIRECT($F$1&amp;$F256&amp;":"&amp;$F256),INDIRECT($F$1&amp;dbP!$D$2&amp;":"&amp;dbP!$D$2),"&gt;="&amp;AC$6,INDIRECT($F$1&amp;dbP!$D$2&amp;":"&amp;dbP!$D$2),"&lt;="&amp;AC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D256" s="1">
        <f ca="1">SUMIFS(INDIRECT($F$1&amp;$F256&amp;":"&amp;$F256),INDIRECT($F$1&amp;dbP!$D$2&amp;":"&amp;dbP!$D$2),"&gt;="&amp;AD$6,INDIRECT($F$1&amp;dbP!$D$2&amp;":"&amp;dbP!$D$2),"&lt;="&amp;AD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E256" s="1">
        <f ca="1">SUMIFS(INDIRECT($F$1&amp;$F256&amp;":"&amp;$F256),INDIRECT($F$1&amp;dbP!$D$2&amp;":"&amp;dbP!$D$2),"&gt;="&amp;AE$6,INDIRECT($F$1&amp;dbP!$D$2&amp;":"&amp;dbP!$D$2),"&lt;="&amp;AE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F256" s="1">
        <f ca="1">SUMIFS(INDIRECT($F$1&amp;$F256&amp;":"&amp;$F256),INDIRECT($F$1&amp;dbP!$D$2&amp;":"&amp;dbP!$D$2),"&gt;="&amp;AF$6,INDIRECT($F$1&amp;dbP!$D$2&amp;":"&amp;dbP!$D$2),"&lt;="&amp;AF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G256" s="1">
        <f ca="1">SUMIFS(INDIRECT($F$1&amp;$F256&amp;":"&amp;$F256),INDIRECT($F$1&amp;dbP!$D$2&amp;":"&amp;dbP!$D$2),"&gt;="&amp;AG$6,INDIRECT($F$1&amp;dbP!$D$2&amp;":"&amp;dbP!$D$2),"&lt;="&amp;AG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H256" s="1">
        <f ca="1">SUMIFS(INDIRECT($F$1&amp;$F256&amp;":"&amp;$F256),INDIRECT($F$1&amp;dbP!$D$2&amp;":"&amp;dbP!$D$2),"&gt;="&amp;AH$6,INDIRECT($F$1&amp;dbP!$D$2&amp;":"&amp;dbP!$D$2),"&lt;="&amp;AH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I256" s="1">
        <f ca="1">SUMIFS(INDIRECT($F$1&amp;$F256&amp;":"&amp;$F256),INDIRECT($F$1&amp;dbP!$D$2&amp;":"&amp;dbP!$D$2),"&gt;="&amp;AI$6,INDIRECT($F$1&amp;dbP!$D$2&amp;":"&amp;dbP!$D$2),"&lt;="&amp;AI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J256" s="1">
        <f ca="1">SUMIFS(INDIRECT($F$1&amp;$F256&amp;":"&amp;$F256),INDIRECT($F$1&amp;dbP!$D$2&amp;":"&amp;dbP!$D$2),"&gt;="&amp;AJ$6,INDIRECT($F$1&amp;dbP!$D$2&amp;":"&amp;dbP!$D$2),"&lt;="&amp;AJ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K256" s="1">
        <f ca="1">SUMIFS(INDIRECT($F$1&amp;$F256&amp;":"&amp;$F256),INDIRECT($F$1&amp;dbP!$D$2&amp;":"&amp;dbP!$D$2),"&gt;="&amp;AK$6,INDIRECT($F$1&amp;dbP!$D$2&amp;":"&amp;dbP!$D$2),"&lt;="&amp;AK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L256" s="1">
        <f ca="1">SUMIFS(INDIRECT($F$1&amp;$F256&amp;":"&amp;$F256),INDIRECT($F$1&amp;dbP!$D$2&amp;":"&amp;dbP!$D$2),"&gt;="&amp;AL$6,INDIRECT($F$1&amp;dbP!$D$2&amp;":"&amp;dbP!$D$2),"&lt;="&amp;AL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M256" s="1">
        <f ca="1">SUMIFS(INDIRECT($F$1&amp;$F256&amp;":"&amp;$F256),INDIRECT($F$1&amp;dbP!$D$2&amp;":"&amp;dbP!$D$2),"&gt;="&amp;AM$6,INDIRECT($F$1&amp;dbP!$D$2&amp;":"&amp;dbP!$D$2),"&lt;="&amp;AM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N256" s="1">
        <f ca="1">SUMIFS(INDIRECT($F$1&amp;$F256&amp;":"&amp;$F256),INDIRECT($F$1&amp;dbP!$D$2&amp;":"&amp;dbP!$D$2),"&gt;="&amp;AN$6,INDIRECT($F$1&amp;dbP!$D$2&amp;":"&amp;dbP!$D$2),"&lt;="&amp;AN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O256" s="1">
        <f ca="1">SUMIFS(INDIRECT($F$1&amp;$F256&amp;":"&amp;$F256),INDIRECT($F$1&amp;dbP!$D$2&amp;":"&amp;dbP!$D$2),"&gt;="&amp;AO$6,INDIRECT($F$1&amp;dbP!$D$2&amp;":"&amp;dbP!$D$2),"&lt;="&amp;AO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P256" s="1">
        <f ca="1">SUMIFS(INDIRECT($F$1&amp;$F256&amp;":"&amp;$F256),INDIRECT($F$1&amp;dbP!$D$2&amp;":"&amp;dbP!$D$2),"&gt;="&amp;AP$6,INDIRECT($F$1&amp;dbP!$D$2&amp;":"&amp;dbP!$D$2),"&lt;="&amp;AP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Q256" s="1">
        <f ca="1">SUMIFS(INDIRECT($F$1&amp;$F256&amp;":"&amp;$F256),INDIRECT($F$1&amp;dbP!$D$2&amp;":"&amp;dbP!$D$2),"&gt;="&amp;AQ$6,INDIRECT($F$1&amp;dbP!$D$2&amp;":"&amp;dbP!$D$2),"&lt;="&amp;AQ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R256" s="1">
        <f ca="1">SUMIFS(INDIRECT($F$1&amp;$F256&amp;":"&amp;$F256),INDIRECT($F$1&amp;dbP!$D$2&amp;":"&amp;dbP!$D$2),"&gt;="&amp;AR$6,INDIRECT($F$1&amp;dbP!$D$2&amp;":"&amp;dbP!$D$2),"&lt;="&amp;AR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S256" s="1">
        <f ca="1">SUMIFS(INDIRECT($F$1&amp;$F256&amp;":"&amp;$F256),INDIRECT($F$1&amp;dbP!$D$2&amp;":"&amp;dbP!$D$2),"&gt;="&amp;AS$6,INDIRECT($F$1&amp;dbP!$D$2&amp;":"&amp;dbP!$D$2),"&lt;="&amp;AS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T256" s="1">
        <f ca="1">SUMIFS(INDIRECT($F$1&amp;$F256&amp;":"&amp;$F256),INDIRECT($F$1&amp;dbP!$D$2&amp;":"&amp;dbP!$D$2),"&gt;="&amp;AT$6,INDIRECT($F$1&amp;dbP!$D$2&amp;":"&amp;dbP!$D$2),"&lt;="&amp;AT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U256" s="1">
        <f ca="1">SUMIFS(INDIRECT($F$1&amp;$F256&amp;":"&amp;$F256),INDIRECT($F$1&amp;dbP!$D$2&amp;":"&amp;dbP!$D$2),"&gt;="&amp;AU$6,INDIRECT($F$1&amp;dbP!$D$2&amp;":"&amp;dbP!$D$2),"&lt;="&amp;AU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V256" s="1">
        <f ca="1">SUMIFS(INDIRECT($F$1&amp;$F256&amp;":"&amp;$F256),INDIRECT($F$1&amp;dbP!$D$2&amp;":"&amp;dbP!$D$2),"&gt;="&amp;AV$6,INDIRECT($F$1&amp;dbP!$D$2&amp;":"&amp;dbP!$D$2),"&lt;="&amp;AV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W256" s="1">
        <f ca="1">SUMIFS(INDIRECT($F$1&amp;$F256&amp;":"&amp;$F256),INDIRECT($F$1&amp;dbP!$D$2&amp;":"&amp;dbP!$D$2),"&gt;="&amp;AW$6,INDIRECT($F$1&amp;dbP!$D$2&amp;":"&amp;dbP!$D$2),"&lt;="&amp;AW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X256" s="1">
        <f ca="1">SUMIFS(INDIRECT($F$1&amp;$F256&amp;":"&amp;$F256),INDIRECT($F$1&amp;dbP!$D$2&amp;":"&amp;dbP!$D$2),"&gt;="&amp;AX$6,INDIRECT($F$1&amp;dbP!$D$2&amp;":"&amp;dbP!$D$2),"&lt;="&amp;AX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Y256" s="1">
        <f ca="1">SUMIFS(INDIRECT($F$1&amp;$F256&amp;":"&amp;$F256),INDIRECT($F$1&amp;dbP!$D$2&amp;":"&amp;dbP!$D$2),"&gt;="&amp;AY$6,INDIRECT($F$1&amp;dbP!$D$2&amp;":"&amp;dbP!$D$2),"&lt;="&amp;AY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Z256" s="1">
        <f ca="1">SUMIFS(INDIRECT($F$1&amp;$F256&amp;":"&amp;$F256),INDIRECT($F$1&amp;dbP!$D$2&amp;":"&amp;dbP!$D$2),"&gt;="&amp;AZ$6,INDIRECT($F$1&amp;dbP!$D$2&amp;":"&amp;dbP!$D$2),"&lt;="&amp;AZ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A256" s="1">
        <f ca="1">SUMIFS(INDIRECT($F$1&amp;$F256&amp;":"&amp;$F256),INDIRECT($F$1&amp;dbP!$D$2&amp;":"&amp;dbP!$D$2),"&gt;="&amp;BA$6,INDIRECT($F$1&amp;dbP!$D$2&amp;":"&amp;dbP!$D$2),"&lt;="&amp;BA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B256" s="1">
        <f ca="1">SUMIFS(INDIRECT($F$1&amp;$F256&amp;":"&amp;$F256),INDIRECT($F$1&amp;dbP!$D$2&amp;":"&amp;dbP!$D$2),"&gt;="&amp;BB$6,INDIRECT($F$1&amp;dbP!$D$2&amp;":"&amp;dbP!$D$2),"&lt;="&amp;BB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C256" s="1">
        <f ca="1">SUMIFS(INDIRECT($F$1&amp;$F256&amp;":"&amp;$F256),INDIRECT($F$1&amp;dbP!$D$2&amp;":"&amp;dbP!$D$2),"&gt;="&amp;BC$6,INDIRECT($F$1&amp;dbP!$D$2&amp;":"&amp;dbP!$D$2),"&lt;="&amp;BC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D256" s="1">
        <f ca="1">SUMIFS(INDIRECT($F$1&amp;$F256&amp;":"&amp;$F256),INDIRECT($F$1&amp;dbP!$D$2&amp;":"&amp;dbP!$D$2),"&gt;="&amp;BD$6,INDIRECT($F$1&amp;dbP!$D$2&amp;":"&amp;dbP!$D$2),"&lt;="&amp;BD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E256" s="1">
        <f ca="1">SUMIFS(INDIRECT($F$1&amp;$F256&amp;":"&amp;$F256),INDIRECT($F$1&amp;dbP!$D$2&amp;":"&amp;dbP!$D$2),"&gt;="&amp;BE$6,INDIRECT($F$1&amp;dbP!$D$2&amp;":"&amp;dbP!$D$2),"&lt;="&amp;BE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</row>
    <row r="257" spans="2:57" x14ac:dyDescent="0.3">
      <c r="B257" s="1">
        <f>MAX(B$218:B256)+1</f>
        <v>44</v>
      </c>
      <c r="D257" s="1" t="str">
        <f ca="1">INDIRECT($B$1&amp;Items!T$2&amp;$B257)</f>
        <v>CF(-)</v>
      </c>
      <c r="F257" s="1" t="str">
        <f ca="1">INDIRECT($B$1&amp;Items!P$2&amp;$B257)</f>
        <v>AA</v>
      </c>
      <c r="H257" s="13" t="str">
        <f ca="1">INDIRECT($B$1&amp;Items!M$2&amp;$B257)</f>
        <v>Оплаты себестоимостных затрат</v>
      </c>
      <c r="I257" s="13" t="str">
        <f ca="1">IF(INDIRECT($B$1&amp;Items!N$2&amp;$B257)="",H257,INDIRECT($B$1&amp;Items!N$2&amp;$B257))</f>
        <v>Оплаты расходов этапа-3 бизнес-процесса</v>
      </c>
      <c r="J257" s="1" t="str">
        <f ca="1">IF(INDIRECT($B$1&amp;Items!O$2&amp;$B257)="",IF(H257&lt;&gt;I257,"  "&amp;I257,I257),"    "&amp;INDIRECT($B$1&amp;Items!O$2&amp;$B257))</f>
        <v xml:space="preserve">    Производственные затраты-13</v>
      </c>
      <c r="S257" s="1">
        <f ca="1">SUM($U257:INDIRECT(ADDRESS(ROW(),SUMIFS($1:$1,$5:$5,MAX($5:$5)))))</f>
        <v>780000</v>
      </c>
      <c r="V257" s="1">
        <f ca="1">SUMIFS(INDIRECT($F$1&amp;$F257&amp;":"&amp;$F257),INDIRECT($F$1&amp;dbP!$D$2&amp;":"&amp;dbP!$D$2),"&gt;="&amp;V$6,INDIRECT($F$1&amp;dbP!$D$2&amp;":"&amp;dbP!$D$2),"&lt;="&amp;V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W257" s="1">
        <f ca="1">SUMIFS(INDIRECT($F$1&amp;$F257&amp;":"&amp;$F257),INDIRECT($F$1&amp;dbP!$D$2&amp;":"&amp;dbP!$D$2),"&gt;="&amp;W$6,INDIRECT($F$1&amp;dbP!$D$2&amp;":"&amp;dbP!$D$2),"&lt;="&amp;W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X257" s="1">
        <f ca="1">SUMIFS(INDIRECT($F$1&amp;$F257&amp;":"&amp;$F257),INDIRECT($F$1&amp;dbP!$D$2&amp;":"&amp;dbP!$D$2),"&gt;="&amp;X$6,INDIRECT($F$1&amp;dbP!$D$2&amp;":"&amp;dbP!$D$2),"&lt;="&amp;X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780000</v>
      </c>
      <c r="Y257" s="1">
        <f ca="1">SUMIFS(INDIRECT($F$1&amp;$F257&amp;":"&amp;$F257),INDIRECT($F$1&amp;dbP!$D$2&amp;":"&amp;dbP!$D$2),"&gt;="&amp;Y$6,INDIRECT($F$1&amp;dbP!$D$2&amp;":"&amp;dbP!$D$2),"&lt;="&amp;Y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Z257" s="1">
        <f ca="1">SUMIFS(INDIRECT($F$1&amp;$F257&amp;":"&amp;$F257),INDIRECT($F$1&amp;dbP!$D$2&amp;":"&amp;dbP!$D$2),"&gt;="&amp;Z$6,INDIRECT($F$1&amp;dbP!$D$2&amp;":"&amp;dbP!$D$2),"&lt;="&amp;Z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A257" s="1">
        <f ca="1">SUMIFS(INDIRECT($F$1&amp;$F257&amp;":"&amp;$F257),INDIRECT($F$1&amp;dbP!$D$2&amp;":"&amp;dbP!$D$2),"&gt;="&amp;AA$6,INDIRECT($F$1&amp;dbP!$D$2&amp;":"&amp;dbP!$D$2),"&lt;="&amp;AA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B257" s="1">
        <f ca="1">SUMIFS(INDIRECT($F$1&amp;$F257&amp;":"&amp;$F257),INDIRECT($F$1&amp;dbP!$D$2&amp;":"&amp;dbP!$D$2),"&gt;="&amp;AB$6,INDIRECT($F$1&amp;dbP!$D$2&amp;":"&amp;dbP!$D$2),"&lt;="&amp;AB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C257" s="1">
        <f ca="1">SUMIFS(INDIRECT($F$1&amp;$F257&amp;":"&amp;$F257),INDIRECT($F$1&amp;dbP!$D$2&amp;":"&amp;dbP!$D$2),"&gt;="&amp;AC$6,INDIRECT($F$1&amp;dbP!$D$2&amp;":"&amp;dbP!$D$2),"&lt;="&amp;AC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D257" s="1">
        <f ca="1">SUMIFS(INDIRECT($F$1&amp;$F257&amp;":"&amp;$F257),INDIRECT($F$1&amp;dbP!$D$2&amp;":"&amp;dbP!$D$2),"&gt;="&amp;AD$6,INDIRECT($F$1&amp;dbP!$D$2&amp;":"&amp;dbP!$D$2),"&lt;="&amp;AD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E257" s="1">
        <f ca="1">SUMIFS(INDIRECT($F$1&amp;$F257&amp;":"&amp;$F257),INDIRECT($F$1&amp;dbP!$D$2&amp;":"&amp;dbP!$D$2),"&gt;="&amp;AE$6,INDIRECT($F$1&amp;dbP!$D$2&amp;":"&amp;dbP!$D$2),"&lt;="&amp;AE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F257" s="1">
        <f ca="1">SUMIFS(INDIRECT($F$1&amp;$F257&amp;":"&amp;$F257),INDIRECT($F$1&amp;dbP!$D$2&amp;":"&amp;dbP!$D$2),"&gt;="&amp;AF$6,INDIRECT($F$1&amp;dbP!$D$2&amp;":"&amp;dbP!$D$2),"&lt;="&amp;AF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G257" s="1">
        <f ca="1">SUMIFS(INDIRECT($F$1&amp;$F257&amp;":"&amp;$F257),INDIRECT($F$1&amp;dbP!$D$2&amp;":"&amp;dbP!$D$2),"&gt;="&amp;AG$6,INDIRECT($F$1&amp;dbP!$D$2&amp;":"&amp;dbP!$D$2),"&lt;="&amp;AG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H257" s="1">
        <f ca="1">SUMIFS(INDIRECT($F$1&amp;$F257&amp;":"&amp;$F257),INDIRECT($F$1&amp;dbP!$D$2&amp;":"&amp;dbP!$D$2),"&gt;="&amp;AH$6,INDIRECT($F$1&amp;dbP!$D$2&amp;":"&amp;dbP!$D$2),"&lt;="&amp;AH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I257" s="1">
        <f ca="1">SUMIFS(INDIRECT($F$1&amp;$F257&amp;":"&amp;$F257),INDIRECT($F$1&amp;dbP!$D$2&amp;":"&amp;dbP!$D$2),"&gt;="&amp;AI$6,INDIRECT($F$1&amp;dbP!$D$2&amp;":"&amp;dbP!$D$2),"&lt;="&amp;AI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J257" s="1">
        <f ca="1">SUMIFS(INDIRECT($F$1&amp;$F257&amp;":"&amp;$F257),INDIRECT($F$1&amp;dbP!$D$2&amp;":"&amp;dbP!$D$2),"&gt;="&amp;AJ$6,INDIRECT($F$1&amp;dbP!$D$2&amp;":"&amp;dbP!$D$2),"&lt;="&amp;AJ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K257" s="1">
        <f ca="1">SUMIFS(INDIRECT($F$1&amp;$F257&amp;":"&amp;$F257),INDIRECT($F$1&amp;dbP!$D$2&amp;":"&amp;dbP!$D$2),"&gt;="&amp;AK$6,INDIRECT($F$1&amp;dbP!$D$2&amp;":"&amp;dbP!$D$2),"&lt;="&amp;AK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L257" s="1">
        <f ca="1">SUMIFS(INDIRECT($F$1&amp;$F257&amp;":"&amp;$F257),INDIRECT($F$1&amp;dbP!$D$2&amp;":"&amp;dbP!$D$2),"&gt;="&amp;AL$6,INDIRECT($F$1&amp;dbP!$D$2&amp;":"&amp;dbP!$D$2),"&lt;="&amp;AL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M257" s="1">
        <f ca="1">SUMIFS(INDIRECT($F$1&amp;$F257&amp;":"&amp;$F257),INDIRECT($F$1&amp;dbP!$D$2&amp;":"&amp;dbP!$D$2),"&gt;="&amp;AM$6,INDIRECT($F$1&amp;dbP!$D$2&amp;":"&amp;dbP!$D$2),"&lt;="&amp;AM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N257" s="1">
        <f ca="1">SUMIFS(INDIRECT($F$1&amp;$F257&amp;":"&amp;$F257),INDIRECT($F$1&amp;dbP!$D$2&amp;":"&amp;dbP!$D$2),"&gt;="&amp;AN$6,INDIRECT($F$1&amp;dbP!$D$2&amp;":"&amp;dbP!$D$2),"&lt;="&amp;AN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O257" s="1">
        <f ca="1">SUMIFS(INDIRECT($F$1&amp;$F257&amp;":"&amp;$F257),INDIRECT($F$1&amp;dbP!$D$2&amp;":"&amp;dbP!$D$2),"&gt;="&amp;AO$6,INDIRECT($F$1&amp;dbP!$D$2&amp;":"&amp;dbP!$D$2),"&lt;="&amp;AO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P257" s="1">
        <f ca="1">SUMIFS(INDIRECT($F$1&amp;$F257&amp;":"&amp;$F257),INDIRECT($F$1&amp;dbP!$D$2&amp;":"&amp;dbP!$D$2),"&gt;="&amp;AP$6,INDIRECT($F$1&amp;dbP!$D$2&amp;":"&amp;dbP!$D$2),"&lt;="&amp;AP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Q257" s="1">
        <f ca="1">SUMIFS(INDIRECT($F$1&amp;$F257&amp;":"&amp;$F257),INDIRECT($F$1&amp;dbP!$D$2&amp;":"&amp;dbP!$D$2),"&gt;="&amp;AQ$6,INDIRECT($F$1&amp;dbP!$D$2&amp;":"&amp;dbP!$D$2),"&lt;="&amp;AQ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R257" s="1">
        <f ca="1">SUMIFS(INDIRECT($F$1&amp;$F257&amp;":"&amp;$F257),INDIRECT($F$1&amp;dbP!$D$2&amp;":"&amp;dbP!$D$2),"&gt;="&amp;AR$6,INDIRECT($F$1&amp;dbP!$D$2&amp;":"&amp;dbP!$D$2),"&lt;="&amp;AR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S257" s="1">
        <f ca="1">SUMIFS(INDIRECT($F$1&amp;$F257&amp;":"&amp;$F257),INDIRECT($F$1&amp;dbP!$D$2&amp;":"&amp;dbP!$D$2),"&gt;="&amp;AS$6,INDIRECT($F$1&amp;dbP!$D$2&amp;":"&amp;dbP!$D$2),"&lt;="&amp;AS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T257" s="1">
        <f ca="1">SUMIFS(INDIRECT($F$1&amp;$F257&amp;":"&amp;$F257),INDIRECT($F$1&amp;dbP!$D$2&amp;":"&amp;dbP!$D$2),"&gt;="&amp;AT$6,INDIRECT($F$1&amp;dbP!$D$2&amp;":"&amp;dbP!$D$2),"&lt;="&amp;AT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U257" s="1">
        <f ca="1">SUMIFS(INDIRECT($F$1&amp;$F257&amp;":"&amp;$F257),INDIRECT($F$1&amp;dbP!$D$2&amp;":"&amp;dbP!$D$2),"&gt;="&amp;AU$6,INDIRECT($F$1&amp;dbP!$D$2&amp;":"&amp;dbP!$D$2),"&lt;="&amp;AU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V257" s="1">
        <f ca="1">SUMIFS(INDIRECT($F$1&amp;$F257&amp;":"&amp;$F257),INDIRECT($F$1&amp;dbP!$D$2&amp;":"&amp;dbP!$D$2),"&gt;="&amp;AV$6,INDIRECT($F$1&amp;dbP!$D$2&amp;":"&amp;dbP!$D$2),"&lt;="&amp;AV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W257" s="1">
        <f ca="1">SUMIFS(INDIRECT($F$1&amp;$F257&amp;":"&amp;$F257),INDIRECT($F$1&amp;dbP!$D$2&amp;":"&amp;dbP!$D$2),"&gt;="&amp;AW$6,INDIRECT($F$1&amp;dbP!$D$2&amp;":"&amp;dbP!$D$2),"&lt;="&amp;AW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X257" s="1">
        <f ca="1">SUMIFS(INDIRECT($F$1&amp;$F257&amp;":"&amp;$F257),INDIRECT($F$1&amp;dbP!$D$2&amp;":"&amp;dbP!$D$2),"&gt;="&amp;AX$6,INDIRECT($F$1&amp;dbP!$D$2&amp;":"&amp;dbP!$D$2),"&lt;="&amp;AX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Y257" s="1">
        <f ca="1">SUMIFS(INDIRECT($F$1&amp;$F257&amp;":"&amp;$F257),INDIRECT($F$1&amp;dbP!$D$2&amp;":"&amp;dbP!$D$2),"&gt;="&amp;AY$6,INDIRECT($F$1&amp;dbP!$D$2&amp;":"&amp;dbP!$D$2),"&lt;="&amp;AY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Z257" s="1">
        <f ca="1">SUMIFS(INDIRECT($F$1&amp;$F257&amp;":"&amp;$F257),INDIRECT($F$1&amp;dbP!$D$2&amp;":"&amp;dbP!$D$2),"&gt;="&amp;AZ$6,INDIRECT($F$1&amp;dbP!$D$2&amp;":"&amp;dbP!$D$2),"&lt;="&amp;AZ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A257" s="1">
        <f ca="1">SUMIFS(INDIRECT($F$1&amp;$F257&amp;":"&amp;$F257),INDIRECT($F$1&amp;dbP!$D$2&amp;":"&amp;dbP!$D$2),"&gt;="&amp;BA$6,INDIRECT($F$1&amp;dbP!$D$2&amp;":"&amp;dbP!$D$2),"&lt;="&amp;BA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B257" s="1">
        <f ca="1">SUMIFS(INDIRECT($F$1&amp;$F257&amp;":"&amp;$F257),INDIRECT($F$1&amp;dbP!$D$2&amp;":"&amp;dbP!$D$2),"&gt;="&amp;BB$6,INDIRECT($F$1&amp;dbP!$D$2&amp;":"&amp;dbP!$D$2),"&lt;="&amp;BB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C257" s="1">
        <f ca="1">SUMIFS(INDIRECT($F$1&amp;$F257&amp;":"&amp;$F257),INDIRECT($F$1&amp;dbP!$D$2&amp;":"&amp;dbP!$D$2),"&gt;="&amp;BC$6,INDIRECT($F$1&amp;dbP!$D$2&amp;":"&amp;dbP!$D$2),"&lt;="&amp;BC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D257" s="1">
        <f ca="1">SUMIFS(INDIRECT($F$1&amp;$F257&amp;":"&amp;$F257),INDIRECT($F$1&amp;dbP!$D$2&amp;":"&amp;dbP!$D$2),"&gt;="&amp;BD$6,INDIRECT($F$1&amp;dbP!$D$2&amp;":"&amp;dbP!$D$2),"&lt;="&amp;BD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E257" s="1">
        <f ca="1">SUMIFS(INDIRECT($F$1&amp;$F257&amp;":"&amp;$F257),INDIRECT($F$1&amp;dbP!$D$2&amp;":"&amp;dbP!$D$2),"&gt;="&amp;BE$6,INDIRECT($F$1&amp;dbP!$D$2&amp;":"&amp;dbP!$D$2),"&lt;="&amp;BE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</row>
    <row r="258" spans="2:57" x14ac:dyDescent="0.3">
      <c r="B258" s="1">
        <f>MAX(B$218:B257)+1</f>
        <v>45</v>
      </c>
      <c r="D258" s="1" t="str">
        <f ca="1">INDIRECT($B$1&amp;Items!T$2&amp;$B258)</f>
        <v>CF(-)</v>
      </c>
      <c r="F258" s="1" t="str">
        <f ca="1">INDIRECT($B$1&amp;Items!P$2&amp;$B258)</f>
        <v>AA</v>
      </c>
      <c r="H258" s="13" t="str">
        <f ca="1">INDIRECT($B$1&amp;Items!M$2&amp;$B258)</f>
        <v>Оплаты себестоимостных затрат</v>
      </c>
      <c r="I258" s="13" t="str">
        <f ca="1">IF(INDIRECT($B$1&amp;Items!N$2&amp;$B258)="",H258,INDIRECT($B$1&amp;Items!N$2&amp;$B258))</f>
        <v>Оплаты расходов этапа-3 бизнес-процесса</v>
      </c>
      <c r="J258" s="1" t="str">
        <f ca="1">IF(INDIRECT($B$1&amp;Items!O$2&amp;$B258)="",IF(H258&lt;&gt;I258,"  "&amp;I258,I258),"    "&amp;INDIRECT($B$1&amp;Items!O$2&amp;$B258))</f>
        <v xml:space="preserve">    Производственные затраты-14</v>
      </c>
      <c r="S258" s="1">
        <f ca="1">SUM($U258:INDIRECT(ADDRESS(ROW(),SUMIFS($1:$1,$5:$5,MAX($5:$5)))))</f>
        <v>784600</v>
      </c>
      <c r="V258" s="1">
        <f ca="1">SUMIFS(INDIRECT($F$1&amp;$F258&amp;":"&amp;$F258),INDIRECT($F$1&amp;dbP!$D$2&amp;":"&amp;dbP!$D$2),"&gt;="&amp;V$6,INDIRECT($F$1&amp;dbP!$D$2&amp;":"&amp;dbP!$D$2),"&lt;="&amp;V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W258" s="1">
        <f ca="1">SUMIFS(INDIRECT($F$1&amp;$F258&amp;":"&amp;$F258),INDIRECT($F$1&amp;dbP!$D$2&amp;":"&amp;dbP!$D$2),"&gt;="&amp;W$6,INDIRECT($F$1&amp;dbP!$D$2&amp;":"&amp;dbP!$D$2),"&lt;="&amp;W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X258" s="1">
        <f ca="1">SUMIFS(INDIRECT($F$1&amp;$F258&amp;":"&amp;$F258),INDIRECT($F$1&amp;dbP!$D$2&amp;":"&amp;dbP!$D$2),"&gt;="&amp;X$6,INDIRECT($F$1&amp;dbP!$D$2&amp;":"&amp;dbP!$D$2),"&lt;="&amp;X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235380</v>
      </c>
      <c r="Y258" s="1">
        <f ca="1">SUMIFS(INDIRECT($F$1&amp;$F258&amp;":"&amp;$F258),INDIRECT($F$1&amp;dbP!$D$2&amp;":"&amp;dbP!$D$2),"&gt;="&amp;Y$6,INDIRECT($F$1&amp;dbP!$D$2&amp;":"&amp;dbP!$D$2),"&lt;="&amp;Y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549220</v>
      </c>
      <c r="Z258" s="1">
        <f ca="1">SUMIFS(INDIRECT($F$1&amp;$F258&amp;":"&amp;$F258),INDIRECT($F$1&amp;dbP!$D$2&amp;":"&amp;dbP!$D$2),"&gt;="&amp;Z$6,INDIRECT($F$1&amp;dbP!$D$2&amp;":"&amp;dbP!$D$2),"&lt;="&amp;Z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A258" s="1">
        <f ca="1">SUMIFS(INDIRECT($F$1&amp;$F258&amp;":"&amp;$F258),INDIRECT($F$1&amp;dbP!$D$2&amp;":"&amp;dbP!$D$2),"&gt;="&amp;AA$6,INDIRECT($F$1&amp;dbP!$D$2&amp;":"&amp;dbP!$D$2),"&lt;="&amp;AA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B258" s="1">
        <f ca="1">SUMIFS(INDIRECT($F$1&amp;$F258&amp;":"&amp;$F258),INDIRECT($F$1&amp;dbP!$D$2&amp;":"&amp;dbP!$D$2),"&gt;="&amp;AB$6,INDIRECT($F$1&amp;dbP!$D$2&amp;":"&amp;dbP!$D$2),"&lt;="&amp;AB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C258" s="1">
        <f ca="1">SUMIFS(INDIRECT($F$1&amp;$F258&amp;":"&amp;$F258),INDIRECT($F$1&amp;dbP!$D$2&amp;":"&amp;dbP!$D$2),"&gt;="&amp;AC$6,INDIRECT($F$1&amp;dbP!$D$2&amp;":"&amp;dbP!$D$2),"&lt;="&amp;AC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D258" s="1">
        <f ca="1">SUMIFS(INDIRECT($F$1&amp;$F258&amp;":"&amp;$F258),INDIRECT($F$1&amp;dbP!$D$2&amp;":"&amp;dbP!$D$2),"&gt;="&amp;AD$6,INDIRECT($F$1&amp;dbP!$D$2&amp;":"&amp;dbP!$D$2),"&lt;="&amp;AD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E258" s="1">
        <f ca="1">SUMIFS(INDIRECT($F$1&amp;$F258&amp;":"&amp;$F258),INDIRECT($F$1&amp;dbP!$D$2&amp;":"&amp;dbP!$D$2),"&gt;="&amp;AE$6,INDIRECT($F$1&amp;dbP!$D$2&amp;":"&amp;dbP!$D$2),"&lt;="&amp;AE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F258" s="1">
        <f ca="1">SUMIFS(INDIRECT($F$1&amp;$F258&amp;":"&amp;$F258),INDIRECT($F$1&amp;dbP!$D$2&amp;":"&amp;dbP!$D$2),"&gt;="&amp;AF$6,INDIRECT($F$1&amp;dbP!$D$2&amp;":"&amp;dbP!$D$2),"&lt;="&amp;AF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G258" s="1">
        <f ca="1">SUMIFS(INDIRECT($F$1&amp;$F258&amp;":"&amp;$F258),INDIRECT($F$1&amp;dbP!$D$2&amp;":"&amp;dbP!$D$2),"&gt;="&amp;AG$6,INDIRECT($F$1&amp;dbP!$D$2&amp;":"&amp;dbP!$D$2),"&lt;="&amp;AG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H258" s="1">
        <f ca="1">SUMIFS(INDIRECT($F$1&amp;$F258&amp;":"&amp;$F258),INDIRECT($F$1&amp;dbP!$D$2&amp;":"&amp;dbP!$D$2),"&gt;="&amp;AH$6,INDIRECT($F$1&amp;dbP!$D$2&amp;":"&amp;dbP!$D$2),"&lt;="&amp;AH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I258" s="1">
        <f ca="1">SUMIFS(INDIRECT($F$1&amp;$F258&amp;":"&amp;$F258),INDIRECT($F$1&amp;dbP!$D$2&amp;":"&amp;dbP!$D$2),"&gt;="&amp;AI$6,INDIRECT($F$1&amp;dbP!$D$2&amp;":"&amp;dbP!$D$2),"&lt;="&amp;AI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J258" s="1">
        <f ca="1">SUMIFS(INDIRECT($F$1&amp;$F258&amp;":"&amp;$F258),INDIRECT($F$1&amp;dbP!$D$2&amp;":"&amp;dbP!$D$2),"&gt;="&amp;AJ$6,INDIRECT($F$1&amp;dbP!$D$2&amp;":"&amp;dbP!$D$2),"&lt;="&amp;AJ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K258" s="1">
        <f ca="1">SUMIFS(INDIRECT($F$1&amp;$F258&amp;":"&amp;$F258),INDIRECT($F$1&amp;dbP!$D$2&amp;":"&amp;dbP!$D$2),"&gt;="&amp;AK$6,INDIRECT($F$1&amp;dbP!$D$2&amp;":"&amp;dbP!$D$2),"&lt;="&amp;AK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L258" s="1">
        <f ca="1">SUMIFS(INDIRECT($F$1&amp;$F258&amp;":"&amp;$F258),INDIRECT($F$1&amp;dbP!$D$2&amp;":"&amp;dbP!$D$2),"&gt;="&amp;AL$6,INDIRECT($F$1&amp;dbP!$D$2&amp;":"&amp;dbP!$D$2),"&lt;="&amp;AL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M258" s="1">
        <f ca="1">SUMIFS(INDIRECT($F$1&amp;$F258&amp;":"&amp;$F258),INDIRECT($F$1&amp;dbP!$D$2&amp;":"&amp;dbP!$D$2),"&gt;="&amp;AM$6,INDIRECT($F$1&amp;dbP!$D$2&amp;":"&amp;dbP!$D$2),"&lt;="&amp;AM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N258" s="1">
        <f ca="1">SUMIFS(INDIRECT($F$1&amp;$F258&amp;":"&amp;$F258),INDIRECT($F$1&amp;dbP!$D$2&amp;":"&amp;dbP!$D$2),"&gt;="&amp;AN$6,INDIRECT($F$1&amp;dbP!$D$2&amp;":"&amp;dbP!$D$2),"&lt;="&amp;AN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O258" s="1">
        <f ca="1">SUMIFS(INDIRECT($F$1&amp;$F258&amp;":"&amp;$F258),INDIRECT($F$1&amp;dbP!$D$2&amp;":"&amp;dbP!$D$2),"&gt;="&amp;AO$6,INDIRECT($F$1&amp;dbP!$D$2&amp;":"&amp;dbP!$D$2),"&lt;="&amp;AO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P258" s="1">
        <f ca="1">SUMIFS(INDIRECT($F$1&amp;$F258&amp;":"&amp;$F258),INDIRECT($F$1&amp;dbP!$D$2&amp;":"&amp;dbP!$D$2),"&gt;="&amp;AP$6,INDIRECT($F$1&amp;dbP!$D$2&amp;":"&amp;dbP!$D$2),"&lt;="&amp;AP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Q258" s="1">
        <f ca="1">SUMIFS(INDIRECT($F$1&amp;$F258&amp;":"&amp;$F258),INDIRECT($F$1&amp;dbP!$D$2&amp;":"&amp;dbP!$D$2),"&gt;="&amp;AQ$6,INDIRECT($F$1&amp;dbP!$D$2&amp;":"&amp;dbP!$D$2),"&lt;="&amp;AQ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R258" s="1">
        <f ca="1">SUMIFS(INDIRECT($F$1&amp;$F258&amp;":"&amp;$F258),INDIRECT($F$1&amp;dbP!$D$2&amp;":"&amp;dbP!$D$2),"&gt;="&amp;AR$6,INDIRECT($F$1&amp;dbP!$D$2&amp;":"&amp;dbP!$D$2),"&lt;="&amp;AR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S258" s="1">
        <f ca="1">SUMIFS(INDIRECT($F$1&amp;$F258&amp;":"&amp;$F258),INDIRECT($F$1&amp;dbP!$D$2&amp;":"&amp;dbP!$D$2),"&gt;="&amp;AS$6,INDIRECT($F$1&amp;dbP!$D$2&amp;":"&amp;dbP!$D$2),"&lt;="&amp;AS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T258" s="1">
        <f ca="1">SUMIFS(INDIRECT($F$1&amp;$F258&amp;":"&amp;$F258),INDIRECT($F$1&amp;dbP!$D$2&amp;":"&amp;dbP!$D$2),"&gt;="&amp;AT$6,INDIRECT($F$1&amp;dbP!$D$2&amp;":"&amp;dbP!$D$2),"&lt;="&amp;AT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U258" s="1">
        <f ca="1">SUMIFS(INDIRECT($F$1&amp;$F258&amp;":"&amp;$F258),INDIRECT($F$1&amp;dbP!$D$2&amp;":"&amp;dbP!$D$2),"&gt;="&amp;AU$6,INDIRECT($F$1&amp;dbP!$D$2&amp;":"&amp;dbP!$D$2),"&lt;="&amp;AU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V258" s="1">
        <f ca="1">SUMIFS(INDIRECT($F$1&amp;$F258&amp;":"&amp;$F258),INDIRECT($F$1&amp;dbP!$D$2&amp;":"&amp;dbP!$D$2),"&gt;="&amp;AV$6,INDIRECT($F$1&amp;dbP!$D$2&amp;":"&amp;dbP!$D$2),"&lt;="&amp;AV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W258" s="1">
        <f ca="1">SUMIFS(INDIRECT($F$1&amp;$F258&amp;":"&amp;$F258),INDIRECT($F$1&amp;dbP!$D$2&amp;":"&amp;dbP!$D$2),"&gt;="&amp;AW$6,INDIRECT($F$1&amp;dbP!$D$2&amp;":"&amp;dbP!$D$2),"&lt;="&amp;AW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X258" s="1">
        <f ca="1">SUMIFS(INDIRECT($F$1&amp;$F258&amp;":"&amp;$F258),INDIRECT($F$1&amp;dbP!$D$2&amp;":"&amp;dbP!$D$2),"&gt;="&amp;AX$6,INDIRECT($F$1&amp;dbP!$D$2&amp;":"&amp;dbP!$D$2),"&lt;="&amp;AX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Y258" s="1">
        <f ca="1">SUMIFS(INDIRECT($F$1&amp;$F258&amp;":"&amp;$F258),INDIRECT($F$1&amp;dbP!$D$2&amp;":"&amp;dbP!$D$2),"&gt;="&amp;AY$6,INDIRECT($F$1&amp;dbP!$D$2&amp;":"&amp;dbP!$D$2),"&lt;="&amp;AY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Z258" s="1">
        <f ca="1">SUMIFS(INDIRECT($F$1&amp;$F258&amp;":"&amp;$F258),INDIRECT($F$1&amp;dbP!$D$2&amp;":"&amp;dbP!$D$2),"&gt;="&amp;AZ$6,INDIRECT($F$1&amp;dbP!$D$2&amp;":"&amp;dbP!$D$2),"&lt;="&amp;AZ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A258" s="1">
        <f ca="1">SUMIFS(INDIRECT($F$1&amp;$F258&amp;":"&amp;$F258),INDIRECT($F$1&amp;dbP!$D$2&amp;":"&amp;dbP!$D$2),"&gt;="&amp;BA$6,INDIRECT($F$1&amp;dbP!$D$2&amp;":"&amp;dbP!$D$2),"&lt;="&amp;BA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B258" s="1">
        <f ca="1">SUMIFS(INDIRECT($F$1&amp;$F258&amp;":"&amp;$F258),INDIRECT($F$1&amp;dbP!$D$2&amp;":"&amp;dbP!$D$2),"&gt;="&amp;BB$6,INDIRECT($F$1&amp;dbP!$D$2&amp;":"&amp;dbP!$D$2),"&lt;="&amp;BB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C258" s="1">
        <f ca="1">SUMIFS(INDIRECT($F$1&amp;$F258&amp;":"&amp;$F258),INDIRECT($F$1&amp;dbP!$D$2&amp;":"&amp;dbP!$D$2),"&gt;="&amp;BC$6,INDIRECT($F$1&amp;dbP!$D$2&amp;":"&amp;dbP!$D$2),"&lt;="&amp;BC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D258" s="1">
        <f ca="1">SUMIFS(INDIRECT($F$1&amp;$F258&amp;":"&amp;$F258),INDIRECT($F$1&amp;dbP!$D$2&amp;":"&amp;dbP!$D$2),"&gt;="&amp;BD$6,INDIRECT($F$1&amp;dbP!$D$2&amp;":"&amp;dbP!$D$2),"&lt;="&amp;BD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E258" s="1">
        <f ca="1">SUMIFS(INDIRECT($F$1&amp;$F258&amp;":"&amp;$F258),INDIRECT($F$1&amp;dbP!$D$2&amp;":"&amp;dbP!$D$2),"&gt;="&amp;BE$6,INDIRECT($F$1&amp;dbP!$D$2&amp;":"&amp;dbP!$D$2),"&lt;="&amp;BE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</row>
    <row r="259" spans="2:57" x14ac:dyDescent="0.3">
      <c r="B259" s="1">
        <f>MAX(B$218:B258)+1</f>
        <v>46</v>
      </c>
      <c r="D259" s="1" t="str">
        <f ca="1">INDIRECT($B$1&amp;Items!T$2&amp;$B259)</f>
        <v>CF(-)</v>
      </c>
      <c r="F259" s="1" t="str">
        <f ca="1">INDIRECT($B$1&amp;Items!P$2&amp;$B259)</f>
        <v>AA</v>
      </c>
      <c r="H259" s="13" t="str">
        <f ca="1">INDIRECT($B$1&amp;Items!M$2&amp;$B259)</f>
        <v>Оплаты себестоимостных затрат</v>
      </c>
      <c r="I259" s="13" t="str">
        <f ca="1">IF(INDIRECT($B$1&amp;Items!N$2&amp;$B259)="",H259,INDIRECT($B$1&amp;Items!N$2&amp;$B259))</f>
        <v>Оплаты расходов этапа-3 бизнес-процесса</v>
      </c>
      <c r="J259" s="1" t="str">
        <f ca="1">IF(INDIRECT($B$1&amp;Items!O$2&amp;$B259)="",IF(H259&lt;&gt;I259,"  "&amp;I259,I259),"    "&amp;INDIRECT($B$1&amp;Items!O$2&amp;$B259))</f>
        <v xml:space="preserve">    Производственные затраты-15</v>
      </c>
      <c r="S259" s="1">
        <f ca="1">SUM($U259:INDIRECT(ADDRESS(ROW(),SUMIFS($1:$1,$5:$5,MAX($5:$5)))))</f>
        <v>954698.94000000006</v>
      </c>
      <c r="V259" s="1">
        <f ca="1">SUMIFS(INDIRECT($F$1&amp;$F259&amp;":"&amp;$F259),INDIRECT($F$1&amp;dbP!$D$2&amp;":"&amp;dbP!$D$2),"&gt;="&amp;V$6,INDIRECT($F$1&amp;dbP!$D$2&amp;":"&amp;dbP!$D$2),"&lt;="&amp;V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W259" s="1">
        <f ca="1">SUMIFS(INDIRECT($F$1&amp;$F259&amp;":"&amp;$F259),INDIRECT($F$1&amp;dbP!$D$2&amp;":"&amp;dbP!$D$2),"&gt;="&amp;W$6,INDIRECT($F$1&amp;dbP!$D$2&amp;":"&amp;dbP!$D$2),"&lt;="&amp;W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X259" s="1">
        <f ca="1">SUMIFS(INDIRECT($F$1&amp;$F259&amp;":"&amp;$F259),INDIRECT($F$1&amp;dbP!$D$2&amp;":"&amp;dbP!$D$2),"&gt;="&amp;X$6,INDIRECT($F$1&amp;dbP!$D$2&amp;":"&amp;dbP!$D$2),"&lt;="&amp;X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477349.47000000003</v>
      </c>
      <c r="Y259" s="1">
        <f ca="1">SUMIFS(INDIRECT($F$1&amp;$F259&amp;":"&amp;$F259),INDIRECT($F$1&amp;dbP!$D$2&amp;":"&amp;dbP!$D$2),"&gt;="&amp;Y$6,INDIRECT($F$1&amp;dbP!$D$2&amp;":"&amp;dbP!$D$2),"&lt;="&amp;Y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Z259" s="1">
        <f ca="1">SUMIFS(INDIRECT($F$1&amp;$F259&amp;":"&amp;$F259),INDIRECT($F$1&amp;dbP!$D$2&amp;":"&amp;dbP!$D$2),"&gt;="&amp;Z$6,INDIRECT($F$1&amp;dbP!$D$2&amp;":"&amp;dbP!$D$2),"&lt;="&amp;Z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477349.47000000003</v>
      </c>
      <c r="AA259" s="1">
        <f ca="1">SUMIFS(INDIRECT($F$1&amp;$F259&amp;":"&amp;$F259),INDIRECT($F$1&amp;dbP!$D$2&amp;":"&amp;dbP!$D$2),"&gt;="&amp;AA$6,INDIRECT($F$1&amp;dbP!$D$2&amp;":"&amp;dbP!$D$2),"&lt;="&amp;AA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B259" s="1">
        <f ca="1">SUMIFS(INDIRECT($F$1&amp;$F259&amp;":"&amp;$F259),INDIRECT($F$1&amp;dbP!$D$2&amp;":"&amp;dbP!$D$2),"&gt;="&amp;AB$6,INDIRECT($F$1&amp;dbP!$D$2&amp;":"&amp;dbP!$D$2),"&lt;="&amp;AB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C259" s="1">
        <f ca="1">SUMIFS(INDIRECT($F$1&amp;$F259&amp;":"&amp;$F259),INDIRECT($F$1&amp;dbP!$D$2&amp;":"&amp;dbP!$D$2),"&gt;="&amp;AC$6,INDIRECT($F$1&amp;dbP!$D$2&amp;":"&amp;dbP!$D$2),"&lt;="&amp;AC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D259" s="1">
        <f ca="1">SUMIFS(INDIRECT($F$1&amp;$F259&amp;":"&amp;$F259),INDIRECT($F$1&amp;dbP!$D$2&amp;":"&amp;dbP!$D$2),"&gt;="&amp;AD$6,INDIRECT($F$1&amp;dbP!$D$2&amp;":"&amp;dbP!$D$2),"&lt;="&amp;AD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E259" s="1">
        <f ca="1">SUMIFS(INDIRECT($F$1&amp;$F259&amp;":"&amp;$F259),INDIRECT($F$1&amp;dbP!$D$2&amp;":"&amp;dbP!$D$2),"&gt;="&amp;AE$6,INDIRECT($F$1&amp;dbP!$D$2&amp;":"&amp;dbP!$D$2),"&lt;="&amp;AE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F259" s="1">
        <f ca="1">SUMIFS(INDIRECT($F$1&amp;$F259&amp;":"&amp;$F259),INDIRECT($F$1&amp;dbP!$D$2&amp;":"&amp;dbP!$D$2),"&gt;="&amp;AF$6,INDIRECT($F$1&amp;dbP!$D$2&amp;":"&amp;dbP!$D$2),"&lt;="&amp;AF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G259" s="1">
        <f ca="1">SUMIFS(INDIRECT($F$1&amp;$F259&amp;":"&amp;$F259),INDIRECT($F$1&amp;dbP!$D$2&amp;":"&amp;dbP!$D$2),"&gt;="&amp;AG$6,INDIRECT($F$1&amp;dbP!$D$2&amp;":"&amp;dbP!$D$2),"&lt;="&amp;AG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H259" s="1">
        <f ca="1">SUMIFS(INDIRECT($F$1&amp;$F259&amp;":"&amp;$F259),INDIRECT($F$1&amp;dbP!$D$2&amp;":"&amp;dbP!$D$2),"&gt;="&amp;AH$6,INDIRECT($F$1&amp;dbP!$D$2&amp;":"&amp;dbP!$D$2),"&lt;="&amp;AH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I259" s="1">
        <f ca="1">SUMIFS(INDIRECT($F$1&amp;$F259&amp;":"&amp;$F259),INDIRECT($F$1&amp;dbP!$D$2&amp;":"&amp;dbP!$D$2),"&gt;="&amp;AI$6,INDIRECT($F$1&amp;dbP!$D$2&amp;":"&amp;dbP!$D$2),"&lt;="&amp;AI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J259" s="1">
        <f ca="1">SUMIFS(INDIRECT($F$1&amp;$F259&amp;":"&amp;$F259),INDIRECT($F$1&amp;dbP!$D$2&amp;":"&amp;dbP!$D$2),"&gt;="&amp;AJ$6,INDIRECT($F$1&amp;dbP!$D$2&amp;":"&amp;dbP!$D$2),"&lt;="&amp;AJ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K259" s="1">
        <f ca="1">SUMIFS(INDIRECT($F$1&amp;$F259&amp;":"&amp;$F259),INDIRECT($F$1&amp;dbP!$D$2&amp;":"&amp;dbP!$D$2),"&gt;="&amp;AK$6,INDIRECT($F$1&amp;dbP!$D$2&amp;":"&amp;dbP!$D$2),"&lt;="&amp;AK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L259" s="1">
        <f ca="1">SUMIFS(INDIRECT($F$1&amp;$F259&amp;":"&amp;$F259),INDIRECT($F$1&amp;dbP!$D$2&amp;":"&amp;dbP!$D$2),"&gt;="&amp;AL$6,INDIRECT($F$1&amp;dbP!$D$2&amp;":"&amp;dbP!$D$2),"&lt;="&amp;AL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M259" s="1">
        <f ca="1">SUMIFS(INDIRECT($F$1&amp;$F259&amp;":"&amp;$F259),INDIRECT($F$1&amp;dbP!$D$2&amp;":"&amp;dbP!$D$2),"&gt;="&amp;AM$6,INDIRECT($F$1&amp;dbP!$D$2&amp;":"&amp;dbP!$D$2),"&lt;="&amp;AM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N259" s="1">
        <f ca="1">SUMIFS(INDIRECT($F$1&amp;$F259&amp;":"&amp;$F259),INDIRECT($F$1&amp;dbP!$D$2&amp;":"&amp;dbP!$D$2),"&gt;="&amp;AN$6,INDIRECT($F$1&amp;dbP!$D$2&amp;":"&amp;dbP!$D$2),"&lt;="&amp;AN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O259" s="1">
        <f ca="1">SUMIFS(INDIRECT($F$1&amp;$F259&amp;":"&amp;$F259),INDIRECT($F$1&amp;dbP!$D$2&amp;":"&amp;dbP!$D$2),"&gt;="&amp;AO$6,INDIRECT($F$1&amp;dbP!$D$2&amp;":"&amp;dbP!$D$2),"&lt;="&amp;AO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P259" s="1">
        <f ca="1">SUMIFS(INDIRECT($F$1&amp;$F259&amp;":"&amp;$F259),INDIRECT($F$1&amp;dbP!$D$2&amp;":"&amp;dbP!$D$2),"&gt;="&amp;AP$6,INDIRECT($F$1&amp;dbP!$D$2&amp;":"&amp;dbP!$D$2),"&lt;="&amp;AP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Q259" s="1">
        <f ca="1">SUMIFS(INDIRECT($F$1&amp;$F259&amp;":"&amp;$F259),INDIRECT($F$1&amp;dbP!$D$2&amp;":"&amp;dbP!$D$2),"&gt;="&amp;AQ$6,INDIRECT($F$1&amp;dbP!$D$2&amp;":"&amp;dbP!$D$2),"&lt;="&amp;AQ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R259" s="1">
        <f ca="1">SUMIFS(INDIRECT($F$1&amp;$F259&amp;":"&amp;$F259),INDIRECT($F$1&amp;dbP!$D$2&amp;":"&amp;dbP!$D$2),"&gt;="&amp;AR$6,INDIRECT($F$1&amp;dbP!$D$2&amp;":"&amp;dbP!$D$2),"&lt;="&amp;AR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S259" s="1">
        <f ca="1">SUMIFS(INDIRECT($F$1&amp;$F259&amp;":"&amp;$F259),INDIRECT($F$1&amp;dbP!$D$2&amp;":"&amp;dbP!$D$2),"&gt;="&amp;AS$6,INDIRECT($F$1&amp;dbP!$D$2&amp;":"&amp;dbP!$D$2),"&lt;="&amp;AS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T259" s="1">
        <f ca="1">SUMIFS(INDIRECT($F$1&amp;$F259&amp;":"&amp;$F259),INDIRECT($F$1&amp;dbP!$D$2&amp;":"&amp;dbP!$D$2),"&gt;="&amp;AT$6,INDIRECT($F$1&amp;dbP!$D$2&amp;":"&amp;dbP!$D$2),"&lt;="&amp;AT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U259" s="1">
        <f ca="1">SUMIFS(INDIRECT($F$1&amp;$F259&amp;":"&amp;$F259),INDIRECT($F$1&amp;dbP!$D$2&amp;":"&amp;dbP!$D$2),"&gt;="&amp;AU$6,INDIRECT($F$1&amp;dbP!$D$2&amp;":"&amp;dbP!$D$2),"&lt;="&amp;AU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V259" s="1">
        <f ca="1">SUMIFS(INDIRECT($F$1&amp;$F259&amp;":"&amp;$F259),INDIRECT($F$1&amp;dbP!$D$2&amp;":"&amp;dbP!$D$2),"&gt;="&amp;AV$6,INDIRECT($F$1&amp;dbP!$D$2&amp;":"&amp;dbP!$D$2),"&lt;="&amp;AV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W259" s="1">
        <f ca="1">SUMIFS(INDIRECT($F$1&amp;$F259&amp;":"&amp;$F259),INDIRECT($F$1&amp;dbP!$D$2&amp;":"&amp;dbP!$D$2),"&gt;="&amp;AW$6,INDIRECT($F$1&amp;dbP!$D$2&amp;":"&amp;dbP!$D$2),"&lt;="&amp;AW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X259" s="1">
        <f ca="1">SUMIFS(INDIRECT($F$1&amp;$F259&amp;":"&amp;$F259),INDIRECT($F$1&amp;dbP!$D$2&amp;":"&amp;dbP!$D$2),"&gt;="&amp;AX$6,INDIRECT($F$1&amp;dbP!$D$2&amp;":"&amp;dbP!$D$2),"&lt;="&amp;AX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Y259" s="1">
        <f ca="1">SUMIFS(INDIRECT($F$1&amp;$F259&amp;":"&amp;$F259),INDIRECT($F$1&amp;dbP!$D$2&amp;":"&amp;dbP!$D$2),"&gt;="&amp;AY$6,INDIRECT($F$1&amp;dbP!$D$2&amp;":"&amp;dbP!$D$2),"&lt;="&amp;AY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Z259" s="1">
        <f ca="1">SUMIFS(INDIRECT($F$1&amp;$F259&amp;":"&amp;$F259),INDIRECT($F$1&amp;dbP!$D$2&amp;":"&amp;dbP!$D$2),"&gt;="&amp;AZ$6,INDIRECT($F$1&amp;dbP!$D$2&amp;":"&amp;dbP!$D$2),"&lt;="&amp;AZ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A259" s="1">
        <f ca="1">SUMIFS(INDIRECT($F$1&amp;$F259&amp;":"&amp;$F259),INDIRECT($F$1&amp;dbP!$D$2&amp;":"&amp;dbP!$D$2),"&gt;="&amp;BA$6,INDIRECT($F$1&amp;dbP!$D$2&amp;":"&amp;dbP!$D$2),"&lt;="&amp;BA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B259" s="1">
        <f ca="1">SUMIFS(INDIRECT($F$1&amp;$F259&amp;":"&amp;$F259),INDIRECT($F$1&amp;dbP!$D$2&amp;":"&amp;dbP!$D$2),"&gt;="&amp;BB$6,INDIRECT($F$1&amp;dbP!$D$2&amp;":"&amp;dbP!$D$2),"&lt;="&amp;BB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C259" s="1">
        <f ca="1">SUMIFS(INDIRECT($F$1&amp;$F259&amp;":"&amp;$F259),INDIRECT($F$1&amp;dbP!$D$2&amp;":"&amp;dbP!$D$2),"&gt;="&amp;BC$6,INDIRECT($F$1&amp;dbP!$D$2&amp;":"&amp;dbP!$D$2),"&lt;="&amp;BC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D259" s="1">
        <f ca="1">SUMIFS(INDIRECT($F$1&amp;$F259&amp;":"&amp;$F259),INDIRECT($F$1&amp;dbP!$D$2&amp;":"&amp;dbP!$D$2),"&gt;="&amp;BD$6,INDIRECT($F$1&amp;dbP!$D$2&amp;":"&amp;dbP!$D$2),"&lt;="&amp;BD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E259" s="1">
        <f ca="1">SUMIFS(INDIRECT($F$1&amp;$F259&amp;":"&amp;$F259),INDIRECT($F$1&amp;dbP!$D$2&amp;":"&amp;dbP!$D$2),"&gt;="&amp;BE$6,INDIRECT($F$1&amp;dbP!$D$2&amp;":"&amp;dbP!$D$2),"&lt;="&amp;BE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</row>
    <row r="260" spans="2:57" x14ac:dyDescent="0.3">
      <c r="B260" s="1">
        <f>MAX(B$218:B259)+1</f>
        <v>47</v>
      </c>
      <c r="D260" s="1" t="str">
        <f ca="1">INDIRECT($B$1&amp;Items!T$2&amp;$B260)</f>
        <v>CF(-)</v>
      </c>
      <c r="F260" s="1" t="str">
        <f ca="1">INDIRECT($B$1&amp;Items!P$2&amp;$B260)</f>
        <v>AA</v>
      </c>
      <c r="H260" s="13" t="str">
        <f ca="1">INDIRECT($B$1&amp;Items!M$2&amp;$B260)</f>
        <v>Оплаты себестоимостных затрат</v>
      </c>
      <c r="I260" s="13" t="str">
        <f ca="1">IF(INDIRECT($B$1&amp;Items!N$2&amp;$B260)="",H260,INDIRECT($B$1&amp;Items!N$2&amp;$B260))</f>
        <v>Оплаты расходов этапа-3 бизнес-процесса</v>
      </c>
      <c r="J260" s="1" t="str">
        <f ca="1">IF(INDIRECT($B$1&amp;Items!O$2&amp;$B260)="",IF(H260&lt;&gt;I260,"  "&amp;I260,I260),"    "&amp;INDIRECT($B$1&amp;Items!O$2&amp;$B260))</f>
        <v xml:space="preserve">    Производственные затраты-16</v>
      </c>
      <c r="S260" s="1">
        <f ca="1">SUM($U260:INDIRECT(ADDRESS(ROW(),SUMIFS($1:$1,$5:$5,MAX($5:$5)))))</f>
        <v>1285227</v>
      </c>
      <c r="V260" s="1">
        <f ca="1">SUMIFS(INDIRECT($F$1&amp;$F260&amp;":"&amp;$F260),INDIRECT($F$1&amp;dbP!$D$2&amp;":"&amp;dbP!$D$2),"&gt;="&amp;V$6,INDIRECT($F$1&amp;dbP!$D$2&amp;":"&amp;dbP!$D$2),"&lt;="&amp;V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W260" s="1">
        <f ca="1">SUMIFS(INDIRECT($F$1&amp;$F260&amp;":"&amp;$F260),INDIRECT($F$1&amp;dbP!$D$2&amp;":"&amp;dbP!$D$2),"&gt;="&amp;W$6,INDIRECT($F$1&amp;dbP!$D$2&amp;":"&amp;dbP!$D$2),"&lt;="&amp;W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X260" s="1">
        <f ca="1">SUMIFS(INDIRECT($F$1&amp;$F260&amp;":"&amp;$F260),INDIRECT($F$1&amp;dbP!$D$2&amp;":"&amp;dbP!$D$2),"&gt;="&amp;X$6,INDIRECT($F$1&amp;dbP!$D$2&amp;":"&amp;dbP!$D$2),"&lt;="&amp;X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Y260" s="1">
        <f ca="1">SUMIFS(INDIRECT($F$1&amp;$F260&amp;":"&amp;$F260),INDIRECT($F$1&amp;dbP!$D$2&amp;":"&amp;dbP!$D$2),"&gt;="&amp;Y$6,INDIRECT($F$1&amp;dbP!$D$2&amp;":"&amp;dbP!$D$2),"&lt;="&amp;Y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899658.89999999991</v>
      </c>
      <c r="Z260" s="1">
        <f ca="1">SUMIFS(INDIRECT($F$1&amp;$F260&amp;":"&amp;$F260),INDIRECT($F$1&amp;dbP!$D$2&amp;":"&amp;dbP!$D$2),"&gt;="&amp;Z$6,INDIRECT($F$1&amp;dbP!$D$2&amp;":"&amp;dbP!$D$2),"&lt;="&amp;Z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385568.10000000009</v>
      </c>
      <c r="AA260" s="1">
        <f ca="1">SUMIFS(INDIRECT($F$1&amp;$F260&amp;":"&amp;$F260),INDIRECT($F$1&amp;dbP!$D$2&amp;":"&amp;dbP!$D$2),"&gt;="&amp;AA$6,INDIRECT($F$1&amp;dbP!$D$2&amp;":"&amp;dbP!$D$2),"&lt;="&amp;AA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B260" s="1">
        <f ca="1">SUMIFS(INDIRECT($F$1&amp;$F260&amp;":"&amp;$F260),INDIRECT($F$1&amp;dbP!$D$2&amp;":"&amp;dbP!$D$2),"&gt;="&amp;AB$6,INDIRECT($F$1&amp;dbP!$D$2&amp;":"&amp;dbP!$D$2),"&lt;="&amp;AB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C260" s="1">
        <f ca="1">SUMIFS(INDIRECT($F$1&amp;$F260&amp;":"&amp;$F260),INDIRECT($F$1&amp;dbP!$D$2&amp;":"&amp;dbP!$D$2),"&gt;="&amp;AC$6,INDIRECT($F$1&amp;dbP!$D$2&amp;":"&amp;dbP!$D$2),"&lt;="&amp;AC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D260" s="1">
        <f ca="1">SUMIFS(INDIRECT($F$1&amp;$F260&amp;":"&amp;$F260),INDIRECT($F$1&amp;dbP!$D$2&amp;":"&amp;dbP!$D$2),"&gt;="&amp;AD$6,INDIRECT($F$1&amp;dbP!$D$2&amp;":"&amp;dbP!$D$2),"&lt;="&amp;AD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E260" s="1">
        <f ca="1">SUMIFS(INDIRECT($F$1&amp;$F260&amp;":"&amp;$F260),INDIRECT($F$1&amp;dbP!$D$2&amp;":"&amp;dbP!$D$2),"&gt;="&amp;AE$6,INDIRECT($F$1&amp;dbP!$D$2&amp;":"&amp;dbP!$D$2),"&lt;="&amp;AE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F260" s="1">
        <f ca="1">SUMIFS(INDIRECT($F$1&amp;$F260&amp;":"&amp;$F260),INDIRECT($F$1&amp;dbP!$D$2&amp;":"&amp;dbP!$D$2),"&gt;="&amp;AF$6,INDIRECT($F$1&amp;dbP!$D$2&amp;":"&amp;dbP!$D$2),"&lt;="&amp;AF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G260" s="1">
        <f ca="1">SUMIFS(INDIRECT($F$1&amp;$F260&amp;":"&amp;$F260),INDIRECT($F$1&amp;dbP!$D$2&amp;":"&amp;dbP!$D$2),"&gt;="&amp;AG$6,INDIRECT($F$1&amp;dbP!$D$2&amp;":"&amp;dbP!$D$2),"&lt;="&amp;AG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H260" s="1">
        <f ca="1">SUMIFS(INDIRECT($F$1&amp;$F260&amp;":"&amp;$F260),INDIRECT($F$1&amp;dbP!$D$2&amp;":"&amp;dbP!$D$2),"&gt;="&amp;AH$6,INDIRECT($F$1&amp;dbP!$D$2&amp;":"&amp;dbP!$D$2),"&lt;="&amp;AH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I260" s="1">
        <f ca="1">SUMIFS(INDIRECT($F$1&amp;$F260&amp;":"&amp;$F260),INDIRECT($F$1&amp;dbP!$D$2&amp;":"&amp;dbP!$D$2),"&gt;="&amp;AI$6,INDIRECT($F$1&amp;dbP!$D$2&amp;":"&amp;dbP!$D$2),"&lt;="&amp;AI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J260" s="1">
        <f ca="1">SUMIFS(INDIRECT($F$1&amp;$F260&amp;":"&amp;$F260),INDIRECT($F$1&amp;dbP!$D$2&amp;":"&amp;dbP!$D$2),"&gt;="&amp;AJ$6,INDIRECT($F$1&amp;dbP!$D$2&amp;":"&amp;dbP!$D$2),"&lt;="&amp;AJ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K260" s="1">
        <f ca="1">SUMIFS(INDIRECT($F$1&amp;$F260&amp;":"&amp;$F260),INDIRECT($F$1&amp;dbP!$D$2&amp;":"&amp;dbP!$D$2),"&gt;="&amp;AK$6,INDIRECT($F$1&amp;dbP!$D$2&amp;":"&amp;dbP!$D$2),"&lt;="&amp;AK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L260" s="1">
        <f ca="1">SUMIFS(INDIRECT($F$1&amp;$F260&amp;":"&amp;$F260),INDIRECT($F$1&amp;dbP!$D$2&amp;":"&amp;dbP!$D$2),"&gt;="&amp;AL$6,INDIRECT($F$1&amp;dbP!$D$2&amp;":"&amp;dbP!$D$2),"&lt;="&amp;AL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M260" s="1">
        <f ca="1">SUMIFS(INDIRECT($F$1&amp;$F260&amp;":"&amp;$F260),INDIRECT($F$1&amp;dbP!$D$2&amp;":"&amp;dbP!$D$2),"&gt;="&amp;AM$6,INDIRECT($F$1&amp;dbP!$D$2&amp;":"&amp;dbP!$D$2),"&lt;="&amp;AM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N260" s="1">
        <f ca="1">SUMIFS(INDIRECT($F$1&amp;$F260&amp;":"&amp;$F260),INDIRECT($F$1&amp;dbP!$D$2&amp;":"&amp;dbP!$D$2),"&gt;="&amp;AN$6,INDIRECT($F$1&amp;dbP!$D$2&amp;":"&amp;dbP!$D$2),"&lt;="&amp;AN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O260" s="1">
        <f ca="1">SUMIFS(INDIRECT($F$1&amp;$F260&amp;":"&amp;$F260),INDIRECT($F$1&amp;dbP!$D$2&amp;":"&amp;dbP!$D$2),"&gt;="&amp;AO$6,INDIRECT($F$1&amp;dbP!$D$2&amp;":"&amp;dbP!$D$2),"&lt;="&amp;AO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P260" s="1">
        <f ca="1">SUMIFS(INDIRECT($F$1&amp;$F260&amp;":"&amp;$F260),INDIRECT($F$1&amp;dbP!$D$2&amp;":"&amp;dbP!$D$2),"&gt;="&amp;AP$6,INDIRECT($F$1&amp;dbP!$D$2&amp;":"&amp;dbP!$D$2),"&lt;="&amp;AP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Q260" s="1">
        <f ca="1">SUMIFS(INDIRECT($F$1&amp;$F260&amp;":"&amp;$F260),INDIRECT($F$1&amp;dbP!$D$2&amp;":"&amp;dbP!$D$2),"&gt;="&amp;AQ$6,INDIRECT($F$1&amp;dbP!$D$2&amp;":"&amp;dbP!$D$2),"&lt;="&amp;AQ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R260" s="1">
        <f ca="1">SUMIFS(INDIRECT($F$1&amp;$F260&amp;":"&amp;$F260),INDIRECT($F$1&amp;dbP!$D$2&amp;":"&amp;dbP!$D$2),"&gt;="&amp;AR$6,INDIRECT($F$1&amp;dbP!$D$2&amp;":"&amp;dbP!$D$2),"&lt;="&amp;AR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S260" s="1">
        <f ca="1">SUMIFS(INDIRECT($F$1&amp;$F260&amp;":"&amp;$F260),INDIRECT($F$1&amp;dbP!$D$2&amp;":"&amp;dbP!$D$2),"&gt;="&amp;AS$6,INDIRECT($F$1&amp;dbP!$D$2&amp;":"&amp;dbP!$D$2),"&lt;="&amp;AS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T260" s="1">
        <f ca="1">SUMIFS(INDIRECT($F$1&amp;$F260&amp;":"&amp;$F260),INDIRECT($F$1&amp;dbP!$D$2&amp;":"&amp;dbP!$D$2),"&gt;="&amp;AT$6,INDIRECT($F$1&amp;dbP!$D$2&amp;":"&amp;dbP!$D$2),"&lt;="&amp;AT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U260" s="1">
        <f ca="1">SUMIFS(INDIRECT($F$1&amp;$F260&amp;":"&amp;$F260),INDIRECT($F$1&amp;dbP!$D$2&amp;":"&amp;dbP!$D$2),"&gt;="&amp;AU$6,INDIRECT($F$1&amp;dbP!$D$2&amp;":"&amp;dbP!$D$2),"&lt;="&amp;AU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V260" s="1">
        <f ca="1">SUMIFS(INDIRECT($F$1&amp;$F260&amp;":"&amp;$F260),INDIRECT($F$1&amp;dbP!$D$2&amp;":"&amp;dbP!$D$2),"&gt;="&amp;AV$6,INDIRECT($F$1&amp;dbP!$D$2&amp;":"&amp;dbP!$D$2),"&lt;="&amp;AV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W260" s="1">
        <f ca="1">SUMIFS(INDIRECT($F$1&amp;$F260&amp;":"&amp;$F260),INDIRECT($F$1&amp;dbP!$D$2&amp;":"&amp;dbP!$D$2),"&gt;="&amp;AW$6,INDIRECT($F$1&amp;dbP!$D$2&amp;":"&amp;dbP!$D$2),"&lt;="&amp;AW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X260" s="1">
        <f ca="1">SUMIFS(INDIRECT($F$1&amp;$F260&amp;":"&amp;$F260),INDIRECT($F$1&amp;dbP!$D$2&amp;":"&amp;dbP!$D$2),"&gt;="&amp;AX$6,INDIRECT($F$1&amp;dbP!$D$2&amp;":"&amp;dbP!$D$2),"&lt;="&amp;AX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Y260" s="1">
        <f ca="1">SUMIFS(INDIRECT($F$1&amp;$F260&amp;":"&amp;$F260),INDIRECT($F$1&amp;dbP!$D$2&amp;":"&amp;dbP!$D$2),"&gt;="&amp;AY$6,INDIRECT($F$1&amp;dbP!$D$2&amp;":"&amp;dbP!$D$2),"&lt;="&amp;AY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Z260" s="1">
        <f ca="1">SUMIFS(INDIRECT($F$1&amp;$F260&amp;":"&amp;$F260),INDIRECT($F$1&amp;dbP!$D$2&amp;":"&amp;dbP!$D$2),"&gt;="&amp;AZ$6,INDIRECT($F$1&amp;dbP!$D$2&amp;":"&amp;dbP!$D$2),"&lt;="&amp;AZ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A260" s="1">
        <f ca="1">SUMIFS(INDIRECT($F$1&amp;$F260&amp;":"&amp;$F260),INDIRECT($F$1&amp;dbP!$D$2&amp;":"&amp;dbP!$D$2),"&gt;="&amp;BA$6,INDIRECT($F$1&amp;dbP!$D$2&amp;":"&amp;dbP!$D$2),"&lt;="&amp;BA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B260" s="1">
        <f ca="1">SUMIFS(INDIRECT($F$1&amp;$F260&amp;":"&amp;$F260),INDIRECT($F$1&amp;dbP!$D$2&amp;":"&amp;dbP!$D$2),"&gt;="&amp;BB$6,INDIRECT($F$1&amp;dbP!$D$2&amp;":"&amp;dbP!$D$2),"&lt;="&amp;BB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C260" s="1">
        <f ca="1">SUMIFS(INDIRECT($F$1&amp;$F260&amp;":"&amp;$F260),INDIRECT($F$1&amp;dbP!$D$2&amp;":"&amp;dbP!$D$2),"&gt;="&amp;BC$6,INDIRECT($F$1&amp;dbP!$D$2&amp;":"&amp;dbP!$D$2),"&lt;="&amp;BC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D260" s="1">
        <f ca="1">SUMIFS(INDIRECT($F$1&amp;$F260&amp;":"&amp;$F260),INDIRECT($F$1&amp;dbP!$D$2&amp;":"&amp;dbP!$D$2),"&gt;="&amp;BD$6,INDIRECT($F$1&amp;dbP!$D$2&amp;":"&amp;dbP!$D$2),"&lt;="&amp;BD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E260" s="1">
        <f ca="1">SUMIFS(INDIRECT($F$1&amp;$F260&amp;":"&amp;$F260),INDIRECT($F$1&amp;dbP!$D$2&amp;":"&amp;dbP!$D$2),"&gt;="&amp;BE$6,INDIRECT($F$1&amp;dbP!$D$2&amp;":"&amp;dbP!$D$2),"&lt;="&amp;BE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</row>
    <row r="261" spans="2:57" x14ac:dyDescent="0.3">
      <c r="B261" s="1">
        <f>MAX(B$218:B260)+1</f>
        <v>48</v>
      </c>
      <c r="D261" s="1" t="str">
        <f ca="1">INDIRECT($B$1&amp;Items!T$2&amp;$B261)</f>
        <v>CF(-)</v>
      </c>
      <c r="F261" s="1" t="str">
        <f ca="1">INDIRECT($B$1&amp;Items!P$2&amp;$B261)</f>
        <v>AA</v>
      </c>
      <c r="H261" s="13" t="str">
        <f ca="1">INDIRECT($B$1&amp;Items!M$2&amp;$B261)</f>
        <v>Оплаты себестоимостных затрат</v>
      </c>
      <c r="I261" s="13" t="str">
        <f ca="1">IF(INDIRECT($B$1&amp;Items!N$2&amp;$B261)="",H261,INDIRECT($B$1&amp;Items!N$2&amp;$B261))</f>
        <v>Оплаты расходов этапа-3 бизнес-процесса</v>
      </c>
      <c r="J261" s="1" t="str">
        <f ca="1">IF(INDIRECT($B$1&amp;Items!O$2&amp;$B261)="",IF(H261&lt;&gt;I261,"  "&amp;I261,I261),"    "&amp;INDIRECT($B$1&amp;Items!O$2&amp;$B261))</f>
        <v xml:space="preserve">    Производственные затраты-17</v>
      </c>
      <c r="S261" s="1">
        <f ca="1">SUM($U261:INDIRECT(ADDRESS(ROW(),SUMIFS($1:$1,$5:$5,MAX($5:$5)))))</f>
        <v>914757</v>
      </c>
      <c r="V261" s="1">
        <f ca="1">SUMIFS(INDIRECT($F$1&amp;$F261&amp;":"&amp;$F261),INDIRECT($F$1&amp;dbP!$D$2&amp;":"&amp;dbP!$D$2),"&gt;="&amp;V$6,INDIRECT($F$1&amp;dbP!$D$2&amp;":"&amp;dbP!$D$2),"&lt;="&amp;V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W261" s="1">
        <f ca="1">SUMIFS(INDIRECT($F$1&amp;$F261&amp;":"&amp;$F261),INDIRECT($F$1&amp;dbP!$D$2&amp;":"&amp;dbP!$D$2),"&gt;="&amp;W$6,INDIRECT($F$1&amp;dbP!$D$2&amp;":"&amp;dbP!$D$2),"&lt;="&amp;W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X261" s="1">
        <f ca="1">SUMIFS(INDIRECT($F$1&amp;$F261&amp;":"&amp;$F261),INDIRECT($F$1&amp;dbP!$D$2&amp;":"&amp;dbP!$D$2),"&gt;="&amp;X$6,INDIRECT($F$1&amp;dbP!$D$2&amp;":"&amp;dbP!$D$2),"&lt;="&amp;X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Y261" s="1">
        <f ca="1">SUMIFS(INDIRECT($F$1&amp;$F261&amp;":"&amp;$F261),INDIRECT($F$1&amp;dbP!$D$2&amp;":"&amp;dbP!$D$2),"&gt;="&amp;Y$6,INDIRECT($F$1&amp;dbP!$D$2&amp;":"&amp;dbP!$D$2),"&lt;="&amp;Y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914757</v>
      </c>
      <c r="Z261" s="1">
        <f ca="1">SUMIFS(INDIRECT($F$1&amp;$F261&amp;":"&amp;$F261),INDIRECT($F$1&amp;dbP!$D$2&amp;":"&amp;dbP!$D$2),"&gt;="&amp;Z$6,INDIRECT($F$1&amp;dbP!$D$2&amp;":"&amp;dbP!$D$2),"&lt;="&amp;Z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A261" s="1">
        <f ca="1">SUMIFS(INDIRECT($F$1&amp;$F261&amp;":"&amp;$F261),INDIRECT($F$1&amp;dbP!$D$2&amp;":"&amp;dbP!$D$2),"&gt;="&amp;AA$6,INDIRECT($F$1&amp;dbP!$D$2&amp;":"&amp;dbP!$D$2),"&lt;="&amp;AA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B261" s="1">
        <f ca="1">SUMIFS(INDIRECT($F$1&amp;$F261&amp;":"&amp;$F261),INDIRECT($F$1&amp;dbP!$D$2&amp;":"&amp;dbP!$D$2),"&gt;="&amp;AB$6,INDIRECT($F$1&amp;dbP!$D$2&amp;":"&amp;dbP!$D$2),"&lt;="&amp;AB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C261" s="1">
        <f ca="1">SUMIFS(INDIRECT($F$1&amp;$F261&amp;":"&amp;$F261),INDIRECT($F$1&amp;dbP!$D$2&amp;":"&amp;dbP!$D$2),"&gt;="&amp;AC$6,INDIRECT($F$1&amp;dbP!$D$2&amp;":"&amp;dbP!$D$2),"&lt;="&amp;AC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D261" s="1">
        <f ca="1">SUMIFS(INDIRECT($F$1&amp;$F261&amp;":"&amp;$F261),INDIRECT($F$1&amp;dbP!$D$2&amp;":"&amp;dbP!$D$2),"&gt;="&amp;AD$6,INDIRECT($F$1&amp;dbP!$D$2&amp;":"&amp;dbP!$D$2),"&lt;="&amp;AD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E261" s="1">
        <f ca="1">SUMIFS(INDIRECT($F$1&amp;$F261&amp;":"&amp;$F261),INDIRECT($F$1&amp;dbP!$D$2&amp;":"&amp;dbP!$D$2),"&gt;="&amp;AE$6,INDIRECT($F$1&amp;dbP!$D$2&amp;":"&amp;dbP!$D$2),"&lt;="&amp;AE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F261" s="1">
        <f ca="1">SUMIFS(INDIRECT($F$1&amp;$F261&amp;":"&amp;$F261),INDIRECT($F$1&amp;dbP!$D$2&amp;":"&amp;dbP!$D$2),"&gt;="&amp;AF$6,INDIRECT($F$1&amp;dbP!$D$2&amp;":"&amp;dbP!$D$2),"&lt;="&amp;AF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G261" s="1">
        <f ca="1">SUMIFS(INDIRECT($F$1&amp;$F261&amp;":"&amp;$F261),INDIRECT($F$1&amp;dbP!$D$2&amp;":"&amp;dbP!$D$2),"&gt;="&amp;AG$6,INDIRECT($F$1&amp;dbP!$D$2&amp;":"&amp;dbP!$D$2),"&lt;="&amp;AG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H261" s="1">
        <f ca="1">SUMIFS(INDIRECT($F$1&amp;$F261&amp;":"&amp;$F261),INDIRECT($F$1&amp;dbP!$D$2&amp;":"&amp;dbP!$D$2),"&gt;="&amp;AH$6,INDIRECT($F$1&amp;dbP!$D$2&amp;":"&amp;dbP!$D$2),"&lt;="&amp;AH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I261" s="1">
        <f ca="1">SUMIFS(INDIRECT($F$1&amp;$F261&amp;":"&amp;$F261),INDIRECT($F$1&amp;dbP!$D$2&amp;":"&amp;dbP!$D$2),"&gt;="&amp;AI$6,INDIRECT($F$1&amp;dbP!$D$2&amp;":"&amp;dbP!$D$2),"&lt;="&amp;AI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J261" s="1">
        <f ca="1">SUMIFS(INDIRECT($F$1&amp;$F261&amp;":"&amp;$F261),INDIRECT($F$1&amp;dbP!$D$2&amp;":"&amp;dbP!$D$2),"&gt;="&amp;AJ$6,INDIRECT($F$1&amp;dbP!$D$2&amp;":"&amp;dbP!$D$2),"&lt;="&amp;AJ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K261" s="1">
        <f ca="1">SUMIFS(INDIRECT($F$1&amp;$F261&amp;":"&amp;$F261),INDIRECT($F$1&amp;dbP!$D$2&amp;":"&amp;dbP!$D$2),"&gt;="&amp;AK$6,INDIRECT($F$1&amp;dbP!$D$2&amp;":"&amp;dbP!$D$2),"&lt;="&amp;AK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L261" s="1">
        <f ca="1">SUMIFS(INDIRECT($F$1&amp;$F261&amp;":"&amp;$F261),INDIRECT($F$1&amp;dbP!$D$2&amp;":"&amp;dbP!$D$2),"&gt;="&amp;AL$6,INDIRECT($F$1&amp;dbP!$D$2&amp;":"&amp;dbP!$D$2),"&lt;="&amp;AL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M261" s="1">
        <f ca="1">SUMIFS(INDIRECT($F$1&amp;$F261&amp;":"&amp;$F261),INDIRECT($F$1&amp;dbP!$D$2&amp;":"&amp;dbP!$D$2),"&gt;="&amp;AM$6,INDIRECT($F$1&amp;dbP!$D$2&amp;":"&amp;dbP!$D$2),"&lt;="&amp;AM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N261" s="1">
        <f ca="1">SUMIFS(INDIRECT($F$1&amp;$F261&amp;":"&amp;$F261),INDIRECT($F$1&amp;dbP!$D$2&amp;":"&amp;dbP!$D$2),"&gt;="&amp;AN$6,INDIRECT($F$1&amp;dbP!$D$2&amp;":"&amp;dbP!$D$2),"&lt;="&amp;AN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O261" s="1">
        <f ca="1">SUMIFS(INDIRECT($F$1&amp;$F261&amp;":"&amp;$F261),INDIRECT($F$1&amp;dbP!$D$2&amp;":"&amp;dbP!$D$2),"&gt;="&amp;AO$6,INDIRECT($F$1&amp;dbP!$D$2&amp;":"&amp;dbP!$D$2),"&lt;="&amp;AO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P261" s="1">
        <f ca="1">SUMIFS(INDIRECT($F$1&amp;$F261&amp;":"&amp;$F261),INDIRECT($F$1&amp;dbP!$D$2&amp;":"&amp;dbP!$D$2),"&gt;="&amp;AP$6,INDIRECT($F$1&amp;dbP!$D$2&amp;":"&amp;dbP!$D$2),"&lt;="&amp;AP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Q261" s="1">
        <f ca="1">SUMIFS(INDIRECT($F$1&amp;$F261&amp;":"&amp;$F261),INDIRECT($F$1&amp;dbP!$D$2&amp;":"&amp;dbP!$D$2),"&gt;="&amp;AQ$6,INDIRECT($F$1&amp;dbP!$D$2&amp;":"&amp;dbP!$D$2),"&lt;="&amp;AQ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R261" s="1">
        <f ca="1">SUMIFS(INDIRECT($F$1&amp;$F261&amp;":"&amp;$F261),INDIRECT($F$1&amp;dbP!$D$2&amp;":"&amp;dbP!$D$2),"&gt;="&amp;AR$6,INDIRECT($F$1&amp;dbP!$D$2&amp;":"&amp;dbP!$D$2),"&lt;="&amp;AR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S261" s="1">
        <f ca="1">SUMIFS(INDIRECT($F$1&amp;$F261&amp;":"&amp;$F261),INDIRECT($F$1&amp;dbP!$D$2&amp;":"&amp;dbP!$D$2),"&gt;="&amp;AS$6,INDIRECT($F$1&amp;dbP!$D$2&amp;":"&amp;dbP!$D$2),"&lt;="&amp;AS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T261" s="1">
        <f ca="1">SUMIFS(INDIRECT($F$1&amp;$F261&amp;":"&amp;$F261),INDIRECT($F$1&amp;dbP!$D$2&amp;":"&amp;dbP!$D$2),"&gt;="&amp;AT$6,INDIRECT($F$1&amp;dbP!$D$2&amp;":"&amp;dbP!$D$2),"&lt;="&amp;AT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U261" s="1">
        <f ca="1">SUMIFS(INDIRECT($F$1&amp;$F261&amp;":"&amp;$F261),INDIRECT($F$1&amp;dbP!$D$2&amp;":"&amp;dbP!$D$2),"&gt;="&amp;AU$6,INDIRECT($F$1&amp;dbP!$D$2&amp;":"&amp;dbP!$D$2),"&lt;="&amp;AU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V261" s="1">
        <f ca="1">SUMIFS(INDIRECT($F$1&amp;$F261&amp;":"&amp;$F261),INDIRECT($F$1&amp;dbP!$D$2&amp;":"&amp;dbP!$D$2),"&gt;="&amp;AV$6,INDIRECT($F$1&amp;dbP!$D$2&amp;":"&amp;dbP!$D$2),"&lt;="&amp;AV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W261" s="1">
        <f ca="1">SUMIFS(INDIRECT($F$1&amp;$F261&amp;":"&amp;$F261),INDIRECT($F$1&amp;dbP!$D$2&amp;":"&amp;dbP!$D$2),"&gt;="&amp;AW$6,INDIRECT($F$1&amp;dbP!$D$2&amp;":"&amp;dbP!$D$2),"&lt;="&amp;AW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X261" s="1">
        <f ca="1">SUMIFS(INDIRECT($F$1&amp;$F261&amp;":"&amp;$F261),INDIRECT($F$1&amp;dbP!$D$2&amp;":"&amp;dbP!$D$2),"&gt;="&amp;AX$6,INDIRECT($F$1&amp;dbP!$D$2&amp;":"&amp;dbP!$D$2),"&lt;="&amp;AX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Y261" s="1">
        <f ca="1">SUMIFS(INDIRECT($F$1&amp;$F261&amp;":"&amp;$F261),INDIRECT($F$1&amp;dbP!$D$2&amp;":"&amp;dbP!$D$2),"&gt;="&amp;AY$6,INDIRECT($F$1&amp;dbP!$D$2&amp;":"&amp;dbP!$D$2),"&lt;="&amp;AY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Z261" s="1">
        <f ca="1">SUMIFS(INDIRECT($F$1&amp;$F261&amp;":"&amp;$F261),INDIRECT($F$1&amp;dbP!$D$2&amp;":"&amp;dbP!$D$2),"&gt;="&amp;AZ$6,INDIRECT($F$1&amp;dbP!$D$2&amp;":"&amp;dbP!$D$2),"&lt;="&amp;AZ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A261" s="1">
        <f ca="1">SUMIFS(INDIRECT($F$1&amp;$F261&amp;":"&amp;$F261),INDIRECT($F$1&amp;dbP!$D$2&amp;":"&amp;dbP!$D$2),"&gt;="&amp;BA$6,INDIRECT($F$1&amp;dbP!$D$2&amp;":"&amp;dbP!$D$2),"&lt;="&amp;BA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B261" s="1">
        <f ca="1">SUMIFS(INDIRECT($F$1&amp;$F261&amp;":"&amp;$F261),INDIRECT($F$1&amp;dbP!$D$2&amp;":"&amp;dbP!$D$2),"&gt;="&amp;BB$6,INDIRECT($F$1&amp;dbP!$D$2&amp;":"&amp;dbP!$D$2),"&lt;="&amp;BB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C261" s="1">
        <f ca="1">SUMIFS(INDIRECT($F$1&amp;$F261&amp;":"&amp;$F261),INDIRECT($F$1&amp;dbP!$D$2&amp;":"&amp;dbP!$D$2),"&gt;="&amp;BC$6,INDIRECT($F$1&amp;dbP!$D$2&amp;":"&amp;dbP!$D$2),"&lt;="&amp;BC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D261" s="1">
        <f ca="1">SUMIFS(INDIRECT($F$1&amp;$F261&amp;":"&amp;$F261),INDIRECT($F$1&amp;dbP!$D$2&amp;":"&amp;dbP!$D$2),"&gt;="&amp;BD$6,INDIRECT($F$1&amp;dbP!$D$2&amp;":"&amp;dbP!$D$2),"&lt;="&amp;BD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E261" s="1">
        <f ca="1">SUMIFS(INDIRECT($F$1&amp;$F261&amp;":"&amp;$F261),INDIRECT($F$1&amp;dbP!$D$2&amp;":"&amp;dbP!$D$2),"&gt;="&amp;BE$6,INDIRECT($F$1&amp;dbP!$D$2&amp;":"&amp;dbP!$D$2),"&lt;="&amp;BE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</row>
    <row r="262" spans="2:57" x14ac:dyDescent="0.3">
      <c r="B262" s="1">
        <f>MAX(B$218:B261)+1</f>
        <v>49</v>
      </c>
      <c r="D262" s="1" t="str">
        <f ca="1">INDIRECT($B$1&amp;Items!T$2&amp;$B262)</f>
        <v>CF(-)</v>
      </c>
      <c r="F262" s="1" t="str">
        <f ca="1">INDIRECT($B$1&amp;Items!P$2&amp;$B262)</f>
        <v>AA</v>
      </c>
      <c r="H262" s="13" t="str">
        <f ca="1">INDIRECT($B$1&amp;Items!M$2&amp;$B262)</f>
        <v>Оплаты себестоимостных затрат</v>
      </c>
      <c r="I262" s="13" t="str">
        <f ca="1">IF(INDIRECT($B$1&amp;Items!N$2&amp;$B262)="",H262,INDIRECT($B$1&amp;Items!N$2&amp;$B262))</f>
        <v>Оплаты расходов этапа-3 бизнес-процесса</v>
      </c>
      <c r="J262" s="1" t="str">
        <f ca="1">IF(INDIRECT($B$1&amp;Items!O$2&amp;$B262)="",IF(H262&lt;&gt;I262,"  "&amp;I262,I262),"    "&amp;INDIRECT($B$1&amp;Items!O$2&amp;$B262))</f>
        <v xml:space="preserve">    Производственные затраты-18</v>
      </c>
      <c r="S262" s="1">
        <f ca="1">SUM($U262:INDIRECT(ADDRESS(ROW(),SUMIFS($1:$1,$5:$5,MAX($5:$5)))))</f>
        <v>905533.54</v>
      </c>
      <c r="V262" s="1">
        <f ca="1">SUMIFS(INDIRECT($F$1&amp;$F262&amp;":"&amp;$F262),INDIRECT($F$1&amp;dbP!$D$2&amp;":"&amp;dbP!$D$2),"&gt;="&amp;V$6,INDIRECT($F$1&amp;dbP!$D$2&amp;":"&amp;dbP!$D$2),"&lt;="&amp;V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W262" s="1">
        <f ca="1">SUMIFS(INDIRECT($F$1&amp;$F262&amp;":"&amp;$F262),INDIRECT($F$1&amp;dbP!$D$2&amp;":"&amp;dbP!$D$2),"&gt;="&amp;W$6,INDIRECT($F$1&amp;dbP!$D$2&amp;":"&amp;dbP!$D$2),"&lt;="&amp;W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X262" s="1">
        <f ca="1">SUMIFS(INDIRECT($F$1&amp;$F262&amp;":"&amp;$F262),INDIRECT($F$1&amp;dbP!$D$2&amp;":"&amp;dbP!$D$2),"&gt;="&amp;X$6,INDIRECT($F$1&amp;dbP!$D$2&amp;":"&amp;dbP!$D$2),"&lt;="&amp;X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Y262" s="1">
        <f ca="1">SUMIFS(INDIRECT($F$1&amp;$F262&amp;":"&amp;$F262),INDIRECT($F$1&amp;dbP!$D$2&amp;":"&amp;dbP!$D$2),"&gt;="&amp;Y$6,INDIRECT($F$1&amp;dbP!$D$2&amp;":"&amp;dbP!$D$2),"&lt;="&amp;Y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271660.06199999998</v>
      </c>
      <c r="Z262" s="1">
        <f ca="1">SUMIFS(INDIRECT($F$1&amp;$F262&amp;":"&amp;$F262),INDIRECT($F$1&amp;dbP!$D$2&amp;":"&amp;dbP!$D$2),"&gt;="&amp;Z$6,INDIRECT($F$1&amp;dbP!$D$2&amp;":"&amp;dbP!$D$2),"&lt;="&amp;Z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633873.47800000012</v>
      </c>
      <c r="AA262" s="1">
        <f ca="1">SUMIFS(INDIRECT($F$1&amp;$F262&amp;":"&amp;$F262),INDIRECT($F$1&amp;dbP!$D$2&amp;":"&amp;dbP!$D$2),"&gt;="&amp;AA$6,INDIRECT($F$1&amp;dbP!$D$2&amp;":"&amp;dbP!$D$2),"&lt;="&amp;AA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B262" s="1">
        <f ca="1">SUMIFS(INDIRECT($F$1&amp;$F262&amp;":"&amp;$F262),INDIRECT($F$1&amp;dbP!$D$2&amp;":"&amp;dbP!$D$2),"&gt;="&amp;AB$6,INDIRECT($F$1&amp;dbP!$D$2&amp;":"&amp;dbP!$D$2),"&lt;="&amp;AB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C262" s="1">
        <f ca="1">SUMIFS(INDIRECT($F$1&amp;$F262&amp;":"&amp;$F262),INDIRECT($F$1&amp;dbP!$D$2&amp;":"&amp;dbP!$D$2),"&gt;="&amp;AC$6,INDIRECT($F$1&amp;dbP!$D$2&amp;":"&amp;dbP!$D$2),"&lt;="&amp;AC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D262" s="1">
        <f ca="1">SUMIFS(INDIRECT($F$1&amp;$F262&amp;":"&amp;$F262),INDIRECT($F$1&amp;dbP!$D$2&amp;":"&amp;dbP!$D$2),"&gt;="&amp;AD$6,INDIRECT($F$1&amp;dbP!$D$2&amp;":"&amp;dbP!$D$2),"&lt;="&amp;AD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E262" s="1">
        <f ca="1">SUMIFS(INDIRECT($F$1&amp;$F262&amp;":"&amp;$F262),INDIRECT($F$1&amp;dbP!$D$2&amp;":"&amp;dbP!$D$2),"&gt;="&amp;AE$6,INDIRECT($F$1&amp;dbP!$D$2&amp;":"&amp;dbP!$D$2),"&lt;="&amp;AE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F262" s="1">
        <f ca="1">SUMIFS(INDIRECT($F$1&amp;$F262&amp;":"&amp;$F262),INDIRECT($F$1&amp;dbP!$D$2&amp;":"&amp;dbP!$D$2),"&gt;="&amp;AF$6,INDIRECT($F$1&amp;dbP!$D$2&amp;":"&amp;dbP!$D$2),"&lt;="&amp;AF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G262" s="1">
        <f ca="1">SUMIFS(INDIRECT($F$1&amp;$F262&amp;":"&amp;$F262),INDIRECT($F$1&amp;dbP!$D$2&amp;":"&amp;dbP!$D$2),"&gt;="&amp;AG$6,INDIRECT($F$1&amp;dbP!$D$2&amp;":"&amp;dbP!$D$2),"&lt;="&amp;AG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H262" s="1">
        <f ca="1">SUMIFS(INDIRECT($F$1&amp;$F262&amp;":"&amp;$F262),INDIRECT($F$1&amp;dbP!$D$2&amp;":"&amp;dbP!$D$2),"&gt;="&amp;AH$6,INDIRECT($F$1&amp;dbP!$D$2&amp;":"&amp;dbP!$D$2),"&lt;="&amp;AH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I262" s="1">
        <f ca="1">SUMIFS(INDIRECT($F$1&amp;$F262&amp;":"&amp;$F262),INDIRECT($F$1&amp;dbP!$D$2&amp;":"&amp;dbP!$D$2),"&gt;="&amp;AI$6,INDIRECT($F$1&amp;dbP!$D$2&amp;":"&amp;dbP!$D$2),"&lt;="&amp;AI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J262" s="1">
        <f ca="1">SUMIFS(INDIRECT($F$1&amp;$F262&amp;":"&amp;$F262),INDIRECT($F$1&amp;dbP!$D$2&amp;":"&amp;dbP!$D$2),"&gt;="&amp;AJ$6,INDIRECT($F$1&amp;dbP!$D$2&amp;":"&amp;dbP!$D$2),"&lt;="&amp;AJ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K262" s="1">
        <f ca="1">SUMIFS(INDIRECT($F$1&amp;$F262&amp;":"&amp;$F262),INDIRECT($F$1&amp;dbP!$D$2&amp;":"&amp;dbP!$D$2),"&gt;="&amp;AK$6,INDIRECT($F$1&amp;dbP!$D$2&amp;":"&amp;dbP!$D$2),"&lt;="&amp;AK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L262" s="1">
        <f ca="1">SUMIFS(INDIRECT($F$1&amp;$F262&amp;":"&amp;$F262),INDIRECT($F$1&amp;dbP!$D$2&amp;":"&amp;dbP!$D$2),"&gt;="&amp;AL$6,INDIRECT($F$1&amp;dbP!$D$2&amp;":"&amp;dbP!$D$2),"&lt;="&amp;AL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M262" s="1">
        <f ca="1">SUMIFS(INDIRECT($F$1&amp;$F262&amp;":"&amp;$F262),INDIRECT($F$1&amp;dbP!$D$2&amp;":"&amp;dbP!$D$2),"&gt;="&amp;AM$6,INDIRECT($F$1&amp;dbP!$D$2&amp;":"&amp;dbP!$D$2),"&lt;="&amp;AM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N262" s="1">
        <f ca="1">SUMIFS(INDIRECT($F$1&amp;$F262&amp;":"&amp;$F262),INDIRECT($F$1&amp;dbP!$D$2&amp;":"&amp;dbP!$D$2),"&gt;="&amp;AN$6,INDIRECT($F$1&amp;dbP!$D$2&amp;":"&amp;dbP!$D$2),"&lt;="&amp;AN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O262" s="1">
        <f ca="1">SUMIFS(INDIRECT($F$1&amp;$F262&amp;":"&amp;$F262),INDIRECT($F$1&amp;dbP!$D$2&amp;":"&amp;dbP!$D$2),"&gt;="&amp;AO$6,INDIRECT($F$1&amp;dbP!$D$2&amp;":"&amp;dbP!$D$2),"&lt;="&amp;AO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P262" s="1">
        <f ca="1">SUMIFS(INDIRECT($F$1&amp;$F262&amp;":"&amp;$F262),INDIRECT($F$1&amp;dbP!$D$2&amp;":"&amp;dbP!$D$2),"&gt;="&amp;AP$6,INDIRECT($F$1&amp;dbP!$D$2&amp;":"&amp;dbP!$D$2),"&lt;="&amp;AP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Q262" s="1">
        <f ca="1">SUMIFS(INDIRECT($F$1&amp;$F262&amp;":"&amp;$F262),INDIRECT($F$1&amp;dbP!$D$2&amp;":"&amp;dbP!$D$2),"&gt;="&amp;AQ$6,INDIRECT($F$1&amp;dbP!$D$2&amp;":"&amp;dbP!$D$2),"&lt;="&amp;AQ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R262" s="1">
        <f ca="1">SUMIFS(INDIRECT($F$1&amp;$F262&amp;":"&amp;$F262),INDIRECT($F$1&amp;dbP!$D$2&amp;":"&amp;dbP!$D$2),"&gt;="&amp;AR$6,INDIRECT($F$1&amp;dbP!$D$2&amp;":"&amp;dbP!$D$2),"&lt;="&amp;AR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S262" s="1">
        <f ca="1">SUMIFS(INDIRECT($F$1&amp;$F262&amp;":"&amp;$F262),INDIRECT($F$1&amp;dbP!$D$2&amp;":"&amp;dbP!$D$2),"&gt;="&amp;AS$6,INDIRECT($F$1&amp;dbP!$D$2&amp;":"&amp;dbP!$D$2),"&lt;="&amp;AS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T262" s="1">
        <f ca="1">SUMIFS(INDIRECT($F$1&amp;$F262&amp;":"&amp;$F262),INDIRECT($F$1&amp;dbP!$D$2&amp;":"&amp;dbP!$D$2),"&gt;="&amp;AT$6,INDIRECT($F$1&amp;dbP!$D$2&amp;":"&amp;dbP!$D$2),"&lt;="&amp;AT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U262" s="1">
        <f ca="1">SUMIFS(INDIRECT($F$1&amp;$F262&amp;":"&amp;$F262),INDIRECT($F$1&amp;dbP!$D$2&amp;":"&amp;dbP!$D$2),"&gt;="&amp;AU$6,INDIRECT($F$1&amp;dbP!$D$2&amp;":"&amp;dbP!$D$2),"&lt;="&amp;AU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V262" s="1">
        <f ca="1">SUMIFS(INDIRECT($F$1&amp;$F262&amp;":"&amp;$F262),INDIRECT($F$1&amp;dbP!$D$2&amp;":"&amp;dbP!$D$2),"&gt;="&amp;AV$6,INDIRECT($F$1&amp;dbP!$D$2&amp;":"&amp;dbP!$D$2),"&lt;="&amp;AV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W262" s="1">
        <f ca="1">SUMIFS(INDIRECT($F$1&amp;$F262&amp;":"&amp;$F262),INDIRECT($F$1&amp;dbP!$D$2&amp;":"&amp;dbP!$D$2),"&gt;="&amp;AW$6,INDIRECT($F$1&amp;dbP!$D$2&amp;":"&amp;dbP!$D$2),"&lt;="&amp;AW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X262" s="1">
        <f ca="1">SUMIFS(INDIRECT($F$1&amp;$F262&amp;":"&amp;$F262),INDIRECT($F$1&amp;dbP!$D$2&amp;":"&amp;dbP!$D$2),"&gt;="&amp;AX$6,INDIRECT($F$1&amp;dbP!$D$2&amp;":"&amp;dbP!$D$2),"&lt;="&amp;AX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Y262" s="1">
        <f ca="1">SUMIFS(INDIRECT($F$1&amp;$F262&amp;":"&amp;$F262),INDIRECT($F$1&amp;dbP!$D$2&amp;":"&amp;dbP!$D$2),"&gt;="&amp;AY$6,INDIRECT($F$1&amp;dbP!$D$2&amp;":"&amp;dbP!$D$2),"&lt;="&amp;AY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Z262" s="1">
        <f ca="1">SUMIFS(INDIRECT($F$1&amp;$F262&amp;":"&amp;$F262),INDIRECT($F$1&amp;dbP!$D$2&amp;":"&amp;dbP!$D$2),"&gt;="&amp;AZ$6,INDIRECT($F$1&amp;dbP!$D$2&amp;":"&amp;dbP!$D$2),"&lt;="&amp;AZ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A262" s="1">
        <f ca="1">SUMIFS(INDIRECT($F$1&amp;$F262&amp;":"&amp;$F262),INDIRECT($F$1&amp;dbP!$D$2&amp;":"&amp;dbP!$D$2),"&gt;="&amp;BA$6,INDIRECT($F$1&amp;dbP!$D$2&amp;":"&amp;dbP!$D$2),"&lt;="&amp;BA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B262" s="1">
        <f ca="1">SUMIFS(INDIRECT($F$1&amp;$F262&amp;":"&amp;$F262),INDIRECT($F$1&amp;dbP!$D$2&amp;":"&amp;dbP!$D$2),"&gt;="&amp;BB$6,INDIRECT($F$1&amp;dbP!$D$2&amp;":"&amp;dbP!$D$2),"&lt;="&amp;BB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C262" s="1">
        <f ca="1">SUMIFS(INDIRECT($F$1&amp;$F262&amp;":"&amp;$F262),INDIRECT($F$1&amp;dbP!$D$2&amp;":"&amp;dbP!$D$2),"&gt;="&amp;BC$6,INDIRECT($F$1&amp;dbP!$D$2&amp;":"&amp;dbP!$D$2),"&lt;="&amp;BC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D262" s="1">
        <f ca="1">SUMIFS(INDIRECT($F$1&amp;$F262&amp;":"&amp;$F262),INDIRECT($F$1&amp;dbP!$D$2&amp;":"&amp;dbP!$D$2),"&gt;="&amp;BD$6,INDIRECT($F$1&amp;dbP!$D$2&amp;":"&amp;dbP!$D$2),"&lt;="&amp;BD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E262" s="1">
        <f ca="1">SUMIFS(INDIRECT($F$1&amp;$F262&amp;":"&amp;$F262),INDIRECT($F$1&amp;dbP!$D$2&amp;":"&amp;dbP!$D$2),"&gt;="&amp;BE$6,INDIRECT($F$1&amp;dbP!$D$2&amp;":"&amp;dbP!$D$2),"&lt;="&amp;BE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</row>
    <row r="263" spans="2:57" x14ac:dyDescent="0.3">
      <c r="B263" s="1">
        <f>MAX(B$218:B262)+1</f>
        <v>50</v>
      </c>
      <c r="D263" s="1" t="str">
        <f ca="1">INDIRECT($B$1&amp;Items!T$2&amp;$B263)</f>
        <v>CF(-)</v>
      </c>
      <c r="F263" s="1" t="str">
        <f ca="1">INDIRECT($B$1&amp;Items!P$2&amp;$B263)</f>
        <v>AA</v>
      </c>
      <c r="H263" s="13" t="str">
        <f ca="1">INDIRECT($B$1&amp;Items!M$2&amp;$B263)</f>
        <v>Оплаты себестоимостных затрат</v>
      </c>
      <c r="I263" s="13" t="str">
        <f ca="1">IF(INDIRECT($B$1&amp;Items!N$2&amp;$B263)="",H263,INDIRECT($B$1&amp;Items!N$2&amp;$B263))</f>
        <v>Оплаты расходов этапа-3 бизнес-процесса</v>
      </c>
      <c r="J263" s="1" t="str">
        <f ca="1">IF(INDIRECT($B$1&amp;Items!O$2&amp;$B263)="",IF(H263&lt;&gt;I263,"  "&amp;I263,I263),"    "&amp;INDIRECT($B$1&amp;Items!O$2&amp;$B263))</f>
        <v xml:space="preserve">    Производственные затраты-19</v>
      </c>
      <c r="S263" s="1">
        <f ca="1">SUM($U263:INDIRECT(ADDRESS(ROW(),SUMIFS($1:$1,$5:$5,MAX($5:$5)))))</f>
        <v>1093034.8164059999</v>
      </c>
      <c r="V263" s="1">
        <f ca="1">SUMIFS(INDIRECT($F$1&amp;$F263&amp;":"&amp;$F263),INDIRECT($F$1&amp;dbP!$D$2&amp;":"&amp;dbP!$D$2),"&gt;="&amp;V$6,INDIRECT($F$1&amp;dbP!$D$2&amp;":"&amp;dbP!$D$2),"&lt;="&amp;V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W263" s="1">
        <f ca="1">SUMIFS(INDIRECT($F$1&amp;$F263&amp;":"&amp;$F263),INDIRECT($F$1&amp;dbP!$D$2&amp;":"&amp;dbP!$D$2),"&gt;="&amp;W$6,INDIRECT($F$1&amp;dbP!$D$2&amp;":"&amp;dbP!$D$2),"&lt;="&amp;W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X263" s="1">
        <f ca="1">SUMIFS(INDIRECT($F$1&amp;$F263&amp;":"&amp;$F263),INDIRECT($F$1&amp;dbP!$D$2&amp;":"&amp;dbP!$D$2),"&gt;="&amp;X$6,INDIRECT($F$1&amp;dbP!$D$2&amp;":"&amp;dbP!$D$2),"&lt;="&amp;X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Y263" s="1">
        <f ca="1">SUMIFS(INDIRECT($F$1&amp;$F263&amp;":"&amp;$F263),INDIRECT($F$1&amp;dbP!$D$2&amp;":"&amp;dbP!$D$2),"&gt;="&amp;Y$6,INDIRECT($F$1&amp;dbP!$D$2&amp;":"&amp;dbP!$D$2),"&lt;="&amp;Y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Z263" s="1">
        <f ca="1">SUMIFS(INDIRECT($F$1&amp;$F263&amp;":"&amp;$F263),INDIRECT($F$1&amp;dbP!$D$2&amp;":"&amp;dbP!$D$2),"&gt;="&amp;Z$6,INDIRECT($F$1&amp;dbP!$D$2&amp;":"&amp;dbP!$D$2),"&lt;="&amp;Z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546517.40820299997</v>
      </c>
      <c r="AA263" s="1">
        <f ca="1">SUMIFS(INDIRECT($F$1&amp;$F263&amp;":"&amp;$F263),INDIRECT($F$1&amp;dbP!$D$2&amp;":"&amp;dbP!$D$2),"&gt;="&amp;AA$6,INDIRECT($F$1&amp;dbP!$D$2&amp;":"&amp;dbP!$D$2),"&lt;="&amp;AA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B263" s="1">
        <f ca="1">SUMIFS(INDIRECT($F$1&amp;$F263&amp;":"&amp;$F263),INDIRECT($F$1&amp;dbP!$D$2&amp;":"&amp;dbP!$D$2),"&gt;="&amp;AB$6,INDIRECT($F$1&amp;dbP!$D$2&amp;":"&amp;dbP!$D$2),"&lt;="&amp;AB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546517.40820299997</v>
      </c>
      <c r="AC263" s="1">
        <f ca="1">SUMIFS(INDIRECT($F$1&amp;$F263&amp;":"&amp;$F263),INDIRECT($F$1&amp;dbP!$D$2&amp;":"&amp;dbP!$D$2),"&gt;="&amp;AC$6,INDIRECT($F$1&amp;dbP!$D$2&amp;":"&amp;dbP!$D$2),"&lt;="&amp;AC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D263" s="1">
        <f ca="1">SUMIFS(INDIRECT($F$1&amp;$F263&amp;":"&amp;$F263),INDIRECT($F$1&amp;dbP!$D$2&amp;":"&amp;dbP!$D$2),"&gt;="&amp;AD$6,INDIRECT($F$1&amp;dbP!$D$2&amp;":"&amp;dbP!$D$2),"&lt;="&amp;AD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E263" s="1">
        <f ca="1">SUMIFS(INDIRECT($F$1&amp;$F263&amp;":"&amp;$F263),INDIRECT($F$1&amp;dbP!$D$2&amp;":"&amp;dbP!$D$2),"&gt;="&amp;AE$6,INDIRECT($F$1&amp;dbP!$D$2&amp;":"&amp;dbP!$D$2),"&lt;="&amp;AE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F263" s="1">
        <f ca="1">SUMIFS(INDIRECT($F$1&amp;$F263&amp;":"&amp;$F263),INDIRECT($F$1&amp;dbP!$D$2&amp;":"&amp;dbP!$D$2),"&gt;="&amp;AF$6,INDIRECT($F$1&amp;dbP!$D$2&amp;":"&amp;dbP!$D$2),"&lt;="&amp;AF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G263" s="1">
        <f ca="1">SUMIFS(INDIRECT($F$1&amp;$F263&amp;":"&amp;$F263),INDIRECT($F$1&amp;dbP!$D$2&amp;":"&amp;dbP!$D$2),"&gt;="&amp;AG$6,INDIRECT($F$1&amp;dbP!$D$2&amp;":"&amp;dbP!$D$2),"&lt;="&amp;AG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H263" s="1">
        <f ca="1">SUMIFS(INDIRECT($F$1&amp;$F263&amp;":"&amp;$F263),INDIRECT($F$1&amp;dbP!$D$2&amp;":"&amp;dbP!$D$2),"&gt;="&amp;AH$6,INDIRECT($F$1&amp;dbP!$D$2&amp;":"&amp;dbP!$D$2),"&lt;="&amp;AH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I263" s="1">
        <f ca="1">SUMIFS(INDIRECT($F$1&amp;$F263&amp;":"&amp;$F263),INDIRECT($F$1&amp;dbP!$D$2&amp;":"&amp;dbP!$D$2),"&gt;="&amp;AI$6,INDIRECT($F$1&amp;dbP!$D$2&amp;":"&amp;dbP!$D$2),"&lt;="&amp;AI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J263" s="1">
        <f ca="1">SUMIFS(INDIRECT($F$1&amp;$F263&amp;":"&amp;$F263),INDIRECT($F$1&amp;dbP!$D$2&amp;":"&amp;dbP!$D$2),"&gt;="&amp;AJ$6,INDIRECT($F$1&amp;dbP!$D$2&amp;":"&amp;dbP!$D$2),"&lt;="&amp;AJ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K263" s="1">
        <f ca="1">SUMIFS(INDIRECT($F$1&amp;$F263&amp;":"&amp;$F263),INDIRECT($F$1&amp;dbP!$D$2&amp;":"&amp;dbP!$D$2),"&gt;="&amp;AK$6,INDIRECT($F$1&amp;dbP!$D$2&amp;":"&amp;dbP!$D$2),"&lt;="&amp;AK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L263" s="1">
        <f ca="1">SUMIFS(INDIRECT($F$1&amp;$F263&amp;":"&amp;$F263),INDIRECT($F$1&amp;dbP!$D$2&amp;":"&amp;dbP!$D$2),"&gt;="&amp;AL$6,INDIRECT($F$1&amp;dbP!$D$2&amp;":"&amp;dbP!$D$2),"&lt;="&amp;AL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M263" s="1">
        <f ca="1">SUMIFS(INDIRECT($F$1&amp;$F263&amp;":"&amp;$F263),INDIRECT($F$1&amp;dbP!$D$2&amp;":"&amp;dbP!$D$2),"&gt;="&amp;AM$6,INDIRECT($F$1&amp;dbP!$D$2&amp;":"&amp;dbP!$D$2),"&lt;="&amp;AM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N263" s="1">
        <f ca="1">SUMIFS(INDIRECT($F$1&amp;$F263&amp;":"&amp;$F263),INDIRECT($F$1&amp;dbP!$D$2&amp;":"&amp;dbP!$D$2),"&gt;="&amp;AN$6,INDIRECT($F$1&amp;dbP!$D$2&amp;":"&amp;dbP!$D$2),"&lt;="&amp;AN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O263" s="1">
        <f ca="1">SUMIFS(INDIRECT($F$1&amp;$F263&amp;":"&amp;$F263),INDIRECT($F$1&amp;dbP!$D$2&amp;":"&amp;dbP!$D$2),"&gt;="&amp;AO$6,INDIRECT($F$1&amp;dbP!$D$2&amp;":"&amp;dbP!$D$2),"&lt;="&amp;AO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P263" s="1">
        <f ca="1">SUMIFS(INDIRECT($F$1&amp;$F263&amp;":"&amp;$F263),INDIRECT($F$1&amp;dbP!$D$2&amp;":"&amp;dbP!$D$2),"&gt;="&amp;AP$6,INDIRECT($F$1&amp;dbP!$D$2&amp;":"&amp;dbP!$D$2),"&lt;="&amp;AP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Q263" s="1">
        <f ca="1">SUMIFS(INDIRECT($F$1&amp;$F263&amp;":"&amp;$F263),INDIRECT($F$1&amp;dbP!$D$2&amp;":"&amp;dbP!$D$2),"&gt;="&amp;AQ$6,INDIRECT($F$1&amp;dbP!$D$2&amp;":"&amp;dbP!$D$2),"&lt;="&amp;AQ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R263" s="1">
        <f ca="1">SUMIFS(INDIRECT($F$1&amp;$F263&amp;":"&amp;$F263),INDIRECT($F$1&amp;dbP!$D$2&amp;":"&amp;dbP!$D$2),"&gt;="&amp;AR$6,INDIRECT($F$1&amp;dbP!$D$2&amp;":"&amp;dbP!$D$2),"&lt;="&amp;AR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S263" s="1">
        <f ca="1">SUMIFS(INDIRECT($F$1&amp;$F263&amp;":"&amp;$F263),INDIRECT($F$1&amp;dbP!$D$2&amp;":"&amp;dbP!$D$2),"&gt;="&amp;AS$6,INDIRECT($F$1&amp;dbP!$D$2&amp;":"&amp;dbP!$D$2),"&lt;="&amp;AS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T263" s="1">
        <f ca="1">SUMIFS(INDIRECT($F$1&amp;$F263&amp;":"&amp;$F263),INDIRECT($F$1&amp;dbP!$D$2&amp;":"&amp;dbP!$D$2),"&gt;="&amp;AT$6,INDIRECT($F$1&amp;dbP!$D$2&amp;":"&amp;dbP!$D$2),"&lt;="&amp;AT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U263" s="1">
        <f ca="1">SUMIFS(INDIRECT($F$1&amp;$F263&amp;":"&amp;$F263),INDIRECT($F$1&amp;dbP!$D$2&amp;":"&amp;dbP!$D$2),"&gt;="&amp;AU$6,INDIRECT($F$1&amp;dbP!$D$2&amp;":"&amp;dbP!$D$2),"&lt;="&amp;AU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V263" s="1">
        <f ca="1">SUMIFS(INDIRECT($F$1&amp;$F263&amp;":"&amp;$F263),INDIRECT($F$1&amp;dbP!$D$2&amp;":"&amp;dbP!$D$2),"&gt;="&amp;AV$6,INDIRECT($F$1&amp;dbP!$D$2&amp;":"&amp;dbP!$D$2),"&lt;="&amp;AV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W263" s="1">
        <f ca="1">SUMIFS(INDIRECT($F$1&amp;$F263&amp;":"&amp;$F263),INDIRECT($F$1&amp;dbP!$D$2&amp;":"&amp;dbP!$D$2),"&gt;="&amp;AW$6,INDIRECT($F$1&amp;dbP!$D$2&amp;":"&amp;dbP!$D$2),"&lt;="&amp;AW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X263" s="1">
        <f ca="1">SUMIFS(INDIRECT($F$1&amp;$F263&amp;":"&amp;$F263),INDIRECT($F$1&amp;dbP!$D$2&amp;":"&amp;dbP!$D$2),"&gt;="&amp;AX$6,INDIRECT($F$1&amp;dbP!$D$2&amp;":"&amp;dbP!$D$2),"&lt;="&amp;AX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Y263" s="1">
        <f ca="1">SUMIFS(INDIRECT($F$1&amp;$F263&amp;":"&amp;$F263),INDIRECT($F$1&amp;dbP!$D$2&amp;":"&amp;dbP!$D$2),"&gt;="&amp;AY$6,INDIRECT($F$1&amp;dbP!$D$2&amp;":"&amp;dbP!$D$2),"&lt;="&amp;AY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AZ263" s="1">
        <f ca="1">SUMIFS(INDIRECT($F$1&amp;$F263&amp;":"&amp;$F263),INDIRECT($F$1&amp;dbP!$D$2&amp;":"&amp;dbP!$D$2),"&gt;="&amp;AZ$6,INDIRECT($F$1&amp;dbP!$D$2&amp;":"&amp;dbP!$D$2),"&lt;="&amp;AZ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BA263" s="1">
        <f ca="1">SUMIFS(INDIRECT($F$1&amp;$F263&amp;":"&amp;$F263),INDIRECT($F$1&amp;dbP!$D$2&amp;":"&amp;dbP!$D$2),"&gt;="&amp;BA$6,INDIRECT($F$1&amp;dbP!$D$2&amp;":"&amp;dbP!$D$2),"&lt;="&amp;BA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BB263" s="1">
        <f ca="1">SUMIFS(INDIRECT($F$1&amp;$F263&amp;":"&amp;$F263),INDIRECT($F$1&amp;dbP!$D$2&amp;":"&amp;dbP!$D$2),"&gt;="&amp;BB$6,INDIRECT($F$1&amp;dbP!$D$2&amp;":"&amp;dbP!$D$2),"&lt;="&amp;BB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BC263" s="1">
        <f ca="1">SUMIFS(INDIRECT($F$1&amp;$F263&amp;":"&amp;$F263),INDIRECT($F$1&amp;dbP!$D$2&amp;":"&amp;dbP!$D$2),"&gt;="&amp;BC$6,INDIRECT($F$1&amp;dbP!$D$2&amp;":"&amp;dbP!$D$2),"&lt;="&amp;BC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BD263" s="1">
        <f ca="1">SUMIFS(INDIRECT($F$1&amp;$F263&amp;":"&amp;$F263),INDIRECT($F$1&amp;dbP!$D$2&amp;":"&amp;dbP!$D$2),"&gt;="&amp;BD$6,INDIRECT($F$1&amp;dbP!$D$2&amp;":"&amp;dbP!$D$2),"&lt;="&amp;BD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  <c r="BE263" s="1">
        <f ca="1">SUMIFS(INDIRECT($F$1&amp;$F263&amp;":"&amp;$F263),INDIRECT($F$1&amp;dbP!$D$2&amp;":"&amp;dbP!$D$2),"&gt;="&amp;BE$6,INDIRECT($F$1&amp;dbP!$D$2&amp;":"&amp;dbP!$D$2),"&lt;="&amp;BE$7,INDIRECT($F$1&amp;dbP!$O$2&amp;":"&amp;dbP!$O$2),$H263,INDIRECT($F$1&amp;dbP!$P$2&amp;":"&amp;dbP!$P$2),IF($I263=$J263,"*",$I263),INDIRECT($F$1&amp;dbP!$Q$2&amp;":"&amp;dbP!$Q$2),IF(OR($I263=$J263,"  "&amp;$I263=$J263),"*",RIGHT($J263,LEN($J263)-4)),INDIRECT($F$1&amp;dbP!$AC$2&amp;":"&amp;dbP!$AC$2),RepP!$J$3)</f>
        <v>0</v>
      </c>
    </row>
    <row r="264" spans="2:57" x14ac:dyDescent="0.3">
      <c r="B264" s="1">
        <f>MAX(B$218:B263)+1</f>
        <v>51</v>
      </c>
      <c r="D264" s="1" t="str">
        <f ca="1">INDIRECT($B$1&amp;Items!T$2&amp;$B264)</f>
        <v>CF(-)</v>
      </c>
      <c r="F264" s="1" t="str">
        <f ca="1">INDIRECT($B$1&amp;Items!P$2&amp;$B264)</f>
        <v>AA</v>
      </c>
      <c r="H264" s="13" t="str">
        <f ca="1">INDIRECT($B$1&amp;Items!M$2&amp;$B264)</f>
        <v>Оплаты себестоимостных затрат</v>
      </c>
      <c r="I264" s="13" t="str">
        <f ca="1">IF(INDIRECT($B$1&amp;Items!N$2&amp;$B264)="",H264,INDIRECT($B$1&amp;Items!N$2&amp;$B264))</f>
        <v>Оплаты расходов этапа-3 бизнес-процесса</v>
      </c>
      <c r="J264" s="1" t="str">
        <f ca="1">IF(INDIRECT($B$1&amp;Items!O$2&amp;$B264)="",IF(H264&lt;&gt;I264,"  "&amp;I264,I264),"    "&amp;INDIRECT($B$1&amp;Items!O$2&amp;$B264))</f>
        <v xml:space="preserve">    Производственные затраты-20</v>
      </c>
      <c r="S264" s="1">
        <f ca="1">SUM($U264:INDIRECT(ADDRESS(ROW(),SUMIFS($1:$1,$5:$5,MAX($5:$5)))))</f>
        <v>1489279.0922999999</v>
      </c>
      <c r="V264" s="1">
        <f ca="1">SUMIFS(INDIRECT($F$1&amp;$F264&amp;":"&amp;$F264),INDIRECT($F$1&amp;dbP!$D$2&amp;":"&amp;dbP!$D$2),"&gt;="&amp;V$6,INDIRECT($F$1&amp;dbP!$D$2&amp;":"&amp;dbP!$D$2),"&lt;="&amp;V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W264" s="1">
        <f ca="1">SUMIFS(INDIRECT($F$1&amp;$F264&amp;":"&amp;$F264),INDIRECT($F$1&amp;dbP!$D$2&amp;":"&amp;dbP!$D$2),"&gt;="&amp;W$6,INDIRECT($F$1&amp;dbP!$D$2&amp;":"&amp;dbP!$D$2),"&lt;="&amp;W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X264" s="1">
        <f ca="1">SUMIFS(INDIRECT($F$1&amp;$F264&amp;":"&amp;$F264),INDIRECT($F$1&amp;dbP!$D$2&amp;":"&amp;dbP!$D$2),"&gt;="&amp;X$6,INDIRECT($F$1&amp;dbP!$D$2&amp;":"&amp;dbP!$D$2),"&lt;="&amp;X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Y264" s="1">
        <f ca="1">SUMIFS(INDIRECT($F$1&amp;$F264&amp;":"&amp;$F264),INDIRECT($F$1&amp;dbP!$D$2&amp;":"&amp;dbP!$D$2),"&gt;="&amp;Y$6,INDIRECT($F$1&amp;dbP!$D$2&amp;":"&amp;dbP!$D$2),"&lt;="&amp;Y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Z264" s="1">
        <f ca="1">SUMIFS(INDIRECT($F$1&amp;$F264&amp;":"&amp;$F264),INDIRECT($F$1&amp;dbP!$D$2&amp;":"&amp;dbP!$D$2),"&gt;="&amp;Z$6,INDIRECT($F$1&amp;dbP!$D$2&amp;":"&amp;dbP!$D$2),"&lt;="&amp;Z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1042495.3646099998</v>
      </c>
      <c r="AA264" s="1">
        <f ca="1">SUMIFS(INDIRECT($F$1&amp;$F264&amp;":"&amp;$F264),INDIRECT($F$1&amp;dbP!$D$2&amp;":"&amp;dbP!$D$2),"&gt;="&amp;AA$6,INDIRECT($F$1&amp;dbP!$D$2&amp;":"&amp;dbP!$D$2),"&lt;="&amp;AA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446783.72769000009</v>
      </c>
      <c r="AB264" s="1">
        <f ca="1">SUMIFS(INDIRECT($F$1&amp;$F264&amp;":"&amp;$F264),INDIRECT($F$1&amp;dbP!$D$2&amp;":"&amp;dbP!$D$2),"&gt;="&amp;AB$6,INDIRECT($F$1&amp;dbP!$D$2&amp;":"&amp;dbP!$D$2),"&lt;="&amp;AB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C264" s="1">
        <f ca="1">SUMIFS(INDIRECT($F$1&amp;$F264&amp;":"&amp;$F264),INDIRECT($F$1&amp;dbP!$D$2&amp;":"&amp;dbP!$D$2),"&gt;="&amp;AC$6,INDIRECT($F$1&amp;dbP!$D$2&amp;":"&amp;dbP!$D$2),"&lt;="&amp;AC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D264" s="1">
        <f ca="1">SUMIFS(INDIRECT($F$1&amp;$F264&amp;":"&amp;$F264),INDIRECT($F$1&amp;dbP!$D$2&amp;":"&amp;dbP!$D$2),"&gt;="&amp;AD$6,INDIRECT($F$1&amp;dbP!$D$2&amp;":"&amp;dbP!$D$2),"&lt;="&amp;AD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E264" s="1">
        <f ca="1">SUMIFS(INDIRECT($F$1&amp;$F264&amp;":"&amp;$F264),INDIRECT($F$1&amp;dbP!$D$2&amp;":"&amp;dbP!$D$2),"&gt;="&amp;AE$6,INDIRECT($F$1&amp;dbP!$D$2&amp;":"&amp;dbP!$D$2),"&lt;="&amp;AE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F264" s="1">
        <f ca="1">SUMIFS(INDIRECT($F$1&amp;$F264&amp;":"&amp;$F264),INDIRECT($F$1&amp;dbP!$D$2&amp;":"&amp;dbP!$D$2),"&gt;="&amp;AF$6,INDIRECT($F$1&amp;dbP!$D$2&amp;":"&amp;dbP!$D$2),"&lt;="&amp;AF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G264" s="1">
        <f ca="1">SUMIFS(INDIRECT($F$1&amp;$F264&amp;":"&amp;$F264),INDIRECT($F$1&amp;dbP!$D$2&amp;":"&amp;dbP!$D$2),"&gt;="&amp;AG$6,INDIRECT($F$1&amp;dbP!$D$2&amp;":"&amp;dbP!$D$2),"&lt;="&amp;AG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H264" s="1">
        <f ca="1">SUMIFS(INDIRECT($F$1&amp;$F264&amp;":"&amp;$F264),INDIRECT($F$1&amp;dbP!$D$2&amp;":"&amp;dbP!$D$2),"&gt;="&amp;AH$6,INDIRECT($F$1&amp;dbP!$D$2&amp;":"&amp;dbP!$D$2),"&lt;="&amp;AH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I264" s="1">
        <f ca="1">SUMIFS(INDIRECT($F$1&amp;$F264&amp;":"&amp;$F264),INDIRECT($F$1&amp;dbP!$D$2&amp;":"&amp;dbP!$D$2),"&gt;="&amp;AI$6,INDIRECT($F$1&amp;dbP!$D$2&amp;":"&amp;dbP!$D$2),"&lt;="&amp;AI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J264" s="1">
        <f ca="1">SUMIFS(INDIRECT($F$1&amp;$F264&amp;":"&amp;$F264),INDIRECT($F$1&amp;dbP!$D$2&amp;":"&amp;dbP!$D$2),"&gt;="&amp;AJ$6,INDIRECT($F$1&amp;dbP!$D$2&amp;":"&amp;dbP!$D$2),"&lt;="&amp;AJ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K264" s="1">
        <f ca="1">SUMIFS(INDIRECT($F$1&amp;$F264&amp;":"&amp;$F264),INDIRECT($F$1&amp;dbP!$D$2&amp;":"&amp;dbP!$D$2),"&gt;="&amp;AK$6,INDIRECT($F$1&amp;dbP!$D$2&amp;":"&amp;dbP!$D$2),"&lt;="&amp;AK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L264" s="1">
        <f ca="1">SUMIFS(INDIRECT($F$1&amp;$F264&amp;":"&amp;$F264),INDIRECT($F$1&amp;dbP!$D$2&amp;":"&amp;dbP!$D$2),"&gt;="&amp;AL$6,INDIRECT($F$1&amp;dbP!$D$2&amp;":"&amp;dbP!$D$2),"&lt;="&amp;AL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M264" s="1">
        <f ca="1">SUMIFS(INDIRECT($F$1&amp;$F264&amp;":"&amp;$F264),INDIRECT($F$1&amp;dbP!$D$2&amp;":"&amp;dbP!$D$2),"&gt;="&amp;AM$6,INDIRECT($F$1&amp;dbP!$D$2&amp;":"&amp;dbP!$D$2),"&lt;="&amp;AM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N264" s="1">
        <f ca="1">SUMIFS(INDIRECT($F$1&amp;$F264&amp;":"&amp;$F264),INDIRECT($F$1&amp;dbP!$D$2&amp;":"&amp;dbP!$D$2),"&gt;="&amp;AN$6,INDIRECT($F$1&amp;dbP!$D$2&amp;":"&amp;dbP!$D$2),"&lt;="&amp;AN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O264" s="1">
        <f ca="1">SUMIFS(INDIRECT($F$1&amp;$F264&amp;":"&amp;$F264),INDIRECT($F$1&amp;dbP!$D$2&amp;":"&amp;dbP!$D$2),"&gt;="&amp;AO$6,INDIRECT($F$1&amp;dbP!$D$2&amp;":"&amp;dbP!$D$2),"&lt;="&amp;AO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P264" s="1">
        <f ca="1">SUMIFS(INDIRECT($F$1&amp;$F264&amp;":"&amp;$F264),INDIRECT($F$1&amp;dbP!$D$2&amp;":"&amp;dbP!$D$2),"&gt;="&amp;AP$6,INDIRECT($F$1&amp;dbP!$D$2&amp;":"&amp;dbP!$D$2),"&lt;="&amp;AP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Q264" s="1">
        <f ca="1">SUMIFS(INDIRECT($F$1&amp;$F264&amp;":"&amp;$F264),INDIRECT($F$1&amp;dbP!$D$2&amp;":"&amp;dbP!$D$2),"&gt;="&amp;AQ$6,INDIRECT($F$1&amp;dbP!$D$2&amp;":"&amp;dbP!$D$2),"&lt;="&amp;AQ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R264" s="1">
        <f ca="1">SUMIFS(INDIRECT($F$1&amp;$F264&amp;":"&amp;$F264),INDIRECT($F$1&amp;dbP!$D$2&amp;":"&amp;dbP!$D$2),"&gt;="&amp;AR$6,INDIRECT($F$1&amp;dbP!$D$2&amp;":"&amp;dbP!$D$2),"&lt;="&amp;AR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S264" s="1">
        <f ca="1">SUMIFS(INDIRECT($F$1&amp;$F264&amp;":"&amp;$F264),INDIRECT($F$1&amp;dbP!$D$2&amp;":"&amp;dbP!$D$2),"&gt;="&amp;AS$6,INDIRECT($F$1&amp;dbP!$D$2&amp;":"&amp;dbP!$D$2),"&lt;="&amp;AS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T264" s="1">
        <f ca="1">SUMIFS(INDIRECT($F$1&amp;$F264&amp;":"&amp;$F264),INDIRECT($F$1&amp;dbP!$D$2&amp;":"&amp;dbP!$D$2),"&gt;="&amp;AT$6,INDIRECT($F$1&amp;dbP!$D$2&amp;":"&amp;dbP!$D$2),"&lt;="&amp;AT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U264" s="1">
        <f ca="1">SUMIFS(INDIRECT($F$1&amp;$F264&amp;":"&amp;$F264),INDIRECT($F$1&amp;dbP!$D$2&amp;":"&amp;dbP!$D$2),"&gt;="&amp;AU$6,INDIRECT($F$1&amp;dbP!$D$2&amp;":"&amp;dbP!$D$2),"&lt;="&amp;AU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V264" s="1">
        <f ca="1">SUMIFS(INDIRECT($F$1&amp;$F264&amp;":"&amp;$F264),INDIRECT($F$1&amp;dbP!$D$2&amp;":"&amp;dbP!$D$2),"&gt;="&amp;AV$6,INDIRECT($F$1&amp;dbP!$D$2&amp;":"&amp;dbP!$D$2),"&lt;="&amp;AV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W264" s="1">
        <f ca="1">SUMIFS(INDIRECT($F$1&amp;$F264&amp;":"&amp;$F264),INDIRECT($F$1&amp;dbP!$D$2&amp;":"&amp;dbP!$D$2),"&gt;="&amp;AW$6,INDIRECT($F$1&amp;dbP!$D$2&amp;":"&amp;dbP!$D$2),"&lt;="&amp;AW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X264" s="1">
        <f ca="1">SUMIFS(INDIRECT($F$1&amp;$F264&amp;":"&amp;$F264),INDIRECT($F$1&amp;dbP!$D$2&amp;":"&amp;dbP!$D$2),"&gt;="&amp;AX$6,INDIRECT($F$1&amp;dbP!$D$2&amp;":"&amp;dbP!$D$2),"&lt;="&amp;AX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Y264" s="1">
        <f ca="1">SUMIFS(INDIRECT($F$1&amp;$F264&amp;":"&amp;$F264),INDIRECT($F$1&amp;dbP!$D$2&amp;":"&amp;dbP!$D$2),"&gt;="&amp;AY$6,INDIRECT($F$1&amp;dbP!$D$2&amp;":"&amp;dbP!$D$2),"&lt;="&amp;AY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AZ264" s="1">
        <f ca="1">SUMIFS(INDIRECT($F$1&amp;$F264&amp;":"&amp;$F264),INDIRECT($F$1&amp;dbP!$D$2&amp;":"&amp;dbP!$D$2),"&gt;="&amp;AZ$6,INDIRECT($F$1&amp;dbP!$D$2&amp;":"&amp;dbP!$D$2),"&lt;="&amp;AZ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BA264" s="1">
        <f ca="1">SUMIFS(INDIRECT($F$1&amp;$F264&amp;":"&amp;$F264),INDIRECT($F$1&amp;dbP!$D$2&amp;":"&amp;dbP!$D$2),"&gt;="&amp;BA$6,INDIRECT($F$1&amp;dbP!$D$2&amp;":"&amp;dbP!$D$2),"&lt;="&amp;BA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BB264" s="1">
        <f ca="1">SUMIFS(INDIRECT($F$1&amp;$F264&amp;":"&amp;$F264),INDIRECT($F$1&amp;dbP!$D$2&amp;":"&amp;dbP!$D$2),"&gt;="&amp;BB$6,INDIRECT($F$1&amp;dbP!$D$2&amp;":"&amp;dbP!$D$2),"&lt;="&amp;BB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BC264" s="1">
        <f ca="1">SUMIFS(INDIRECT($F$1&amp;$F264&amp;":"&amp;$F264),INDIRECT($F$1&amp;dbP!$D$2&amp;":"&amp;dbP!$D$2),"&gt;="&amp;BC$6,INDIRECT($F$1&amp;dbP!$D$2&amp;":"&amp;dbP!$D$2),"&lt;="&amp;BC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BD264" s="1">
        <f ca="1">SUMIFS(INDIRECT($F$1&amp;$F264&amp;":"&amp;$F264),INDIRECT($F$1&amp;dbP!$D$2&amp;":"&amp;dbP!$D$2),"&gt;="&amp;BD$6,INDIRECT($F$1&amp;dbP!$D$2&amp;":"&amp;dbP!$D$2),"&lt;="&amp;BD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  <c r="BE264" s="1">
        <f ca="1">SUMIFS(INDIRECT($F$1&amp;$F264&amp;":"&amp;$F264),INDIRECT($F$1&amp;dbP!$D$2&amp;":"&amp;dbP!$D$2),"&gt;="&amp;BE$6,INDIRECT($F$1&amp;dbP!$D$2&amp;":"&amp;dbP!$D$2),"&lt;="&amp;BE$7,INDIRECT($F$1&amp;dbP!$O$2&amp;":"&amp;dbP!$O$2),$H264,INDIRECT($F$1&amp;dbP!$P$2&amp;":"&amp;dbP!$P$2),IF($I264=$J264,"*",$I264),INDIRECT($F$1&amp;dbP!$Q$2&amp;":"&amp;dbP!$Q$2),IF(OR($I264=$J264,"  "&amp;$I264=$J264),"*",RIGHT($J264,LEN($J264)-4)),INDIRECT($F$1&amp;dbP!$AC$2&amp;":"&amp;dbP!$AC$2),RepP!$J$3)</f>
        <v>0</v>
      </c>
    </row>
    <row r="265" spans="2:57" x14ac:dyDescent="0.3">
      <c r="B265" s="1">
        <f>MAX(B$218:B264)+1</f>
        <v>52</v>
      </c>
      <c r="D265" s="1" t="str">
        <f ca="1">INDIRECT($B$1&amp;Items!T$2&amp;$B265)</f>
        <v>CF(-)</v>
      </c>
      <c r="F265" s="1" t="str">
        <f ca="1">INDIRECT($B$1&amp;Items!P$2&amp;$B265)</f>
        <v>AA</v>
      </c>
      <c r="H265" s="13" t="str">
        <f ca="1">INDIRECT($B$1&amp;Items!M$2&amp;$B265)</f>
        <v>Оплаты себестоимостных затрат</v>
      </c>
      <c r="I265" s="13" t="str">
        <f ca="1">IF(INDIRECT($B$1&amp;Items!N$2&amp;$B265)="",H265,INDIRECT($B$1&amp;Items!N$2&amp;$B265))</f>
        <v>Оплаты расходов этапа-3 бизнес-процесса</v>
      </c>
      <c r="J265" s="1" t="str">
        <f ca="1">IF(INDIRECT($B$1&amp;Items!O$2&amp;$B265)="",IF(H265&lt;&gt;I265,"  "&amp;I265,I265),"    "&amp;INDIRECT($B$1&amp;Items!O$2&amp;$B265))</f>
        <v xml:space="preserve">    Производственные затраты-21</v>
      </c>
      <c r="S265" s="1">
        <f ca="1">SUM($U265:INDIRECT(ADDRESS(ROW(),SUMIFS($1:$1,$5:$5,MAX($5:$5)))))</f>
        <v>1069040.2893000001</v>
      </c>
      <c r="V265" s="1">
        <f ca="1">SUMIFS(INDIRECT($F$1&amp;$F265&amp;":"&amp;$F265),INDIRECT($F$1&amp;dbP!$D$2&amp;":"&amp;dbP!$D$2),"&gt;="&amp;V$6,INDIRECT($F$1&amp;dbP!$D$2&amp;":"&amp;dbP!$D$2),"&lt;="&amp;V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W265" s="1">
        <f ca="1">SUMIFS(INDIRECT($F$1&amp;$F265&amp;":"&amp;$F265),INDIRECT($F$1&amp;dbP!$D$2&amp;":"&amp;dbP!$D$2),"&gt;="&amp;W$6,INDIRECT($F$1&amp;dbP!$D$2&amp;":"&amp;dbP!$D$2),"&lt;="&amp;W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X265" s="1">
        <f ca="1">SUMIFS(INDIRECT($F$1&amp;$F265&amp;":"&amp;$F265),INDIRECT($F$1&amp;dbP!$D$2&amp;":"&amp;dbP!$D$2),"&gt;="&amp;X$6,INDIRECT($F$1&amp;dbP!$D$2&amp;":"&amp;dbP!$D$2),"&lt;="&amp;X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Y265" s="1">
        <f ca="1">SUMIFS(INDIRECT($F$1&amp;$F265&amp;":"&amp;$F265),INDIRECT($F$1&amp;dbP!$D$2&amp;":"&amp;dbP!$D$2),"&gt;="&amp;Y$6,INDIRECT($F$1&amp;dbP!$D$2&amp;":"&amp;dbP!$D$2),"&lt;="&amp;Y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Z265" s="1">
        <f ca="1">SUMIFS(INDIRECT($F$1&amp;$F265&amp;":"&amp;$F265),INDIRECT($F$1&amp;dbP!$D$2&amp;":"&amp;dbP!$D$2),"&gt;="&amp;Z$6,INDIRECT($F$1&amp;dbP!$D$2&amp;":"&amp;dbP!$D$2),"&lt;="&amp;Z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1069040.2893000001</v>
      </c>
      <c r="AA265" s="1">
        <f ca="1">SUMIFS(INDIRECT($F$1&amp;$F265&amp;":"&amp;$F265),INDIRECT($F$1&amp;dbP!$D$2&amp;":"&amp;dbP!$D$2),"&gt;="&amp;AA$6,INDIRECT($F$1&amp;dbP!$D$2&amp;":"&amp;dbP!$D$2),"&lt;="&amp;AA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B265" s="1">
        <f ca="1">SUMIFS(INDIRECT($F$1&amp;$F265&amp;":"&amp;$F265),INDIRECT($F$1&amp;dbP!$D$2&amp;":"&amp;dbP!$D$2),"&gt;="&amp;AB$6,INDIRECT($F$1&amp;dbP!$D$2&amp;":"&amp;dbP!$D$2),"&lt;="&amp;AB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C265" s="1">
        <f ca="1">SUMIFS(INDIRECT($F$1&amp;$F265&amp;":"&amp;$F265),INDIRECT($F$1&amp;dbP!$D$2&amp;":"&amp;dbP!$D$2),"&gt;="&amp;AC$6,INDIRECT($F$1&amp;dbP!$D$2&amp;":"&amp;dbP!$D$2),"&lt;="&amp;AC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D265" s="1">
        <f ca="1">SUMIFS(INDIRECT($F$1&amp;$F265&amp;":"&amp;$F265),INDIRECT($F$1&amp;dbP!$D$2&amp;":"&amp;dbP!$D$2),"&gt;="&amp;AD$6,INDIRECT($F$1&amp;dbP!$D$2&amp;":"&amp;dbP!$D$2),"&lt;="&amp;AD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E265" s="1">
        <f ca="1">SUMIFS(INDIRECT($F$1&amp;$F265&amp;":"&amp;$F265),INDIRECT($F$1&amp;dbP!$D$2&amp;":"&amp;dbP!$D$2),"&gt;="&amp;AE$6,INDIRECT($F$1&amp;dbP!$D$2&amp;":"&amp;dbP!$D$2),"&lt;="&amp;AE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F265" s="1">
        <f ca="1">SUMIFS(INDIRECT($F$1&amp;$F265&amp;":"&amp;$F265),INDIRECT($F$1&amp;dbP!$D$2&amp;":"&amp;dbP!$D$2),"&gt;="&amp;AF$6,INDIRECT($F$1&amp;dbP!$D$2&amp;":"&amp;dbP!$D$2),"&lt;="&amp;AF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G265" s="1">
        <f ca="1">SUMIFS(INDIRECT($F$1&amp;$F265&amp;":"&amp;$F265),INDIRECT($F$1&amp;dbP!$D$2&amp;":"&amp;dbP!$D$2),"&gt;="&amp;AG$6,INDIRECT($F$1&amp;dbP!$D$2&amp;":"&amp;dbP!$D$2),"&lt;="&amp;AG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H265" s="1">
        <f ca="1">SUMIFS(INDIRECT($F$1&amp;$F265&amp;":"&amp;$F265),INDIRECT($F$1&amp;dbP!$D$2&amp;":"&amp;dbP!$D$2),"&gt;="&amp;AH$6,INDIRECT($F$1&amp;dbP!$D$2&amp;":"&amp;dbP!$D$2),"&lt;="&amp;AH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I265" s="1">
        <f ca="1">SUMIFS(INDIRECT($F$1&amp;$F265&amp;":"&amp;$F265),INDIRECT($F$1&amp;dbP!$D$2&amp;":"&amp;dbP!$D$2),"&gt;="&amp;AI$6,INDIRECT($F$1&amp;dbP!$D$2&amp;":"&amp;dbP!$D$2),"&lt;="&amp;AI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J265" s="1">
        <f ca="1">SUMIFS(INDIRECT($F$1&amp;$F265&amp;":"&amp;$F265),INDIRECT($F$1&amp;dbP!$D$2&amp;":"&amp;dbP!$D$2),"&gt;="&amp;AJ$6,INDIRECT($F$1&amp;dbP!$D$2&amp;":"&amp;dbP!$D$2),"&lt;="&amp;AJ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K265" s="1">
        <f ca="1">SUMIFS(INDIRECT($F$1&amp;$F265&amp;":"&amp;$F265),INDIRECT($F$1&amp;dbP!$D$2&amp;":"&amp;dbP!$D$2),"&gt;="&amp;AK$6,INDIRECT($F$1&amp;dbP!$D$2&amp;":"&amp;dbP!$D$2),"&lt;="&amp;AK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L265" s="1">
        <f ca="1">SUMIFS(INDIRECT($F$1&amp;$F265&amp;":"&amp;$F265),INDIRECT($F$1&amp;dbP!$D$2&amp;":"&amp;dbP!$D$2),"&gt;="&amp;AL$6,INDIRECT($F$1&amp;dbP!$D$2&amp;":"&amp;dbP!$D$2),"&lt;="&amp;AL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M265" s="1">
        <f ca="1">SUMIFS(INDIRECT($F$1&amp;$F265&amp;":"&amp;$F265),INDIRECT($F$1&amp;dbP!$D$2&amp;":"&amp;dbP!$D$2),"&gt;="&amp;AM$6,INDIRECT($F$1&amp;dbP!$D$2&amp;":"&amp;dbP!$D$2),"&lt;="&amp;AM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N265" s="1">
        <f ca="1">SUMIFS(INDIRECT($F$1&amp;$F265&amp;":"&amp;$F265),INDIRECT($F$1&amp;dbP!$D$2&amp;":"&amp;dbP!$D$2),"&gt;="&amp;AN$6,INDIRECT($F$1&amp;dbP!$D$2&amp;":"&amp;dbP!$D$2),"&lt;="&amp;AN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O265" s="1">
        <f ca="1">SUMIFS(INDIRECT($F$1&amp;$F265&amp;":"&amp;$F265),INDIRECT($F$1&amp;dbP!$D$2&amp;":"&amp;dbP!$D$2),"&gt;="&amp;AO$6,INDIRECT($F$1&amp;dbP!$D$2&amp;":"&amp;dbP!$D$2),"&lt;="&amp;AO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P265" s="1">
        <f ca="1">SUMIFS(INDIRECT($F$1&amp;$F265&amp;":"&amp;$F265),INDIRECT($F$1&amp;dbP!$D$2&amp;":"&amp;dbP!$D$2),"&gt;="&amp;AP$6,INDIRECT($F$1&amp;dbP!$D$2&amp;":"&amp;dbP!$D$2),"&lt;="&amp;AP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Q265" s="1">
        <f ca="1">SUMIFS(INDIRECT($F$1&amp;$F265&amp;":"&amp;$F265),INDIRECT($F$1&amp;dbP!$D$2&amp;":"&amp;dbP!$D$2),"&gt;="&amp;AQ$6,INDIRECT($F$1&amp;dbP!$D$2&amp;":"&amp;dbP!$D$2),"&lt;="&amp;AQ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R265" s="1">
        <f ca="1">SUMIFS(INDIRECT($F$1&amp;$F265&amp;":"&amp;$F265),INDIRECT($F$1&amp;dbP!$D$2&amp;":"&amp;dbP!$D$2),"&gt;="&amp;AR$6,INDIRECT($F$1&amp;dbP!$D$2&amp;":"&amp;dbP!$D$2),"&lt;="&amp;AR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S265" s="1">
        <f ca="1">SUMIFS(INDIRECT($F$1&amp;$F265&amp;":"&amp;$F265),INDIRECT($F$1&amp;dbP!$D$2&amp;":"&amp;dbP!$D$2),"&gt;="&amp;AS$6,INDIRECT($F$1&amp;dbP!$D$2&amp;":"&amp;dbP!$D$2),"&lt;="&amp;AS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T265" s="1">
        <f ca="1">SUMIFS(INDIRECT($F$1&amp;$F265&amp;":"&amp;$F265),INDIRECT($F$1&amp;dbP!$D$2&amp;":"&amp;dbP!$D$2),"&gt;="&amp;AT$6,INDIRECT($F$1&amp;dbP!$D$2&amp;":"&amp;dbP!$D$2),"&lt;="&amp;AT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U265" s="1">
        <f ca="1">SUMIFS(INDIRECT($F$1&amp;$F265&amp;":"&amp;$F265),INDIRECT($F$1&amp;dbP!$D$2&amp;":"&amp;dbP!$D$2),"&gt;="&amp;AU$6,INDIRECT($F$1&amp;dbP!$D$2&amp;":"&amp;dbP!$D$2),"&lt;="&amp;AU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V265" s="1">
        <f ca="1">SUMIFS(INDIRECT($F$1&amp;$F265&amp;":"&amp;$F265),INDIRECT($F$1&amp;dbP!$D$2&amp;":"&amp;dbP!$D$2),"&gt;="&amp;AV$6,INDIRECT($F$1&amp;dbP!$D$2&amp;":"&amp;dbP!$D$2),"&lt;="&amp;AV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W265" s="1">
        <f ca="1">SUMIFS(INDIRECT($F$1&amp;$F265&amp;":"&amp;$F265),INDIRECT($F$1&amp;dbP!$D$2&amp;":"&amp;dbP!$D$2),"&gt;="&amp;AW$6,INDIRECT($F$1&amp;dbP!$D$2&amp;":"&amp;dbP!$D$2),"&lt;="&amp;AW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X265" s="1">
        <f ca="1">SUMIFS(INDIRECT($F$1&amp;$F265&amp;":"&amp;$F265),INDIRECT($F$1&amp;dbP!$D$2&amp;":"&amp;dbP!$D$2),"&gt;="&amp;AX$6,INDIRECT($F$1&amp;dbP!$D$2&amp;":"&amp;dbP!$D$2),"&lt;="&amp;AX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Y265" s="1">
        <f ca="1">SUMIFS(INDIRECT($F$1&amp;$F265&amp;":"&amp;$F265),INDIRECT($F$1&amp;dbP!$D$2&amp;":"&amp;dbP!$D$2),"&gt;="&amp;AY$6,INDIRECT($F$1&amp;dbP!$D$2&amp;":"&amp;dbP!$D$2),"&lt;="&amp;AY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AZ265" s="1">
        <f ca="1">SUMIFS(INDIRECT($F$1&amp;$F265&amp;":"&amp;$F265),INDIRECT($F$1&amp;dbP!$D$2&amp;":"&amp;dbP!$D$2),"&gt;="&amp;AZ$6,INDIRECT($F$1&amp;dbP!$D$2&amp;":"&amp;dbP!$D$2),"&lt;="&amp;AZ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BA265" s="1">
        <f ca="1">SUMIFS(INDIRECT($F$1&amp;$F265&amp;":"&amp;$F265),INDIRECT($F$1&amp;dbP!$D$2&amp;":"&amp;dbP!$D$2),"&gt;="&amp;BA$6,INDIRECT($F$1&amp;dbP!$D$2&amp;":"&amp;dbP!$D$2),"&lt;="&amp;BA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BB265" s="1">
        <f ca="1">SUMIFS(INDIRECT($F$1&amp;$F265&amp;":"&amp;$F265),INDIRECT($F$1&amp;dbP!$D$2&amp;":"&amp;dbP!$D$2),"&gt;="&amp;BB$6,INDIRECT($F$1&amp;dbP!$D$2&amp;":"&amp;dbP!$D$2),"&lt;="&amp;BB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BC265" s="1">
        <f ca="1">SUMIFS(INDIRECT($F$1&amp;$F265&amp;":"&amp;$F265),INDIRECT($F$1&amp;dbP!$D$2&amp;":"&amp;dbP!$D$2),"&gt;="&amp;BC$6,INDIRECT($F$1&amp;dbP!$D$2&amp;":"&amp;dbP!$D$2),"&lt;="&amp;BC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BD265" s="1">
        <f ca="1">SUMIFS(INDIRECT($F$1&amp;$F265&amp;":"&amp;$F265),INDIRECT($F$1&amp;dbP!$D$2&amp;":"&amp;dbP!$D$2),"&gt;="&amp;BD$6,INDIRECT($F$1&amp;dbP!$D$2&amp;":"&amp;dbP!$D$2),"&lt;="&amp;BD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  <c r="BE265" s="1">
        <f ca="1">SUMIFS(INDIRECT($F$1&amp;$F265&amp;":"&amp;$F265),INDIRECT($F$1&amp;dbP!$D$2&amp;":"&amp;dbP!$D$2),"&gt;="&amp;BE$6,INDIRECT($F$1&amp;dbP!$D$2&amp;":"&amp;dbP!$D$2),"&lt;="&amp;BE$7,INDIRECT($F$1&amp;dbP!$O$2&amp;":"&amp;dbP!$O$2),$H265,INDIRECT($F$1&amp;dbP!$P$2&amp;":"&amp;dbP!$P$2),IF($I265=$J265,"*",$I265),INDIRECT($F$1&amp;dbP!$Q$2&amp;":"&amp;dbP!$Q$2),IF(OR($I265=$J265,"  "&amp;$I265=$J265),"*",RIGHT($J265,LEN($J265)-4)),INDIRECT($F$1&amp;dbP!$AC$2&amp;":"&amp;dbP!$AC$2),RepP!$J$3)</f>
        <v>0</v>
      </c>
    </row>
    <row r="266" spans="2:57" x14ac:dyDescent="0.3">
      <c r="B266" s="1">
        <f>MAX(B$218:B265)+1</f>
        <v>53</v>
      </c>
      <c r="D266" s="1" t="str">
        <f ca="1">INDIRECT($B$1&amp;Items!T$2&amp;$B266)</f>
        <v>CF(-)</v>
      </c>
      <c r="F266" s="1" t="str">
        <f ca="1">INDIRECT($B$1&amp;Items!P$2&amp;$B266)</f>
        <v>AA</v>
      </c>
      <c r="H266" s="13" t="str">
        <f ca="1">INDIRECT($B$1&amp;Items!M$2&amp;$B266)</f>
        <v>Оплаты себестоимостных затрат</v>
      </c>
      <c r="I266" s="13" t="str">
        <f ca="1">IF(INDIRECT($B$1&amp;Items!N$2&amp;$B266)="",H266,INDIRECT($B$1&amp;Items!N$2&amp;$B266))</f>
        <v>Оплаты расходов этапа-3 бизнес-процесса</v>
      </c>
      <c r="J266" s="1" t="str">
        <f ca="1">IF(INDIRECT($B$1&amp;Items!O$2&amp;$B266)="",IF(H266&lt;&gt;I266,"  "&amp;I266,I266),"    "&amp;INDIRECT($B$1&amp;Items!O$2&amp;$B266))</f>
        <v xml:space="preserve">    Производственные затраты-22</v>
      </c>
      <c r="S266" s="1">
        <f ca="1">SUM($U266:INDIRECT(ADDRESS(ROW(),SUMIFS($1:$1,$5:$5,MAX($5:$5)))))</f>
        <v>1043990.3499460001</v>
      </c>
      <c r="V266" s="1">
        <f ca="1">SUMIFS(INDIRECT($F$1&amp;$F266&amp;":"&amp;$F266),INDIRECT($F$1&amp;dbP!$D$2&amp;":"&amp;dbP!$D$2),"&gt;="&amp;V$6,INDIRECT($F$1&amp;dbP!$D$2&amp;":"&amp;dbP!$D$2),"&lt;="&amp;V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W266" s="1">
        <f ca="1">SUMIFS(INDIRECT($F$1&amp;$F266&amp;":"&amp;$F266),INDIRECT($F$1&amp;dbP!$D$2&amp;":"&amp;dbP!$D$2),"&gt;="&amp;W$6,INDIRECT($F$1&amp;dbP!$D$2&amp;":"&amp;dbP!$D$2),"&lt;="&amp;W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X266" s="1">
        <f ca="1">SUMIFS(INDIRECT($F$1&amp;$F266&amp;":"&amp;$F266),INDIRECT($F$1&amp;dbP!$D$2&amp;":"&amp;dbP!$D$2),"&gt;="&amp;X$6,INDIRECT($F$1&amp;dbP!$D$2&amp;":"&amp;dbP!$D$2),"&lt;="&amp;X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Y266" s="1">
        <f ca="1">SUMIFS(INDIRECT($F$1&amp;$F266&amp;":"&amp;$F266),INDIRECT($F$1&amp;dbP!$D$2&amp;":"&amp;dbP!$D$2),"&gt;="&amp;Y$6,INDIRECT($F$1&amp;dbP!$D$2&amp;":"&amp;dbP!$D$2),"&lt;="&amp;Y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Z266" s="1">
        <f ca="1">SUMIFS(INDIRECT($F$1&amp;$F266&amp;":"&amp;$F266),INDIRECT($F$1&amp;dbP!$D$2&amp;":"&amp;dbP!$D$2),"&gt;="&amp;Z$6,INDIRECT($F$1&amp;dbP!$D$2&amp;":"&amp;dbP!$D$2),"&lt;="&amp;Z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A266" s="1">
        <f ca="1">SUMIFS(INDIRECT($F$1&amp;$F266&amp;":"&amp;$F266),INDIRECT($F$1&amp;dbP!$D$2&amp;":"&amp;dbP!$D$2),"&gt;="&amp;AA$6,INDIRECT($F$1&amp;dbP!$D$2&amp;":"&amp;dbP!$D$2),"&lt;="&amp;AA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313197.10498380003</v>
      </c>
      <c r="AB266" s="1">
        <f ca="1">SUMIFS(INDIRECT($F$1&amp;$F266&amp;":"&amp;$F266),INDIRECT($F$1&amp;dbP!$D$2&amp;":"&amp;dbP!$D$2),"&gt;="&amp;AB$6,INDIRECT($F$1&amp;dbP!$D$2&amp;":"&amp;dbP!$D$2),"&lt;="&amp;AB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730793.24496220006</v>
      </c>
      <c r="AC266" s="1">
        <f ca="1">SUMIFS(INDIRECT($F$1&amp;$F266&amp;":"&amp;$F266),INDIRECT($F$1&amp;dbP!$D$2&amp;":"&amp;dbP!$D$2),"&gt;="&amp;AC$6,INDIRECT($F$1&amp;dbP!$D$2&amp;":"&amp;dbP!$D$2),"&lt;="&amp;AC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D266" s="1">
        <f ca="1">SUMIFS(INDIRECT($F$1&amp;$F266&amp;":"&amp;$F266),INDIRECT($F$1&amp;dbP!$D$2&amp;":"&amp;dbP!$D$2),"&gt;="&amp;AD$6,INDIRECT($F$1&amp;dbP!$D$2&amp;":"&amp;dbP!$D$2),"&lt;="&amp;AD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E266" s="1">
        <f ca="1">SUMIFS(INDIRECT($F$1&amp;$F266&amp;":"&amp;$F266),INDIRECT($F$1&amp;dbP!$D$2&amp;":"&amp;dbP!$D$2),"&gt;="&amp;AE$6,INDIRECT($F$1&amp;dbP!$D$2&amp;":"&amp;dbP!$D$2),"&lt;="&amp;AE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F266" s="1">
        <f ca="1">SUMIFS(INDIRECT($F$1&amp;$F266&amp;":"&amp;$F266),INDIRECT($F$1&amp;dbP!$D$2&amp;":"&amp;dbP!$D$2),"&gt;="&amp;AF$6,INDIRECT($F$1&amp;dbP!$D$2&amp;":"&amp;dbP!$D$2),"&lt;="&amp;AF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G266" s="1">
        <f ca="1">SUMIFS(INDIRECT($F$1&amp;$F266&amp;":"&amp;$F266),INDIRECT($F$1&amp;dbP!$D$2&amp;":"&amp;dbP!$D$2),"&gt;="&amp;AG$6,INDIRECT($F$1&amp;dbP!$D$2&amp;":"&amp;dbP!$D$2),"&lt;="&amp;AG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H266" s="1">
        <f ca="1">SUMIFS(INDIRECT($F$1&amp;$F266&amp;":"&amp;$F266),INDIRECT($F$1&amp;dbP!$D$2&amp;":"&amp;dbP!$D$2),"&gt;="&amp;AH$6,INDIRECT($F$1&amp;dbP!$D$2&amp;":"&amp;dbP!$D$2),"&lt;="&amp;AH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I266" s="1">
        <f ca="1">SUMIFS(INDIRECT($F$1&amp;$F266&amp;":"&amp;$F266),INDIRECT($F$1&amp;dbP!$D$2&amp;":"&amp;dbP!$D$2),"&gt;="&amp;AI$6,INDIRECT($F$1&amp;dbP!$D$2&amp;":"&amp;dbP!$D$2),"&lt;="&amp;AI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J266" s="1">
        <f ca="1">SUMIFS(INDIRECT($F$1&amp;$F266&amp;":"&amp;$F266),INDIRECT($F$1&amp;dbP!$D$2&amp;":"&amp;dbP!$D$2),"&gt;="&amp;AJ$6,INDIRECT($F$1&amp;dbP!$D$2&amp;":"&amp;dbP!$D$2),"&lt;="&amp;AJ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K266" s="1">
        <f ca="1">SUMIFS(INDIRECT($F$1&amp;$F266&amp;":"&amp;$F266),INDIRECT($F$1&amp;dbP!$D$2&amp;":"&amp;dbP!$D$2),"&gt;="&amp;AK$6,INDIRECT($F$1&amp;dbP!$D$2&amp;":"&amp;dbP!$D$2),"&lt;="&amp;AK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L266" s="1">
        <f ca="1">SUMIFS(INDIRECT($F$1&amp;$F266&amp;":"&amp;$F266),INDIRECT($F$1&amp;dbP!$D$2&amp;":"&amp;dbP!$D$2),"&gt;="&amp;AL$6,INDIRECT($F$1&amp;dbP!$D$2&amp;":"&amp;dbP!$D$2),"&lt;="&amp;AL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M266" s="1">
        <f ca="1">SUMIFS(INDIRECT($F$1&amp;$F266&amp;":"&amp;$F266),INDIRECT($F$1&amp;dbP!$D$2&amp;":"&amp;dbP!$D$2),"&gt;="&amp;AM$6,INDIRECT($F$1&amp;dbP!$D$2&amp;":"&amp;dbP!$D$2),"&lt;="&amp;AM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N266" s="1">
        <f ca="1">SUMIFS(INDIRECT($F$1&amp;$F266&amp;":"&amp;$F266),INDIRECT($F$1&amp;dbP!$D$2&amp;":"&amp;dbP!$D$2),"&gt;="&amp;AN$6,INDIRECT($F$1&amp;dbP!$D$2&amp;":"&amp;dbP!$D$2),"&lt;="&amp;AN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O266" s="1">
        <f ca="1">SUMIFS(INDIRECT($F$1&amp;$F266&amp;":"&amp;$F266),INDIRECT($F$1&amp;dbP!$D$2&amp;":"&amp;dbP!$D$2),"&gt;="&amp;AO$6,INDIRECT($F$1&amp;dbP!$D$2&amp;":"&amp;dbP!$D$2),"&lt;="&amp;AO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P266" s="1">
        <f ca="1">SUMIFS(INDIRECT($F$1&amp;$F266&amp;":"&amp;$F266),INDIRECT($F$1&amp;dbP!$D$2&amp;":"&amp;dbP!$D$2),"&gt;="&amp;AP$6,INDIRECT($F$1&amp;dbP!$D$2&amp;":"&amp;dbP!$D$2),"&lt;="&amp;AP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Q266" s="1">
        <f ca="1">SUMIFS(INDIRECT($F$1&amp;$F266&amp;":"&amp;$F266),INDIRECT($F$1&amp;dbP!$D$2&amp;":"&amp;dbP!$D$2),"&gt;="&amp;AQ$6,INDIRECT($F$1&amp;dbP!$D$2&amp;":"&amp;dbP!$D$2),"&lt;="&amp;AQ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R266" s="1">
        <f ca="1">SUMIFS(INDIRECT($F$1&amp;$F266&amp;":"&amp;$F266),INDIRECT($F$1&amp;dbP!$D$2&amp;":"&amp;dbP!$D$2),"&gt;="&amp;AR$6,INDIRECT($F$1&amp;dbP!$D$2&amp;":"&amp;dbP!$D$2),"&lt;="&amp;AR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S266" s="1">
        <f ca="1">SUMIFS(INDIRECT($F$1&amp;$F266&amp;":"&amp;$F266),INDIRECT($F$1&amp;dbP!$D$2&amp;":"&amp;dbP!$D$2),"&gt;="&amp;AS$6,INDIRECT($F$1&amp;dbP!$D$2&amp;":"&amp;dbP!$D$2),"&lt;="&amp;AS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T266" s="1">
        <f ca="1">SUMIFS(INDIRECT($F$1&amp;$F266&amp;":"&amp;$F266),INDIRECT($F$1&amp;dbP!$D$2&amp;":"&amp;dbP!$D$2),"&gt;="&amp;AT$6,INDIRECT($F$1&amp;dbP!$D$2&amp;":"&amp;dbP!$D$2),"&lt;="&amp;AT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U266" s="1">
        <f ca="1">SUMIFS(INDIRECT($F$1&amp;$F266&amp;":"&amp;$F266),INDIRECT($F$1&amp;dbP!$D$2&amp;":"&amp;dbP!$D$2),"&gt;="&amp;AU$6,INDIRECT($F$1&amp;dbP!$D$2&amp;":"&amp;dbP!$D$2),"&lt;="&amp;AU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V266" s="1">
        <f ca="1">SUMIFS(INDIRECT($F$1&amp;$F266&amp;":"&amp;$F266),INDIRECT($F$1&amp;dbP!$D$2&amp;":"&amp;dbP!$D$2),"&gt;="&amp;AV$6,INDIRECT($F$1&amp;dbP!$D$2&amp;":"&amp;dbP!$D$2),"&lt;="&amp;AV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W266" s="1">
        <f ca="1">SUMIFS(INDIRECT($F$1&amp;$F266&amp;":"&amp;$F266),INDIRECT($F$1&amp;dbP!$D$2&amp;":"&amp;dbP!$D$2),"&gt;="&amp;AW$6,INDIRECT($F$1&amp;dbP!$D$2&amp;":"&amp;dbP!$D$2),"&lt;="&amp;AW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X266" s="1">
        <f ca="1">SUMIFS(INDIRECT($F$1&amp;$F266&amp;":"&amp;$F266),INDIRECT($F$1&amp;dbP!$D$2&amp;":"&amp;dbP!$D$2),"&gt;="&amp;AX$6,INDIRECT($F$1&amp;dbP!$D$2&amp;":"&amp;dbP!$D$2),"&lt;="&amp;AX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Y266" s="1">
        <f ca="1">SUMIFS(INDIRECT($F$1&amp;$F266&amp;":"&amp;$F266),INDIRECT($F$1&amp;dbP!$D$2&amp;":"&amp;dbP!$D$2),"&gt;="&amp;AY$6,INDIRECT($F$1&amp;dbP!$D$2&amp;":"&amp;dbP!$D$2),"&lt;="&amp;AY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AZ266" s="1">
        <f ca="1">SUMIFS(INDIRECT($F$1&amp;$F266&amp;":"&amp;$F266),INDIRECT($F$1&amp;dbP!$D$2&amp;":"&amp;dbP!$D$2),"&gt;="&amp;AZ$6,INDIRECT($F$1&amp;dbP!$D$2&amp;":"&amp;dbP!$D$2),"&lt;="&amp;AZ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BA266" s="1">
        <f ca="1">SUMIFS(INDIRECT($F$1&amp;$F266&amp;":"&amp;$F266),INDIRECT($F$1&amp;dbP!$D$2&amp;":"&amp;dbP!$D$2),"&gt;="&amp;BA$6,INDIRECT($F$1&amp;dbP!$D$2&amp;":"&amp;dbP!$D$2),"&lt;="&amp;BA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BB266" s="1">
        <f ca="1">SUMIFS(INDIRECT($F$1&amp;$F266&amp;":"&amp;$F266),INDIRECT($F$1&amp;dbP!$D$2&amp;":"&amp;dbP!$D$2),"&gt;="&amp;BB$6,INDIRECT($F$1&amp;dbP!$D$2&amp;":"&amp;dbP!$D$2),"&lt;="&amp;BB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BC266" s="1">
        <f ca="1">SUMIFS(INDIRECT($F$1&amp;$F266&amp;":"&amp;$F266),INDIRECT($F$1&amp;dbP!$D$2&amp;":"&amp;dbP!$D$2),"&gt;="&amp;BC$6,INDIRECT($F$1&amp;dbP!$D$2&amp;":"&amp;dbP!$D$2),"&lt;="&amp;BC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BD266" s="1">
        <f ca="1">SUMIFS(INDIRECT($F$1&amp;$F266&amp;":"&amp;$F266),INDIRECT($F$1&amp;dbP!$D$2&amp;":"&amp;dbP!$D$2),"&gt;="&amp;BD$6,INDIRECT($F$1&amp;dbP!$D$2&amp;":"&amp;dbP!$D$2),"&lt;="&amp;BD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  <c r="BE266" s="1">
        <f ca="1">SUMIFS(INDIRECT($F$1&amp;$F266&amp;":"&amp;$F266),INDIRECT($F$1&amp;dbP!$D$2&amp;":"&amp;dbP!$D$2),"&gt;="&amp;BE$6,INDIRECT($F$1&amp;dbP!$D$2&amp;":"&amp;dbP!$D$2),"&lt;="&amp;BE$7,INDIRECT($F$1&amp;dbP!$O$2&amp;":"&amp;dbP!$O$2),$H266,INDIRECT($F$1&amp;dbP!$P$2&amp;":"&amp;dbP!$P$2),IF($I266=$J266,"*",$I266),INDIRECT($F$1&amp;dbP!$Q$2&amp;":"&amp;dbP!$Q$2),IF(OR($I266=$J266,"  "&amp;$I266=$J266),"*",RIGHT($J266,LEN($J266)-4)),INDIRECT($F$1&amp;dbP!$AC$2&amp;":"&amp;dbP!$AC$2),RepP!$J$3)</f>
        <v>0</v>
      </c>
    </row>
    <row r="267" spans="2:57" x14ac:dyDescent="0.3">
      <c r="B267" s="1">
        <f>MAX(B$218:B266)+1</f>
        <v>54</v>
      </c>
      <c r="D267" s="1" t="str">
        <f ca="1">INDIRECT($B$1&amp;Items!T$2&amp;$B267)</f>
        <v>CF(-)</v>
      </c>
      <c r="F267" s="1" t="str">
        <f ca="1">INDIRECT($B$1&amp;Items!P$2&amp;$B267)</f>
        <v>AA</v>
      </c>
      <c r="H267" s="13" t="str">
        <f ca="1">INDIRECT($B$1&amp;Items!M$2&amp;$B267)</f>
        <v>Оплаты себестоимостных затрат</v>
      </c>
      <c r="I267" s="13" t="str">
        <f ca="1">IF(INDIRECT($B$1&amp;Items!N$2&amp;$B267)="",H267,INDIRECT($B$1&amp;Items!N$2&amp;$B267))</f>
        <v>Оплаты расходов этапа-3 бизнес-процесса</v>
      </c>
      <c r="J267" s="1" t="str">
        <f ca="1">IF(INDIRECT($B$1&amp;Items!O$2&amp;$B267)="",IF(H267&lt;&gt;I267,"  "&amp;I267,I267),"    "&amp;INDIRECT($B$1&amp;Items!O$2&amp;$B267))</f>
        <v xml:space="preserve">    Производственные затраты-23</v>
      </c>
      <c r="S267" s="1">
        <f ca="1">SUM($U267:INDIRECT(ADDRESS(ROW(),SUMIFS($1:$1,$5:$5,MAX($5:$5)))))</f>
        <v>863460</v>
      </c>
      <c r="V267" s="1">
        <f ca="1">SUMIFS(INDIRECT($F$1&amp;$F267&amp;":"&amp;$F267),INDIRECT($F$1&amp;dbP!$D$2&amp;":"&amp;dbP!$D$2),"&gt;="&amp;V$6,INDIRECT($F$1&amp;dbP!$D$2&amp;":"&amp;dbP!$D$2),"&lt;="&amp;V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W267" s="1">
        <f ca="1">SUMIFS(INDIRECT($F$1&amp;$F267&amp;":"&amp;$F267),INDIRECT($F$1&amp;dbP!$D$2&amp;":"&amp;dbP!$D$2),"&gt;="&amp;W$6,INDIRECT($F$1&amp;dbP!$D$2&amp;":"&amp;dbP!$D$2),"&lt;="&amp;W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X267" s="1">
        <f ca="1">SUMIFS(INDIRECT($F$1&amp;$F267&amp;":"&amp;$F267),INDIRECT($F$1&amp;dbP!$D$2&amp;":"&amp;dbP!$D$2),"&gt;="&amp;X$6,INDIRECT($F$1&amp;dbP!$D$2&amp;":"&amp;dbP!$D$2),"&lt;="&amp;X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Y267" s="1">
        <f ca="1">SUMIFS(INDIRECT($F$1&amp;$F267&amp;":"&amp;$F267),INDIRECT($F$1&amp;dbP!$D$2&amp;":"&amp;dbP!$D$2),"&gt;="&amp;Y$6,INDIRECT($F$1&amp;dbP!$D$2&amp;":"&amp;dbP!$D$2),"&lt;="&amp;Y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Z267" s="1">
        <f ca="1">SUMIFS(INDIRECT($F$1&amp;$F267&amp;":"&amp;$F267),INDIRECT($F$1&amp;dbP!$D$2&amp;":"&amp;dbP!$D$2),"&gt;="&amp;Z$6,INDIRECT($F$1&amp;dbP!$D$2&amp;":"&amp;dbP!$D$2),"&lt;="&amp;Z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A267" s="1">
        <f ca="1">SUMIFS(INDIRECT($F$1&amp;$F267&amp;":"&amp;$F267),INDIRECT($F$1&amp;dbP!$D$2&amp;":"&amp;dbP!$D$2),"&gt;="&amp;AA$6,INDIRECT($F$1&amp;dbP!$D$2&amp;":"&amp;dbP!$D$2),"&lt;="&amp;AA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431730</v>
      </c>
      <c r="AB267" s="1">
        <f ca="1">SUMIFS(INDIRECT($F$1&amp;$F267&amp;":"&amp;$F267),INDIRECT($F$1&amp;dbP!$D$2&amp;":"&amp;dbP!$D$2),"&gt;="&amp;AB$6,INDIRECT($F$1&amp;dbP!$D$2&amp;":"&amp;dbP!$D$2),"&lt;="&amp;AB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C267" s="1">
        <f ca="1">SUMIFS(INDIRECT($F$1&amp;$F267&amp;":"&amp;$F267),INDIRECT($F$1&amp;dbP!$D$2&amp;":"&amp;dbP!$D$2),"&gt;="&amp;AC$6,INDIRECT($F$1&amp;dbP!$D$2&amp;":"&amp;dbP!$D$2),"&lt;="&amp;AC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431730</v>
      </c>
      <c r="AD267" s="1">
        <f ca="1">SUMIFS(INDIRECT($F$1&amp;$F267&amp;":"&amp;$F267),INDIRECT($F$1&amp;dbP!$D$2&amp;":"&amp;dbP!$D$2),"&gt;="&amp;AD$6,INDIRECT($F$1&amp;dbP!$D$2&amp;":"&amp;dbP!$D$2),"&lt;="&amp;AD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E267" s="1">
        <f ca="1">SUMIFS(INDIRECT($F$1&amp;$F267&amp;":"&amp;$F267),INDIRECT($F$1&amp;dbP!$D$2&amp;":"&amp;dbP!$D$2),"&gt;="&amp;AE$6,INDIRECT($F$1&amp;dbP!$D$2&amp;":"&amp;dbP!$D$2),"&lt;="&amp;AE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F267" s="1">
        <f ca="1">SUMIFS(INDIRECT($F$1&amp;$F267&amp;":"&amp;$F267),INDIRECT($F$1&amp;dbP!$D$2&amp;":"&amp;dbP!$D$2),"&gt;="&amp;AF$6,INDIRECT($F$1&amp;dbP!$D$2&amp;":"&amp;dbP!$D$2),"&lt;="&amp;AF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G267" s="1">
        <f ca="1">SUMIFS(INDIRECT($F$1&amp;$F267&amp;":"&amp;$F267),INDIRECT($F$1&amp;dbP!$D$2&amp;":"&amp;dbP!$D$2),"&gt;="&amp;AG$6,INDIRECT($F$1&amp;dbP!$D$2&amp;":"&amp;dbP!$D$2),"&lt;="&amp;AG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H267" s="1">
        <f ca="1">SUMIFS(INDIRECT($F$1&amp;$F267&amp;":"&amp;$F267),INDIRECT($F$1&amp;dbP!$D$2&amp;":"&amp;dbP!$D$2),"&gt;="&amp;AH$6,INDIRECT($F$1&amp;dbP!$D$2&amp;":"&amp;dbP!$D$2),"&lt;="&amp;AH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I267" s="1">
        <f ca="1">SUMIFS(INDIRECT($F$1&amp;$F267&amp;":"&amp;$F267),INDIRECT($F$1&amp;dbP!$D$2&amp;":"&amp;dbP!$D$2),"&gt;="&amp;AI$6,INDIRECT($F$1&amp;dbP!$D$2&amp;":"&amp;dbP!$D$2),"&lt;="&amp;AI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J267" s="1">
        <f ca="1">SUMIFS(INDIRECT($F$1&amp;$F267&amp;":"&amp;$F267),INDIRECT($F$1&amp;dbP!$D$2&amp;":"&amp;dbP!$D$2),"&gt;="&amp;AJ$6,INDIRECT($F$1&amp;dbP!$D$2&amp;":"&amp;dbP!$D$2),"&lt;="&amp;AJ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K267" s="1">
        <f ca="1">SUMIFS(INDIRECT($F$1&amp;$F267&amp;":"&amp;$F267),INDIRECT($F$1&amp;dbP!$D$2&amp;":"&amp;dbP!$D$2),"&gt;="&amp;AK$6,INDIRECT($F$1&amp;dbP!$D$2&amp;":"&amp;dbP!$D$2),"&lt;="&amp;AK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L267" s="1">
        <f ca="1">SUMIFS(INDIRECT($F$1&amp;$F267&amp;":"&amp;$F267),INDIRECT($F$1&amp;dbP!$D$2&amp;":"&amp;dbP!$D$2),"&gt;="&amp;AL$6,INDIRECT($F$1&amp;dbP!$D$2&amp;":"&amp;dbP!$D$2),"&lt;="&amp;AL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M267" s="1">
        <f ca="1">SUMIFS(INDIRECT($F$1&amp;$F267&amp;":"&amp;$F267),INDIRECT($F$1&amp;dbP!$D$2&amp;":"&amp;dbP!$D$2),"&gt;="&amp;AM$6,INDIRECT($F$1&amp;dbP!$D$2&amp;":"&amp;dbP!$D$2),"&lt;="&amp;AM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N267" s="1">
        <f ca="1">SUMIFS(INDIRECT($F$1&amp;$F267&amp;":"&amp;$F267),INDIRECT($F$1&amp;dbP!$D$2&amp;":"&amp;dbP!$D$2),"&gt;="&amp;AN$6,INDIRECT($F$1&amp;dbP!$D$2&amp;":"&amp;dbP!$D$2),"&lt;="&amp;AN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O267" s="1">
        <f ca="1">SUMIFS(INDIRECT($F$1&amp;$F267&amp;":"&amp;$F267),INDIRECT($F$1&amp;dbP!$D$2&amp;":"&amp;dbP!$D$2),"&gt;="&amp;AO$6,INDIRECT($F$1&amp;dbP!$D$2&amp;":"&amp;dbP!$D$2),"&lt;="&amp;AO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P267" s="1">
        <f ca="1">SUMIFS(INDIRECT($F$1&amp;$F267&amp;":"&amp;$F267),INDIRECT($F$1&amp;dbP!$D$2&amp;":"&amp;dbP!$D$2),"&gt;="&amp;AP$6,INDIRECT($F$1&amp;dbP!$D$2&amp;":"&amp;dbP!$D$2),"&lt;="&amp;AP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Q267" s="1">
        <f ca="1">SUMIFS(INDIRECT($F$1&amp;$F267&amp;":"&amp;$F267),INDIRECT($F$1&amp;dbP!$D$2&amp;":"&amp;dbP!$D$2),"&gt;="&amp;AQ$6,INDIRECT($F$1&amp;dbP!$D$2&amp;":"&amp;dbP!$D$2),"&lt;="&amp;AQ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R267" s="1">
        <f ca="1">SUMIFS(INDIRECT($F$1&amp;$F267&amp;":"&amp;$F267),INDIRECT($F$1&amp;dbP!$D$2&amp;":"&amp;dbP!$D$2),"&gt;="&amp;AR$6,INDIRECT($F$1&amp;dbP!$D$2&amp;":"&amp;dbP!$D$2),"&lt;="&amp;AR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S267" s="1">
        <f ca="1">SUMIFS(INDIRECT($F$1&amp;$F267&amp;":"&amp;$F267),INDIRECT($F$1&amp;dbP!$D$2&amp;":"&amp;dbP!$D$2),"&gt;="&amp;AS$6,INDIRECT($F$1&amp;dbP!$D$2&amp;":"&amp;dbP!$D$2),"&lt;="&amp;AS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T267" s="1">
        <f ca="1">SUMIFS(INDIRECT($F$1&amp;$F267&amp;":"&amp;$F267),INDIRECT($F$1&amp;dbP!$D$2&amp;":"&amp;dbP!$D$2),"&gt;="&amp;AT$6,INDIRECT($F$1&amp;dbP!$D$2&amp;":"&amp;dbP!$D$2),"&lt;="&amp;AT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U267" s="1">
        <f ca="1">SUMIFS(INDIRECT($F$1&amp;$F267&amp;":"&amp;$F267),INDIRECT($F$1&amp;dbP!$D$2&amp;":"&amp;dbP!$D$2),"&gt;="&amp;AU$6,INDIRECT($F$1&amp;dbP!$D$2&amp;":"&amp;dbP!$D$2),"&lt;="&amp;AU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V267" s="1">
        <f ca="1">SUMIFS(INDIRECT($F$1&amp;$F267&amp;":"&amp;$F267),INDIRECT($F$1&amp;dbP!$D$2&amp;":"&amp;dbP!$D$2),"&gt;="&amp;AV$6,INDIRECT($F$1&amp;dbP!$D$2&amp;":"&amp;dbP!$D$2),"&lt;="&amp;AV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W267" s="1">
        <f ca="1">SUMIFS(INDIRECT($F$1&amp;$F267&amp;":"&amp;$F267),INDIRECT($F$1&amp;dbP!$D$2&amp;":"&amp;dbP!$D$2),"&gt;="&amp;AW$6,INDIRECT($F$1&amp;dbP!$D$2&amp;":"&amp;dbP!$D$2),"&lt;="&amp;AW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X267" s="1">
        <f ca="1">SUMIFS(INDIRECT($F$1&amp;$F267&amp;":"&amp;$F267),INDIRECT($F$1&amp;dbP!$D$2&amp;":"&amp;dbP!$D$2),"&gt;="&amp;AX$6,INDIRECT($F$1&amp;dbP!$D$2&amp;":"&amp;dbP!$D$2),"&lt;="&amp;AX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Y267" s="1">
        <f ca="1">SUMIFS(INDIRECT($F$1&amp;$F267&amp;":"&amp;$F267),INDIRECT($F$1&amp;dbP!$D$2&amp;":"&amp;dbP!$D$2),"&gt;="&amp;AY$6,INDIRECT($F$1&amp;dbP!$D$2&amp;":"&amp;dbP!$D$2),"&lt;="&amp;AY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AZ267" s="1">
        <f ca="1">SUMIFS(INDIRECT($F$1&amp;$F267&amp;":"&amp;$F267),INDIRECT($F$1&amp;dbP!$D$2&amp;":"&amp;dbP!$D$2),"&gt;="&amp;AZ$6,INDIRECT($F$1&amp;dbP!$D$2&amp;":"&amp;dbP!$D$2),"&lt;="&amp;AZ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BA267" s="1">
        <f ca="1">SUMIFS(INDIRECT($F$1&amp;$F267&amp;":"&amp;$F267),INDIRECT($F$1&amp;dbP!$D$2&amp;":"&amp;dbP!$D$2),"&gt;="&amp;BA$6,INDIRECT($F$1&amp;dbP!$D$2&amp;":"&amp;dbP!$D$2),"&lt;="&amp;BA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BB267" s="1">
        <f ca="1">SUMIFS(INDIRECT($F$1&amp;$F267&amp;":"&amp;$F267),INDIRECT($F$1&amp;dbP!$D$2&amp;":"&amp;dbP!$D$2),"&gt;="&amp;BB$6,INDIRECT($F$1&amp;dbP!$D$2&amp;":"&amp;dbP!$D$2),"&lt;="&amp;BB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BC267" s="1">
        <f ca="1">SUMIFS(INDIRECT($F$1&amp;$F267&amp;":"&amp;$F267),INDIRECT($F$1&amp;dbP!$D$2&amp;":"&amp;dbP!$D$2),"&gt;="&amp;BC$6,INDIRECT($F$1&amp;dbP!$D$2&amp;":"&amp;dbP!$D$2),"&lt;="&amp;BC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BD267" s="1">
        <f ca="1">SUMIFS(INDIRECT($F$1&amp;$F267&amp;":"&amp;$F267),INDIRECT($F$1&amp;dbP!$D$2&amp;":"&amp;dbP!$D$2),"&gt;="&amp;BD$6,INDIRECT($F$1&amp;dbP!$D$2&amp;":"&amp;dbP!$D$2),"&lt;="&amp;BD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  <c r="BE267" s="1">
        <f ca="1">SUMIFS(INDIRECT($F$1&amp;$F267&amp;":"&amp;$F267),INDIRECT($F$1&amp;dbP!$D$2&amp;":"&amp;dbP!$D$2),"&gt;="&amp;BE$6,INDIRECT($F$1&amp;dbP!$D$2&amp;":"&amp;dbP!$D$2),"&lt;="&amp;BE$7,INDIRECT($F$1&amp;dbP!$O$2&amp;":"&amp;dbP!$O$2),$H267,INDIRECT($F$1&amp;dbP!$P$2&amp;":"&amp;dbP!$P$2),IF($I267=$J267,"*",$I267),INDIRECT($F$1&amp;dbP!$Q$2&amp;":"&amp;dbP!$Q$2),IF(OR($I267=$J267,"  "&amp;$I267=$J267),"*",RIGHT($J267,LEN($J267)-4)),INDIRECT($F$1&amp;dbP!$AC$2&amp;":"&amp;dbP!$AC$2),RepP!$J$3)</f>
        <v>0</v>
      </c>
    </row>
    <row r="268" spans="2:57" x14ac:dyDescent="0.3">
      <c r="B268" s="1">
        <f>MAX(B$218:B267)+1</f>
        <v>55</v>
      </c>
      <c r="D268" s="1" t="str">
        <f ca="1">INDIRECT($B$1&amp;Items!T$2&amp;$B268)</f>
        <v>CF(-)</v>
      </c>
      <c r="F268" s="1" t="str">
        <f ca="1">INDIRECT($B$1&amp;Items!P$2&amp;$B268)</f>
        <v>AA</v>
      </c>
      <c r="H268" s="13" t="str">
        <f ca="1">INDIRECT($B$1&amp;Items!M$2&amp;$B268)</f>
        <v>Оплаты себестоимостных затрат</v>
      </c>
      <c r="I268" s="13" t="str">
        <f ca="1">IF(INDIRECT($B$1&amp;Items!N$2&amp;$B268)="",H268,INDIRECT($B$1&amp;Items!N$2&amp;$B268))</f>
        <v>Оплаты расходов этапа-3 бизнес-процесса</v>
      </c>
      <c r="J268" s="1" t="str">
        <f ca="1">IF(INDIRECT($B$1&amp;Items!O$2&amp;$B268)="",IF(H268&lt;&gt;I268,"  "&amp;I268,I268),"    "&amp;INDIRECT($B$1&amp;Items!O$2&amp;$B268))</f>
        <v xml:space="preserve">    Производственные затраты-24</v>
      </c>
      <c r="S268" s="1">
        <f ca="1">SUM($U268:INDIRECT(ADDRESS(ROW(),SUMIFS($1:$1,$5:$5,MAX($5:$5)))))</f>
        <v>959400</v>
      </c>
      <c r="V268" s="1">
        <f ca="1">SUMIFS(INDIRECT($F$1&amp;$F268&amp;":"&amp;$F268),INDIRECT($F$1&amp;dbP!$D$2&amp;":"&amp;dbP!$D$2),"&gt;="&amp;V$6,INDIRECT($F$1&amp;dbP!$D$2&amp;":"&amp;dbP!$D$2),"&lt;="&amp;V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671580</v>
      </c>
      <c r="W268" s="1">
        <f ca="1">SUMIFS(INDIRECT($F$1&amp;$F268&amp;":"&amp;$F268),INDIRECT($F$1&amp;dbP!$D$2&amp;":"&amp;dbP!$D$2),"&gt;="&amp;W$6,INDIRECT($F$1&amp;dbP!$D$2&amp;":"&amp;dbP!$D$2),"&lt;="&amp;W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287820</v>
      </c>
      <c r="X268" s="1">
        <f ca="1">SUMIFS(INDIRECT($F$1&amp;$F268&amp;":"&amp;$F268),INDIRECT($F$1&amp;dbP!$D$2&amp;":"&amp;dbP!$D$2),"&gt;="&amp;X$6,INDIRECT($F$1&amp;dbP!$D$2&amp;":"&amp;dbP!$D$2),"&lt;="&amp;X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Y268" s="1">
        <f ca="1">SUMIFS(INDIRECT($F$1&amp;$F268&amp;":"&amp;$F268),INDIRECT($F$1&amp;dbP!$D$2&amp;":"&amp;dbP!$D$2),"&gt;="&amp;Y$6,INDIRECT($F$1&amp;dbP!$D$2&amp;":"&amp;dbP!$D$2),"&lt;="&amp;Y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Z268" s="1">
        <f ca="1">SUMIFS(INDIRECT($F$1&amp;$F268&amp;":"&amp;$F268),INDIRECT($F$1&amp;dbP!$D$2&amp;":"&amp;dbP!$D$2),"&gt;="&amp;Z$6,INDIRECT($F$1&amp;dbP!$D$2&amp;":"&amp;dbP!$D$2),"&lt;="&amp;Z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A268" s="1">
        <f ca="1">SUMIFS(INDIRECT($F$1&amp;$F268&amp;":"&amp;$F268),INDIRECT($F$1&amp;dbP!$D$2&amp;":"&amp;dbP!$D$2),"&gt;="&amp;AA$6,INDIRECT($F$1&amp;dbP!$D$2&amp;":"&amp;dbP!$D$2),"&lt;="&amp;AA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B268" s="1">
        <f ca="1">SUMIFS(INDIRECT($F$1&amp;$F268&amp;":"&amp;$F268),INDIRECT($F$1&amp;dbP!$D$2&amp;":"&amp;dbP!$D$2),"&gt;="&amp;AB$6,INDIRECT($F$1&amp;dbP!$D$2&amp;":"&amp;dbP!$D$2),"&lt;="&amp;AB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C268" s="1">
        <f ca="1">SUMIFS(INDIRECT($F$1&amp;$F268&amp;":"&amp;$F268),INDIRECT($F$1&amp;dbP!$D$2&amp;":"&amp;dbP!$D$2),"&gt;="&amp;AC$6,INDIRECT($F$1&amp;dbP!$D$2&amp;":"&amp;dbP!$D$2),"&lt;="&amp;AC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D268" s="1">
        <f ca="1">SUMIFS(INDIRECT($F$1&amp;$F268&amp;":"&amp;$F268),INDIRECT($F$1&amp;dbP!$D$2&amp;":"&amp;dbP!$D$2),"&gt;="&amp;AD$6,INDIRECT($F$1&amp;dbP!$D$2&amp;":"&amp;dbP!$D$2),"&lt;="&amp;AD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E268" s="1">
        <f ca="1">SUMIFS(INDIRECT($F$1&amp;$F268&amp;":"&amp;$F268),INDIRECT($F$1&amp;dbP!$D$2&amp;":"&amp;dbP!$D$2),"&gt;="&amp;AE$6,INDIRECT($F$1&amp;dbP!$D$2&amp;":"&amp;dbP!$D$2),"&lt;="&amp;AE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F268" s="1">
        <f ca="1">SUMIFS(INDIRECT($F$1&amp;$F268&amp;":"&amp;$F268),INDIRECT($F$1&amp;dbP!$D$2&amp;":"&amp;dbP!$D$2),"&gt;="&amp;AF$6,INDIRECT($F$1&amp;dbP!$D$2&amp;":"&amp;dbP!$D$2),"&lt;="&amp;AF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G268" s="1">
        <f ca="1">SUMIFS(INDIRECT($F$1&amp;$F268&amp;":"&amp;$F268),INDIRECT($F$1&amp;dbP!$D$2&amp;":"&amp;dbP!$D$2),"&gt;="&amp;AG$6,INDIRECT($F$1&amp;dbP!$D$2&amp;":"&amp;dbP!$D$2),"&lt;="&amp;AG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H268" s="1">
        <f ca="1">SUMIFS(INDIRECT($F$1&amp;$F268&amp;":"&amp;$F268),INDIRECT($F$1&amp;dbP!$D$2&amp;":"&amp;dbP!$D$2),"&gt;="&amp;AH$6,INDIRECT($F$1&amp;dbP!$D$2&amp;":"&amp;dbP!$D$2),"&lt;="&amp;AH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I268" s="1">
        <f ca="1">SUMIFS(INDIRECT($F$1&amp;$F268&amp;":"&amp;$F268),INDIRECT($F$1&amp;dbP!$D$2&amp;":"&amp;dbP!$D$2),"&gt;="&amp;AI$6,INDIRECT($F$1&amp;dbP!$D$2&amp;":"&amp;dbP!$D$2),"&lt;="&amp;AI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J268" s="1">
        <f ca="1">SUMIFS(INDIRECT($F$1&amp;$F268&amp;":"&amp;$F268),INDIRECT($F$1&amp;dbP!$D$2&amp;":"&amp;dbP!$D$2),"&gt;="&amp;AJ$6,INDIRECT($F$1&amp;dbP!$D$2&amp;":"&amp;dbP!$D$2),"&lt;="&amp;AJ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K268" s="1">
        <f ca="1">SUMIFS(INDIRECT($F$1&amp;$F268&amp;":"&amp;$F268),INDIRECT($F$1&amp;dbP!$D$2&amp;":"&amp;dbP!$D$2),"&gt;="&amp;AK$6,INDIRECT($F$1&amp;dbP!$D$2&amp;":"&amp;dbP!$D$2),"&lt;="&amp;AK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L268" s="1">
        <f ca="1">SUMIFS(INDIRECT($F$1&amp;$F268&amp;":"&amp;$F268),INDIRECT($F$1&amp;dbP!$D$2&amp;":"&amp;dbP!$D$2),"&gt;="&amp;AL$6,INDIRECT($F$1&amp;dbP!$D$2&amp;":"&amp;dbP!$D$2),"&lt;="&amp;AL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M268" s="1">
        <f ca="1">SUMIFS(INDIRECT($F$1&amp;$F268&amp;":"&amp;$F268),INDIRECT($F$1&amp;dbP!$D$2&amp;":"&amp;dbP!$D$2),"&gt;="&amp;AM$6,INDIRECT($F$1&amp;dbP!$D$2&amp;":"&amp;dbP!$D$2),"&lt;="&amp;AM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N268" s="1">
        <f ca="1">SUMIFS(INDIRECT($F$1&amp;$F268&amp;":"&amp;$F268),INDIRECT($F$1&amp;dbP!$D$2&amp;":"&amp;dbP!$D$2),"&gt;="&amp;AN$6,INDIRECT($F$1&amp;dbP!$D$2&amp;":"&amp;dbP!$D$2),"&lt;="&amp;AN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O268" s="1">
        <f ca="1">SUMIFS(INDIRECT($F$1&amp;$F268&amp;":"&amp;$F268),INDIRECT($F$1&amp;dbP!$D$2&amp;":"&amp;dbP!$D$2),"&gt;="&amp;AO$6,INDIRECT($F$1&amp;dbP!$D$2&amp;":"&amp;dbP!$D$2),"&lt;="&amp;AO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P268" s="1">
        <f ca="1">SUMIFS(INDIRECT($F$1&amp;$F268&amp;":"&amp;$F268),INDIRECT($F$1&amp;dbP!$D$2&amp;":"&amp;dbP!$D$2),"&gt;="&amp;AP$6,INDIRECT($F$1&amp;dbP!$D$2&amp;":"&amp;dbP!$D$2),"&lt;="&amp;AP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Q268" s="1">
        <f ca="1">SUMIFS(INDIRECT($F$1&amp;$F268&amp;":"&amp;$F268),INDIRECT($F$1&amp;dbP!$D$2&amp;":"&amp;dbP!$D$2),"&gt;="&amp;AQ$6,INDIRECT($F$1&amp;dbP!$D$2&amp;":"&amp;dbP!$D$2),"&lt;="&amp;AQ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R268" s="1">
        <f ca="1">SUMIFS(INDIRECT($F$1&amp;$F268&amp;":"&amp;$F268),INDIRECT($F$1&amp;dbP!$D$2&amp;":"&amp;dbP!$D$2),"&gt;="&amp;AR$6,INDIRECT($F$1&amp;dbP!$D$2&amp;":"&amp;dbP!$D$2),"&lt;="&amp;AR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S268" s="1">
        <f ca="1">SUMIFS(INDIRECT($F$1&amp;$F268&amp;":"&amp;$F268),INDIRECT($F$1&amp;dbP!$D$2&amp;":"&amp;dbP!$D$2),"&gt;="&amp;AS$6,INDIRECT($F$1&amp;dbP!$D$2&amp;":"&amp;dbP!$D$2),"&lt;="&amp;AS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T268" s="1">
        <f ca="1">SUMIFS(INDIRECT($F$1&amp;$F268&amp;":"&amp;$F268),INDIRECT($F$1&amp;dbP!$D$2&amp;":"&amp;dbP!$D$2),"&gt;="&amp;AT$6,INDIRECT($F$1&amp;dbP!$D$2&amp;":"&amp;dbP!$D$2),"&lt;="&amp;AT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U268" s="1">
        <f ca="1">SUMIFS(INDIRECT($F$1&amp;$F268&amp;":"&amp;$F268),INDIRECT($F$1&amp;dbP!$D$2&amp;":"&amp;dbP!$D$2),"&gt;="&amp;AU$6,INDIRECT($F$1&amp;dbP!$D$2&amp;":"&amp;dbP!$D$2),"&lt;="&amp;AU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V268" s="1">
        <f ca="1">SUMIFS(INDIRECT($F$1&amp;$F268&amp;":"&amp;$F268),INDIRECT($F$1&amp;dbP!$D$2&amp;":"&amp;dbP!$D$2),"&gt;="&amp;AV$6,INDIRECT($F$1&amp;dbP!$D$2&amp;":"&amp;dbP!$D$2),"&lt;="&amp;AV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W268" s="1">
        <f ca="1">SUMIFS(INDIRECT($F$1&amp;$F268&amp;":"&amp;$F268),INDIRECT($F$1&amp;dbP!$D$2&amp;":"&amp;dbP!$D$2),"&gt;="&amp;AW$6,INDIRECT($F$1&amp;dbP!$D$2&amp;":"&amp;dbP!$D$2),"&lt;="&amp;AW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X268" s="1">
        <f ca="1">SUMIFS(INDIRECT($F$1&amp;$F268&amp;":"&amp;$F268),INDIRECT($F$1&amp;dbP!$D$2&amp;":"&amp;dbP!$D$2),"&gt;="&amp;AX$6,INDIRECT($F$1&amp;dbP!$D$2&amp;":"&amp;dbP!$D$2),"&lt;="&amp;AX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Y268" s="1">
        <f ca="1">SUMIFS(INDIRECT($F$1&amp;$F268&amp;":"&amp;$F268),INDIRECT($F$1&amp;dbP!$D$2&amp;":"&amp;dbP!$D$2),"&gt;="&amp;AY$6,INDIRECT($F$1&amp;dbP!$D$2&amp;":"&amp;dbP!$D$2),"&lt;="&amp;AY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AZ268" s="1">
        <f ca="1">SUMIFS(INDIRECT($F$1&amp;$F268&amp;":"&amp;$F268),INDIRECT($F$1&amp;dbP!$D$2&amp;":"&amp;dbP!$D$2),"&gt;="&amp;AZ$6,INDIRECT($F$1&amp;dbP!$D$2&amp;":"&amp;dbP!$D$2),"&lt;="&amp;AZ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BA268" s="1">
        <f ca="1">SUMIFS(INDIRECT($F$1&amp;$F268&amp;":"&amp;$F268),INDIRECT($F$1&amp;dbP!$D$2&amp;":"&amp;dbP!$D$2),"&gt;="&amp;BA$6,INDIRECT($F$1&amp;dbP!$D$2&amp;":"&amp;dbP!$D$2),"&lt;="&amp;BA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BB268" s="1">
        <f ca="1">SUMIFS(INDIRECT($F$1&amp;$F268&amp;":"&amp;$F268),INDIRECT($F$1&amp;dbP!$D$2&amp;":"&amp;dbP!$D$2),"&gt;="&amp;BB$6,INDIRECT($F$1&amp;dbP!$D$2&amp;":"&amp;dbP!$D$2),"&lt;="&amp;BB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BC268" s="1">
        <f ca="1">SUMIFS(INDIRECT($F$1&amp;$F268&amp;":"&amp;$F268),INDIRECT($F$1&amp;dbP!$D$2&amp;":"&amp;dbP!$D$2),"&gt;="&amp;BC$6,INDIRECT($F$1&amp;dbP!$D$2&amp;":"&amp;dbP!$D$2),"&lt;="&amp;BC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BD268" s="1">
        <f ca="1">SUMIFS(INDIRECT($F$1&amp;$F268&amp;":"&amp;$F268),INDIRECT($F$1&amp;dbP!$D$2&amp;":"&amp;dbP!$D$2),"&gt;="&amp;BD$6,INDIRECT($F$1&amp;dbP!$D$2&amp;":"&amp;dbP!$D$2),"&lt;="&amp;BD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  <c r="BE268" s="1">
        <f ca="1">SUMIFS(INDIRECT($F$1&amp;$F268&amp;":"&amp;$F268),INDIRECT($F$1&amp;dbP!$D$2&amp;":"&amp;dbP!$D$2),"&gt;="&amp;BE$6,INDIRECT($F$1&amp;dbP!$D$2&amp;":"&amp;dbP!$D$2),"&lt;="&amp;BE$7,INDIRECT($F$1&amp;dbP!$O$2&amp;":"&amp;dbP!$O$2),$H268,INDIRECT($F$1&amp;dbP!$P$2&amp;":"&amp;dbP!$P$2),IF($I268=$J268,"*",$I268),INDIRECT($F$1&amp;dbP!$Q$2&amp;":"&amp;dbP!$Q$2),IF(OR($I268=$J268,"  "&amp;$I268=$J268),"*",RIGHT($J268,LEN($J268)-4)),INDIRECT($F$1&amp;dbP!$AC$2&amp;":"&amp;dbP!$AC$2),RepP!$J$3)</f>
        <v>0</v>
      </c>
    </row>
    <row r="269" spans="2:57" x14ac:dyDescent="0.3">
      <c r="B269" s="1">
        <f>MAX(B$218:B268)+1</f>
        <v>56</v>
      </c>
      <c r="D269" s="1" t="str">
        <f ca="1">INDIRECT($B$1&amp;Items!T$2&amp;$B269)</f>
        <v>CF(-)</v>
      </c>
      <c r="F269" s="1" t="str">
        <f ca="1">INDIRECT($B$1&amp;Items!P$2&amp;$B269)</f>
        <v>AA</v>
      </c>
      <c r="H269" s="13" t="str">
        <f ca="1">INDIRECT($B$1&amp;Items!M$2&amp;$B269)</f>
        <v>Оплаты себестоимостных затрат</v>
      </c>
      <c r="I269" s="13" t="str">
        <f ca="1">IF(INDIRECT($B$1&amp;Items!N$2&amp;$B269)="",H269,INDIRECT($B$1&amp;Items!N$2&amp;$B269))</f>
        <v>Оплаты расходов этапа-3 бизнес-процесса</v>
      </c>
      <c r="J269" s="1" t="str">
        <f ca="1">IF(INDIRECT($B$1&amp;Items!O$2&amp;$B269)="",IF(H269&lt;&gt;I269,"  "&amp;I269,I269),"    "&amp;INDIRECT($B$1&amp;Items!O$2&amp;$B269))</f>
        <v xml:space="preserve">    Производственные затраты-25</v>
      </c>
      <c r="S269" s="1">
        <f ca="1">SUM($U269:INDIRECT(ADDRESS(ROW(),SUMIFS($1:$1,$5:$5,MAX($5:$5)))))</f>
        <v>684600</v>
      </c>
      <c r="V269" s="1">
        <f ca="1">SUMIFS(INDIRECT($F$1&amp;$F269&amp;":"&amp;$F269),INDIRECT($F$1&amp;dbP!$D$2&amp;":"&amp;dbP!$D$2),"&gt;="&amp;V$6,INDIRECT($F$1&amp;dbP!$D$2&amp;":"&amp;dbP!$D$2),"&lt;="&amp;V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684600</v>
      </c>
      <c r="W269" s="1">
        <f ca="1">SUMIFS(INDIRECT($F$1&amp;$F269&amp;":"&amp;$F269),INDIRECT($F$1&amp;dbP!$D$2&amp;":"&amp;dbP!$D$2),"&gt;="&amp;W$6,INDIRECT($F$1&amp;dbP!$D$2&amp;":"&amp;dbP!$D$2),"&lt;="&amp;W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X269" s="1">
        <f ca="1">SUMIFS(INDIRECT($F$1&amp;$F269&amp;":"&amp;$F269),INDIRECT($F$1&amp;dbP!$D$2&amp;":"&amp;dbP!$D$2),"&gt;="&amp;X$6,INDIRECT($F$1&amp;dbP!$D$2&amp;":"&amp;dbP!$D$2),"&lt;="&amp;X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Y269" s="1">
        <f ca="1">SUMIFS(INDIRECT($F$1&amp;$F269&amp;":"&amp;$F269),INDIRECT($F$1&amp;dbP!$D$2&amp;":"&amp;dbP!$D$2),"&gt;="&amp;Y$6,INDIRECT($F$1&amp;dbP!$D$2&amp;":"&amp;dbP!$D$2),"&lt;="&amp;Y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Z269" s="1">
        <f ca="1">SUMIFS(INDIRECT($F$1&amp;$F269&amp;":"&amp;$F269),INDIRECT($F$1&amp;dbP!$D$2&amp;":"&amp;dbP!$D$2),"&gt;="&amp;Z$6,INDIRECT($F$1&amp;dbP!$D$2&amp;":"&amp;dbP!$D$2),"&lt;="&amp;Z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A269" s="1">
        <f ca="1">SUMIFS(INDIRECT($F$1&amp;$F269&amp;":"&amp;$F269),INDIRECT($F$1&amp;dbP!$D$2&amp;":"&amp;dbP!$D$2),"&gt;="&amp;AA$6,INDIRECT($F$1&amp;dbP!$D$2&amp;":"&amp;dbP!$D$2),"&lt;="&amp;AA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B269" s="1">
        <f ca="1">SUMIFS(INDIRECT($F$1&amp;$F269&amp;":"&amp;$F269),INDIRECT($F$1&amp;dbP!$D$2&amp;":"&amp;dbP!$D$2),"&gt;="&amp;AB$6,INDIRECT($F$1&amp;dbP!$D$2&amp;":"&amp;dbP!$D$2),"&lt;="&amp;AB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C269" s="1">
        <f ca="1">SUMIFS(INDIRECT($F$1&amp;$F269&amp;":"&amp;$F269),INDIRECT($F$1&amp;dbP!$D$2&amp;":"&amp;dbP!$D$2),"&gt;="&amp;AC$6,INDIRECT($F$1&amp;dbP!$D$2&amp;":"&amp;dbP!$D$2),"&lt;="&amp;AC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D269" s="1">
        <f ca="1">SUMIFS(INDIRECT($F$1&amp;$F269&amp;":"&amp;$F269),INDIRECT($F$1&amp;dbP!$D$2&amp;":"&amp;dbP!$D$2),"&gt;="&amp;AD$6,INDIRECT($F$1&amp;dbP!$D$2&amp;":"&amp;dbP!$D$2),"&lt;="&amp;AD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E269" s="1">
        <f ca="1">SUMIFS(INDIRECT($F$1&amp;$F269&amp;":"&amp;$F269),INDIRECT($F$1&amp;dbP!$D$2&amp;":"&amp;dbP!$D$2),"&gt;="&amp;AE$6,INDIRECT($F$1&amp;dbP!$D$2&amp;":"&amp;dbP!$D$2),"&lt;="&amp;AE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F269" s="1">
        <f ca="1">SUMIFS(INDIRECT($F$1&amp;$F269&amp;":"&amp;$F269),INDIRECT($F$1&amp;dbP!$D$2&amp;":"&amp;dbP!$D$2),"&gt;="&amp;AF$6,INDIRECT($F$1&amp;dbP!$D$2&amp;":"&amp;dbP!$D$2),"&lt;="&amp;AF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G269" s="1">
        <f ca="1">SUMIFS(INDIRECT($F$1&amp;$F269&amp;":"&amp;$F269),INDIRECT($F$1&amp;dbP!$D$2&amp;":"&amp;dbP!$D$2),"&gt;="&amp;AG$6,INDIRECT($F$1&amp;dbP!$D$2&amp;":"&amp;dbP!$D$2),"&lt;="&amp;AG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H269" s="1">
        <f ca="1">SUMIFS(INDIRECT($F$1&amp;$F269&amp;":"&amp;$F269),INDIRECT($F$1&amp;dbP!$D$2&amp;":"&amp;dbP!$D$2),"&gt;="&amp;AH$6,INDIRECT($F$1&amp;dbP!$D$2&amp;":"&amp;dbP!$D$2),"&lt;="&amp;AH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I269" s="1">
        <f ca="1">SUMIFS(INDIRECT($F$1&amp;$F269&amp;":"&amp;$F269),INDIRECT($F$1&amp;dbP!$D$2&amp;":"&amp;dbP!$D$2),"&gt;="&amp;AI$6,INDIRECT($F$1&amp;dbP!$D$2&amp;":"&amp;dbP!$D$2),"&lt;="&amp;AI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J269" s="1">
        <f ca="1">SUMIFS(INDIRECT($F$1&amp;$F269&amp;":"&amp;$F269),INDIRECT($F$1&amp;dbP!$D$2&amp;":"&amp;dbP!$D$2),"&gt;="&amp;AJ$6,INDIRECT($F$1&amp;dbP!$D$2&amp;":"&amp;dbP!$D$2),"&lt;="&amp;AJ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K269" s="1">
        <f ca="1">SUMIFS(INDIRECT($F$1&amp;$F269&amp;":"&amp;$F269),INDIRECT($F$1&amp;dbP!$D$2&amp;":"&amp;dbP!$D$2),"&gt;="&amp;AK$6,INDIRECT($F$1&amp;dbP!$D$2&amp;":"&amp;dbP!$D$2),"&lt;="&amp;AK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L269" s="1">
        <f ca="1">SUMIFS(INDIRECT($F$1&amp;$F269&amp;":"&amp;$F269),INDIRECT($F$1&amp;dbP!$D$2&amp;":"&amp;dbP!$D$2),"&gt;="&amp;AL$6,INDIRECT($F$1&amp;dbP!$D$2&amp;":"&amp;dbP!$D$2),"&lt;="&amp;AL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M269" s="1">
        <f ca="1">SUMIFS(INDIRECT($F$1&amp;$F269&amp;":"&amp;$F269),INDIRECT($F$1&amp;dbP!$D$2&amp;":"&amp;dbP!$D$2),"&gt;="&amp;AM$6,INDIRECT($F$1&amp;dbP!$D$2&amp;":"&amp;dbP!$D$2),"&lt;="&amp;AM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N269" s="1">
        <f ca="1">SUMIFS(INDIRECT($F$1&amp;$F269&amp;":"&amp;$F269),INDIRECT($F$1&amp;dbP!$D$2&amp;":"&amp;dbP!$D$2),"&gt;="&amp;AN$6,INDIRECT($F$1&amp;dbP!$D$2&amp;":"&amp;dbP!$D$2),"&lt;="&amp;AN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O269" s="1">
        <f ca="1">SUMIFS(INDIRECT($F$1&amp;$F269&amp;":"&amp;$F269),INDIRECT($F$1&amp;dbP!$D$2&amp;":"&amp;dbP!$D$2),"&gt;="&amp;AO$6,INDIRECT($F$1&amp;dbP!$D$2&amp;":"&amp;dbP!$D$2),"&lt;="&amp;AO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P269" s="1">
        <f ca="1">SUMIFS(INDIRECT($F$1&amp;$F269&amp;":"&amp;$F269),INDIRECT($F$1&amp;dbP!$D$2&amp;":"&amp;dbP!$D$2),"&gt;="&amp;AP$6,INDIRECT($F$1&amp;dbP!$D$2&amp;":"&amp;dbP!$D$2),"&lt;="&amp;AP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Q269" s="1">
        <f ca="1">SUMIFS(INDIRECT($F$1&amp;$F269&amp;":"&amp;$F269),INDIRECT($F$1&amp;dbP!$D$2&amp;":"&amp;dbP!$D$2),"&gt;="&amp;AQ$6,INDIRECT($F$1&amp;dbP!$D$2&amp;":"&amp;dbP!$D$2),"&lt;="&amp;AQ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R269" s="1">
        <f ca="1">SUMIFS(INDIRECT($F$1&amp;$F269&amp;":"&amp;$F269),INDIRECT($F$1&amp;dbP!$D$2&amp;":"&amp;dbP!$D$2),"&gt;="&amp;AR$6,INDIRECT($F$1&amp;dbP!$D$2&amp;":"&amp;dbP!$D$2),"&lt;="&amp;AR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S269" s="1">
        <f ca="1">SUMIFS(INDIRECT($F$1&amp;$F269&amp;":"&amp;$F269),INDIRECT($F$1&amp;dbP!$D$2&amp;":"&amp;dbP!$D$2),"&gt;="&amp;AS$6,INDIRECT($F$1&amp;dbP!$D$2&amp;":"&amp;dbP!$D$2),"&lt;="&amp;AS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T269" s="1">
        <f ca="1">SUMIFS(INDIRECT($F$1&amp;$F269&amp;":"&amp;$F269),INDIRECT($F$1&amp;dbP!$D$2&amp;":"&amp;dbP!$D$2),"&gt;="&amp;AT$6,INDIRECT($F$1&amp;dbP!$D$2&amp;":"&amp;dbP!$D$2),"&lt;="&amp;AT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U269" s="1">
        <f ca="1">SUMIFS(INDIRECT($F$1&amp;$F269&amp;":"&amp;$F269),INDIRECT($F$1&amp;dbP!$D$2&amp;":"&amp;dbP!$D$2),"&gt;="&amp;AU$6,INDIRECT($F$1&amp;dbP!$D$2&amp;":"&amp;dbP!$D$2),"&lt;="&amp;AU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V269" s="1">
        <f ca="1">SUMIFS(INDIRECT($F$1&amp;$F269&amp;":"&amp;$F269),INDIRECT($F$1&amp;dbP!$D$2&amp;":"&amp;dbP!$D$2),"&gt;="&amp;AV$6,INDIRECT($F$1&amp;dbP!$D$2&amp;":"&amp;dbP!$D$2),"&lt;="&amp;AV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W269" s="1">
        <f ca="1">SUMIFS(INDIRECT($F$1&amp;$F269&amp;":"&amp;$F269),INDIRECT($F$1&amp;dbP!$D$2&amp;":"&amp;dbP!$D$2),"&gt;="&amp;AW$6,INDIRECT($F$1&amp;dbP!$D$2&amp;":"&amp;dbP!$D$2),"&lt;="&amp;AW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X269" s="1">
        <f ca="1">SUMIFS(INDIRECT($F$1&amp;$F269&amp;":"&amp;$F269),INDIRECT($F$1&amp;dbP!$D$2&amp;":"&amp;dbP!$D$2),"&gt;="&amp;AX$6,INDIRECT($F$1&amp;dbP!$D$2&amp;":"&amp;dbP!$D$2),"&lt;="&amp;AX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Y269" s="1">
        <f ca="1">SUMIFS(INDIRECT($F$1&amp;$F269&amp;":"&amp;$F269),INDIRECT($F$1&amp;dbP!$D$2&amp;":"&amp;dbP!$D$2),"&gt;="&amp;AY$6,INDIRECT($F$1&amp;dbP!$D$2&amp;":"&amp;dbP!$D$2),"&lt;="&amp;AY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Z269" s="1">
        <f ca="1">SUMIFS(INDIRECT($F$1&amp;$F269&amp;":"&amp;$F269),INDIRECT($F$1&amp;dbP!$D$2&amp;":"&amp;dbP!$D$2),"&gt;="&amp;AZ$6,INDIRECT($F$1&amp;dbP!$D$2&amp;":"&amp;dbP!$D$2),"&lt;="&amp;AZ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A269" s="1">
        <f ca="1">SUMIFS(INDIRECT($F$1&amp;$F269&amp;":"&amp;$F269),INDIRECT($F$1&amp;dbP!$D$2&amp;":"&amp;dbP!$D$2),"&gt;="&amp;BA$6,INDIRECT($F$1&amp;dbP!$D$2&amp;":"&amp;dbP!$D$2),"&lt;="&amp;BA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B269" s="1">
        <f ca="1">SUMIFS(INDIRECT($F$1&amp;$F269&amp;":"&amp;$F269),INDIRECT($F$1&amp;dbP!$D$2&amp;":"&amp;dbP!$D$2),"&gt;="&amp;BB$6,INDIRECT($F$1&amp;dbP!$D$2&amp;":"&amp;dbP!$D$2),"&lt;="&amp;BB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C269" s="1">
        <f ca="1">SUMIFS(INDIRECT($F$1&amp;$F269&amp;":"&amp;$F269),INDIRECT($F$1&amp;dbP!$D$2&amp;":"&amp;dbP!$D$2),"&gt;="&amp;BC$6,INDIRECT($F$1&amp;dbP!$D$2&amp;":"&amp;dbP!$D$2),"&lt;="&amp;BC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D269" s="1">
        <f ca="1">SUMIFS(INDIRECT($F$1&amp;$F269&amp;":"&amp;$F269),INDIRECT($F$1&amp;dbP!$D$2&amp;":"&amp;dbP!$D$2),"&gt;="&amp;BD$6,INDIRECT($F$1&amp;dbP!$D$2&amp;":"&amp;dbP!$D$2),"&lt;="&amp;BD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E269" s="1">
        <f ca="1">SUMIFS(INDIRECT($F$1&amp;$F269&amp;":"&amp;$F269),INDIRECT($F$1&amp;dbP!$D$2&amp;":"&amp;dbP!$D$2),"&gt;="&amp;BE$6,INDIRECT($F$1&amp;dbP!$D$2&amp;":"&amp;dbP!$D$2),"&lt;="&amp;BE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</row>
    <row r="270" spans="2:57" x14ac:dyDescent="0.3">
      <c r="B270" s="1">
        <f>MAX(B$218:B269)+1</f>
        <v>57</v>
      </c>
      <c r="D270" s="1" t="str">
        <f ca="1">INDIRECT($B$1&amp;Items!T$2&amp;$B270)</f>
        <v>CF(-)</v>
      </c>
      <c r="F270" s="1" t="str">
        <f ca="1">INDIRECT($B$1&amp;Items!P$2&amp;$B270)</f>
        <v>AA</v>
      </c>
      <c r="H270" s="13" t="str">
        <f ca="1">INDIRECT($B$1&amp;Items!M$2&amp;$B270)</f>
        <v>Оплаты себестоимостных затрат</v>
      </c>
      <c r="I270" s="13" t="str">
        <f ca="1">IF(INDIRECT($B$1&amp;Items!N$2&amp;$B270)="",H270,INDIRECT($B$1&amp;Items!N$2&amp;$B270))</f>
        <v>Оплаты расходов этапа-3 бизнес-процесса</v>
      </c>
      <c r="J270" s="1" t="str">
        <f ca="1">IF(INDIRECT($B$1&amp;Items!O$2&amp;$B270)="",IF(H270&lt;&gt;I270,"  "&amp;I270,I270),"    "&amp;INDIRECT($B$1&amp;Items!O$2&amp;$B270))</f>
        <v xml:space="preserve">    Производственные затраты-26</v>
      </c>
      <c r="S270" s="1">
        <f ca="1">SUM($U270:INDIRECT(ADDRESS(ROW(),SUMIFS($1:$1,$5:$5,MAX($5:$5)))))</f>
        <v>904698.94000000006</v>
      </c>
      <c r="V270" s="1">
        <f ca="1">SUMIFS(INDIRECT($F$1&amp;$F270&amp;":"&amp;$F270),INDIRECT($F$1&amp;dbP!$D$2&amp;":"&amp;dbP!$D$2),"&gt;="&amp;V$6,INDIRECT($F$1&amp;dbP!$D$2&amp;":"&amp;dbP!$D$2),"&lt;="&amp;V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271409.68200000003</v>
      </c>
      <c r="W270" s="1">
        <f ca="1">SUMIFS(INDIRECT($F$1&amp;$F270&amp;":"&amp;$F270),INDIRECT($F$1&amp;dbP!$D$2&amp;":"&amp;dbP!$D$2),"&gt;="&amp;W$6,INDIRECT($F$1&amp;dbP!$D$2&amp;":"&amp;dbP!$D$2),"&lt;="&amp;W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X270" s="1">
        <f ca="1">SUMIFS(INDIRECT($F$1&amp;$F270&amp;":"&amp;$F270),INDIRECT($F$1&amp;dbP!$D$2&amp;":"&amp;dbP!$D$2),"&gt;="&amp;X$6,INDIRECT($F$1&amp;dbP!$D$2&amp;":"&amp;dbP!$D$2),"&lt;="&amp;X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633289.25800000003</v>
      </c>
      <c r="Y270" s="1">
        <f ca="1">SUMIFS(INDIRECT($F$1&amp;$F270&amp;":"&amp;$F270),INDIRECT($F$1&amp;dbP!$D$2&amp;":"&amp;dbP!$D$2),"&gt;="&amp;Y$6,INDIRECT($F$1&amp;dbP!$D$2&amp;":"&amp;dbP!$D$2),"&lt;="&amp;Y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Z270" s="1">
        <f ca="1">SUMIFS(INDIRECT($F$1&amp;$F270&amp;":"&amp;$F270),INDIRECT($F$1&amp;dbP!$D$2&amp;":"&amp;dbP!$D$2),"&gt;="&amp;Z$6,INDIRECT($F$1&amp;dbP!$D$2&amp;":"&amp;dbP!$D$2),"&lt;="&amp;Z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A270" s="1">
        <f ca="1">SUMIFS(INDIRECT($F$1&amp;$F270&amp;":"&amp;$F270),INDIRECT($F$1&amp;dbP!$D$2&amp;":"&amp;dbP!$D$2),"&gt;="&amp;AA$6,INDIRECT($F$1&amp;dbP!$D$2&amp;":"&amp;dbP!$D$2),"&lt;="&amp;AA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B270" s="1">
        <f ca="1">SUMIFS(INDIRECT($F$1&amp;$F270&amp;":"&amp;$F270),INDIRECT($F$1&amp;dbP!$D$2&amp;":"&amp;dbP!$D$2),"&gt;="&amp;AB$6,INDIRECT($F$1&amp;dbP!$D$2&amp;":"&amp;dbP!$D$2),"&lt;="&amp;AB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C270" s="1">
        <f ca="1">SUMIFS(INDIRECT($F$1&amp;$F270&amp;":"&amp;$F270),INDIRECT($F$1&amp;dbP!$D$2&amp;":"&amp;dbP!$D$2),"&gt;="&amp;AC$6,INDIRECT($F$1&amp;dbP!$D$2&amp;":"&amp;dbP!$D$2),"&lt;="&amp;AC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D270" s="1">
        <f ca="1">SUMIFS(INDIRECT($F$1&amp;$F270&amp;":"&amp;$F270),INDIRECT($F$1&amp;dbP!$D$2&amp;":"&amp;dbP!$D$2),"&gt;="&amp;AD$6,INDIRECT($F$1&amp;dbP!$D$2&amp;":"&amp;dbP!$D$2),"&lt;="&amp;AD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E270" s="1">
        <f ca="1">SUMIFS(INDIRECT($F$1&amp;$F270&amp;":"&amp;$F270),INDIRECT($F$1&amp;dbP!$D$2&amp;":"&amp;dbP!$D$2),"&gt;="&amp;AE$6,INDIRECT($F$1&amp;dbP!$D$2&amp;":"&amp;dbP!$D$2),"&lt;="&amp;AE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F270" s="1">
        <f ca="1">SUMIFS(INDIRECT($F$1&amp;$F270&amp;":"&amp;$F270),INDIRECT($F$1&amp;dbP!$D$2&amp;":"&amp;dbP!$D$2),"&gt;="&amp;AF$6,INDIRECT($F$1&amp;dbP!$D$2&amp;":"&amp;dbP!$D$2),"&lt;="&amp;AF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G270" s="1">
        <f ca="1">SUMIFS(INDIRECT($F$1&amp;$F270&amp;":"&amp;$F270),INDIRECT($F$1&amp;dbP!$D$2&amp;":"&amp;dbP!$D$2),"&gt;="&amp;AG$6,INDIRECT($F$1&amp;dbP!$D$2&amp;":"&amp;dbP!$D$2),"&lt;="&amp;AG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H270" s="1">
        <f ca="1">SUMIFS(INDIRECT($F$1&amp;$F270&amp;":"&amp;$F270),INDIRECT($F$1&amp;dbP!$D$2&amp;":"&amp;dbP!$D$2),"&gt;="&amp;AH$6,INDIRECT($F$1&amp;dbP!$D$2&amp;":"&amp;dbP!$D$2),"&lt;="&amp;AH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I270" s="1">
        <f ca="1">SUMIFS(INDIRECT($F$1&amp;$F270&amp;":"&amp;$F270),INDIRECT($F$1&amp;dbP!$D$2&amp;":"&amp;dbP!$D$2),"&gt;="&amp;AI$6,INDIRECT($F$1&amp;dbP!$D$2&amp;":"&amp;dbP!$D$2),"&lt;="&amp;AI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J270" s="1">
        <f ca="1">SUMIFS(INDIRECT($F$1&amp;$F270&amp;":"&amp;$F270),INDIRECT($F$1&amp;dbP!$D$2&amp;":"&amp;dbP!$D$2),"&gt;="&amp;AJ$6,INDIRECT($F$1&amp;dbP!$D$2&amp;":"&amp;dbP!$D$2),"&lt;="&amp;AJ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K270" s="1">
        <f ca="1">SUMIFS(INDIRECT($F$1&amp;$F270&amp;":"&amp;$F270),INDIRECT($F$1&amp;dbP!$D$2&amp;":"&amp;dbP!$D$2),"&gt;="&amp;AK$6,INDIRECT($F$1&amp;dbP!$D$2&amp;":"&amp;dbP!$D$2),"&lt;="&amp;AK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L270" s="1">
        <f ca="1">SUMIFS(INDIRECT($F$1&amp;$F270&amp;":"&amp;$F270),INDIRECT($F$1&amp;dbP!$D$2&amp;":"&amp;dbP!$D$2),"&gt;="&amp;AL$6,INDIRECT($F$1&amp;dbP!$D$2&amp;":"&amp;dbP!$D$2),"&lt;="&amp;AL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M270" s="1">
        <f ca="1">SUMIFS(INDIRECT($F$1&amp;$F270&amp;":"&amp;$F270),INDIRECT($F$1&amp;dbP!$D$2&amp;":"&amp;dbP!$D$2),"&gt;="&amp;AM$6,INDIRECT($F$1&amp;dbP!$D$2&amp;":"&amp;dbP!$D$2),"&lt;="&amp;AM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N270" s="1">
        <f ca="1">SUMIFS(INDIRECT($F$1&amp;$F270&amp;":"&amp;$F270),INDIRECT($F$1&amp;dbP!$D$2&amp;":"&amp;dbP!$D$2),"&gt;="&amp;AN$6,INDIRECT($F$1&amp;dbP!$D$2&amp;":"&amp;dbP!$D$2),"&lt;="&amp;AN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O270" s="1">
        <f ca="1">SUMIFS(INDIRECT($F$1&amp;$F270&amp;":"&amp;$F270),INDIRECT($F$1&amp;dbP!$D$2&amp;":"&amp;dbP!$D$2),"&gt;="&amp;AO$6,INDIRECT($F$1&amp;dbP!$D$2&amp;":"&amp;dbP!$D$2),"&lt;="&amp;AO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P270" s="1">
        <f ca="1">SUMIFS(INDIRECT($F$1&amp;$F270&amp;":"&amp;$F270),INDIRECT($F$1&amp;dbP!$D$2&amp;":"&amp;dbP!$D$2),"&gt;="&amp;AP$6,INDIRECT($F$1&amp;dbP!$D$2&amp;":"&amp;dbP!$D$2),"&lt;="&amp;AP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Q270" s="1">
        <f ca="1">SUMIFS(INDIRECT($F$1&amp;$F270&amp;":"&amp;$F270),INDIRECT($F$1&amp;dbP!$D$2&amp;":"&amp;dbP!$D$2),"&gt;="&amp;AQ$6,INDIRECT($F$1&amp;dbP!$D$2&amp;":"&amp;dbP!$D$2),"&lt;="&amp;AQ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R270" s="1">
        <f ca="1">SUMIFS(INDIRECT($F$1&amp;$F270&amp;":"&amp;$F270),INDIRECT($F$1&amp;dbP!$D$2&amp;":"&amp;dbP!$D$2),"&gt;="&amp;AR$6,INDIRECT($F$1&amp;dbP!$D$2&amp;":"&amp;dbP!$D$2),"&lt;="&amp;AR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S270" s="1">
        <f ca="1">SUMIFS(INDIRECT($F$1&amp;$F270&amp;":"&amp;$F270),INDIRECT($F$1&amp;dbP!$D$2&amp;":"&amp;dbP!$D$2),"&gt;="&amp;AS$6,INDIRECT($F$1&amp;dbP!$D$2&amp;":"&amp;dbP!$D$2),"&lt;="&amp;AS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T270" s="1">
        <f ca="1">SUMIFS(INDIRECT($F$1&amp;$F270&amp;":"&amp;$F270),INDIRECT($F$1&amp;dbP!$D$2&amp;":"&amp;dbP!$D$2),"&gt;="&amp;AT$6,INDIRECT($F$1&amp;dbP!$D$2&amp;":"&amp;dbP!$D$2),"&lt;="&amp;AT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U270" s="1">
        <f ca="1">SUMIFS(INDIRECT($F$1&amp;$F270&amp;":"&amp;$F270),INDIRECT($F$1&amp;dbP!$D$2&amp;":"&amp;dbP!$D$2),"&gt;="&amp;AU$6,INDIRECT($F$1&amp;dbP!$D$2&amp;":"&amp;dbP!$D$2),"&lt;="&amp;AU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V270" s="1">
        <f ca="1">SUMIFS(INDIRECT($F$1&amp;$F270&amp;":"&amp;$F270),INDIRECT($F$1&amp;dbP!$D$2&amp;":"&amp;dbP!$D$2),"&gt;="&amp;AV$6,INDIRECT($F$1&amp;dbP!$D$2&amp;":"&amp;dbP!$D$2),"&lt;="&amp;AV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W270" s="1">
        <f ca="1">SUMIFS(INDIRECT($F$1&amp;$F270&amp;":"&amp;$F270),INDIRECT($F$1&amp;dbP!$D$2&amp;":"&amp;dbP!$D$2),"&gt;="&amp;AW$6,INDIRECT($F$1&amp;dbP!$D$2&amp;":"&amp;dbP!$D$2),"&lt;="&amp;AW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X270" s="1">
        <f ca="1">SUMIFS(INDIRECT($F$1&amp;$F270&amp;":"&amp;$F270),INDIRECT($F$1&amp;dbP!$D$2&amp;":"&amp;dbP!$D$2),"&gt;="&amp;AX$6,INDIRECT($F$1&amp;dbP!$D$2&amp;":"&amp;dbP!$D$2),"&lt;="&amp;AX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Y270" s="1">
        <f ca="1">SUMIFS(INDIRECT($F$1&amp;$F270&amp;":"&amp;$F270),INDIRECT($F$1&amp;dbP!$D$2&amp;":"&amp;dbP!$D$2),"&gt;="&amp;AY$6,INDIRECT($F$1&amp;dbP!$D$2&amp;":"&amp;dbP!$D$2),"&lt;="&amp;AY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Z270" s="1">
        <f ca="1">SUMIFS(INDIRECT($F$1&amp;$F270&amp;":"&amp;$F270),INDIRECT($F$1&amp;dbP!$D$2&amp;":"&amp;dbP!$D$2),"&gt;="&amp;AZ$6,INDIRECT($F$1&amp;dbP!$D$2&amp;":"&amp;dbP!$D$2),"&lt;="&amp;AZ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A270" s="1">
        <f ca="1">SUMIFS(INDIRECT($F$1&amp;$F270&amp;":"&amp;$F270),INDIRECT($F$1&amp;dbP!$D$2&amp;":"&amp;dbP!$D$2),"&gt;="&amp;BA$6,INDIRECT($F$1&amp;dbP!$D$2&amp;":"&amp;dbP!$D$2),"&lt;="&amp;BA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B270" s="1">
        <f ca="1">SUMIFS(INDIRECT($F$1&amp;$F270&amp;":"&amp;$F270),INDIRECT($F$1&amp;dbP!$D$2&amp;":"&amp;dbP!$D$2),"&gt;="&amp;BB$6,INDIRECT($F$1&amp;dbP!$D$2&amp;":"&amp;dbP!$D$2),"&lt;="&amp;BB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C270" s="1">
        <f ca="1">SUMIFS(INDIRECT($F$1&amp;$F270&amp;":"&amp;$F270),INDIRECT($F$1&amp;dbP!$D$2&amp;":"&amp;dbP!$D$2),"&gt;="&amp;BC$6,INDIRECT($F$1&amp;dbP!$D$2&amp;":"&amp;dbP!$D$2),"&lt;="&amp;BC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D270" s="1">
        <f ca="1">SUMIFS(INDIRECT($F$1&amp;$F270&amp;":"&amp;$F270),INDIRECT($F$1&amp;dbP!$D$2&amp;":"&amp;dbP!$D$2),"&gt;="&amp;BD$6,INDIRECT($F$1&amp;dbP!$D$2&amp;":"&amp;dbP!$D$2),"&lt;="&amp;BD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E270" s="1">
        <f ca="1">SUMIFS(INDIRECT($F$1&amp;$F270&amp;":"&amp;$F270),INDIRECT($F$1&amp;dbP!$D$2&amp;":"&amp;dbP!$D$2),"&gt;="&amp;BE$6,INDIRECT($F$1&amp;dbP!$D$2&amp;":"&amp;dbP!$D$2),"&lt;="&amp;BE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</row>
    <row r="271" spans="2:57" x14ac:dyDescent="0.3">
      <c r="B271" s="1">
        <f>MAX(B$218:B270)+1</f>
        <v>58</v>
      </c>
      <c r="D271" s="1" t="str">
        <f ca="1">INDIRECT($B$1&amp;Items!T$2&amp;$B271)</f>
        <v>CF(-)</v>
      </c>
      <c r="F271" s="1" t="str">
        <f ca="1">INDIRECT($B$1&amp;Items!P$2&amp;$B271)</f>
        <v>AA</v>
      </c>
      <c r="H271" s="13" t="str">
        <f ca="1">INDIRECT($B$1&amp;Items!M$2&amp;$B271)</f>
        <v>Оплаты себестоимостных затрат</v>
      </c>
      <c r="I271" s="13" t="str">
        <f ca="1">IF(INDIRECT($B$1&amp;Items!N$2&amp;$B271)="",H271,INDIRECT($B$1&amp;Items!N$2&amp;$B271))</f>
        <v>Оплаты расходов этапа-3 бизнес-процесса</v>
      </c>
      <c r="J271" s="1" t="str">
        <f ca="1">IF(INDIRECT($B$1&amp;Items!O$2&amp;$B271)="",IF(H271&lt;&gt;I271,"  "&amp;I271,I271),"    "&amp;INDIRECT($B$1&amp;Items!O$2&amp;$B271))</f>
        <v xml:space="preserve">    Производственные затраты-27</v>
      </c>
      <c r="S271" s="1">
        <f ca="1">SUM($U271:INDIRECT(ADDRESS(ROW(),SUMIFS($1:$1,$5:$5,MAX($5:$5)))))</f>
        <v>1002477.06</v>
      </c>
      <c r="V271" s="1">
        <f ca="1">SUMIFS(INDIRECT($F$1&amp;$F271&amp;":"&amp;$F271),INDIRECT($F$1&amp;dbP!$D$2&amp;":"&amp;dbP!$D$2),"&gt;="&amp;V$6,INDIRECT($F$1&amp;dbP!$D$2&amp;":"&amp;dbP!$D$2),"&lt;="&amp;V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W271" s="1">
        <f ca="1">SUMIFS(INDIRECT($F$1&amp;$F271&amp;":"&amp;$F271),INDIRECT($F$1&amp;dbP!$D$2&amp;":"&amp;dbP!$D$2),"&gt;="&amp;W$6,INDIRECT($F$1&amp;dbP!$D$2&amp;":"&amp;dbP!$D$2),"&lt;="&amp;W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501238.53</v>
      </c>
      <c r="X271" s="1">
        <f ca="1">SUMIFS(INDIRECT($F$1&amp;$F271&amp;":"&amp;$F271),INDIRECT($F$1&amp;dbP!$D$2&amp;":"&amp;dbP!$D$2),"&gt;="&amp;X$6,INDIRECT($F$1&amp;dbP!$D$2&amp;":"&amp;dbP!$D$2),"&lt;="&amp;X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Y271" s="1">
        <f ca="1">SUMIFS(INDIRECT($F$1&amp;$F271&amp;":"&amp;$F271),INDIRECT($F$1&amp;dbP!$D$2&amp;":"&amp;dbP!$D$2),"&gt;="&amp;Y$6,INDIRECT($F$1&amp;dbP!$D$2&amp;":"&amp;dbP!$D$2),"&lt;="&amp;Y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501238.53</v>
      </c>
      <c r="Z271" s="1">
        <f ca="1">SUMIFS(INDIRECT($F$1&amp;$F271&amp;":"&amp;$F271),INDIRECT($F$1&amp;dbP!$D$2&amp;":"&amp;dbP!$D$2),"&gt;="&amp;Z$6,INDIRECT($F$1&amp;dbP!$D$2&amp;":"&amp;dbP!$D$2),"&lt;="&amp;Z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A271" s="1">
        <f ca="1">SUMIFS(INDIRECT($F$1&amp;$F271&amp;":"&amp;$F271),INDIRECT($F$1&amp;dbP!$D$2&amp;":"&amp;dbP!$D$2),"&gt;="&amp;AA$6,INDIRECT($F$1&amp;dbP!$D$2&amp;":"&amp;dbP!$D$2),"&lt;="&amp;AA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B271" s="1">
        <f ca="1">SUMIFS(INDIRECT($F$1&amp;$F271&amp;":"&amp;$F271),INDIRECT($F$1&amp;dbP!$D$2&amp;":"&amp;dbP!$D$2),"&gt;="&amp;AB$6,INDIRECT($F$1&amp;dbP!$D$2&amp;":"&amp;dbP!$D$2),"&lt;="&amp;AB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C271" s="1">
        <f ca="1">SUMIFS(INDIRECT($F$1&amp;$F271&amp;":"&amp;$F271),INDIRECT($F$1&amp;dbP!$D$2&amp;":"&amp;dbP!$D$2),"&gt;="&amp;AC$6,INDIRECT($F$1&amp;dbP!$D$2&amp;":"&amp;dbP!$D$2),"&lt;="&amp;AC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D271" s="1">
        <f ca="1">SUMIFS(INDIRECT($F$1&amp;$F271&amp;":"&amp;$F271),INDIRECT($F$1&amp;dbP!$D$2&amp;":"&amp;dbP!$D$2),"&gt;="&amp;AD$6,INDIRECT($F$1&amp;dbP!$D$2&amp;":"&amp;dbP!$D$2),"&lt;="&amp;AD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E271" s="1">
        <f ca="1">SUMIFS(INDIRECT($F$1&amp;$F271&amp;":"&amp;$F271),INDIRECT($F$1&amp;dbP!$D$2&amp;":"&amp;dbP!$D$2),"&gt;="&amp;AE$6,INDIRECT($F$1&amp;dbP!$D$2&amp;":"&amp;dbP!$D$2),"&lt;="&amp;AE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F271" s="1">
        <f ca="1">SUMIFS(INDIRECT($F$1&amp;$F271&amp;":"&amp;$F271),INDIRECT($F$1&amp;dbP!$D$2&amp;":"&amp;dbP!$D$2),"&gt;="&amp;AF$6,INDIRECT($F$1&amp;dbP!$D$2&amp;":"&amp;dbP!$D$2),"&lt;="&amp;AF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G271" s="1">
        <f ca="1">SUMIFS(INDIRECT($F$1&amp;$F271&amp;":"&amp;$F271),INDIRECT($F$1&amp;dbP!$D$2&amp;":"&amp;dbP!$D$2),"&gt;="&amp;AG$6,INDIRECT($F$1&amp;dbP!$D$2&amp;":"&amp;dbP!$D$2),"&lt;="&amp;AG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H271" s="1">
        <f ca="1">SUMIFS(INDIRECT($F$1&amp;$F271&amp;":"&amp;$F271),INDIRECT($F$1&amp;dbP!$D$2&amp;":"&amp;dbP!$D$2),"&gt;="&amp;AH$6,INDIRECT($F$1&amp;dbP!$D$2&amp;":"&amp;dbP!$D$2),"&lt;="&amp;AH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I271" s="1">
        <f ca="1">SUMIFS(INDIRECT($F$1&amp;$F271&amp;":"&amp;$F271),INDIRECT($F$1&amp;dbP!$D$2&amp;":"&amp;dbP!$D$2),"&gt;="&amp;AI$6,INDIRECT($F$1&amp;dbP!$D$2&amp;":"&amp;dbP!$D$2),"&lt;="&amp;AI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J271" s="1">
        <f ca="1">SUMIFS(INDIRECT($F$1&amp;$F271&amp;":"&amp;$F271),INDIRECT($F$1&amp;dbP!$D$2&amp;":"&amp;dbP!$D$2),"&gt;="&amp;AJ$6,INDIRECT($F$1&amp;dbP!$D$2&amp;":"&amp;dbP!$D$2),"&lt;="&amp;AJ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K271" s="1">
        <f ca="1">SUMIFS(INDIRECT($F$1&amp;$F271&amp;":"&amp;$F271),INDIRECT($F$1&amp;dbP!$D$2&amp;":"&amp;dbP!$D$2),"&gt;="&amp;AK$6,INDIRECT($F$1&amp;dbP!$D$2&amp;":"&amp;dbP!$D$2),"&lt;="&amp;AK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L271" s="1">
        <f ca="1">SUMIFS(INDIRECT($F$1&amp;$F271&amp;":"&amp;$F271),INDIRECT($F$1&amp;dbP!$D$2&amp;":"&amp;dbP!$D$2),"&gt;="&amp;AL$6,INDIRECT($F$1&amp;dbP!$D$2&amp;":"&amp;dbP!$D$2),"&lt;="&amp;AL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M271" s="1">
        <f ca="1">SUMIFS(INDIRECT($F$1&amp;$F271&amp;":"&amp;$F271),INDIRECT($F$1&amp;dbP!$D$2&amp;":"&amp;dbP!$D$2),"&gt;="&amp;AM$6,INDIRECT($F$1&amp;dbP!$D$2&amp;":"&amp;dbP!$D$2),"&lt;="&amp;AM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N271" s="1">
        <f ca="1">SUMIFS(INDIRECT($F$1&amp;$F271&amp;":"&amp;$F271),INDIRECT($F$1&amp;dbP!$D$2&amp;":"&amp;dbP!$D$2),"&gt;="&amp;AN$6,INDIRECT($F$1&amp;dbP!$D$2&amp;":"&amp;dbP!$D$2),"&lt;="&amp;AN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O271" s="1">
        <f ca="1">SUMIFS(INDIRECT($F$1&amp;$F271&amp;":"&amp;$F271),INDIRECT($F$1&amp;dbP!$D$2&amp;":"&amp;dbP!$D$2),"&gt;="&amp;AO$6,INDIRECT($F$1&amp;dbP!$D$2&amp;":"&amp;dbP!$D$2),"&lt;="&amp;AO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P271" s="1">
        <f ca="1">SUMIFS(INDIRECT($F$1&amp;$F271&amp;":"&amp;$F271),INDIRECT($F$1&amp;dbP!$D$2&amp;":"&amp;dbP!$D$2),"&gt;="&amp;AP$6,INDIRECT($F$1&amp;dbP!$D$2&amp;":"&amp;dbP!$D$2),"&lt;="&amp;AP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Q271" s="1">
        <f ca="1">SUMIFS(INDIRECT($F$1&amp;$F271&amp;":"&amp;$F271),INDIRECT($F$1&amp;dbP!$D$2&amp;":"&amp;dbP!$D$2),"&gt;="&amp;AQ$6,INDIRECT($F$1&amp;dbP!$D$2&amp;":"&amp;dbP!$D$2),"&lt;="&amp;AQ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R271" s="1">
        <f ca="1">SUMIFS(INDIRECT($F$1&amp;$F271&amp;":"&amp;$F271),INDIRECT($F$1&amp;dbP!$D$2&amp;":"&amp;dbP!$D$2),"&gt;="&amp;AR$6,INDIRECT($F$1&amp;dbP!$D$2&amp;":"&amp;dbP!$D$2),"&lt;="&amp;AR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S271" s="1">
        <f ca="1">SUMIFS(INDIRECT($F$1&amp;$F271&amp;":"&amp;$F271),INDIRECT($F$1&amp;dbP!$D$2&amp;":"&amp;dbP!$D$2),"&gt;="&amp;AS$6,INDIRECT($F$1&amp;dbP!$D$2&amp;":"&amp;dbP!$D$2),"&lt;="&amp;AS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T271" s="1">
        <f ca="1">SUMIFS(INDIRECT($F$1&amp;$F271&amp;":"&amp;$F271),INDIRECT($F$1&amp;dbP!$D$2&amp;":"&amp;dbP!$D$2),"&gt;="&amp;AT$6,INDIRECT($F$1&amp;dbP!$D$2&amp;":"&amp;dbP!$D$2),"&lt;="&amp;AT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U271" s="1">
        <f ca="1">SUMIFS(INDIRECT($F$1&amp;$F271&amp;":"&amp;$F271),INDIRECT($F$1&amp;dbP!$D$2&amp;":"&amp;dbP!$D$2),"&gt;="&amp;AU$6,INDIRECT($F$1&amp;dbP!$D$2&amp;":"&amp;dbP!$D$2),"&lt;="&amp;AU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V271" s="1">
        <f ca="1">SUMIFS(INDIRECT($F$1&amp;$F271&amp;":"&amp;$F271),INDIRECT($F$1&amp;dbP!$D$2&amp;":"&amp;dbP!$D$2),"&gt;="&amp;AV$6,INDIRECT($F$1&amp;dbP!$D$2&amp;":"&amp;dbP!$D$2),"&lt;="&amp;AV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W271" s="1">
        <f ca="1">SUMIFS(INDIRECT($F$1&amp;$F271&amp;":"&amp;$F271),INDIRECT($F$1&amp;dbP!$D$2&amp;":"&amp;dbP!$D$2),"&gt;="&amp;AW$6,INDIRECT($F$1&amp;dbP!$D$2&amp;":"&amp;dbP!$D$2),"&lt;="&amp;AW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X271" s="1">
        <f ca="1">SUMIFS(INDIRECT($F$1&amp;$F271&amp;":"&amp;$F271),INDIRECT($F$1&amp;dbP!$D$2&amp;":"&amp;dbP!$D$2),"&gt;="&amp;AX$6,INDIRECT($F$1&amp;dbP!$D$2&amp;":"&amp;dbP!$D$2),"&lt;="&amp;AX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Y271" s="1">
        <f ca="1">SUMIFS(INDIRECT($F$1&amp;$F271&amp;":"&amp;$F271),INDIRECT($F$1&amp;dbP!$D$2&amp;":"&amp;dbP!$D$2),"&gt;="&amp;AY$6,INDIRECT($F$1&amp;dbP!$D$2&amp;":"&amp;dbP!$D$2),"&lt;="&amp;AY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Z271" s="1">
        <f ca="1">SUMIFS(INDIRECT($F$1&amp;$F271&amp;":"&amp;$F271),INDIRECT($F$1&amp;dbP!$D$2&amp;":"&amp;dbP!$D$2),"&gt;="&amp;AZ$6,INDIRECT($F$1&amp;dbP!$D$2&amp;":"&amp;dbP!$D$2),"&lt;="&amp;AZ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A271" s="1">
        <f ca="1">SUMIFS(INDIRECT($F$1&amp;$F271&amp;":"&amp;$F271),INDIRECT($F$1&amp;dbP!$D$2&amp;":"&amp;dbP!$D$2),"&gt;="&amp;BA$6,INDIRECT($F$1&amp;dbP!$D$2&amp;":"&amp;dbP!$D$2),"&lt;="&amp;BA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B271" s="1">
        <f ca="1">SUMIFS(INDIRECT($F$1&amp;$F271&amp;":"&amp;$F271),INDIRECT($F$1&amp;dbP!$D$2&amp;":"&amp;dbP!$D$2),"&gt;="&amp;BB$6,INDIRECT($F$1&amp;dbP!$D$2&amp;":"&amp;dbP!$D$2),"&lt;="&amp;BB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C271" s="1">
        <f ca="1">SUMIFS(INDIRECT($F$1&amp;$F271&amp;":"&amp;$F271),INDIRECT($F$1&amp;dbP!$D$2&amp;":"&amp;dbP!$D$2),"&gt;="&amp;BC$6,INDIRECT($F$1&amp;dbP!$D$2&amp;":"&amp;dbP!$D$2),"&lt;="&amp;BC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D271" s="1">
        <f ca="1">SUMIFS(INDIRECT($F$1&amp;$F271&amp;":"&amp;$F271),INDIRECT($F$1&amp;dbP!$D$2&amp;":"&amp;dbP!$D$2),"&gt;="&amp;BD$6,INDIRECT($F$1&amp;dbP!$D$2&amp;":"&amp;dbP!$D$2),"&lt;="&amp;BD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E271" s="1">
        <f ca="1">SUMIFS(INDIRECT($F$1&amp;$F271&amp;":"&amp;$F271),INDIRECT($F$1&amp;dbP!$D$2&amp;":"&amp;dbP!$D$2),"&gt;="&amp;BE$6,INDIRECT($F$1&amp;dbP!$D$2&amp;":"&amp;dbP!$D$2),"&lt;="&amp;BE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</row>
    <row r="272" spans="2:57" x14ac:dyDescent="0.3">
      <c r="B272" s="1">
        <f>MAX(B$218:B271)+1</f>
        <v>59</v>
      </c>
      <c r="D272" s="1">
        <f ca="1">INDIRECT($B$1&amp;Items!T$2&amp;$B272)</f>
        <v>0</v>
      </c>
      <c r="F272" s="1" t="str">
        <f ca="1">INDIRECT($B$1&amp;Items!P$2&amp;$B272)</f>
        <v>AA</v>
      </c>
      <c r="H272" s="13" t="str">
        <f ca="1">INDIRECT($B$1&amp;Items!M$2&amp;$B272)</f>
        <v>Оплаты себестоимостных затрат</v>
      </c>
      <c r="I272" s="13" t="str">
        <f ca="1">IF(INDIRECT($B$1&amp;Items!N$2&amp;$B272)="",H272,INDIRECT($B$1&amp;Items!N$2&amp;$B272))</f>
        <v>Оплаты расходов этапа-4 бизнес-процесса</v>
      </c>
      <c r="J272" s="1" t="str">
        <f ca="1">IF(INDIRECT($B$1&amp;Items!O$2&amp;$B272)="",IF(H272&lt;&gt;I272,"  "&amp;I272,I272),"    "&amp;INDIRECT($B$1&amp;Items!O$2&amp;$B272))</f>
        <v xml:space="preserve">  Оплаты расходов этапа-4 бизнес-процесса</v>
      </c>
      <c r="S272" s="1">
        <f ca="1">SUM($U272:INDIRECT(ADDRESS(ROW(),SUMIFS($1:$1,$5:$5,MAX($5:$5)))))</f>
        <v>9602816.0041850004</v>
      </c>
      <c r="V272" s="1">
        <f ca="1">SUMIFS(INDIRECT($F$1&amp;$F272&amp;":"&amp;$F272),INDIRECT($F$1&amp;dbP!$D$2&amp;":"&amp;dbP!$D$2),"&gt;="&amp;V$6,INDIRECT($F$1&amp;dbP!$D$2&amp;":"&amp;dbP!$D$2),"&lt;="&amp;V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W272" s="1">
        <f ca="1">SUMIFS(INDIRECT($F$1&amp;$F272&amp;":"&amp;$F272),INDIRECT($F$1&amp;dbP!$D$2&amp;":"&amp;dbP!$D$2),"&gt;="&amp;W$6,INDIRECT($F$1&amp;dbP!$D$2&amp;":"&amp;dbP!$D$2),"&lt;="&amp;W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787605.77699999989</v>
      </c>
      <c r="X272" s="1">
        <f ca="1">SUMIFS(INDIRECT($F$1&amp;$F272&amp;":"&amp;$F272),INDIRECT($F$1&amp;dbP!$D$2&amp;":"&amp;dbP!$D$2),"&gt;="&amp;X$6,INDIRECT($F$1&amp;dbP!$D$2&amp;":"&amp;dbP!$D$2),"&lt;="&amp;X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2957251.8530061003</v>
      </c>
      <c r="Y272" s="1">
        <f ca="1">SUMIFS(INDIRECT($F$1&amp;$F272&amp;":"&amp;$F272),INDIRECT($F$1&amp;dbP!$D$2&amp;":"&amp;dbP!$D$2),"&gt;="&amp;Y$6,INDIRECT($F$1&amp;dbP!$D$2&amp;":"&amp;dbP!$D$2),"&lt;="&amp;Y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2292318.7214302002</v>
      </c>
      <c r="Z272" s="1">
        <f ca="1">SUMIFS(INDIRECT($F$1&amp;$F272&amp;":"&amp;$F272),INDIRECT($F$1&amp;dbP!$D$2&amp;":"&amp;dbP!$D$2),"&gt;="&amp;Z$6,INDIRECT($F$1&amp;dbP!$D$2&amp;":"&amp;dbP!$D$2),"&lt;="&amp;Z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2938856.2527487003</v>
      </c>
      <c r="AA272" s="1">
        <f ca="1">SUMIFS(INDIRECT($F$1&amp;$F272&amp;":"&amp;$F272),INDIRECT($F$1&amp;dbP!$D$2&amp;":"&amp;dbP!$D$2),"&gt;="&amp;AA$6,INDIRECT($F$1&amp;dbP!$D$2&amp;":"&amp;dbP!$D$2),"&lt;="&amp;AA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252617.40000000002</v>
      </c>
      <c r="AB272" s="1">
        <f ca="1">SUMIFS(INDIRECT($F$1&amp;$F272&amp;":"&amp;$F272),INDIRECT($F$1&amp;dbP!$D$2&amp;":"&amp;dbP!$D$2),"&gt;="&amp;AB$6,INDIRECT($F$1&amp;dbP!$D$2&amp;":"&amp;dbP!$D$2),"&lt;="&amp;AB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374166</v>
      </c>
      <c r="AC272" s="1">
        <f ca="1">SUMIFS(INDIRECT($F$1&amp;$F272&amp;":"&amp;$F272),INDIRECT($F$1&amp;dbP!$D$2&amp;":"&amp;dbP!$D$2),"&gt;="&amp;AC$6,INDIRECT($F$1&amp;dbP!$D$2&amp;":"&amp;dbP!$D$2),"&lt;="&amp;AC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D272" s="1">
        <f ca="1">SUMIFS(INDIRECT($F$1&amp;$F272&amp;":"&amp;$F272),INDIRECT($F$1&amp;dbP!$D$2&amp;":"&amp;dbP!$D$2),"&gt;="&amp;AD$6,INDIRECT($F$1&amp;dbP!$D$2&amp;":"&amp;dbP!$D$2),"&lt;="&amp;AD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E272" s="1">
        <f ca="1">SUMIFS(INDIRECT($F$1&amp;$F272&amp;":"&amp;$F272),INDIRECT($F$1&amp;dbP!$D$2&amp;":"&amp;dbP!$D$2),"&gt;="&amp;AE$6,INDIRECT($F$1&amp;dbP!$D$2&amp;":"&amp;dbP!$D$2),"&lt;="&amp;AE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F272" s="1">
        <f ca="1">SUMIFS(INDIRECT($F$1&amp;$F272&amp;":"&amp;$F272),INDIRECT($F$1&amp;dbP!$D$2&amp;":"&amp;dbP!$D$2),"&gt;="&amp;AF$6,INDIRECT($F$1&amp;dbP!$D$2&amp;":"&amp;dbP!$D$2),"&lt;="&amp;AF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G272" s="1">
        <f ca="1">SUMIFS(INDIRECT($F$1&amp;$F272&amp;":"&amp;$F272),INDIRECT($F$1&amp;dbP!$D$2&amp;":"&amp;dbP!$D$2),"&gt;="&amp;AG$6,INDIRECT($F$1&amp;dbP!$D$2&amp;":"&amp;dbP!$D$2),"&lt;="&amp;AG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H272" s="1">
        <f ca="1">SUMIFS(INDIRECT($F$1&amp;$F272&amp;":"&amp;$F272),INDIRECT($F$1&amp;dbP!$D$2&amp;":"&amp;dbP!$D$2),"&gt;="&amp;AH$6,INDIRECT($F$1&amp;dbP!$D$2&amp;":"&amp;dbP!$D$2),"&lt;="&amp;AH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I272" s="1">
        <f ca="1">SUMIFS(INDIRECT($F$1&amp;$F272&amp;":"&amp;$F272),INDIRECT($F$1&amp;dbP!$D$2&amp;":"&amp;dbP!$D$2),"&gt;="&amp;AI$6,INDIRECT($F$1&amp;dbP!$D$2&amp;":"&amp;dbP!$D$2),"&lt;="&amp;AI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J272" s="1">
        <f ca="1">SUMIFS(INDIRECT($F$1&amp;$F272&amp;":"&amp;$F272),INDIRECT($F$1&amp;dbP!$D$2&amp;":"&amp;dbP!$D$2),"&gt;="&amp;AJ$6,INDIRECT($F$1&amp;dbP!$D$2&amp;":"&amp;dbP!$D$2),"&lt;="&amp;AJ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K272" s="1">
        <f ca="1">SUMIFS(INDIRECT($F$1&amp;$F272&amp;":"&amp;$F272),INDIRECT($F$1&amp;dbP!$D$2&amp;":"&amp;dbP!$D$2),"&gt;="&amp;AK$6,INDIRECT($F$1&amp;dbP!$D$2&amp;":"&amp;dbP!$D$2),"&lt;="&amp;AK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L272" s="1">
        <f ca="1">SUMIFS(INDIRECT($F$1&amp;$F272&amp;":"&amp;$F272),INDIRECT($F$1&amp;dbP!$D$2&amp;":"&amp;dbP!$D$2),"&gt;="&amp;AL$6,INDIRECT($F$1&amp;dbP!$D$2&amp;":"&amp;dbP!$D$2),"&lt;="&amp;AL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M272" s="1">
        <f ca="1">SUMIFS(INDIRECT($F$1&amp;$F272&amp;":"&amp;$F272),INDIRECT($F$1&amp;dbP!$D$2&amp;":"&amp;dbP!$D$2),"&gt;="&amp;AM$6,INDIRECT($F$1&amp;dbP!$D$2&amp;":"&amp;dbP!$D$2),"&lt;="&amp;AM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N272" s="1">
        <f ca="1">SUMIFS(INDIRECT($F$1&amp;$F272&amp;":"&amp;$F272),INDIRECT($F$1&amp;dbP!$D$2&amp;":"&amp;dbP!$D$2),"&gt;="&amp;AN$6,INDIRECT($F$1&amp;dbP!$D$2&amp;":"&amp;dbP!$D$2),"&lt;="&amp;AN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O272" s="1">
        <f ca="1">SUMIFS(INDIRECT($F$1&amp;$F272&amp;":"&amp;$F272),INDIRECT($F$1&amp;dbP!$D$2&amp;":"&amp;dbP!$D$2),"&gt;="&amp;AO$6,INDIRECT($F$1&amp;dbP!$D$2&amp;":"&amp;dbP!$D$2),"&lt;="&amp;AO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P272" s="1">
        <f ca="1">SUMIFS(INDIRECT($F$1&amp;$F272&amp;":"&amp;$F272),INDIRECT($F$1&amp;dbP!$D$2&amp;":"&amp;dbP!$D$2),"&gt;="&amp;AP$6,INDIRECT($F$1&amp;dbP!$D$2&amp;":"&amp;dbP!$D$2),"&lt;="&amp;AP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Q272" s="1">
        <f ca="1">SUMIFS(INDIRECT($F$1&amp;$F272&amp;":"&amp;$F272),INDIRECT($F$1&amp;dbP!$D$2&amp;":"&amp;dbP!$D$2),"&gt;="&amp;AQ$6,INDIRECT($F$1&amp;dbP!$D$2&amp;":"&amp;dbP!$D$2),"&lt;="&amp;AQ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R272" s="1">
        <f ca="1">SUMIFS(INDIRECT($F$1&amp;$F272&amp;":"&amp;$F272),INDIRECT($F$1&amp;dbP!$D$2&amp;":"&amp;dbP!$D$2),"&gt;="&amp;AR$6,INDIRECT($F$1&amp;dbP!$D$2&amp;":"&amp;dbP!$D$2),"&lt;="&amp;AR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S272" s="1">
        <f ca="1">SUMIFS(INDIRECT($F$1&amp;$F272&amp;":"&amp;$F272),INDIRECT($F$1&amp;dbP!$D$2&amp;":"&amp;dbP!$D$2),"&gt;="&amp;AS$6,INDIRECT($F$1&amp;dbP!$D$2&amp;":"&amp;dbP!$D$2),"&lt;="&amp;AS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T272" s="1">
        <f ca="1">SUMIFS(INDIRECT($F$1&amp;$F272&amp;":"&amp;$F272),INDIRECT($F$1&amp;dbP!$D$2&amp;":"&amp;dbP!$D$2),"&gt;="&amp;AT$6,INDIRECT($F$1&amp;dbP!$D$2&amp;":"&amp;dbP!$D$2),"&lt;="&amp;AT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U272" s="1">
        <f ca="1">SUMIFS(INDIRECT($F$1&amp;$F272&amp;":"&amp;$F272),INDIRECT($F$1&amp;dbP!$D$2&amp;":"&amp;dbP!$D$2),"&gt;="&amp;AU$6,INDIRECT($F$1&amp;dbP!$D$2&amp;":"&amp;dbP!$D$2),"&lt;="&amp;AU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V272" s="1">
        <f ca="1">SUMIFS(INDIRECT($F$1&amp;$F272&amp;":"&amp;$F272),INDIRECT($F$1&amp;dbP!$D$2&amp;":"&amp;dbP!$D$2),"&gt;="&amp;AV$6,INDIRECT($F$1&amp;dbP!$D$2&amp;":"&amp;dbP!$D$2),"&lt;="&amp;AV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W272" s="1">
        <f ca="1">SUMIFS(INDIRECT($F$1&amp;$F272&amp;":"&amp;$F272),INDIRECT($F$1&amp;dbP!$D$2&amp;":"&amp;dbP!$D$2),"&gt;="&amp;AW$6,INDIRECT($F$1&amp;dbP!$D$2&amp;":"&amp;dbP!$D$2),"&lt;="&amp;AW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X272" s="1">
        <f ca="1">SUMIFS(INDIRECT($F$1&amp;$F272&amp;":"&amp;$F272),INDIRECT($F$1&amp;dbP!$D$2&amp;":"&amp;dbP!$D$2),"&gt;="&amp;AX$6,INDIRECT($F$1&amp;dbP!$D$2&amp;":"&amp;dbP!$D$2),"&lt;="&amp;AX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Y272" s="1">
        <f ca="1">SUMIFS(INDIRECT($F$1&amp;$F272&amp;":"&amp;$F272),INDIRECT($F$1&amp;dbP!$D$2&amp;":"&amp;dbP!$D$2),"&gt;="&amp;AY$6,INDIRECT($F$1&amp;dbP!$D$2&amp;":"&amp;dbP!$D$2),"&lt;="&amp;AY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Z272" s="1">
        <f ca="1">SUMIFS(INDIRECT($F$1&amp;$F272&amp;":"&amp;$F272),INDIRECT($F$1&amp;dbP!$D$2&amp;":"&amp;dbP!$D$2),"&gt;="&amp;AZ$6,INDIRECT($F$1&amp;dbP!$D$2&amp;":"&amp;dbP!$D$2),"&lt;="&amp;AZ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A272" s="1">
        <f ca="1">SUMIFS(INDIRECT($F$1&amp;$F272&amp;":"&amp;$F272),INDIRECT($F$1&amp;dbP!$D$2&amp;":"&amp;dbP!$D$2),"&gt;="&amp;BA$6,INDIRECT($F$1&amp;dbP!$D$2&amp;":"&amp;dbP!$D$2),"&lt;="&amp;BA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B272" s="1">
        <f ca="1">SUMIFS(INDIRECT($F$1&amp;$F272&amp;":"&amp;$F272),INDIRECT($F$1&amp;dbP!$D$2&amp;":"&amp;dbP!$D$2),"&gt;="&amp;BB$6,INDIRECT($F$1&amp;dbP!$D$2&amp;":"&amp;dbP!$D$2),"&lt;="&amp;BB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C272" s="1">
        <f ca="1">SUMIFS(INDIRECT($F$1&amp;$F272&amp;":"&amp;$F272),INDIRECT($F$1&amp;dbP!$D$2&amp;":"&amp;dbP!$D$2),"&gt;="&amp;BC$6,INDIRECT($F$1&amp;dbP!$D$2&amp;":"&amp;dbP!$D$2),"&lt;="&amp;BC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D272" s="1">
        <f ca="1">SUMIFS(INDIRECT($F$1&amp;$F272&amp;":"&amp;$F272),INDIRECT($F$1&amp;dbP!$D$2&amp;":"&amp;dbP!$D$2),"&gt;="&amp;BD$6,INDIRECT($F$1&amp;dbP!$D$2&amp;":"&amp;dbP!$D$2),"&lt;="&amp;BD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E272" s="1">
        <f ca="1">SUMIFS(INDIRECT($F$1&amp;$F272&amp;":"&amp;$F272),INDIRECT($F$1&amp;dbP!$D$2&amp;":"&amp;dbP!$D$2),"&gt;="&amp;BE$6,INDIRECT($F$1&amp;dbP!$D$2&amp;":"&amp;dbP!$D$2),"&lt;="&amp;BE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</row>
    <row r="273" spans="2:57" x14ac:dyDescent="0.3">
      <c r="B273" s="1">
        <f>MAX(B$218:B272)+1</f>
        <v>60</v>
      </c>
      <c r="D273" s="1" t="str">
        <f ca="1">INDIRECT($B$1&amp;Items!T$2&amp;$B273)</f>
        <v>CF(-)</v>
      </c>
      <c r="F273" s="1" t="str">
        <f ca="1">INDIRECT($B$1&amp;Items!P$2&amp;$B273)</f>
        <v>AA</v>
      </c>
      <c r="H273" s="13" t="str">
        <f ca="1">INDIRECT($B$1&amp;Items!M$2&amp;$B273)</f>
        <v>Оплаты себестоимостных затрат</v>
      </c>
      <c r="I273" s="13" t="str">
        <f ca="1">IF(INDIRECT($B$1&amp;Items!N$2&amp;$B273)="",H273,INDIRECT($B$1&amp;Items!N$2&amp;$B273))</f>
        <v>Оплаты расходов этапа-4 бизнес-процесса</v>
      </c>
      <c r="J273" s="1" t="str">
        <f ca="1">IF(INDIRECT($B$1&amp;Items!O$2&amp;$B273)="",IF(H273&lt;&gt;I273,"  "&amp;I273,I273),"    "&amp;INDIRECT($B$1&amp;Items!O$2&amp;$B273))</f>
        <v xml:space="preserve">    Производственные затраты-28</v>
      </c>
      <c r="S273" s="1">
        <f ca="1">SUM($U273:INDIRECT(ADDRESS(ROW(),SUMIFS($1:$1,$5:$5,MAX($5:$5)))))</f>
        <v>1125151.1099999999</v>
      </c>
      <c r="V273" s="1">
        <f ca="1">SUMIFS(INDIRECT($F$1&amp;$F273&amp;":"&amp;$F273),INDIRECT($F$1&amp;dbP!$D$2&amp;":"&amp;dbP!$D$2),"&gt;="&amp;V$6,INDIRECT($F$1&amp;dbP!$D$2&amp;":"&amp;dbP!$D$2),"&lt;="&amp;V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W273" s="1">
        <f ca="1">SUMIFS(INDIRECT($F$1&amp;$F273&amp;":"&amp;$F273),INDIRECT($F$1&amp;dbP!$D$2&amp;":"&amp;dbP!$D$2),"&gt;="&amp;W$6,INDIRECT($F$1&amp;dbP!$D$2&amp;":"&amp;dbP!$D$2),"&lt;="&amp;W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787605.77699999989</v>
      </c>
      <c r="X273" s="1">
        <f ca="1">SUMIFS(INDIRECT($F$1&amp;$F273&amp;":"&amp;$F273),INDIRECT($F$1&amp;dbP!$D$2&amp;":"&amp;dbP!$D$2),"&gt;="&amp;X$6,INDIRECT($F$1&amp;dbP!$D$2&amp;":"&amp;dbP!$D$2),"&lt;="&amp;X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337545.33299999998</v>
      </c>
      <c r="Y273" s="1">
        <f ca="1">SUMIFS(INDIRECT($F$1&amp;$F273&amp;":"&amp;$F273),INDIRECT($F$1&amp;dbP!$D$2&amp;":"&amp;dbP!$D$2),"&gt;="&amp;Y$6,INDIRECT($F$1&amp;dbP!$D$2&amp;":"&amp;dbP!$D$2),"&lt;="&amp;Y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Z273" s="1">
        <f ca="1">SUMIFS(INDIRECT($F$1&amp;$F273&amp;":"&amp;$F273),INDIRECT($F$1&amp;dbP!$D$2&amp;":"&amp;dbP!$D$2),"&gt;="&amp;Z$6,INDIRECT($F$1&amp;dbP!$D$2&amp;":"&amp;dbP!$D$2),"&lt;="&amp;Z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A273" s="1">
        <f ca="1">SUMIFS(INDIRECT($F$1&amp;$F273&amp;":"&amp;$F273),INDIRECT($F$1&amp;dbP!$D$2&amp;":"&amp;dbP!$D$2),"&gt;="&amp;AA$6,INDIRECT($F$1&amp;dbP!$D$2&amp;":"&amp;dbP!$D$2),"&lt;="&amp;AA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B273" s="1">
        <f ca="1">SUMIFS(INDIRECT($F$1&amp;$F273&amp;":"&amp;$F273),INDIRECT($F$1&amp;dbP!$D$2&amp;":"&amp;dbP!$D$2),"&gt;="&amp;AB$6,INDIRECT($F$1&amp;dbP!$D$2&amp;":"&amp;dbP!$D$2),"&lt;="&amp;AB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C273" s="1">
        <f ca="1">SUMIFS(INDIRECT($F$1&amp;$F273&amp;":"&amp;$F273),INDIRECT($F$1&amp;dbP!$D$2&amp;":"&amp;dbP!$D$2),"&gt;="&amp;AC$6,INDIRECT($F$1&amp;dbP!$D$2&amp;":"&amp;dbP!$D$2),"&lt;="&amp;AC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D273" s="1">
        <f ca="1">SUMIFS(INDIRECT($F$1&amp;$F273&amp;":"&amp;$F273),INDIRECT($F$1&amp;dbP!$D$2&amp;":"&amp;dbP!$D$2),"&gt;="&amp;AD$6,INDIRECT($F$1&amp;dbP!$D$2&amp;":"&amp;dbP!$D$2),"&lt;="&amp;AD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E273" s="1">
        <f ca="1">SUMIFS(INDIRECT($F$1&amp;$F273&amp;":"&amp;$F273),INDIRECT($F$1&amp;dbP!$D$2&amp;":"&amp;dbP!$D$2),"&gt;="&amp;AE$6,INDIRECT($F$1&amp;dbP!$D$2&amp;":"&amp;dbP!$D$2),"&lt;="&amp;AE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F273" s="1">
        <f ca="1">SUMIFS(INDIRECT($F$1&amp;$F273&amp;":"&amp;$F273),INDIRECT($F$1&amp;dbP!$D$2&amp;":"&amp;dbP!$D$2),"&gt;="&amp;AF$6,INDIRECT($F$1&amp;dbP!$D$2&amp;":"&amp;dbP!$D$2),"&lt;="&amp;AF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G273" s="1">
        <f ca="1">SUMIFS(INDIRECT($F$1&amp;$F273&amp;":"&amp;$F273),INDIRECT($F$1&amp;dbP!$D$2&amp;":"&amp;dbP!$D$2),"&gt;="&amp;AG$6,INDIRECT($F$1&amp;dbP!$D$2&amp;":"&amp;dbP!$D$2),"&lt;="&amp;AG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H273" s="1">
        <f ca="1">SUMIFS(INDIRECT($F$1&amp;$F273&amp;":"&amp;$F273),INDIRECT($F$1&amp;dbP!$D$2&amp;":"&amp;dbP!$D$2),"&gt;="&amp;AH$6,INDIRECT($F$1&amp;dbP!$D$2&amp;":"&amp;dbP!$D$2),"&lt;="&amp;AH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I273" s="1">
        <f ca="1">SUMIFS(INDIRECT($F$1&amp;$F273&amp;":"&amp;$F273),INDIRECT($F$1&amp;dbP!$D$2&amp;":"&amp;dbP!$D$2),"&gt;="&amp;AI$6,INDIRECT($F$1&amp;dbP!$D$2&amp;":"&amp;dbP!$D$2),"&lt;="&amp;AI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J273" s="1">
        <f ca="1">SUMIFS(INDIRECT($F$1&amp;$F273&amp;":"&amp;$F273),INDIRECT($F$1&amp;dbP!$D$2&amp;":"&amp;dbP!$D$2),"&gt;="&amp;AJ$6,INDIRECT($F$1&amp;dbP!$D$2&amp;":"&amp;dbP!$D$2),"&lt;="&amp;AJ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K273" s="1">
        <f ca="1">SUMIFS(INDIRECT($F$1&amp;$F273&amp;":"&amp;$F273),INDIRECT($F$1&amp;dbP!$D$2&amp;":"&amp;dbP!$D$2),"&gt;="&amp;AK$6,INDIRECT($F$1&amp;dbP!$D$2&amp;":"&amp;dbP!$D$2),"&lt;="&amp;AK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L273" s="1">
        <f ca="1">SUMIFS(INDIRECT($F$1&amp;$F273&amp;":"&amp;$F273),INDIRECT($F$1&amp;dbP!$D$2&amp;":"&amp;dbP!$D$2),"&gt;="&amp;AL$6,INDIRECT($F$1&amp;dbP!$D$2&amp;":"&amp;dbP!$D$2),"&lt;="&amp;AL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M273" s="1">
        <f ca="1">SUMIFS(INDIRECT($F$1&amp;$F273&amp;":"&amp;$F273),INDIRECT($F$1&amp;dbP!$D$2&amp;":"&amp;dbP!$D$2),"&gt;="&amp;AM$6,INDIRECT($F$1&amp;dbP!$D$2&amp;":"&amp;dbP!$D$2),"&lt;="&amp;AM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N273" s="1">
        <f ca="1">SUMIFS(INDIRECT($F$1&amp;$F273&amp;":"&amp;$F273),INDIRECT($F$1&amp;dbP!$D$2&amp;":"&amp;dbP!$D$2),"&gt;="&amp;AN$6,INDIRECT($F$1&amp;dbP!$D$2&amp;":"&amp;dbP!$D$2),"&lt;="&amp;AN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O273" s="1">
        <f ca="1">SUMIFS(INDIRECT($F$1&amp;$F273&amp;":"&amp;$F273),INDIRECT($F$1&amp;dbP!$D$2&amp;":"&amp;dbP!$D$2),"&gt;="&amp;AO$6,INDIRECT($F$1&amp;dbP!$D$2&amp;":"&amp;dbP!$D$2),"&lt;="&amp;AO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P273" s="1">
        <f ca="1">SUMIFS(INDIRECT($F$1&amp;$F273&amp;":"&amp;$F273),INDIRECT($F$1&amp;dbP!$D$2&amp;":"&amp;dbP!$D$2),"&gt;="&amp;AP$6,INDIRECT($F$1&amp;dbP!$D$2&amp;":"&amp;dbP!$D$2),"&lt;="&amp;AP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Q273" s="1">
        <f ca="1">SUMIFS(INDIRECT($F$1&amp;$F273&amp;":"&amp;$F273),INDIRECT($F$1&amp;dbP!$D$2&amp;":"&amp;dbP!$D$2),"&gt;="&amp;AQ$6,INDIRECT($F$1&amp;dbP!$D$2&amp;":"&amp;dbP!$D$2),"&lt;="&amp;AQ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R273" s="1">
        <f ca="1">SUMIFS(INDIRECT($F$1&amp;$F273&amp;":"&amp;$F273),INDIRECT($F$1&amp;dbP!$D$2&amp;":"&amp;dbP!$D$2),"&gt;="&amp;AR$6,INDIRECT($F$1&amp;dbP!$D$2&amp;":"&amp;dbP!$D$2),"&lt;="&amp;AR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S273" s="1">
        <f ca="1">SUMIFS(INDIRECT($F$1&amp;$F273&amp;":"&amp;$F273),INDIRECT($F$1&amp;dbP!$D$2&amp;":"&amp;dbP!$D$2),"&gt;="&amp;AS$6,INDIRECT($F$1&amp;dbP!$D$2&amp;":"&amp;dbP!$D$2),"&lt;="&amp;AS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T273" s="1">
        <f ca="1">SUMIFS(INDIRECT($F$1&amp;$F273&amp;":"&amp;$F273),INDIRECT($F$1&amp;dbP!$D$2&amp;":"&amp;dbP!$D$2),"&gt;="&amp;AT$6,INDIRECT($F$1&amp;dbP!$D$2&amp;":"&amp;dbP!$D$2),"&lt;="&amp;AT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U273" s="1">
        <f ca="1">SUMIFS(INDIRECT($F$1&amp;$F273&amp;":"&amp;$F273),INDIRECT($F$1&amp;dbP!$D$2&amp;":"&amp;dbP!$D$2),"&gt;="&amp;AU$6,INDIRECT($F$1&amp;dbP!$D$2&amp;":"&amp;dbP!$D$2),"&lt;="&amp;AU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V273" s="1">
        <f ca="1">SUMIFS(INDIRECT($F$1&amp;$F273&amp;":"&amp;$F273),INDIRECT($F$1&amp;dbP!$D$2&amp;":"&amp;dbP!$D$2),"&gt;="&amp;AV$6,INDIRECT($F$1&amp;dbP!$D$2&amp;":"&amp;dbP!$D$2),"&lt;="&amp;AV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W273" s="1">
        <f ca="1">SUMIFS(INDIRECT($F$1&amp;$F273&amp;":"&amp;$F273),INDIRECT($F$1&amp;dbP!$D$2&amp;":"&amp;dbP!$D$2),"&gt;="&amp;AW$6,INDIRECT($F$1&amp;dbP!$D$2&amp;":"&amp;dbP!$D$2),"&lt;="&amp;AW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X273" s="1">
        <f ca="1">SUMIFS(INDIRECT($F$1&amp;$F273&amp;":"&amp;$F273),INDIRECT($F$1&amp;dbP!$D$2&amp;":"&amp;dbP!$D$2),"&gt;="&amp;AX$6,INDIRECT($F$1&amp;dbP!$D$2&amp;":"&amp;dbP!$D$2),"&lt;="&amp;AX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Y273" s="1">
        <f ca="1">SUMIFS(INDIRECT($F$1&amp;$F273&amp;":"&amp;$F273),INDIRECT($F$1&amp;dbP!$D$2&amp;":"&amp;dbP!$D$2),"&gt;="&amp;AY$6,INDIRECT($F$1&amp;dbP!$D$2&amp;":"&amp;dbP!$D$2),"&lt;="&amp;AY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Z273" s="1">
        <f ca="1">SUMIFS(INDIRECT($F$1&amp;$F273&amp;":"&amp;$F273),INDIRECT($F$1&amp;dbP!$D$2&amp;":"&amp;dbP!$D$2),"&gt;="&amp;AZ$6,INDIRECT($F$1&amp;dbP!$D$2&amp;":"&amp;dbP!$D$2),"&lt;="&amp;AZ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A273" s="1">
        <f ca="1">SUMIFS(INDIRECT($F$1&amp;$F273&amp;":"&amp;$F273),INDIRECT($F$1&amp;dbP!$D$2&amp;":"&amp;dbP!$D$2),"&gt;="&amp;BA$6,INDIRECT($F$1&amp;dbP!$D$2&amp;":"&amp;dbP!$D$2),"&lt;="&amp;BA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B273" s="1">
        <f ca="1">SUMIFS(INDIRECT($F$1&amp;$F273&amp;":"&amp;$F273),INDIRECT($F$1&amp;dbP!$D$2&amp;":"&amp;dbP!$D$2),"&gt;="&amp;BB$6,INDIRECT($F$1&amp;dbP!$D$2&amp;":"&amp;dbP!$D$2),"&lt;="&amp;BB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C273" s="1">
        <f ca="1">SUMIFS(INDIRECT($F$1&amp;$F273&amp;":"&amp;$F273),INDIRECT($F$1&amp;dbP!$D$2&amp;":"&amp;dbP!$D$2),"&gt;="&amp;BC$6,INDIRECT($F$1&amp;dbP!$D$2&amp;":"&amp;dbP!$D$2),"&lt;="&amp;BC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D273" s="1">
        <f ca="1">SUMIFS(INDIRECT($F$1&amp;$F273&amp;":"&amp;$F273),INDIRECT($F$1&amp;dbP!$D$2&amp;":"&amp;dbP!$D$2),"&gt;="&amp;BD$6,INDIRECT($F$1&amp;dbP!$D$2&amp;":"&amp;dbP!$D$2),"&lt;="&amp;BD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E273" s="1">
        <f ca="1">SUMIFS(INDIRECT($F$1&amp;$F273&amp;":"&amp;$F273),INDIRECT($F$1&amp;dbP!$D$2&amp;":"&amp;dbP!$D$2),"&gt;="&amp;BE$6,INDIRECT($F$1&amp;dbP!$D$2&amp;":"&amp;dbP!$D$2),"&lt;="&amp;BE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</row>
    <row r="274" spans="2:57" x14ac:dyDescent="0.3">
      <c r="B274" s="1">
        <f>MAX(B$218:B273)+1</f>
        <v>61</v>
      </c>
      <c r="D274" s="1" t="str">
        <f ca="1">INDIRECT($B$1&amp;Items!T$2&amp;$B274)</f>
        <v>CF(-)</v>
      </c>
      <c r="F274" s="1" t="str">
        <f ca="1">INDIRECT($B$1&amp;Items!P$2&amp;$B274)</f>
        <v>AA</v>
      </c>
      <c r="H274" s="13" t="str">
        <f ca="1">INDIRECT($B$1&amp;Items!M$2&amp;$B274)</f>
        <v>Оплаты себестоимостных затрат</v>
      </c>
      <c r="I274" s="13" t="str">
        <f ca="1">IF(INDIRECT($B$1&amp;Items!N$2&amp;$B274)="",H274,INDIRECT($B$1&amp;Items!N$2&amp;$B274))</f>
        <v>Оплаты расходов этапа-4 бизнес-процесса</v>
      </c>
      <c r="J274" s="1" t="str">
        <f ca="1">IF(INDIRECT($B$1&amp;Items!O$2&amp;$B274)="",IF(H274&lt;&gt;I274,"  "&amp;I274,I274),"    "&amp;INDIRECT($B$1&amp;Items!O$2&amp;$B274))</f>
        <v xml:space="preserve">    Производственные затраты-29</v>
      </c>
      <c r="S274" s="1">
        <f ca="1">SUM($U274:INDIRECT(ADDRESS(ROW(),SUMIFS($1:$1,$5:$5,MAX($5:$5)))))</f>
        <v>805533.54</v>
      </c>
      <c r="V274" s="1">
        <f ca="1">SUMIFS(INDIRECT($F$1&amp;$F274&amp;":"&amp;$F274),INDIRECT($F$1&amp;dbP!$D$2&amp;":"&amp;dbP!$D$2),"&gt;="&amp;V$6,INDIRECT($F$1&amp;dbP!$D$2&amp;":"&amp;dbP!$D$2),"&lt;="&amp;V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W274" s="1">
        <f ca="1">SUMIFS(INDIRECT($F$1&amp;$F274&amp;":"&amp;$F274),INDIRECT($F$1&amp;dbP!$D$2&amp;":"&amp;dbP!$D$2),"&gt;="&amp;W$6,INDIRECT($F$1&amp;dbP!$D$2&amp;":"&amp;dbP!$D$2),"&lt;="&amp;W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X274" s="1">
        <f ca="1">SUMIFS(INDIRECT($F$1&amp;$F274&amp;":"&amp;$F274),INDIRECT($F$1&amp;dbP!$D$2&amp;":"&amp;dbP!$D$2),"&gt;="&amp;X$6,INDIRECT($F$1&amp;dbP!$D$2&amp;":"&amp;dbP!$D$2),"&lt;="&amp;X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805533.54</v>
      </c>
      <c r="Y274" s="1">
        <f ca="1">SUMIFS(INDIRECT($F$1&amp;$F274&amp;":"&amp;$F274),INDIRECT($F$1&amp;dbP!$D$2&amp;":"&amp;dbP!$D$2),"&gt;="&amp;Y$6,INDIRECT($F$1&amp;dbP!$D$2&amp;":"&amp;dbP!$D$2),"&lt;="&amp;Y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Z274" s="1">
        <f ca="1">SUMIFS(INDIRECT($F$1&amp;$F274&amp;":"&amp;$F274),INDIRECT($F$1&amp;dbP!$D$2&amp;":"&amp;dbP!$D$2),"&gt;="&amp;Z$6,INDIRECT($F$1&amp;dbP!$D$2&amp;":"&amp;dbP!$D$2),"&lt;="&amp;Z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A274" s="1">
        <f ca="1">SUMIFS(INDIRECT($F$1&amp;$F274&amp;":"&amp;$F274),INDIRECT($F$1&amp;dbP!$D$2&amp;":"&amp;dbP!$D$2),"&gt;="&amp;AA$6,INDIRECT($F$1&amp;dbP!$D$2&amp;":"&amp;dbP!$D$2),"&lt;="&amp;AA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B274" s="1">
        <f ca="1">SUMIFS(INDIRECT($F$1&amp;$F274&amp;":"&amp;$F274),INDIRECT($F$1&amp;dbP!$D$2&amp;":"&amp;dbP!$D$2),"&gt;="&amp;AB$6,INDIRECT($F$1&amp;dbP!$D$2&amp;":"&amp;dbP!$D$2),"&lt;="&amp;AB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C274" s="1">
        <f ca="1">SUMIFS(INDIRECT($F$1&amp;$F274&amp;":"&amp;$F274),INDIRECT($F$1&amp;dbP!$D$2&amp;":"&amp;dbP!$D$2),"&gt;="&amp;AC$6,INDIRECT($F$1&amp;dbP!$D$2&amp;":"&amp;dbP!$D$2),"&lt;="&amp;AC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D274" s="1">
        <f ca="1">SUMIFS(INDIRECT($F$1&amp;$F274&amp;":"&amp;$F274),INDIRECT($F$1&amp;dbP!$D$2&amp;":"&amp;dbP!$D$2),"&gt;="&amp;AD$6,INDIRECT($F$1&amp;dbP!$D$2&amp;":"&amp;dbP!$D$2),"&lt;="&amp;AD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E274" s="1">
        <f ca="1">SUMIFS(INDIRECT($F$1&amp;$F274&amp;":"&amp;$F274),INDIRECT($F$1&amp;dbP!$D$2&amp;":"&amp;dbP!$D$2),"&gt;="&amp;AE$6,INDIRECT($F$1&amp;dbP!$D$2&amp;":"&amp;dbP!$D$2),"&lt;="&amp;AE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F274" s="1">
        <f ca="1">SUMIFS(INDIRECT($F$1&amp;$F274&amp;":"&amp;$F274),INDIRECT($F$1&amp;dbP!$D$2&amp;":"&amp;dbP!$D$2),"&gt;="&amp;AF$6,INDIRECT($F$1&amp;dbP!$D$2&amp;":"&amp;dbP!$D$2),"&lt;="&amp;AF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G274" s="1">
        <f ca="1">SUMIFS(INDIRECT($F$1&amp;$F274&amp;":"&amp;$F274),INDIRECT($F$1&amp;dbP!$D$2&amp;":"&amp;dbP!$D$2),"&gt;="&amp;AG$6,INDIRECT($F$1&amp;dbP!$D$2&amp;":"&amp;dbP!$D$2),"&lt;="&amp;AG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H274" s="1">
        <f ca="1">SUMIFS(INDIRECT($F$1&amp;$F274&amp;":"&amp;$F274),INDIRECT($F$1&amp;dbP!$D$2&amp;":"&amp;dbP!$D$2),"&gt;="&amp;AH$6,INDIRECT($F$1&amp;dbP!$D$2&amp;":"&amp;dbP!$D$2),"&lt;="&amp;AH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I274" s="1">
        <f ca="1">SUMIFS(INDIRECT($F$1&amp;$F274&amp;":"&amp;$F274),INDIRECT($F$1&amp;dbP!$D$2&amp;":"&amp;dbP!$D$2),"&gt;="&amp;AI$6,INDIRECT($F$1&amp;dbP!$D$2&amp;":"&amp;dbP!$D$2),"&lt;="&amp;AI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J274" s="1">
        <f ca="1">SUMIFS(INDIRECT($F$1&amp;$F274&amp;":"&amp;$F274),INDIRECT($F$1&amp;dbP!$D$2&amp;":"&amp;dbP!$D$2),"&gt;="&amp;AJ$6,INDIRECT($F$1&amp;dbP!$D$2&amp;":"&amp;dbP!$D$2),"&lt;="&amp;AJ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K274" s="1">
        <f ca="1">SUMIFS(INDIRECT($F$1&amp;$F274&amp;":"&amp;$F274),INDIRECT($F$1&amp;dbP!$D$2&amp;":"&amp;dbP!$D$2),"&gt;="&amp;AK$6,INDIRECT($F$1&amp;dbP!$D$2&amp;":"&amp;dbP!$D$2),"&lt;="&amp;AK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L274" s="1">
        <f ca="1">SUMIFS(INDIRECT($F$1&amp;$F274&amp;":"&amp;$F274),INDIRECT($F$1&amp;dbP!$D$2&amp;":"&amp;dbP!$D$2),"&gt;="&amp;AL$6,INDIRECT($F$1&amp;dbP!$D$2&amp;":"&amp;dbP!$D$2),"&lt;="&amp;AL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M274" s="1">
        <f ca="1">SUMIFS(INDIRECT($F$1&amp;$F274&amp;":"&amp;$F274),INDIRECT($F$1&amp;dbP!$D$2&amp;":"&amp;dbP!$D$2),"&gt;="&amp;AM$6,INDIRECT($F$1&amp;dbP!$D$2&amp;":"&amp;dbP!$D$2),"&lt;="&amp;AM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N274" s="1">
        <f ca="1">SUMIFS(INDIRECT($F$1&amp;$F274&amp;":"&amp;$F274),INDIRECT($F$1&amp;dbP!$D$2&amp;":"&amp;dbP!$D$2),"&gt;="&amp;AN$6,INDIRECT($F$1&amp;dbP!$D$2&amp;":"&amp;dbP!$D$2),"&lt;="&amp;AN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O274" s="1">
        <f ca="1">SUMIFS(INDIRECT($F$1&amp;$F274&amp;":"&amp;$F274),INDIRECT($F$1&amp;dbP!$D$2&amp;":"&amp;dbP!$D$2),"&gt;="&amp;AO$6,INDIRECT($F$1&amp;dbP!$D$2&amp;":"&amp;dbP!$D$2),"&lt;="&amp;AO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P274" s="1">
        <f ca="1">SUMIFS(INDIRECT($F$1&amp;$F274&amp;":"&amp;$F274),INDIRECT($F$1&amp;dbP!$D$2&amp;":"&amp;dbP!$D$2),"&gt;="&amp;AP$6,INDIRECT($F$1&amp;dbP!$D$2&amp;":"&amp;dbP!$D$2),"&lt;="&amp;AP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Q274" s="1">
        <f ca="1">SUMIFS(INDIRECT($F$1&amp;$F274&amp;":"&amp;$F274),INDIRECT($F$1&amp;dbP!$D$2&amp;":"&amp;dbP!$D$2),"&gt;="&amp;AQ$6,INDIRECT($F$1&amp;dbP!$D$2&amp;":"&amp;dbP!$D$2),"&lt;="&amp;AQ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R274" s="1">
        <f ca="1">SUMIFS(INDIRECT($F$1&amp;$F274&amp;":"&amp;$F274),INDIRECT($F$1&amp;dbP!$D$2&amp;":"&amp;dbP!$D$2),"&gt;="&amp;AR$6,INDIRECT($F$1&amp;dbP!$D$2&amp;":"&amp;dbP!$D$2),"&lt;="&amp;AR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S274" s="1">
        <f ca="1">SUMIFS(INDIRECT($F$1&amp;$F274&amp;":"&amp;$F274),INDIRECT($F$1&amp;dbP!$D$2&amp;":"&amp;dbP!$D$2),"&gt;="&amp;AS$6,INDIRECT($F$1&amp;dbP!$D$2&amp;":"&amp;dbP!$D$2),"&lt;="&amp;AS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T274" s="1">
        <f ca="1">SUMIFS(INDIRECT($F$1&amp;$F274&amp;":"&amp;$F274),INDIRECT($F$1&amp;dbP!$D$2&amp;":"&amp;dbP!$D$2),"&gt;="&amp;AT$6,INDIRECT($F$1&amp;dbP!$D$2&amp;":"&amp;dbP!$D$2),"&lt;="&amp;AT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U274" s="1">
        <f ca="1">SUMIFS(INDIRECT($F$1&amp;$F274&amp;":"&amp;$F274),INDIRECT($F$1&amp;dbP!$D$2&amp;":"&amp;dbP!$D$2),"&gt;="&amp;AU$6,INDIRECT($F$1&amp;dbP!$D$2&amp;":"&amp;dbP!$D$2),"&lt;="&amp;AU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V274" s="1">
        <f ca="1">SUMIFS(INDIRECT($F$1&amp;$F274&amp;":"&amp;$F274),INDIRECT($F$1&amp;dbP!$D$2&amp;":"&amp;dbP!$D$2),"&gt;="&amp;AV$6,INDIRECT($F$1&amp;dbP!$D$2&amp;":"&amp;dbP!$D$2),"&lt;="&amp;AV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W274" s="1">
        <f ca="1">SUMIFS(INDIRECT($F$1&amp;$F274&amp;":"&amp;$F274),INDIRECT($F$1&amp;dbP!$D$2&amp;":"&amp;dbP!$D$2),"&gt;="&amp;AW$6,INDIRECT($F$1&amp;dbP!$D$2&amp;":"&amp;dbP!$D$2),"&lt;="&amp;AW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X274" s="1">
        <f ca="1">SUMIFS(INDIRECT($F$1&amp;$F274&amp;":"&amp;$F274),INDIRECT($F$1&amp;dbP!$D$2&amp;":"&amp;dbP!$D$2),"&gt;="&amp;AX$6,INDIRECT($F$1&amp;dbP!$D$2&amp;":"&amp;dbP!$D$2),"&lt;="&amp;AX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Y274" s="1">
        <f ca="1">SUMIFS(INDIRECT($F$1&amp;$F274&amp;":"&amp;$F274),INDIRECT($F$1&amp;dbP!$D$2&amp;":"&amp;dbP!$D$2),"&gt;="&amp;AY$6,INDIRECT($F$1&amp;dbP!$D$2&amp;":"&amp;dbP!$D$2),"&lt;="&amp;AY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Z274" s="1">
        <f ca="1">SUMIFS(INDIRECT($F$1&amp;$F274&amp;":"&amp;$F274),INDIRECT($F$1&amp;dbP!$D$2&amp;":"&amp;dbP!$D$2),"&gt;="&amp;AZ$6,INDIRECT($F$1&amp;dbP!$D$2&amp;":"&amp;dbP!$D$2),"&lt;="&amp;AZ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A274" s="1">
        <f ca="1">SUMIFS(INDIRECT($F$1&amp;$F274&amp;":"&amp;$F274),INDIRECT($F$1&amp;dbP!$D$2&amp;":"&amp;dbP!$D$2),"&gt;="&amp;BA$6,INDIRECT($F$1&amp;dbP!$D$2&amp;":"&amp;dbP!$D$2),"&lt;="&amp;BA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B274" s="1">
        <f ca="1">SUMIFS(INDIRECT($F$1&amp;$F274&amp;":"&amp;$F274),INDIRECT($F$1&amp;dbP!$D$2&amp;":"&amp;dbP!$D$2),"&gt;="&amp;BB$6,INDIRECT($F$1&amp;dbP!$D$2&amp;":"&amp;dbP!$D$2),"&lt;="&amp;BB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C274" s="1">
        <f ca="1">SUMIFS(INDIRECT($F$1&amp;$F274&amp;":"&amp;$F274),INDIRECT($F$1&amp;dbP!$D$2&amp;":"&amp;dbP!$D$2),"&gt;="&amp;BC$6,INDIRECT($F$1&amp;dbP!$D$2&amp;":"&amp;dbP!$D$2),"&lt;="&amp;BC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D274" s="1">
        <f ca="1">SUMIFS(INDIRECT($F$1&amp;$F274&amp;":"&amp;$F274),INDIRECT($F$1&amp;dbP!$D$2&amp;":"&amp;dbP!$D$2),"&gt;="&amp;BD$6,INDIRECT($F$1&amp;dbP!$D$2&amp;":"&amp;dbP!$D$2),"&lt;="&amp;BD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E274" s="1">
        <f ca="1">SUMIFS(INDIRECT($F$1&amp;$F274&amp;":"&amp;$F274),INDIRECT($F$1&amp;dbP!$D$2&amp;":"&amp;dbP!$D$2),"&gt;="&amp;BE$6,INDIRECT($F$1&amp;dbP!$D$2&amp;":"&amp;dbP!$D$2),"&lt;="&amp;BE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</row>
    <row r="275" spans="2:57" x14ac:dyDescent="0.3">
      <c r="B275" s="1">
        <f>MAX(B$218:B274)+1</f>
        <v>62</v>
      </c>
      <c r="D275" s="1" t="str">
        <f ca="1">INDIRECT($B$1&amp;Items!T$2&amp;$B275)</f>
        <v>CF(-)</v>
      </c>
      <c r="F275" s="1" t="str">
        <f ca="1">INDIRECT($B$1&amp;Items!P$2&amp;$B275)</f>
        <v>AA</v>
      </c>
      <c r="H275" s="13" t="str">
        <f ca="1">INDIRECT($B$1&amp;Items!M$2&amp;$B275)</f>
        <v>Оплаты себестоимостных затрат</v>
      </c>
      <c r="I275" s="13" t="str">
        <f ca="1">IF(INDIRECT($B$1&amp;Items!N$2&amp;$B275)="",H275,INDIRECT($B$1&amp;Items!N$2&amp;$B275))</f>
        <v>Оплаты расходов этапа-4 бизнес-процесса</v>
      </c>
      <c r="J275" s="1" t="str">
        <f ca="1">IF(INDIRECT($B$1&amp;Items!O$2&amp;$B275)="",IF(H275&lt;&gt;I275,"  "&amp;I275,I275),"    "&amp;INDIRECT($B$1&amp;Items!O$2&amp;$B275))</f>
        <v xml:space="preserve">    Производственные затраты-30</v>
      </c>
      <c r="S275" s="1">
        <f ca="1">SUM($U275:INDIRECT(ADDRESS(ROW(),SUMIFS($1:$1,$5:$5,MAX($5:$5)))))</f>
        <v>1043034.8164059999</v>
      </c>
      <c r="V275" s="1">
        <f ca="1">SUMIFS(INDIRECT($F$1&amp;$F275&amp;":"&amp;$F275),INDIRECT($F$1&amp;dbP!$D$2&amp;":"&amp;dbP!$D$2),"&gt;="&amp;V$6,INDIRECT($F$1&amp;dbP!$D$2&amp;":"&amp;dbP!$D$2),"&lt;="&amp;V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W275" s="1">
        <f ca="1">SUMIFS(INDIRECT($F$1&amp;$F275&amp;":"&amp;$F275),INDIRECT($F$1&amp;dbP!$D$2&amp;":"&amp;dbP!$D$2),"&gt;="&amp;W$6,INDIRECT($F$1&amp;dbP!$D$2&amp;":"&amp;dbP!$D$2),"&lt;="&amp;W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X275" s="1">
        <f ca="1">SUMIFS(INDIRECT($F$1&amp;$F275&amp;":"&amp;$F275),INDIRECT($F$1&amp;dbP!$D$2&amp;":"&amp;dbP!$D$2),"&gt;="&amp;X$6,INDIRECT($F$1&amp;dbP!$D$2&amp;":"&amp;dbP!$D$2),"&lt;="&amp;X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312910.44492179999</v>
      </c>
      <c r="Y275" s="1">
        <f ca="1">SUMIFS(INDIRECT($F$1&amp;$F275&amp;":"&amp;$F275),INDIRECT($F$1&amp;dbP!$D$2&amp;":"&amp;dbP!$D$2),"&gt;="&amp;Y$6,INDIRECT($F$1&amp;dbP!$D$2&amp;":"&amp;dbP!$D$2),"&lt;="&amp;Y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730124.3714842</v>
      </c>
      <c r="Z275" s="1">
        <f ca="1">SUMIFS(INDIRECT($F$1&amp;$F275&amp;":"&amp;$F275),INDIRECT($F$1&amp;dbP!$D$2&amp;":"&amp;dbP!$D$2),"&gt;="&amp;Z$6,INDIRECT($F$1&amp;dbP!$D$2&amp;":"&amp;dbP!$D$2),"&lt;="&amp;Z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A275" s="1">
        <f ca="1">SUMIFS(INDIRECT($F$1&amp;$F275&amp;":"&amp;$F275),INDIRECT($F$1&amp;dbP!$D$2&amp;":"&amp;dbP!$D$2),"&gt;="&amp;AA$6,INDIRECT($F$1&amp;dbP!$D$2&amp;":"&amp;dbP!$D$2),"&lt;="&amp;AA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B275" s="1">
        <f ca="1">SUMIFS(INDIRECT($F$1&amp;$F275&amp;":"&amp;$F275),INDIRECT($F$1&amp;dbP!$D$2&amp;":"&amp;dbP!$D$2),"&gt;="&amp;AB$6,INDIRECT($F$1&amp;dbP!$D$2&amp;":"&amp;dbP!$D$2),"&lt;="&amp;AB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C275" s="1">
        <f ca="1">SUMIFS(INDIRECT($F$1&amp;$F275&amp;":"&amp;$F275),INDIRECT($F$1&amp;dbP!$D$2&amp;":"&amp;dbP!$D$2),"&gt;="&amp;AC$6,INDIRECT($F$1&amp;dbP!$D$2&amp;":"&amp;dbP!$D$2),"&lt;="&amp;AC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D275" s="1">
        <f ca="1">SUMIFS(INDIRECT($F$1&amp;$F275&amp;":"&amp;$F275),INDIRECT($F$1&amp;dbP!$D$2&amp;":"&amp;dbP!$D$2),"&gt;="&amp;AD$6,INDIRECT($F$1&amp;dbP!$D$2&amp;":"&amp;dbP!$D$2),"&lt;="&amp;AD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E275" s="1">
        <f ca="1">SUMIFS(INDIRECT($F$1&amp;$F275&amp;":"&amp;$F275),INDIRECT($F$1&amp;dbP!$D$2&amp;":"&amp;dbP!$D$2),"&gt;="&amp;AE$6,INDIRECT($F$1&amp;dbP!$D$2&amp;":"&amp;dbP!$D$2),"&lt;="&amp;AE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F275" s="1">
        <f ca="1">SUMIFS(INDIRECT($F$1&amp;$F275&amp;":"&amp;$F275),INDIRECT($F$1&amp;dbP!$D$2&amp;":"&amp;dbP!$D$2),"&gt;="&amp;AF$6,INDIRECT($F$1&amp;dbP!$D$2&amp;":"&amp;dbP!$D$2),"&lt;="&amp;AF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G275" s="1">
        <f ca="1">SUMIFS(INDIRECT($F$1&amp;$F275&amp;":"&amp;$F275),INDIRECT($F$1&amp;dbP!$D$2&amp;":"&amp;dbP!$D$2),"&gt;="&amp;AG$6,INDIRECT($F$1&amp;dbP!$D$2&amp;":"&amp;dbP!$D$2),"&lt;="&amp;AG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H275" s="1">
        <f ca="1">SUMIFS(INDIRECT($F$1&amp;$F275&amp;":"&amp;$F275),INDIRECT($F$1&amp;dbP!$D$2&amp;":"&amp;dbP!$D$2),"&gt;="&amp;AH$6,INDIRECT($F$1&amp;dbP!$D$2&amp;":"&amp;dbP!$D$2),"&lt;="&amp;AH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I275" s="1">
        <f ca="1">SUMIFS(INDIRECT($F$1&amp;$F275&amp;":"&amp;$F275),INDIRECT($F$1&amp;dbP!$D$2&amp;":"&amp;dbP!$D$2),"&gt;="&amp;AI$6,INDIRECT($F$1&amp;dbP!$D$2&amp;":"&amp;dbP!$D$2),"&lt;="&amp;AI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J275" s="1">
        <f ca="1">SUMIFS(INDIRECT($F$1&amp;$F275&amp;":"&amp;$F275),INDIRECT($F$1&amp;dbP!$D$2&amp;":"&amp;dbP!$D$2),"&gt;="&amp;AJ$6,INDIRECT($F$1&amp;dbP!$D$2&amp;":"&amp;dbP!$D$2),"&lt;="&amp;AJ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K275" s="1">
        <f ca="1">SUMIFS(INDIRECT($F$1&amp;$F275&amp;":"&amp;$F275),INDIRECT($F$1&amp;dbP!$D$2&amp;":"&amp;dbP!$D$2),"&gt;="&amp;AK$6,INDIRECT($F$1&amp;dbP!$D$2&amp;":"&amp;dbP!$D$2),"&lt;="&amp;AK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L275" s="1">
        <f ca="1">SUMIFS(INDIRECT($F$1&amp;$F275&amp;":"&amp;$F275),INDIRECT($F$1&amp;dbP!$D$2&amp;":"&amp;dbP!$D$2),"&gt;="&amp;AL$6,INDIRECT($F$1&amp;dbP!$D$2&amp;":"&amp;dbP!$D$2),"&lt;="&amp;AL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M275" s="1">
        <f ca="1">SUMIFS(INDIRECT($F$1&amp;$F275&amp;":"&amp;$F275),INDIRECT($F$1&amp;dbP!$D$2&amp;":"&amp;dbP!$D$2),"&gt;="&amp;AM$6,INDIRECT($F$1&amp;dbP!$D$2&amp;":"&amp;dbP!$D$2),"&lt;="&amp;AM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N275" s="1">
        <f ca="1">SUMIFS(INDIRECT($F$1&amp;$F275&amp;":"&amp;$F275),INDIRECT($F$1&amp;dbP!$D$2&amp;":"&amp;dbP!$D$2),"&gt;="&amp;AN$6,INDIRECT($F$1&amp;dbP!$D$2&amp;":"&amp;dbP!$D$2),"&lt;="&amp;AN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O275" s="1">
        <f ca="1">SUMIFS(INDIRECT($F$1&amp;$F275&amp;":"&amp;$F275),INDIRECT($F$1&amp;dbP!$D$2&amp;":"&amp;dbP!$D$2),"&gt;="&amp;AO$6,INDIRECT($F$1&amp;dbP!$D$2&amp;":"&amp;dbP!$D$2),"&lt;="&amp;AO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P275" s="1">
        <f ca="1">SUMIFS(INDIRECT($F$1&amp;$F275&amp;":"&amp;$F275),INDIRECT($F$1&amp;dbP!$D$2&amp;":"&amp;dbP!$D$2),"&gt;="&amp;AP$6,INDIRECT($F$1&amp;dbP!$D$2&amp;":"&amp;dbP!$D$2),"&lt;="&amp;AP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Q275" s="1">
        <f ca="1">SUMIFS(INDIRECT($F$1&amp;$F275&amp;":"&amp;$F275),INDIRECT($F$1&amp;dbP!$D$2&amp;":"&amp;dbP!$D$2),"&gt;="&amp;AQ$6,INDIRECT($F$1&amp;dbP!$D$2&amp;":"&amp;dbP!$D$2),"&lt;="&amp;AQ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R275" s="1">
        <f ca="1">SUMIFS(INDIRECT($F$1&amp;$F275&amp;":"&amp;$F275),INDIRECT($F$1&amp;dbP!$D$2&amp;":"&amp;dbP!$D$2),"&gt;="&amp;AR$6,INDIRECT($F$1&amp;dbP!$D$2&amp;":"&amp;dbP!$D$2),"&lt;="&amp;AR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S275" s="1">
        <f ca="1">SUMIFS(INDIRECT($F$1&amp;$F275&amp;":"&amp;$F275),INDIRECT($F$1&amp;dbP!$D$2&amp;":"&amp;dbP!$D$2),"&gt;="&amp;AS$6,INDIRECT($F$1&amp;dbP!$D$2&amp;":"&amp;dbP!$D$2),"&lt;="&amp;AS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T275" s="1">
        <f ca="1">SUMIFS(INDIRECT($F$1&amp;$F275&amp;":"&amp;$F275),INDIRECT($F$1&amp;dbP!$D$2&amp;":"&amp;dbP!$D$2),"&gt;="&amp;AT$6,INDIRECT($F$1&amp;dbP!$D$2&amp;":"&amp;dbP!$D$2),"&lt;="&amp;AT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U275" s="1">
        <f ca="1">SUMIFS(INDIRECT($F$1&amp;$F275&amp;":"&amp;$F275),INDIRECT($F$1&amp;dbP!$D$2&amp;":"&amp;dbP!$D$2),"&gt;="&amp;AU$6,INDIRECT($F$1&amp;dbP!$D$2&amp;":"&amp;dbP!$D$2),"&lt;="&amp;AU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V275" s="1">
        <f ca="1">SUMIFS(INDIRECT($F$1&amp;$F275&amp;":"&amp;$F275),INDIRECT($F$1&amp;dbP!$D$2&amp;":"&amp;dbP!$D$2),"&gt;="&amp;AV$6,INDIRECT($F$1&amp;dbP!$D$2&amp;":"&amp;dbP!$D$2),"&lt;="&amp;AV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W275" s="1">
        <f ca="1">SUMIFS(INDIRECT($F$1&amp;$F275&amp;":"&amp;$F275),INDIRECT($F$1&amp;dbP!$D$2&amp;":"&amp;dbP!$D$2),"&gt;="&amp;AW$6,INDIRECT($F$1&amp;dbP!$D$2&amp;":"&amp;dbP!$D$2),"&lt;="&amp;AW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X275" s="1">
        <f ca="1">SUMIFS(INDIRECT($F$1&amp;$F275&amp;":"&amp;$F275),INDIRECT($F$1&amp;dbP!$D$2&amp;":"&amp;dbP!$D$2),"&gt;="&amp;AX$6,INDIRECT($F$1&amp;dbP!$D$2&amp;":"&amp;dbP!$D$2),"&lt;="&amp;AX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Y275" s="1">
        <f ca="1">SUMIFS(INDIRECT($F$1&amp;$F275&amp;":"&amp;$F275),INDIRECT($F$1&amp;dbP!$D$2&amp;":"&amp;dbP!$D$2),"&gt;="&amp;AY$6,INDIRECT($F$1&amp;dbP!$D$2&amp;":"&amp;dbP!$D$2),"&lt;="&amp;AY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Z275" s="1">
        <f ca="1">SUMIFS(INDIRECT($F$1&amp;$F275&amp;":"&amp;$F275),INDIRECT($F$1&amp;dbP!$D$2&amp;":"&amp;dbP!$D$2),"&gt;="&amp;AZ$6,INDIRECT($F$1&amp;dbP!$D$2&amp;":"&amp;dbP!$D$2),"&lt;="&amp;AZ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A275" s="1">
        <f ca="1">SUMIFS(INDIRECT($F$1&amp;$F275&amp;":"&amp;$F275),INDIRECT($F$1&amp;dbP!$D$2&amp;":"&amp;dbP!$D$2),"&gt;="&amp;BA$6,INDIRECT($F$1&amp;dbP!$D$2&amp;":"&amp;dbP!$D$2),"&lt;="&amp;BA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B275" s="1">
        <f ca="1">SUMIFS(INDIRECT($F$1&amp;$F275&amp;":"&amp;$F275),INDIRECT($F$1&amp;dbP!$D$2&amp;":"&amp;dbP!$D$2),"&gt;="&amp;BB$6,INDIRECT($F$1&amp;dbP!$D$2&amp;":"&amp;dbP!$D$2),"&lt;="&amp;BB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C275" s="1">
        <f ca="1">SUMIFS(INDIRECT($F$1&amp;$F275&amp;":"&amp;$F275),INDIRECT($F$1&amp;dbP!$D$2&amp;":"&amp;dbP!$D$2),"&gt;="&amp;BC$6,INDIRECT($F$1&amp;dbP!$D$2&amp;":"&amp;dbP!$D$2),"&lt;="&amp;BC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D275" s="1">
        <f ca="1">SUMIFS(INDIRECT($F$1&amp;$F275&amp;":"&amp;$F275),INDIRECT($F$1&amp;dbP!$D$2&amp;":"&amp;dbP!$D$2),"&gt;="&amp;BD$6,INDIRECT($F$1&amp;dbP!$D$2&amp;":"&amp;dbP!$D$2),"&lt;="&amp;BD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E275" s="1">
        <f ca="1">SUMIFS(INDIRECT($F$1&amp;$F275&amp;":"&amp;$F275),INDIRECT($F$1&amp;dbP!$D$2&amp;":"&amp;dbP!$D$2),"&gt;="&amp;BE$6,INDIRECT($F$1&amp;dbP!$D$2&amp;":"&amp;dbP!$D$2),"&lt;="&amp;BE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</row>
    <row r="276" spans="2:57" x14ac:dyDescent="0.3">
      <c r="B276" s="1">
        <f>MAX(B$218:B275)+1</f>
        <v>63</v>
      </c>
      <c r="D276" s="1" t="str">
        <f ca="1">INDIRECT($B$1&amp;Items!T$2&amp;$B276)</f>
        <v>CF(-)</v>
      </c>
      <c r="F276" s="1" t="str">
        <f ca="1">INDIRECT($B$1&amp;Items!P$2&amp;$B276)</f>
        <v>AA</v>
      </c>
      <c r="H276" s="13" t="str">
        <f ca="1">INDIRECT($B$1&amp;Items!M$2&amp;$B276)</f>
        <v>Оплаты себестоимостных затрат</v>
      </c>
      <c r="I276" s="13" t="str">
        <f ca="1">IF(INDIRECT($B$1&amp;Items!N$2&amp;$B276)="",H276,INDIRECT($B$1&amp;Items!N$2&amp;$B276))</f>
        <v>Оплаты расходов этапа-4 бизнес-процесса</v>
      </c>
      <c r="J276" s="1" t="str">
        <f ca="1">IF(INDIRECT($B$1&amp;Items!O$2&amp;$B276)="",IF(H276&lt;&gt;I276,"  "&amp;I276,I276),"    "&amp;INDIRECT($B$1&amp;Items!O$2&amp;$B276))</f>
        <v xml:space="preserve">    Производственные затраты-31</v>
      </c>
      <c r="S276" s="1">
        <f ca="1">SUM($U276:INDIRECT(ADDRESS(ROW(),SUMIFS($1:$1,$5:$5,MAX($5:$5)))))</f>
        <v>1161637.691994</v>
      </c>
      <c r="V276" s="1">
        <f ca="1">SUMIFS(INDIRECT($F$1&amp;$F276&amp;":"&amp;$F276),INDIRECT($F$1&amp;dbP!$D$2&amp;":"&amp;dbP!$D$2),"&gt;="&amp;V$6,INDIRECT($F$1&amp;dbP!$D$2&amp;":"&amp;dbP!$D$2),"&lt;="&amp;V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W276" s="1">
        <f ca="1">SUMIFS(INDIRECT($F$1&amp;$F276&amp;":"&amp;$F276),INDIRECT($F$1&amp;dbP!$D$2&amp;":"&amp;dbP!$D$2),"&gt;="&amp;W$6,INDIRECT($F$1&amp;dbP!$D$2&amp;":"&amp;dbP!$D$2),"&lt;="&amp;W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X276" s="1">
        <f ca="1">SUMIFS(INDIRECT($F$1&amp;$F276&amp;":"&amp;$F276),INDIRECT($F$1&amp;dbP!$D$2&amp;":"&amp;dbP!$D$2),"&gt;="&amp;X$6,INDIRECT($F$1&amp;dbP!$D$2&amp;":"&amp;dbP!$D$2),"&lt;="&amp;X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580818.845997</v>
      </c>
      <c r="Y276" s="1">
        <f ca="1">SUMIFS(INDIRECT($F$1&amp;$F276&amp;":"&amp;$F276),INDIRECT($F$1&amp;dbP!$D$2&amp;":"&amp;dbP!$D$2),"&gt;="&amp;Y$6,INDIRECT($F$1&amp;dbP!$D$2&amp;":"&amp;dbP!$D$2),"&lt;="&amp;Y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Z276" s="1">
        <f ca="1">SUMIFS(INDIRECT($F$1&amp;$F276&amp;":"&amp;$F276),INDIRECT($F$1&amp;dbP!$D$2&amp;":"&amp;dbP!$D$2),"&gt;="&amp;Z$6,INDIRECT($F$1&amp;dbP!$D$2&amp;":"&amp;dbP!$D$2),"&lt;="&amp;Z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580818.845997</v>
      </c>
      <c r="AA276" s="1">
        <f ca="1">SUMIFS(INDIRECT($F$1&amp;$F276&amp;":"&amp;$F276),INDIRECT($F$1&amp;dbP!$D$2&amp;":"&amp;dbP!$D$2),"&gt;="&amp;AA$6,INDIRECT($F$1&amp;dbP!$D$2&amp;":"&amp;dbP!$D$2),"&lt;="&amp;AA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B276" s="1">
        <f ca="1">SUMIFS(INDIRECT($F$1&amp;$F276&amp;":"&amp;$F276),INDIRECT($F$1&amp;dbP!$D$2&amp;":"&amp;dbP!$D$2),"&gt;="&amp;AB$6,INDIRECT($F$1&amp;dbP!$D$2&amp;":"&amp;dbP!$D$2),"&lt;="&amp;AB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C276" s="1">
        <f ca="1">SUMIFS(INDIRECT($F$1&amp;$F276&amp;":"&amp;$F276),INDIRECT($F$1&amp;dbP!$D$2&amp;":"&amp;dbP!$D$2),"&gt;="&amp;AC$6,INDIRECT($F$1&amp;dbP!$D$2&amp;":"&amp;dbP!$D$2),"&lt;="&amp;AC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D276" s="1">
        <f ca="1">SUMIFS(INDIRECT($F$1&amp;$F276&amp;":"&amp;$F276),INDIRECT($F$1&amp;dbP!$D$2&amp;":"&amp;dbP!$D$2),"&gt;="&amp;AD$6,INDIRECT($F$1&amp;dbP!$D$2&amp;":"&amp;dbP!$D$2),"&lt;="&amp;AD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E276" s="1">
        <f ca="1">SUMIFS(INDIRECT($F$1&amp;$F276&amp;":"&amp;$F276),INDIRECT($F$1&amp;dbP!$D$2&amp;":"&amp;dbP!$D$2),"&gt;="&amp;AE$6,INDIRECT($F$1&amp;dbP!$D$2&amp;":"&amp;dbP!$D$2),"&lt;="&amp;AE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F276" s="1">
        <f ca="1">SUMIFS(INDIRECT($F$1&amp;$F276&amp;":"&amp;$F276),INDIRECT($F$1&amp;dbP!$D$2&amp;":"&amp;dbP!$D$2),"&gt;="&amp;AF$6,INDIRECT($F$1&amp;dbP!$D$2&amp;":"&amp;dbP!$D$2),"&lt;="&amp;AF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G276" s="1">
        <f ca="1">SUMIFS(INDIRECT($F$1&amp;$F276&amp;":"&amp;$F276),INDIRECT($F$1&amp;dbP!$D$2&amp;":"&amp;dbP!$D$2),"&gt;="&amp;AG$6,INDIRECT($F$1&amp;dbP!$D$2&amp;":"&amp;dbP!$D$2),"&lt;="&amp;AG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H276" s="1">
        <f ca="1">SUMIFS(INDIRECT($F$1&amp;$F276&amp;":"&amp;$F276),INDIRECT($F$1&amp;dbP!$D$2&amp;":"&amp;dbP!$D$2),"&gt;="&amp;AH$6,INDIRECT($F$1&amp;dbP!$D$2&amp;":"&amp;dbP!$D$2),"&lt;="&amp;AH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I276" s="1">
        <f ca="1">SUMIFS(INDIRECT($F$1&amp;$F276&amp;":"&amp;$F276),INDIRECT($F$1&amp;dbP!$D$2&amp;":"&amp;dbP!$D$2),"&gt;="&amp;AI$6,INDIRECT($F$1&amp;dbP!$D$2&amp;":"&amp;dbP!$D$2),"&lt;="&amp;AI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J276" s="1">
        <f ca="1">SUMIFS(INDIRECT($F$1&amp;$F276&amp;":"&amp;$F276),INDIRECT($F$1&amp;dbP!$D$2&amp;":"&amp;dbP!$D$2),"&gt;="&amp;AJ$6,INDIRECT($F$1&amp;dbP!$D$2&amp;":"&amp;dbP!$D$2),"&lt;="&amp;AJ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K276" s="1">
        <f ca="1">SUMIFS(INDIRECT($F$1&amp;$F276&amp;":"&amp;$F276),INDIRECT($F$1&amp;dbP!$D$2&amp;":"&amp;dbP!$D$2),"&gt;="&amp;AK$6,INDIRECT($F$1&amp;dbP!$D$2&amp;":"&amp;dbP!$D$2),"&lt;="&amp;AK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L276" s="1">
        <f ca="1">SUMIFS(INDIRECT($F$1&amp;$F276&amp;":"&amp;$F276),INDIRECT($F$1&amp;dbP!$D$2&amp;":"&amp;dbP!$D$2),"&gt;="&amp;AL$6,INDIRECT($F$1&amp;dbP!$D$2&amp;":"&amp;dbP!$D$2),"&lt;="&amp;AL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M276" s="1">
        <f ca="1">SUMIFS(INDIRECT($F$1&amp;$F276&amp;":"&amp;$F276),INDIRECT($F$1&amp;dbP!$D$2&amp;":"&amp;dbP!$D$2),"&gt;="&amp;AM$6,INDIRECT($F$1&amp;dbP!$D$2&amp;":"&amp;dbP!$D$2),"&lt;="&amp;AM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N276" s="1">
        <f ca="1">SUMIFS(INDIRECT($F$1&amp;$F276&amp;":"&amp;$F276),INDIRECT($F$1&amp;dbP!$D$2&amp;":"&amp;dbP!$D$2),"&gt;="&amp;AN$6,INDIRECT($F$1&amp;dbP!$D$2&amp;":"&amp;dbP!$D$2),"&lt;="&amp;AN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O276" s="1">
        <f ca="1">SUMIFS(INDIRECT($F$1&amp;$F276&amp;":"&amp;$F276),INDIRECT($F$1&amp;dbP!$D$2&amp;":"&amp;dbP!$D$2),"&gt;="&amp;AO$6,INDIRECT($F$1&amp;dbP!$D$2&amp;":"&amp;dbP!$D$2),"&lt;="&amp;AO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P276" s="1">
        <f ca="1">SUMIFS(INDIRECT($F$1&amp;$F276&amp;":"&amp;$F276),INDIRECT($F$1&amp;dbP!$D$2&amp;":"&amp;dbP!$D$2),"&gt;="&amp;AP$6,INDIRECT($F$1&amp;dbP!$D$2&amp;":"&amp;dbP!$D$2),"&lt;="&amp;AP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Q276" s="1">
        <f ca="1">SUMIFS(INDIRECT($F$1&amp;$F276&amp;":"&amp;$F276),INDIRECT($F$1&amp;dbP!$D$2&amp;":"&amp;dbP!$D$2),"&gt;="&amp;AQ$6,INDIRECT($F$1&amp;dbP!$D$2&amp;":"&amp;dbP!$D$2),"&lt;="&amp;AQ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R276" s="1">
        <f ca="1">SUMIFS(INDIRECT($F$1&amp;$F276&amp;":"&amp;$F276),INDIRECT($F$1&amp;dbP!$D$2&amp;":"&amp;dbP!$D$2),"&gt;="&amp;AR$6,INDIRECT($F$1&amp;dbP!$D$2&amp;":"&amp;dbP!$D$2),"&lt;="&amp;AR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S276" s="1">
        <f ca="1">SUMIFS(INDIRECT($F$1&amp;$F276&amp;":"&amp;$F276),INDIRECT($F$1&amp;dbP!$D$2&amp;":"&amp;dbP!$D$2),"&gt;="&amp;AS$6,INDIRECT($F$1&amp;dbP!$D$2&amp;":"&amp;dbP!$D$2),"&lt;="&amp;AS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T276" s="1">
        <f ca="1">SUMIFS(INDIRECT($F$1&amp;$F276&amp;":"&amp;$F276),INDIRECT($F$1&amp;dbP!$D$2&amp;":"&amp;dbP!$D$2),"&gt;="&amp;AT$6,INDIRECT($F$1&amp;dbP!$D$2&amp;":"&amp;dbP!$D$2),"&lt;="&amp;AT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U276" s="1">
        <f ca="1">SUMIFS(INDIRECT($F$1&amp;$F276&amp;":"&amp;$F276),INDIRECT($F$1&amp;dbP!$D$2&amp;":"&amp;dbP!$D$2),"&gt;="&amp;AU$6,INDIRECT($F$1&amp;dbP!$D$2&amp;":"&amp;dbP!$D$2),"&lt;="&amp;AU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V276" s="1">
        <f ca="1">SUMIFS(INDIRECT($F$1&amp;$F276&amp;":"&amp;$F276),INDIRECT($F$1&amp;dbP!$D$2&amp;":"&amp;dbP!$D$2),"&gt;="&amp;AV$6,INDIRECT($F$1&amp;dbP!$D$2&amp;":"&amp;dbP!$D$2),"&lt;="&amp;AV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W276" s="1">
        <f ca="1">SUMIFS(INDIRECT($F$1&amp;$F276&amp;":"&amp;$F276),INDIRECT($F$1&amp;dbP!$D$2&amp;":"&amp;dbP!$D$2),"&gt;="&amp;AW$6,INDIRECT($F$1&amp;dbP!$D$2&amp;":"&amp;dbP!$D$2),"&lt;="&amp;AW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X276" s="1">
        <f ca="1">SUMIFS(INDIRECT($F$1&amp;$F276&amp;":"&amp;$F276),INDIRECT($F$1&amp;dbP!$D$2&amp;":"&amp;dbP!$D$2),"&gt;="&amp;AX$6,INDIRECT($F$1&amp;dbP!$D$2&amp;":"&amp;dbP!$D$2),"&lt;="&amp;AX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Y276" s="1">
        <f ca="1">SUMIFS(INDIRECT($F$1&amp;$F276&amp;":"&amp;$F276),INDIRECT($F$1&amp;dbP!$D$2&amp;":"&amp;dbP!$D$2),"&gt;="&amp;AY$6,INDIRECT($F$1&amp;dbP!$D$2&amp;":"&amp;dbP!$D$2),"&lt;="&amp;AY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Z276" s="1">
        <f ca="1">SUMIFS(INDIRECT($F$1&amp;$F276&amp;":"&amp;$F276),INDIRECT($F$1&amp;dbP!$D$2&amp;":"&amp;dbP!$D$2),"&gt;="&amp;AZ$6,INDIRECT($F$1&amp;dbP!$D$2&amp;":"&amp;dbP!$D$2),"&lt;="&amp;AZ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A276" s="1">
        <f ca="1">SUMIFS(INDIRECT($F$1&amp;$F276&amp;":"&amp;$F276),INDIRECT($F$1&amp;dbP!$D$2&amp;":"&amp;dbP!$D$2),"&gt;="&amp;BA$6,INDIRECT($F$1&amp;dbP!$D$2&amp;":"&amp;dbP!$D$2),"&lt;="&amp;BA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B276" s="1">
        <f ca="1">SUMIFS(INDIRECT($F$1&amp;$F276&amp;":"&amp;$F276),INDIRECT($F$1&amp;dbP!$D$2&amp;":"&amp;dbP!$D$2),"&gt;="&amp;BB$6,INDIRECT($F$1&amp;dbP!$D$2&amp;":"&amp;dbP!$D$2),"&lt;="&amp;BB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C276" s="1">
        <f ca="1">SUMIFS(INDIRECT($F$1&amp;$F276&amp;":"&amp;$F276),INDIRECT($F$1&amp;dbP!$D$2&amp;":"&amp;dbP!$D$2),"&gt;="&amp;BC$6,INDIRECT($F$1&amp;dbP!$D$2&amp;":"&amp;dbP!$D$2),"&lt;="&amp;BC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D276" s="1">
        <f ca="1">SUMIFS(INDIRECT($F$1&amp;$F276&amp;":"&amp;$F276),INDIRECT($F$1&amp;dbP!$D$2&amp;":"&amp;dbP!$D$2),"&gt;="&amp;BD$6,INDIRECT($F$1&amp;dbP!$D$2&amp;":"&amp;dbP!$D$2),"&lt;="&amp;BD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E276" s="1">
        <f ca="1">SUMIFS(INDIRECT($F$1&amp;$F276&amp;":"&amp;$F276),INDIRECT($F$1&amp;dbP!$D$2&amp;":"&amp;dbP!$D$2),"&gt;="&amp;BE$6,INDIRECT($F$1&amp;dbP!$D$2&amp;":"&amp;dbP!$D$2),"&lt;="&amp;BE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</row>
    <row r="277" spans="2:57" x14ac:dyDescent="0.3">
      <c r="B277" s="1">
        <f>MAX(B$218:B276)+1</f>
        <v>64</v>
      </c>
      <c r="D277" s="1" t="str">
        <f ca="1">INDIRECT($B$1&amp;Items!T$2&amp;$B277)</f>
        <v>CF(-)</v>
      </c>
      <c r="F277" s="1" t="str">
        <f ca="1">INDIRECT($B$1&amp;Items!P$2&amp;$B277)</f>
        <v>AA</v>
      </c>
      <c r="H277" s="13" t="str">
        <f ca="1">INDIRECT($B$1&amp;Items!M$2&amp;$B277)</f>
        <v>Оплаты себестоимостных затрат</v>
      </c>
      <c r="I277" s="13" t="str">
        <f ca="1">IF(INDIRECT($B$1&amp;Items!N$2&amp;$B277)="",H277,INDIRECT($B$1&amp;Items!N$2&amp;$B277))</f>
        <v>Оплаты расходов этапа-4 бизнес-процесса</v>
      </c>
      <c r="J277" s="1" t="str">
        <f ca="1">IF(INDIRECT($B$1&amp;Items!O$2&amp;$B277)="",IF(H277&lt;&gt;I277,"  "&amp;I277,I277),"    "&amp;INDIRECT($B$1&amp;Items!O$2&amp;$B277))</f>
        <v xml:space="preserve">    Производственные затраты-32</v>
      </c>
      <c r="S277" s="1">
        <f ca="1">SUM($U277:INDIRECT(ADDRESS(ROW(),SUMIFS($1:$1,$5:$5,MAX($5:$5)))))</f>
        <v>1314919.555839</v>
      </c>
      <c r="V277" s="1">
        <f ca="1">SUMIFS(INDIRECT($F$1&amp;$F277&amp;":"&amp;$F277),INDIRECT($F$1&amp;dbP!$D$2&amp;":"&amp;dbP!$D$2),"&gt;="&amp;V$6,INDIRECT($F$1&amp;dbP!$D$2&amp;":"&amp;dbP!$D$2),"&lt;="&amp;V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W277" s="1">
        <f ca="1">SUMIFS(INDIRECT($F$1&amp;$F277&amp;":"&amp;$F277),INDIRECT($F$1&amp;dbP!$D$2&amp;":"&amp;dbP!$D$2),"&gt;="&amp;W$6,INDIRECT($F$1&amp;dbP!$D$2&amp;":"&amp;dbP!$D$2),"&lt;="&amp;W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X277" s="1">
        <f ca="1">SUMIFS(INDIRECT($F$1&amp;$F277&amp;":"&amp;$F277),INDIRECT($F$1&amp;dbP!$D$2&amp;":"&amp;dbP!$D$2),"&gt;="&amp;X$6,INDIRECT($F$1&amp;dbP!$D$2&amp;":"&amp;dbP!$D$2),"&lt;="&amp;X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920443.68908729998</v>
      </c>
      <c r="Y277" s="1">
        <f ca="1">SUMIFS(INDIRECT($F$1&amp;$F277&amp;":"&amp;$F277),INDIRECT($F$1&amp;dbP!$D$2&amp;":"&amp;dbP!$D$2),"&gt;="&amp;Y$6,INDIRECT($F$1&amp;dbP!$D$2&amp;":"&amp;dbP!$D$2),"&lt;="&amp;Y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Z277" s="1">
        <f ca="1">SUMIFS(INDIRECT($F$1&amp;$F277&amp;":"&amp;$F277),INDIRECT($F$1&amp;dbP!$D$2&amp;":"&amp;dbP!$D$2),"&gt;="&amp;Z$6,INDIRECT($F$1&amp;dbP!$D$2&amp;":"&amp;dbP!$D$2),"&lt;="&amp;Z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394475.86675170006</v>
      </c>
      <c r="AA277" s="1">
        <f ca="1">SUMIFS(INDIRECT($F$1&amp;$F277&amp;":"&amp;$F277),INDIRECT($F$1&amp;dbP!$D$2&amp;":"&amp;dbP!$D$2),"&gt;="&amp;AA$6,INDIRECT($F$1&amp;dbP!$D$2&amp;":"&amp;dbP!$D$2),"&lt;="&amp;AA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B277" s="1">
        <f ca="1">SUMIFS(INDIRECT($F$1&amp;$F277&amp;":"&amp;$F277),INDIRECT($F$1&amp;dbP!$D$2&amp;":"&amp;dbP!$D$2),"&gt;="&amp;AB$6,INDIRECT($F$1&amp;dbP!$D$2&amp;":"&amp;dbP!$D$2),"&lt;="&amp;AB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C277" s="1">
        <f ca="1">SUMIFS(INDIRECT($F$1&amp;$F277&amp;":"&amp;$F277),INDIRECT($F$1&amp;dbP!$D$2&amp;":"&amp;dbP!$D$2),"&gt;="&amp;AC$6,INDIRECT($F$1&amp;dbP!$D$2&amp;":"&amp;dbP!$D$2),"&lt;="&amp;AC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D277" s="1">
        <f ca="1">SUMIFS(INDIRECT($F$1&amp;$F277&amp;":"&amp;$F277),INDIRECT($F$1&amp;dbP!$D$2&amp;":"&amp;dbP!$D$2),"&gt;="&amp;AD$6,INDIRECT($F$1&amp;dbP!$D$2&amp;":"&amp;dbP!$D$2),"&lt;="&amp;AD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E277" s="1">
        <f ca="1">SUMIFS(INDIRECT($F$1&amp;$F277&amp;":"&amp;$F277),INDIRECT($F$1&amp;dbP!$D$2&amp;":"&amp;dbP!$D$2),"&gt;="&amp;AE$6,INDIRECT($F$1&amp;dbP!$D$2&amp;":"&amp;dbP!$D$2),"&lt;="&amp;AE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F277" s="1">
        <f ca="1">SUMIFS(INDIRECT($F$1&amp;$F277&amp;":"&amp;$F277),INDIRECT($F$1&amp;dbP!$D$2&amp;":"&amp;dbP!$D$2),"&gt;="&amp;AF$6,INDIRECT($F$1&amp;dbP!$D$2&amp;":"&amp;dbP!$D$2),"&lt;="&amp;AF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G277" s="1">
        <f ca="1">SUMIFS(INDIRECT($F$1&amp;$F277&amp;":"&amp;$F277),INDIRECT($F$1&amp;dbP!$D$2&amp;":"&amp;dbP!$D$2),"&gt;="&amp;AG$6,INDIRECT($F$1&amp;dbP!$D$2&amp;":"&amp;dbP!$D$2),"&lt;="&amp;AG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H277" s="1">
        <f ca="1">SUMIFS(INDIRECT($F$1&amp;$F277&amp;":"&amp;$F277),INDIRECT($F$1&amp;dbP!$D$2&amp;":"&amp;dbP!$D$2),"&gt;="&amp;AH$6,INDIRECT($F$1&amp;dbP!$D$2&amp;":"&amp;dbP!$D$2),"&lt;="&amp;AH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I277" s="1">
        <f ca="1">SUMIFS(INDIRECT($F$1&amp;$F277&amp;":"&amp;$F277),INDIRECT($F$1&amp;dbP!$D$2&amp;":"&amp;dbP!$D$2),"&gt;="&amp;AI$6,INDIRECT($F$1&amp;dbP!$D$2&amp;":"&amp;dbP!$D$2),"&lt;="&amp;AI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J277" s="1">
        <f ca="1">SUMIFS(INDIRECT($F$1&amp;$F277&amp;":"&amp;$F277),INDIRECT($F$1&amp;dbP!$D$2&amp;":"&amp;dbP!$D$2),"&gt;="&amp;AJ$6,INDIRECT($F$1&amp;dbP!$D$2&amp;":"&amp;dbP!$D$2),"&lt;="&amp;AJ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K277" s="1">
        <f ca="1">SUMIFS(INDIRECT($F$1&amp;$F277&amp;":"&amp;$F277),INDIRECT($F$1&amp;dbP!$D$2&amp;":"&amp;dbP!$D$2),"&gt;="&amp;AK$6,INDIRECT($F$1&amp;dbP!$D$2&amp;":"&amp;dbP!$D$2),"&lt;="&amp;AK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L277" s="1">
        <f ca="1">SUMIFS(INDIRECT($F$1&amp;$F277&amp;":"&amp;$F277),INDIRECT($F$1&amp;dbP!$D$2&amp;":"&amp;dbP!$D$2),"&gt;="&amp;AL$6,INDIRECT($F$1&amp;dbP!$D$2&amp;":"&amp;dbP!$D$2),"&lt;="&amp;AL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M277" s="1">
        <f ca="1">SUMIFS(INDIRECT($F$1&amp;$F277&amp;":"&amp;$F277),INDIRECT($F$1&amp;dbP!$D$2&amp;":"&amp;dbP!$D$2),"&gt;="&amp;AM$6,INDIRECT($F$1&amp;dbP!$D$2&amp;":"&amp;dbP!$D$2),"&lt;="&amp;AM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N277" s="1">
        <f ca="1">SUMIFS(INDIRECT($F$1&amp;$F277&amp;":"&amp;$F277),INDIRECT($F$1&amp;dbP!$D$2&amp;":"&amp;dbP!$D$2),"&gt;="&amp;AN$6,INDIRECT($F$1&amp;dbP!$D$2&amp;":"&amp;dbP!$D$2),"&lt;="&amp;AN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O277" s="1">
        <f ca="1">SUMIFS(INDIRECT($F$1&amp;$F277&amp;":"&amp;$F277),INDIRECT($F$1&amp;dbP!$D$2&amp;":"&amp;dbP!$D$2),"&gt;="&amp;AO$6,INDIRECT($F$1&amp;dbP!$D$2&amp;":"&amp;dbP!$D$2),"&lt;="&amp;AO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P277" s="1">
        <f ca="1">SUMIFS(INDIRECT($F$1&amp;$F277&amp;":"&amp;$F277),INDIRECT($F$1&amp;dbP!$D$2&amp;":"&amp;dbP!$D$2),"&gt;="&amp;AP$6,INDIRECT($F$1&amp;dbP!$D$2&amp;":"&amp;dbP!$D$2),"&lt;="&amp;AP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Q277" s="1">
        <f ca="1">SUMIFS(INDIRECT($F$1&amp;$F277&amp;":"&amp;$F277),INDIRECT($F$1&amp;dbP!$D$2&amp;":"&amp;dbP!$D$2),"&gt;="&amp;AQ$6,INDIRECT($F$1&amp;dbP!$D$2&amp;":"&amp;dbP!$D$2),"&lt;="&amp;AQ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R277" s="1">
        <f ca="1">SUMIFS(INDIRECT($F$1&amp;$F277&amp;":"&amp;$F277),INDIRECT($F$1&amp;dbP!$D$2&amp;":"&amp;dbP!$D$2),"&gt;="&amp;AR$6,INDIRECT($F$1&amp;dbP!$D$2&amp;":"&amp;dbP!$D$2),"&lt;="&amp;AR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S277" s="1">
        <f ca="1">SUMIFS(INDIRECT($F$1&amp;$F277&amp;":"&amp;$F277),INDIRECT($F$1&amp;dbP!$D$2&amp;":"&amp;dbP!$D$2),"&gt;="&amp;AS$6,INDIRECT($F$1&amp;dbP!$D$2&amp;":"&amp;dbP!$D$2),"&lt;="&amp;AS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T277" s="1">
        <f ca="1">SUMIFS(INDIRECT($F$1&amp;$F277&amp;":"&amp;$F277),INDIRECT($F$1&amp;dbP!$D$2&amp;":"&amp;dbP!$D$2),"&gt;="&amp;AT$6,INDIRECT($F$1&amp;dbP!$D$2&amp;":"&amp;dbP!$D$2),"&lt;="&amp;AT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U277" s="1">
        <f ca="1">SUMIFS(INDIRECT($F$1&amp;$F277&amp;":"&amp;$F277),INDIRECT($F$1&amp;dbP!$D$2&amp;":"&amp;dbP!$D$2),"&gt;="&amp;AU$6,INDIRECT($F$1&amp;dbP!$D$2&amp;":"&amp;dbP!$D$2),"&lt;="&amp;AU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V277" s="1">
        <f ca="1">SUMIFS(INDIRECT($F$1&amp;$F277&amp;":"&amp;$F277),INDIRECT($F$1&amp;dbP!$D$2&amp;":"&amp;dbP!$D$2),"&gt;="&amp;AV$6,INDIRECT($F$1&amp;dbP!$D$2&amp;":"&amp;dbP!$D$2),"&lt;="&amp;AV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W277" s="1">
        <f ca="1">SUMIFS(INDIRECT($F$1&amp;$F277&amp;":"&amp;$F277),INDIRECT($F$1&amp;dbP!$D$2&amp;":"&amp;dbP!$D$2),"&gt;="&amp;AW$6,INDIRECT($F$1&amp;dbP!$D$2&amp;":"&amp;dbP!$D$2),"&lt;="&amp;AW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X277" s="1">
        <f ca="1">SUMIFS(INDIRECT($F$1&amp;$F277&amp;":"&amp;$F277),INDIRECT($F$1&amp;dbP!$D$2&amp;":"&amp;dbP!$D$2),"&gt;="&amp;AX$6,INDIRECT($F$1&amp;dbP!$D$2&amp;":"&amp;dbP!$D$2),"&lt;="&amp;AX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Y277" s="1">
        <f ca="1">SUMIFS(INDIRECT($F$1&amp;$F277&amp;":"&amp;$F277),INDIRECT($F$1&amp;dbP!$D$2&amp;":"&amp;dbP!$D$2),"&gt;="&amp;AY$6,INDIRECT($F$1&amp;dbP!$D$2&amp;":"&amp;dbP!$D$2),"&lt;="&amp;AY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Z277" s="1">
        <f ca="1">SUMIFS(INDIRECT($F$1&amp;$F277&amp;":"&amp;$F277),INDIRECT($F$1&amp;dbP!$D$2&amp;":"&amp;dbP!$D$2),"&gt;="&amp;AZ$6,INDIRECT($F$1&amp;dbP!$D$2&amp;":"&amp;dbP!$D$2),"&lt;="&amp;AZ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A277" s="1">
        <f ca="1">SUMIFS(INDIRECT($F$1&amp;$F277&amp;":"&amp;$F277),INDIRECT($F$1&amp;dbP!$D$2&amp;":"&amp;dbP!$D$2),"&gt;="&amp;BA$6,INDIRECT($F$1&amp;dbP!$D$2&amp;":"&amp;dbP!$D$2),"&lt;="&amp;BA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B277" s="1">
        <f ca="1">SUMIFS(INDIRECT($F$1&amp;$F277&amp;":"&amp;$F277),INDIRECT($F$1&amp;dbP!$D$2&amp;":"&amp;dbP!$D$2),"&gt;="&amp;BB$6,INDIRECT($F$1&amp;dbP!$D$2&amp;":"&amp;dbP!$D$2),"&lt;="&amp;BB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C277" s="1">
        <f ca="1">SUMIFS(INDIRECT($F$1&amp;$F277&amp;":"&amp;$F277),INDIRECT($F$1&amp;dbP!$D$2&amp;":"&amp;dbP!$D$2),"&gt;="&amp;BC$6,INDIRECT($F$1&amp;dbP!$D$2&amp;":"&amp;dbP!$D$2),"&lt;="&amp;BC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D277" s="1">
        <f ca="1">SUMIFS(INDIRECT($F$1&amp;$F277&amp;":"&amp;$F277),INDIRECT($F$1&amp;dbP!$D$2&amp;":"&amp;dbP!$D$2),"&gt;="&amp;BD$6,INDIRECT($F$1&amp;dbP!$D$2&amp;":"&amp;dbP!$D$2),"&lt;="&amp;BD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E277" s="1">
        <f ca="1">SUMIFS(INDIRECT($F$1&amp;$F277&amp;":"&amp;$F277),INDIRECT($F$1&amp;dbP!$D$2&amp;":"&amp;dbP!$D$2),"&gt;="&amp;BE$6,INDIRECT($F$1&amp;dbP!$D$2&amp;":"&amp;dbP!$D$2),"&lt;="&amp;BE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</row>
    <row r="278" spans="2:57" x14ac:dyDescent="0.3">
      <c r="B278" s="1">
        <f>MAX(B$218:B277)+1</f>
        <v>65</v>
      </c>
      <c r="D278" s="1" t="str">
        <f ca="1">INDIRECT($B$1&amp;Items!T$2&amp;$B278)</f>
        <v>CF(-)</v>
      </c>
      <c r="F278" s="1" t="str">
        <f ca="1">INDIRECT($B$1&amp;Items!P$2&amp;$B278)</f>
        <v>AA</v>
      </c>
      <c r="H278" s="13" t="str">
        <f ca="1">INDIRECT($B$1&amp;Items!M$2&amp;$B278)</f>
        <v>Оплаты себестоимостных затрат</v>
      </c>
      <c r="I278" s="13" t="str">
        <f ca="1">IF(INDIRECT($B$1&amp;Items!N$2&amp;$B278)="",H278,INDIRECT($B$1&amp;Items!N$2&amp;$B278))</f>
        <v>Оплаты расходов этапа-4 бизнес-процесса</v>
      </c>
      <c r="J278" s="1" t="str">
        <f ca="1">IF(INDIRECT($B$1&amp;Items!O$2&amp;$B278)="",IF(H278&lt;&gt;I278,"  "&amp;I278,I278),"    "&amp;INDIRECT($B$1&amp;Items!O$2&amp;$B278))</f>
        <v xml:space="preserve">    Производственные затраты-33</v>
      </c>
      <c r="S278" s="1">
        <f ca="1">SUM($U278:INDIRECT(ADDRESS(ROW(),SUMIFS($1:$1,$5:$5,MAX($5:$5)))))</f>
        <v>943990.34994600015</v>
      </c>
      <c r="V278" s="1">
        <f ca="1">SUMIFS(INDIRECT($F$1&amp;$F278&amp;":"&amp;$F278),INDIRECT($F$1&amp;dbP!$D$2&amp;":"&amp;dbP!$D$2),"&gt;="&amp;V$6,INDIRECT($F$1&amp;dbP!$D$2&amp;":"&amp;dbP!$D$2),"&lt;="&amp;V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W278" s="1">
        <f ca="1">SUMIFS(INDIRECT($F$1&amp;$F278&amp;":"&amp;$F278),INDIRECT($F$1&amp;dbP!$D$2&amp;":"&amp;dbP!$D$2),"&gt;="&amp;W$6,INDIRECT($F$1&amp;dbP!$D$2&amp;":"&amp;dbP!$D$2),"&lt;="&amp;W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X278" s="1">
        <f ca="1">SUMIFS(INDIRECT($F$1&amp;$F278&amp;":"&amp;$F278),INDIRECT($F$1&amp;dbP!$D$2&amp;":"&amp;dbP!$D$2),"&gt;="&amp;X$6,INDIRECT($F$1&amp;dbP!$D$2&amp;":"&amp;dbP!$D$2),"&lt;="&amp;X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Y278" s="1">
        <f ca="1">SUMIFS(INDIRECT($F$1&amp;$F278&amp;":"&amp;$F278),INDIRECT($F$1&amp;dbP!$D$2&amp;":"&amp;dbP!$D$2),"&gt;="&amp;Y$6,INDIRECT($F$1&amp;dbP!$D$2&amp;":"&amp;dbP!$D$2),"&lt;="&amp;Y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943990.34994600015</v>
      </c>
      <c r="Z278" s="1">
        <f ca="1">SUMIFS(INDIRECT($F$1&amp;$F278&amp;":"&amp;$F278),INDIRECT($F$1&amp;dbP!$D$2&amp;":"&amp;dbP!$D$2),"&gt;="&amp;Z$6,INDIRECT($F$1&amp;dbP!$D$2&amp;":"&amp;dbP!$D$2),"&lt;="&amp;Z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A278" s="1">
        <f ca="1">SUMIFS(INDIRECT($F$1&amp;$F278&amp;":"&amp;$F278),INDIRECT($F$1&amp;dbP!$D$2&amp;":"&amp;dbP!$D$2),"&gt;="&amp;AA$6,INDIRECT($F$1&amp;dbP!$D$2&amp;":"&amp;dbP!$D$2),"&lt;="&amp;AA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B278" s="1">
        <f ca="1">SUMIFS(INDIRECT($F$1&amp;$F278&amp;":"&amp;$F278),INDIRECT($F$1&amp;dbP!$D$2&amp;":"&amp;dbP!$D$2),"&gt;="&amp;AB$6,INDIRECT($F$1&amp;dbP!$D$2&amp;":"&amp;dbP!$D$2),"&lt;="&amp;AB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C278" s="1">
        <f ca="1">SUMIFS(INDIRECT($F$1&amp;$F278&amp;":"&amp;$F278),INDIRECT($F$1&amp;dbP!$D$2&amp;":"&amp;dbP!$D$2),"&gt;="&amp;AC$6,INDIRECT($F$1&amp;dbP!$D$2&amp;":"&amp;dbP!$D$2),"&lt;="&amp;AC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D278" s="1">
        <f ca="1">SUMIFS(INDIRECT($F$1&amp;$F278&amp;":"&amp;$F278),INDIRECT($F$1&amp;dbP!$D$2&amp;":"&amp;dbP!$D$2),"&gt;="&amp;AD$6,INDIRECT($F$1&amp;dbP!$D$2&amp;":"&amp;dbP!$D$2),"&lt;="&amp;AD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E278" s="1">
        <f ca="1">SUMIFS(INDIRECT($F$1&amp;$F278&amp;":"&amp;$F278),INDIRECT($F$1&amp;dbP!$D$2&amp;":"&amp;dbP!$D$2),"&gt;="&amp;AE$6,INDIRECT($F$1&amp;dbP!$D$2&amp;":"&amp;dbP!$D$2),"&lt;="&amp;AE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F278" s="1">
        <f ca="1">SUMIFS(INDIRECT($F$1&amp;$F278&amp;":"&amp;$F278),INDIRECT($F$1&amp;dbP!$D$2&amp;":"&amp;dbP!$D$2),"&gt;="&amp;AF$6,INDIRECT($F$1&amp;dbP!$D$2&amp;":"&amp;dbP!$D$2),"&lt;="&amp;AF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G278" s="1">
        <f ca="1">SUMIFS(INDIRECT($F$1&amp;$F278&amp;":"&amp;$F278),INDIRECT($F$1&amp;dbP!$D$2&amp;":"&amp;dbP!$D$2),"&gt;="&amp;AG$6,INDIRECT($F$1&amp;dbP!$D$2&amp;":"&amp;dbP!$D$2),"&lt;="&amp;AG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H278" s="1">
        <f ca="1">SUMIFS(INDIRECT($F$1&amp;$F278&amp;":"&amp;$F278),INDIRECT($F$1&amp;dbP!$D$2&amp;":"&amp;dbP!$D$2),"&gt;="&amp;AH$6,INDIRECT($F$1&amp;dbP!$D$2&amp;":"&amp;dbP!$D$2),"&lt;="&amp;AH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I278" s="1">
        <f ca="1">SUMIFS(INDIRECT($F$1&amp;$F278&amp;":"&amp;$F278),INDIRECT($F$1&amp;dbP!$D$2&amp;":"&amp;dbP!$D$2),"&gt;="&amp;AI$6,INDIRECT($F$1&amp;dbP!$D$2&amp;":"&amp;dbP!$D$2),"&lt;="&amp;AI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J278" s="1">
        <f ca="1">SUMIFS(INDIRECT($F$1&amp;$F278&amp;":"&amp;$F278),INDIRECT($F$1&amp;dbP!$D$2&amp;":"&amp;dbP!$D$2),"&gt;="&amp;AJ$6,INDIRECT($F$1&amp;dbP!$D$2&amp;":"&amp;dbP!$D$2),"&lt;="&amp;AJ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K278" s="1">
        <f ca="1">SUMIFS(INDIRECT($F$1&amp;$F278&amp;":"&amp;$F278),INDIRECT($F$1&amp;dbP!$D$2&amp;":"&amp;dbP!$D$2),"&gt;="&amp;AK$6,INDIRECT($F$1&amp;dbP!$D$2&amp;":"&amp;dbP!$D$2),"&lt;="&amp;AK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L278" s="1">
        <f ca="1">SUMIFS(INDIRECT($F$1&amp;$F278&amp;":"&amp;$F278),INDIRECT($F$1&amp;dbP!$D$2&amp;":"&amp;dbP!$D$2),"&gt;="&amp;AL$6,INDIRECT($F$1&amp;dbP!$D$2&amp;":"&amp;dbP!$D$2),"&lt;="&amp;AL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M278" s="1">
        <f ca="1">SUMIFS(INDIRECT($F$1&amp;$F278&amp;":"&amp;$F278),INDIRECT($F$1&amp;dbP!$D$2&amp;":"&amp;dbP!$D$2),"&gt;="&amp;AM$6,INDIRECT($F$1&amp;dbP!$D$2&amp;":"&amp;dbP!$D$2),"&lt;="&amp;AM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N278" s="1">
        <f ca="1">SUMIFS(INDIRECT($F$1&amp;$F278&amp;":"&amp;$F278),INDIRECT($F$1&amp;dbP!$D$2&amp;":"&amp;dbP!$D$2),"&gt;="&amp;AN$6,INDIRECT($F$1&amp;dbP!$D$2&amp;":"&amp;dbP!$D$2),"&lt;="&amp;AN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O278" s="1">
        <f ca="1">SUMIFS(INDIRECT($F$1&amp;$F278&amp;":"&amp;$F278),INDIRECT($F$1&amp;dbP!$D$2&amp;":"&amp;dbP!$D$2),"&gt;="&amp;AO$6,INDIRECT($F$1&amp;dbP!$D$2&amp;":"&amp;dbP!$D$2),"&lt;="&amp;AO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P278" s="1">
        <f ca="1">SUMIFS(INDIRECT($F$1&amp;$F278&amp;":"&amp;$F278),INDIRECT($F$1&amp;dbP!$D$2&amp;":"&amp;dbP!$D$2),"&gt;="&amp;AP$6,INDIRECT($F$1&amp;dbP!$D$2&amp;":"&amp;dbP!$D$2),"&lt;="&amp;AP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Q278" s="1">
        <f ca="1">SUMIFS(INDIRECT($F$1&amp;$F278&amp;":"&amp;$F278),INDIRECT($F$1&amp;dbP!$D$2&amp;":"&amp;dbP!$D$2),"&gt;="&amp;AQ$6,INDIRECT($F$1&amp;dbP!$D$2&amp;":"&amp;dbP!$D$2),"&lt;="&amp;AQ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R278" s="1">
        <f ca="1">SUMIFS(INDIRECT($F$1&amp;$F278&amp;":"&amp;$F278),INDIRECT($F$1&amp;dbP!$D$2&amp;":"&amp;dbP!$D$2),"&gt;="&amp;AR$6,INDIRECT($F$1&amp;dbP!$D$2&amp;":"&amp;dbP!$D$2),"&lt;="&amp;AR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S278" s="1">
        <f ca="1">SUMIFS(INDIRECT($F$1&amp;$F278&amp;":"&amp;$F278),INDIRECT($F$1&amp;dbP!$D$2&amp;":"&amp;dbP!$D$2),"&gt;="&amp;AS$6,INDIRECT($F$1&amp;dbP!$D$2&amp;":"&amp;dbP!$D$2),"&lt;="&amp;AS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T278" s="1">
        <f ca="1">SUMIFS(INDIRECT($F$1&amp;$F278&amp;":"&amp;$F278),INDIRECT($F$1&amp;dbP!$D$2&amp;":"&amp;dbP!$D$2),"&gt;="&amp;AT$6,INDIRECT($F$1&amp;dbP!$D$2&amp;":"&amp;dbP!$D$2),"&lt;="&amp;AT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U278" s="1">
        <f ca="1">SUMIFS(INDIRECT($F$1&amp;$F278&amp;":"&amp;$F278),INDIRECT($F$1&amp;dbP!$D$2&amp;":"&amp;dbP!$D$2),"&gt;="&amp;AU$6,INDIRECT($F$1&amp;dbP!$D$2&amp;":"&amp;dbP!$D$2),"&lt;="&amp;AU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V278" s="1">
        <f ca="1">SUMIFS(INDIRECT($F$1&amp;$F278&amp;":"&amp;$F278),INDIRECT($F$1&amp;dbP!$D$2&amp;":"&amp;dbP!$D$2),"&gt;="&amp;AV$6,INDIRECT($F$1&amp;dbP!$D$2&amp;":"&amp;dbP!$D$2),"&lt;="&amp;AV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W278" s="1">
        <f ca="1">SUMIFS(INDIRECT($F$1&amp;$F278&amp;":"&amp;$F278),INDIRECT($F$1&amp;dbP!$D$2&amp;":"&amp;dbP!$D$2),"&gt;="&amp;AW$6,INDIRECT($F$1&amp;dbP!$D$2&amp;":"&amp;dbP!$D$2),"&lt;="&amp;AW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X278" s="1">
        <f ca="1">SUMIFS(INDIRECT($F$1&amp;$F278&amp;":"&amp;$F278),INDIRECT($F$1&amp;dbP!$D$2&amp;":"&amp;dbP!$D$2),"&gt;="&amp;AX$6,INDIRECT($F$1&amp;dbP!$D$2&amp;":"&amp;dbP!$D$2),"&lt;="&amp;AX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Y278" s="1">
        <f ca="1">SUMIFS(INDIRECT($F$1&amp;$F278&amp;":"&amp;$F278),INDIRECT($F$1&amp;dbP!$D$2&amp;":"&amp;dbP!$D$2),"&gt;="&amp;AY$6,INDIRECT($F$1&amp;dbP!$D$2&amp;":"&amp;dbP!$D$2),"&lt;="&amp;AY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Z278" s="1">
        <f ca="1">SUMIFS(INDIRECT($F$1&amp;$F278&amp;":"&amp;$F278),INDIRECT($F$1&amp;dbP!$D$2&amp;":"&amp;dbP!$D$2),"&gt;="&amp;AZ$6,INDIRECT($F$1&amp;dbP!$D$2&amp;":"&amp;dbP!$D$2),"&lt;="&amp;AZ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A278" s="1">
        <f ca="1">SUMIFS(INDIRECT($F$1&amp;$F278&amp;":"&amp;$F278),INDIRECT($F$1&amp;dbP!$D$2&amp;":"&amp;dbP!$D$2),"&gt;="&amp;BA$6,INDIRECT($F$1&amp;dbP!$D$2&amp;":"&amp;dbP!$D$2),"&lt;="&amp;BA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B278" s="1">
        <f ca="1">SUMIFS(INDIRECT($F$1&amp;$F278&amp;":"&amp;$F278),INDIRECT($F$1&amp;dbP!$D$2&amp;":"&amp;dbP!$D$2),"&gt;="&amp;BB$6,INDIRECT($F$1&amp;dbP!$D$2&amp;":"&amp;dbP!$D$2),"&lt;="&amp;BB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C278" s="1">
        <f ca="1">SUMIFS(INDIRECT($F$1&amp;$F278&amp;":"&amp;$F278),INDIRECT($F$1&amp;dbP!$D$2&amp;":"&amp;dbP!$D$2),"&gt;="&amp;BC$6,INDIRECT($F$1&amp;dbP!$D$2&amp;":"&amp;dbP!$D$2),"&lt;="&amp;BC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D278" s="1">
        <f ca="1">SUMIFS(INDIRECT($F$1&amp;$F278&amp;":"&amp;$F278),INDIRECT($F$1&amp;dbP!$D$2&amp;":"&amp;dbP!$D$2),"&gt;="&amp;BD$6,INDIRECT($F$1&amp;dbP!$D$2&amp;":"&amp;dbP!$D$2),"&lt;="&amp;BD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E278" s="1">
        <f ca="1">SUMIFS(INDIRECT($F$1&amp;$F278&amp;":"&amp;$F278),INDIRECT($F$1&amp;dbP!$D$2&amp;":"&amp;dbP!$D$2),"&gt;="&amp;BE$6,INDIRECT($F$1&amp;dbP!$D$2&amp;":"&amp;dbP!$D$2),"&lt;="&amp;BE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</row>
    <row r="279" spans="2:57" x14ac:dyDescent="0.3">
      <c r="B279" s="1">
        <f>MAX(B$218:B278)+1</f>
        <v>66</v>
      </c>
      <c r="D279" s="1" t="str">
        <f ca="1">INDIRECT($B$1&amp;Items!T$2&amp;$B279)</f>
        <v>CF(-)</v>
      </c>
      <c r="F279" s="1" t="str">
        <f ca="1">INDIRECT($B$1&amp;Items!P$2&amp;$B279)</f>
        <v>AA</v>
      </c>
      <c r="H279" s="13" t="str">
        <f ca="1">INDIRECT($B$1&amp;Items!M$2&amp;$B279)</f>
        <v>Оплаты себестоимостных затрат</v>
      </c>
      <c r="I279" s="13" t="str">
        <f ca="1">IF(INDIRECT($B$1&amp;Items!N$2&amp;$B279)="",H279,INDIRECT($B$1&amp;Items!N$2&amp;$B279))</f>
        <v>Оплаты расходов этапа-4 бизнес-процесса</v>
      </c>
      <c r="J279" s="1" t="str">
        <f ca="1">IF(INDIRECT($B$1&amp;Items!O$2&amp;$B279)="",IF(H279&lt;&gt;I279,"  "&amp;I279,I279),"    "&amp;INDIRECT($B$1&amp;Items!O$2&amp;$B279))</f>
        <v xml:space="preserve">    Производственные затраты-34</v>
      </c>
      <c r="S279" s="1">
        <f ca="1">SUM($U279:INDIRECT(ADDRESS(ROW(),SUMIFS($1:$1,$5:$5,MAX($5:$5)))))</f>
        <v>813460</v>
      </c>
      <c r="V279" s="1">
        <f ca="1">SUMIFS(INDIRECT($F$1&amp;$F279&amp;":"&amp;$F279),INDIRECT($F$1&amp;dbP!$D$2&amp;":"&amp;dbP!$D$2),"&gt;="&amp;V$6,INDIRECT($F$1&amp;dbP!$D$2&amp;":"&amp;dbP!$D$2),"&lt;="&amp;V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W279" s="1">
        <f ca="1">SUMIFS(INDIRECT($F$1&amp;$F279&amp;":"&amp;$F279),INDIRECT($F$1&amp;dbP!$D$2&amp;":"&amp;dbP!$D$2),"&gt;="&amp;W$6,INDIRECT($F$1&amp;dbP!$D$2&amp;":"&amp;dbP!$D$2),"&lt;="&amp;W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X279" s="1">
        <f ca="1">SUMIFS(INDIRECT($F$1&amp;$F279&amp;":"&amp;$F279),INDIRECT($F$1&amp;dbP!$D$2&amp;":"&amp;dbP!$D$2),"&gt;="&amp;X$6,INDIRECT($F$1&amp;dbP!$D$2&amp;":"&amp;dbP!$D$2),"&lt;="&amp;X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Y279" s="1">
        <f ca="1">SUMIFS(INDIRECT($F$1&amp;$F279&amp;":"&amp;$F279),INDIRECT($F$1&amp;dbP!$D$2&amp;":"&amp;dbP!$D$2),"&gt;="&amp;Y$6,INDIRECT($F$1&amp;dbP!$D$2&amp;":"&amp;dbP!$D$2),"&lt;="&amp;Y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244038</v>
      </c>
      <c r="Z279" s="1">
        <f ca="1">SUMIFS(INDIRECT($F$1&amp;$F279&amp;":"&amp;$F279),INDIRECT($F$1&amp;dbP!$D$2&amp;":"&amp;dbP!$D$2),"&gt;="&amp;Z$6,INDIRECT($F$1&amp;dbP!$D$2&amp;":"&amp;dbP!$D$2),"&lt;="&amp;Z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569422</v>
      </c>
      <c r="AA279" s="1">
        <f ca="1">SUMIFS(INDIRECT($F$1&amp;$F279&amp;":"&amp;$F279),INDIRECT($F$1&amp;dbP!$D$2&amp;":"&amp;dbP!$D$2),"&gt;="&amp;AA$6,INDIRECT($F$1&amp;dbP!$D$2&amp;":"&amp;dbP!$D$2),"&lt;="&amp;AA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B279" s="1">
        <f ca="1">SUMIFS(INDIRECT($F$1&amp;$F279&amp;":"&amp;$F279),INDIRECT($F$1&amp;dbP!$D$2&amp;":"&amp;dbP!$D$2),"&gt;="&amp;AB$6,INDIRECT($F$1&amp;dbP!$D$2&amp;":"&amp;dbP!$D$2),"&lt;="&amp;AB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C279" s="1">
        <f ca="1">SUMIFS(INDIRECT($F$1&amp;$F279&amp;":"&amp;$F279),INDIRECT($F$1&amp;dbP!$D$2&amp;":"&amp;dbP!$D$2),"&gt;="&amp;AC$6,INDIRECT($F$1&amp;dbP!$D$2&amp;":"&amp;dbP!$D$2),"&lt;="&amp;AC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D279" s="1">
        <f ca="1">SUMIFS(INDIRECT($F$1&amp;$F279&amp;":"&amp;$F279),INDIRECT($F$1&amp;dbP!$D$2&amp;":"&amp;dbP!$D$2),"&gt;="&amp;AD$6,INDIRECT($F$1&amp;dbP!$D$2&amp;":"&amp;dbP!$D$2),"&lt;="&amp;AD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E279" s="1">
        <f ca="1">SUMIFS(INDIRECT($F$1&amp;$F279&amp;":"&amp;$F279),INDIRECT($F$1&amp;dbP!$D$2&amp;":"&amp;dbP!$D$2),"&gt;="&amp;AE$6,INDIRECT($F$1&amp;dbP!$D$2&amp;":"&amp;dbP!$D$2),"&lt;="&amp;AE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F279" s="1">
        <f ca="1">SUMIFS(INDIRECT($F$1&amp;$F279&amp;":"&amp;$F279),INDIRECT($F$1&amp;dbP!$D$2&amp;":"&amp;dbP!$D$2),"&gt;="&amp;AF$6,INDIRECT($F$1&amp;dbP!$D$2&amp;":"&amp;dbP!$D$2),"&lt;="&amp;AF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G279" s="1">
        <f ca="1">SUMIFS(INDIRECT($F$1&amp;$F279&amp;":"&amp;$F279),INDIRECT($F$1&amp;dbP!$D$2&amp;":"&amp;dbP!$D$2),"&gt;="&amp;AG$6,INDIRECT($F$1&amp;dbP!$D$2&amp;":"&amp;dbP!$D$2),"&lt;="&amp;AG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H279" s="1">
        <f ca="1">SUMIFS(INDIRECT($F$1&amp;$F279&amp;":"&amp;$F279),INDIRECT($F$1&amp;dbP!$D$2&amp;":"&amp;dbP!$D$2),"&gt;="&amp;AH$6,INDIRECT($F$1&amp;dbP!$D$2&amp;":"&amp;dbP!$D$2),"&lt;="&amp;AH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I279" s="1">
        <f ca="1">SUMIFS(INDIRECT($F$1&amp;$F279&amp;":"&amp;$F279),INDIRECT($F$1&amp;dbP!$D$2&amp;":"&amp;dbP!$D$2),"&gt;="&amp;AI$6,INDIRECT($F$1&amp;dbP!$D$2&amp;":"&amp;dbP!$D$2),"&lt;="&amp;AI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J279" s="1">
        <f ca="1">SUMIFS(INDIRECT($F$1&amp;$F279&amp;":"&amp;$F279),INDIRECT($F$1&amp;dbP!$D$2&amp;":"&amp;dbP!$D$2),"&gt;="&amp;AJ$6,INDIRECT($F$1&amp;dbP!$D$2&amp;":"&amp;dbP!$D$2),"&lt;="&amp;AJ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K279" s="1">
        <f ca="1">SUMIFS(INDIRECT($F$1&amp;$F279&amp;":"&amp;$F279),INDIRECT($F$1&amp;dbP!$D$2&amp;":"&amp;dbP!$D$2),"&gt;="&amp;AK$6,INDIRECT($F$1&amp;dbP!$D$2&amp;":"&amp;dbP!$D$2),"&lt;="&amp;AK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L279" s="1">
        <f ca="1">SUMIFS(INDIRECT($F$1&amp;$F279&amp;":"&amp;$F279),INDIRECT($F$1&amp;dbP!$D$2&amp;":"&amp;dbP!$D$2),"&gt;="&amp;AL$6,INDIRECT($F$1&amp;dbP!$D$2&amp;":"&amp;dbP!$D$2),"&lt;="&amp;AL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M279" s="1">
        <f ca="1">SUMIFS(INDIRECT($F$1&amp;$F279&amp;":"&amp;$F279),INDIRECT($F$1&amp;dbP!$D$2&amp;":"&amp;dbP!$D$2),"&gt;="&amp;AM$6,INDIRECT($F$1&amp;dbP!$D$2&amp;":"&amp;dbP!$D$2),"&lt;="&amp;AM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N279" s="1">
        <f ca="1">SUMIFS(INDIRECT($F$1&amp;$F279&amp;":"&amp;$F279),INDIRECT($F$1&amp;dbP!$D$2&amp;":"&amp;dbP!$D$2),"&gt;="&amp;AN$6,INDIRECT($F$1&amp;dbP!$D$2&amp;":"&amp;dbP!$D$2),"&lt;="&amp;AN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O279" s="1">
        <f ca="1">SUMIFS(INDIRECT($F$1&amp;$F279&amp;":"&amp;$F279),INDIRECT($F$1&amp;dbP!$D$2&amp;":"&amp;dbP!$D$2),"&gt;="&amp;AO$6,INDIRECT($F$1&amp;dbP!$D$2&amp;":"&amp;dbP!$D$2),"&lt;="&amp;AO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P279" s="1">
        <f ca="1">SUMIFS(INDIRECT($F$1&amp;$F279&amp;":"&amp;$F279),INDIRECT($F$1&amp;dbP!$D$2&amp;":"&amp;dbP!$D$2),"&gt;="&amp;AP$6,INDIRECT($F$1&amp;dbP!$D$2&amp;":"&amp;dbP!$D$2),"&lt;="&amp;AP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Q279" s="1">
        <f ca="1">SUMIFS(INDIRECT($F$1&amp;$F279&amp;":"&amp;$F279),INDIRECT($F$1&amp;dbP!$D$2&amp;":"&amp;dbP!$D$2),"&gt;="&amp;AQ$6,INDIRECT($F$1&amp;dbP!$D$2&amp;":"&amp;dbP!$D$2),"&lt;="&amp;AQ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R279" s="1">
        <f ca="1">SUMIFS(INDIRECT($F$1&amp;$F279&amp;":"&amp;$F279),INDIRECT($F$1&amp;dbP!$D$2&amp;":"&amp;dbP!$D$2),"&gt;="&amp;AR$6,INDIRECT($F$1&amp;dbP!$D$2&amp;":"&amp;dbP!$D$2),"&lt;="&amp;AR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S279" s="1">
        <f ca="1">SUMIFS(INDIRECT($F$1&amp;$F279&amp;":"&amp;$F279),INDIRECT($F$1&amp;dbP!$D$2&amp;":"&amp;dbP!$D$2),"&gt;="&amp;AS$6,INDIRECT($F$1&amp;dbP!$D$2&amp;":"&amp;dbP!$D$2),"&lt;="&amp;AS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T279" s="1">
        <f ca="1">SUMIFS(INDIRECT($F$1&amp;$F279&amp;":"&amp;$F279),INDIRECT($F$1&amp;dbP!$D$2&amp;":"&amp;dbP!$D$2),"&gt;="&amp;AT$6,INDIRECT($F$1&amp;dbP!$D$2&amp;":"&amp;dbP!$D$2),"&lt;="&amp;AT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U279" s="1">
        <f ca="1">SUMIFS(INDIRECT($F$1&amp;$F279&amp;":"&amp;$F279),INDIRECT($F$1&amp;dbP!$D$2&amp;":"&amp;dbP!$D$2),"&gt;="&amp;AU$6,INDIRECT($F$1&amp;dbP!$D$2&amp;":"&amp;dbP!$D$2),"&lt;="&amp;AU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V279" s="1">
        <f ca="1">SUMIFS(INDIRECT($F$1&amp;$F279&amp;":"&amp;$F279),INDIRECT($F$1&amp;dbP!$D$2&amp;":"&amp;dbP!$D$2),"&gt;="&amp;AV$6,INDIRECT($F$1&amp;dbP!$D$2&amp;":"&amp;dbP!$D$2),"&lt;="&amp;AV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W279" s="1">
        <f ca="1">SUMIFS(INDIRECT($F$1&amp;$F279&amp;":"&amp;$F279),INDIRECT($F$1&amp;dbP!$D$2&amp;":"&amp;dbP!$D$2),"&gt;="&amp;AW$6,INDIRECT($F$1&amp;dbP!$D$2&amp;":"&amp;dbP!$D$2),"&lt;="&amp;AW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X279" s="1">
        <f ca="1">SUMIFS(INDIRECT($F$1&amp;$F279&amp;":"&amp;$F279),INDIRECT($F$1&amp;dbP!$D$2&amp;":"&amp;dbP!$D$2),"&gt;="&amp;AX$6,INDIRECT($F$1&amp;dbP!$D$2&amp;":"&amp;dbP!$D$2),"&lt;="&amp;AX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Y279" s="1">
        <f ca="1">SUMIFS(INDIRECT($F$1&amp;$F279&amp;":"&amp;$F279),INDIRECT($F$1&amp;dbP!$D$2&amp;":"&amp;dbP!$D$2),"&gt;="&amp;AY$6,INDIRECT($F$1&amp;dbP!$D$2&amp;":"&amp;dbP!$D$2),"&lt;="&amp;AY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Z279" s="1">
        <f ca="1">SUMIFS(INDIRECT($F$1&amp;$F279&amp;":"&amp;$F279),INDIRECT($F$1&amp;dbP!$D$2&amp;":"&amp;dbP!$D$2),"&gt;="&amp;AZ$6,INDIRECT($F$1&amp;dbP!$D$2&amp;":"&amp;dbP!$D$2),"&lt;="&amp;AZ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A279" s="1">
        <f ca="1">SUMIFS(INDIRECT($F$1&amp;$F279&amp;":"&amp;$F279),INDIRECT($F$1&amp;dbP!$D$2&amp;":"&amp;dbP!$D$2),"&gt;="&amp;BA$6,INDIRECT($F$1&amp;dbP!$D$2&amp;":"&amp;dbP!$D$2),"&lt;="&amp;BA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B279" s="1">
        <f ca="1">SUMIFS(INDIRECT($F$1&amp;$F279&amp;":"&amp;$F279),INDIRECT($F$1&amp;dbP!$D$2&amp;":"&amp;dbP!$D$2),"&gt;="&amp;BB$6,INDIRECT($F$1&amp;dbP!$D$2&amp;":"&amp;dbP!$D$2),"&lt;="&amp;BB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C279" s="1">
        <f ca="1">SUMIFS(INDIRECT($F$1&amp;$F279&amp;":"&amp;$F279),INDIRECT($F$1&amp;dbP!$D$2&amp;":"&amp;dbP!$D$2),"&gt;="&amp;BC$6,INDIRECT($F$1&amp;dbP!$D$2&amp;":"&amp;dbP!$D$2),"&lt;="&amp;BC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D279" s="1">
        <f ca="1">SUMIFS(INDIRECT($F$1&amp;$F279&amp;":"&amp;$F279),INDIRECT($F$1&amp;dbP!$D$2&amp;":"&amp;dbP!$D$2),"&gt;="&amp;BD$6,INDIRECT($F$1&amp;dbP!$D$2&amp;":"&amp;dbP!$D$2),"&lt;="&amp;BD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E279" s="1">
        <f ca="1">SUMIFS(INDIRECT($F$1&amp;$F279&amp;":"&amp;$F279),INDIRECT($F$1&amp;dbP!$D$2&amp;":"&amp;dbP!$D$2),"&gt;="&amp;BE$6,INDIRECT($F$1&amp;dbP!$D$2&amp;":"&amp;dbP!$D$2),"&lt;="&amp;BE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</row>
    <row r="280" spans="2:57" x14ac:dyDescent="0.3">
      <c r="B280" s="1">
        <f>MAX(B$218:B279)+1</f>
        <v>67</v>
      </c>
      <c r="D280" s="1" t="str">
        <f ca="1">INDIRECT($B$1&amp;Items!T$2&amp;$B280)</f>
        <v>CF(-)</v>
      </c>
      <c r="F280" s="1" t="str">
        <f ca="1">INDIRECT($B$1&amp;Items!P$2&amp;$B280)</f>
        <v>AA</v>
      </c>
      <c r="H280" s="13" t="str">
        <f ca="1">INDIRECT($B$1&amp;Items!M$2&amp;$B280)</f>
        <v>Оплаты себестоимостных затрат</v>
      </c>
      <c r="I280" s="13" t="str">
        <f ca="1">IF(INDIRECT($B$1&amp;Items!N$2&amp;$B280)="",H280,INDIRECT($B$1&amp;Items!N$2&amp;$B280))</f>
        <v>Оплаты расходов этапа-4 бизнес-процесса</v>
      </c>
      <c r="J280" s="1" t="str">
        <f ca="1">IF(INDIRECT($B$1&amp;Items!O$2&amp;$B280)="",IF(H280&lt;&gt;I280,"  "&amp;I280,I280),"    "&amp;INDIRECT($B$1&amp;Items!O$2&amp;$B280))</f>
        <v xml:space="preserve">    Производственные затраты-35</v>
      </c>
      <c r="S280" s="1">
        <f ca="1">SUM($U280:INDIRECT(ADDRESS(ROW(),SUMIFS($1:$1,$5:$5,MAX($5:$5)))))</f>
        <v>748332</v>
      </c>
      <c r="V280" s="1">
        <f ca="1">SUMIFS(INDIRECT($F$1&amp;$F280&amp;":"&amp;$F280),INDIRECT($F$1&amp;dbP!$D$2&amp;":"&amp;dbP!$D$2),"&gt;="&amp;V$6,INDIRECT($F$1&amp;dbP!$D$2&amp;":"&amp;dbP!$D$2),"&lt;="&amp;V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W280" s="1">
        <f ca="1">SUMIFS(INDIRECT($F$1&amp;$F280&amp;":"&amp;$F280),INDIRECT($F$1&amp;dbP!$D$2&amp;":"&amp;dbP!$D$2),"&gt;="&amp;W$6,INDIRECT($F$1&amp;dbP!$D$2&amp;":"&amp;dbP!$D$2),"&lt;="&amp;W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X280" s="1">
        <f ca="1">SUMIFS(INDIRECT($F$1&amp;$F280&amp;":"&amp;$F280),INDIRECT($F$1&amp;dbP!$D$2&amp;":"&amp;dbP!$D$2),"&gt;="&amp;X$6,INDIRECT($F$1&amp;dbP!$D$2&amp;":"&amp;dbP!$D$2),"&lt;="&amp;X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Y280" s="1">
        <f ca="1">SUMIFS(INDIRECT($F$1&amp;$F280&amp;":"&amp;$F280),INDIRECT($F$1&amp;dbP!$D$2&amp;":"&amp;dbP!$D$2),"&gt;="&amp;Y$6,INDIRECT($F$1&amp;dbP!$D$2&amp;":"&amp;dbP!$D$2),"&lt;="&amp;Y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374166</v>
      </c>
      <c r="Z280" s="1">
        <f ca="1">SUMIFS(INDIRECT($F$1&amp;$F280&amp;":"&amp;$F280),INDIRECT($F$1&amp;dbP!$D$2&amp;":"&amp;dbP!$D$2),"&gt;="&amp;Z$6,INDIRECT($F$1&amp;dbP!$D$2&amp;":"&amp;dbP!$D$2),"&lt;="&amp;Z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A280" s="1">
        <f ca="1">SUMIFS(INDIRECT($F$1&amp;$F280&amp;":"&amp;$F280),INDIRECT($F$1&amp;dbP!$D$2&amp;":"&amp;dbP!$D$2),"&gt;="&amp;AA$6,INDIRECT($F$1&amp;dbP!$D$2&amp;":"&amp;dbP!$D$2),"&lt;="&amp;AA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B280" s="1">
        <f ca="1">SUMIFS(INDIRECT($F$1&amp;$F280&amp;":"&amp;$F280),INDIRECT($F$1&amp;dbP!$D$2&amp;":"&amp;dbP!$D$2),"&gt;="&amp;AB$6,INDIRECT($F$1&amp;dbP!$D$2&amp;":"&amp;dbP!$D$2),"&lt;="&amp;AB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374166</v>
      </c>
      <c r="AC280" s="1">
        <f ca="1">SUMIFS(INDIRECT($F$1&amp;$F280&amp;":"&amp;$F280),INDIRECT($F$1&amp;dbP!$D$2&amp;":"&amp;dbP!$D$2),"&gt;="&amp;AC$6,INDIRECT($F$1&amp;dbP!$D$2&amp;":"&amp;dbP!$D$2),"&lt;="&amp;AC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D280" s="1">
        <f ca="1">SUMIFS(INDIRECT($F$1&amp;$F280&amp;":"&amp;$F280),INDIRECT($F$1&amp;dbP!$D$2&amp;":"&amp;dbP!$D$2),"&gt;="&amp;AD$6,INDIRECT($F$1&amp;dbP!$D$2&amp;":"&amp;dbP!$D$2),"&lt;="&amp;AD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E280" s="1">
        <f ca="1">SUMIFS(INDIRECT($F$1&amp;$F280&amp;":"&amp;$F280),INDIRECT($F$1&amp;dbP!$D$2&amp;":"&amp;dbP!$D$2),"&gt;="&amp;AE$6,INDIRECT($F$1&amp;dbP!$D$2&amp;":"&amp;dbP!$D$2),"&lt;="&amp;AE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F280" s="1">
        <f ca="1">SUMIFS(INDIRECT($F$1&amp;$F280&amp;":"&amp;$F280),INDIRECT($F$1&amp;dbP!$D$2&amp;":"&amp;dbP!$D$2),"&gt;="&amp;AF$6,INDIRECT($F$1&amp;dbP!$D$2&amp;":"&amp;dbP!$D$2),"&lt;="&amp;AF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G280" s="1">
        <f ca="1">SUMIFS(INDIRECT($F$1&amp;$F280&amp;":"&amp;$F280),INDIRECT($F$1&amp;dbP!$D$2&amp;":"&amp;dbP!$D$2),"&gt;="&amp;AG$6,INDIRECT($F$1&amp;dbP!$D$2&amp;":"&amp;dbP!$D$2),"&lt;="&amp;AG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H280" s="1">
        <f ca="1">SUMIFS(INDIRECT($F$1&amp;$F280&amp;":"&amp;$F280),INDIRECT($F$1&amp;dbP!$D$2&amp;":"&amp;dbP!$D$2),"&gt;="&amp;AH$6,INDIRECT($F$1&amp;dbP!$D$2&amp;":"&amp;dbP!$D$2),"&lt;="&amp;AH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I280" s="1">
        <f ca="1">SUMIFS(INDIRECT($F$1&amp;$F280&amp;":"&amp;$F280),INDIRECT($F$1&amp;dbP!$D$2&amp;":"&amp;dbP!$D$2),"&gt;="&amp;AI$6,INDIRECT($F$1&amp;dbP!$D$2&amp;":"&amp;dbP!$D$2),"&lt;="&amp;AI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J280" s="1">
        <f ca="1">SUMIFS(INDIRECT($F$1&amp;$F280&amp;":"&amp;$F280),INDIRECT($F$1&amp;dbP!$D$2&amp;":"&amp;dbP!$D$2),"&gt;="&amp;AJ$6,INDIRECT($F$1&amp;dbP!$D$2&amp;":"&amp;dbP!$D$2),"&lt;="&amp;AJ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K280" s="1">
        <f ca="1">SUMIFS(INDIRECT($F$1&amp;$F280&amp;":"&amp;$F280),INDIRECT($F$1&amp;dbP!$D$2&amp;":"&amp;dbP!$D$2),"&gt;="&amp;AK$6,INDIRECT($F$1&amp;dbP!$D$2&amp;":"&amp;dbP!$D$2),"&lt;="&amp;AK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L280" s="1">
        <f ca="1">SUMIFS(INDIRECT($F$1&amp;$F280&amp;":"&amp;$F280),INDIRECT($F$1&amp;dbP!$D$2&amp;":"&amp;dbP!$D$2),"&gt;="&amp;AL$6,INDIRECT($F$1&amp;dbP!$D$2&amp;":"&amp;dbP!$D$2),"&lt;="&amp;AL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M280" s="1">
        <f ca="1">SUMIFS(INDIRECT($F$1&amp;$F280&amp;":"&amp;$F280),INDIRECT($F$1&amp;dbP!$D$2&amp;":"&amp;dbP!$D$2),"&gt;="&amp;AM$6,INDIRECT($F$1&amp;dbP!$D$2&amp;":"&amp;dbP!$D$2),"&lt;="&amp;AM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N280" s="1">
        <f ca="1">SUMIFS(INDIRECT($F$1&amp;$F280&amp;":"&amp;$F280),INDIRECT($F$1&amp;dbP!$D$2&amp;":"&amp;dbP!$D$2),"&gt;="&amp;AN$6,INDIRECT($F$1&amp;dbP!$D$2&amp;":"&amp;dbP!$D$2),"&lt;="&amp;AN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O280" s="1">
        <f ca="1">SUMIFS(INDIRECT($F$1&amp;$F280&amp;":"&amp;$F280),INDIRECT($F$1&amp;dbP!$D$2&amp;":"&amp;dbP!$D$2),"&gt;="&amp;AO$6,INDIRECT($F$1&amp;dbP!$D$2&amp;":"&amp;dbP!$D$2),"&lt;="&amp;AO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P280" s="1">
        <f ca="1">SUMIFS(INDIRECT($F$1&amp;$F280&amp;":"&amp;$F280),INDIRECT($F$1&amp;dbP!$D$2&amp;":"&amp;dbP!$D$2),"&gt;="&amp;AP$6,INDIRECT($F$1&amp;dbP!$D$2&amp;":"&amp;dbP!$D$2),"&lt;="&amp;AP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Q280" s="1">
        <f ca="1">SUMIFS(INDIRECT($F$1&amp;$F280&amp;":"&amp;$F280),INDIRECT($F$1&amp;dbP!$D$2&amp;":"&amp;dbP!$D$2),"&gt;="&amp;AQ$6,INDIRECT($F$1&amp;dbP!$D$2&amp;":"&amp;dbP!$D$2),"&lt;="&amp;AQ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R280" s="1">
        <f ca="1">SUMIFS(INDIRECT($F$1&amp;$F280&amp;":"&amp;$F280),INDIRECT($F$1&amp;dbP!$D$2&amp;":"&amp;dbP!$D$2),"&gt;="&amp;AR$6,INDIRECT($F$1&amp;dbP!$D$2&amp;":"&amp;dbP!$D$2),"&lt;="&amp;AR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S280" s="1">
        <f ca="1">SUMIFS(INDIRECT($F$1&amp;$F280&amp;":"&amp;$F280),INDIRECT($F$1&amp;dbP!$D$2&amp;":"&amp;dbP!$D$2),"&gt;="&amp;AS$6,INDIRECT($F$1&amp;dbP!$D$2&amp;":"&amp;dbP!$D$2),"&lt;="&amp;AS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T280" s="1">
        <f ca="1">SUMIFS(INDIRECT($F$1&amp;$F280&amp;":"&amp;$F280),INDIRECT($F$1&amp;dbP!$D$2&amp;":"&amp;dbP!$D$2),"&gt;="&amp;AT$6,INDIRECT($F$1&amp;dbP!$D$2&amp;":"&amp;dbP!$D$2),"&lt;="&amp;AT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U280" s="1">
        <f ca="1">SUMIFS(INDIRECT($F$1&amp;$F280&amp;":"&amp;$F280),INDIRECT($F$1&amp;dbP!$D$2&amp;":"&amp;dbP!$D$2),"&gt;="&amp;AU$6,INDIRECT($F$1&amp;dbP!$D$2&amp;":"&amp;dbP!$D$2),"&lt;="&amp;AU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V280" s="1">
        <f ca="1">SUMIFS(INDIRECT($F$1&amp;$F280&amp;":"&amp;$F280),INDIRECT($F$1&amp;dbP!$D$2&amp;":"&amp;dbP!$D$2),"&gt;="&amp;AV$6,INDIRECT($F$1&amp;dbP!$D$2&amp;":"&amp;dbP!$D$2),"&lt;="&amp;AV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W280" s="1">
        <f ca="1">SUMIFS(INDIRECT($F$1&amp;$F280&amp;":"&amp;$F280),INDIRECT($F$1&amp;dbP!$D$2&amp;":"&amp;dbP!$D$2),"&gt;="&amp;AW$6,INDIRECT($F$1&amp;dbP!$D$2&amp;":"&amp;dbP!$D$2),"&lt;="&amp;AW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X280" s="1">
        <f ca="1">SUMIFS(INDIRECT($F$1&amp;$F280&amp;":"&amp;$F280),INDIRECT($F$1&amp;dbP!$D$2&amp;":"&amp;dbP!$D$2),"&gt;="&amp;AX$6,INDIRECT($F$1&amp;dbP!$D$2&amp;":"&amp;dbP!$D$2),"&lt;="&amp;AX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Y280" s="1">
        <f ca="1">SUMIFS(INDIRECT($F$1&amp;$F280&amp;":"&amp;$F280),INDIRECT($F$1&amp;dbP!$D$2&amp;":"&amp;dbP!$D$2),"&gt;="&amp;AY$6,INDIRECT($F$1&amp;dbP!$D$2&amp;":"&amp;dbP!$D$2),"&lt;="&amp;AY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Z280" s="1">
        <f ca="1">SUMIFS(INDIRECT($F$1&amp;$F280&amp;":"&amp;$F280),INDIRECT($F$1&amp;dbP!$D$2&amp;":"&amp;dbP!$D$2),"&gt;="&amp;AZ$6,INDIRECT($F$1&amp;dbP!$D$2&amp;":"&amp;dbP!$D$2),"&lt;="&amp;AZ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A280" s="1">
        <f ca="1">SUMIFS(INDIRECT($F$1&amp;$F280&amp;":"&amp;$F280),INDIRECT($F$1&amp;dbP!$D$2&amp;":"&amp;dbP!$D$2),"&gt;="&amp;BA$6,INDIRECT($F$1&amp;dbP!$D$2&amp;":"&amp;dbP!$D$2),"&lt;="&amp;BA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B280" s="1">
        <f ca="1">SUMIFS(INDIRECT($F$1&amp;$F280&amp;":"&amp;$F280),INDIRECT($F$1&amp;dbP!$D$2&amp;":"&amp;dbP!$D$2),"&gt;="&amp;BB$6,INDIRECT($F$1&amp;dbP!$D$2&amp;":"&amp;dbP!$D$2),"&lt;="&amp;BB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C280" s="1">
        <f ca="1">SUMIFS(INDIRECT($F$1&amp;$F280&amp;":"&amp;$F280),INDIRECT($F$1&amp;dbP!$D$2&amp;":"&amp;dbP!$D$2),"&gt;="&amp;BC$6,INDIRECT($F$1&amp;dbP!$D$2&amp;":"&amp;dbP!$D$2),"&lt;="&amp;BC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D280" s="1">
        <f ca="1">SUMIFS(INDIRECT($F$1&amp;$F280&amp;":"&amp;$F280),INDIRECT($F$1&amp;dbP!$D$2&amp;":"&amp;dbP!$D$2),"&gt;="&amp;BD$6,INDIRECT($F$1&amp;dbP!$D$2&amp;":"&amp;dbP!$D$2),"&lt;="&amp;BD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E280" s="1">
        <f ca="1">SUMIFS(INDIRECT($F$1&amp;$F280&amp;":"&amp;$F280),INDIRECT($F$1&amp;dbP!$D$2&amp;":"&amp;dbP!$D$2),"&gt;="&amp;BE$6,INDIRECT($F$1&amp;dbP!$D$2&amp;":"&amp;dbP!$D$2),"&lt;="&amp;BE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</row>
    <row r="281" spans="2:57" x14ac:dyDescent="0.3">
      <c r="B281" s="1">
        <f>MAX(B$218:B280)+1</f>
        <v>68</v>
      </c>
      <c r="D281" s="1" t="str">
        <f ca="1">INDIRECT($B$1&amp;Items!T$2&amp;$B281)</f>
        <v>CF(-)</v>
      </c>
      <c r="F281" s="1" t="str">
        <f ca="1">INDIRECT($B$1&amp;Items!P$2&amp;$B281)</f>
        <v>AA</v>
      </c>
      <c r="H281" s="13" t="str">
        <f ca="1">INDIRECT($B$1&amp;Items!M$2&amp;$B281)</f>
        <v>Оплаты себестоимостных затрат</v>
      </c>
      <c r="I281" s="13" t="str">
        <f ca="1">IF(INDIRECT($B$1&amp;Items!N$2&amp;$B281)="",H281,INDIRECT($B$1&amp;Items!N$2&amp;$B281))</f>
        <v>Оплаты расходов этапа-4 бизнес-процесса</v>
      </c>
      <c r="J281" s="1" t="str">
        <f ca="1">IF(INDIRECT($B$1&amp;Items!O$2&amp;$B281)="",IF(H281&lt;&gt;I281,"  "&amp;I281,I281),"    "&amp;INDIRECT($B$1&amp;Items!O$2&amp;$B281))</f>
        <v xml:space="preserve">    Производственные затраты-36</v>
      </c>
      <c r="S281" s="1">
        <f ca="1">SUM($U281:INDIRECT(ADDRESS(ROW(),SUMIFS($1:$1,$5:$5,MAX($5:$5)))))</f>
        <v>842058</v>
      </c>
      <c r="V281" s="1">
        <f ca="1">SUMIFS(INDIRECT($F$1&amp;$F281&amp;":"&amp;$F281),INDIRECT($F$1&amp;dbP!$D$2&amp;":"&amp;dbP!$D$2),"&gt;="&amp;V$6,INDIRECT($F$1&amp;dbP!$D$2&amp;":"&amp;dbP!$D$2),"&lt;="&amp;V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W281" s="1">
        <f ca="1">SUMIFS(INDIRECT($F$1&amp;$F281&amp;":"&amp;$F281),INDIRECT($F$1&amp;dbP!$D$2&amp;":"&amp;dbP!$D$2),"&gt;="&amp;W$6,INDIRECT($F$1&amp;dbP!$D$2&amp;":"&amp;dbP!$D$2),"&lt;="&amp;W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X281" s="1">
        <f ca="1">SUMIFS(INDIRECT($F$1&amp;$F281&amp;":"&amp;$F281),INDIRECT($F$1&amp;dbP!$D$2&amp;":"&amp;dbP!$D$2),"&gt;="&amp;X$6,INDIRECT($F$1&amp;dbP!$D$2&amp;":"&amp;dbP!$D$2),"&lt;="&amp;X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Y281" s="1">
        <f ca="1">SUMIFS(INDIRECT($F$1&amp;$F281&amp;":"&amp;$F281),INDIRECT($F$1&amp;dbP!$D$2&amp;":"&amp;dbP!$D$2),"&gt;="&amp;Y$6,INDIRECT($F$1&amp;dbP!$D$2&amp;":"&amp;dbP!$D$2),"&lt;="&amp;Y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Z281" s="1">
        <f ca="1">SUMIFS(INDIRECT($F$1&amp;$F281&amp;":"&amp;$F281),INDIRECT($F$1&amp;dbP!$D$2&amp;":"&amp;dbP!$D$2),"&gt;="&amp;Z$6,INDIRECT($F$1&amp;dbP!$D$2&amp;":"&amp;dbP!$D$2),"&lt;="&amp;Z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589440.6</v>
      </c>
      <c r="AA281" s="1">
        <f ca="1">SUMIFS(INDIRECT($F$1&amp;$F281&amp;":"&amp;$F281),INDIRECT($F$1&amp;dbP!$D$2&amp;":"&amp;dbP!$D$2),"&gt;="&amp;AA$6,INDIRECT($F$1&amp;dbP!$D$2&amp;":"&amp;dbP!$D$2),"&lt;="&amp;AA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252617.40000000002</v>
      </c>
      <c r="AB281" s="1">
        <f ca="1">SUMIFS(INDIRECT($F$1&amp;$F281&amp;":"&amp;$F281),INDIRECT($F$1&amp;dbP!$D$2&amp;":"&amp;dbP!$D$2),"&gt;="&amp;AB$6,INDIRECT($F$1&amp;dbP!$D$2&amp;":"&amp;dbP!$D$2),"&lt;="&amp;AB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C281" s="1">
        <f ca="1">SUMIFS(INDIRECT($F$1&amp;$F281&amp;":"&amp;$F281),INDIRECT($F$1&amp;dbP!$D$2&amp;":"&amp;dbP!$D$2),"&gt;="&amp;AC$6,INDIRECT($F$1&amp;dbP!$D$2&amp;":"&amp;dbP!$D$2),"&lt;="&amp;AC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D281" s="1">
        <f ca="1">SUMIFS(INDIRECT($F$1&amp;$F281&amp;":"&amp;$F281),INDIRECT($F$1&amp;dbP!$D$2&amp;":"&amp;dbP!$D$2),"&gt;="&amp;AD$6,INDIRECT($F$1&amp;dbP!$D$2&amp;":"&amp;dbP!$D$2),"&lt;="&amp;AD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E281" s="1">
        <f ca="1">SUMIFS(INDIRECT($F$1&amp;$F281&amp;":"&amp;$F281),INDIRECT($F$1&amp;dbP!$D$2&amp;":"&amp;dbP!$D$2),"&gt;="&amp;AE$6,INDIRECT($F$1&amp;dbP!$D$2&amp;":"&amp;dbP!$D$2),"&lt;="&amp;AE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F281" s="1">
        <f ca="1">SUMIFS(INDIRECT($F$1&amp;$F281&amp;":"&amp;$F281),INDIRECT($F$1&amp;dbP!$D$2&amp;":"&amp;dbP!$D$2),"&gt;="&amp;AF$6,INDIRECT($F$1&amp;dbP!$D$2&amp;":"&amp;dbP!$D$2),"&lt;="&amp;AF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G281" s="1">
        <f ca="1">SUMIFS(INDIRECT($F$1&amp;$F281&amp;":"&amp;$F281),INDIRECT($F$1&amp;dbP!$D$2&amp;":"&amp;dbP!$D$2),"&gt;="&amp;AG$6,INDIRECT($F$1&amp;dbP!$D$2&amp;":"&amp;dbP!$D$2),"&lt;="&amp;AG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H281" s="1">
        <f ca="1">SUMIFS(INDIRECT($F$1&amp;$F281&amp;":"&amp;$F281),INDIRECT($F$1&amp;dbP!$D$2&amp;":"&amp;dbP!$D$2),"&gt;="&amp;AH$6,INDIRECT($F$1&amp;dbP!$D$2&amp;":"&amp;dbP!$D$2),"&lt;="&amp;AH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I281" s="1">
        <f ca="1">SUMIFS(INDIRECT($F$1&amp;$F281&amp;":"&amp;$F281),INDIRECT($F$1&amp;dbP!$D$2&amp;":"&amp;dbP!$D$2),"&gt;="&amp;AI$6,INDIRECT($F$1&amp;dbP!$D$2&amp;":"&amp;dbP!$D$2),"&lt;="&amp;AI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J281" s="1">
        <f ca="1">SUMIFS(INDIRECT($F$1&amp;$F281&amp;":"&amp;$F281),INDIRECT($F$1&amp;dbP!$D$2&amp;":"&amp;dbP!$D$2),"&gt;="&amp;AJ$6,INDIRECT($F$1&amp;dbP!$D$2&amp;":"&amp;dbP!$D$2),"&lt;="&amp;AJ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K281" s="1">
        <f ca="1">SUMIFS(INDIRECT($F$1&amp;$F281&amp;":"&amp;$F281),INDIRECT($F$1&amp;dbP!$D$2&amp;":"&amp;dbP!$D$2),"&gt;="&amp;AK$6,INDIRECT($F$1&amp;dbP!$D$2&amp;":"&amp;dbP!$D$2),"&lt;="&amp;AK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L281" s="1">
        <f ca="1">SUMIFS(INDIRECT($F$1&amp;$F281&amp;":"&amp;$F281),INDIRECT($F$1&amp;dbP!$D$2&amp;":"&amp;dbP!$D$2),"&gt;="&amp;AL$6,INDIRECT($F$1&amp;dbP!$D$2&amp;":"&amp;dbP!$D$2),"&lt;="&amp;AL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M281" s="1">
        <f ca="1">SUMIFS(INDIRECT($F$1&amp;$F281&amp;":"&amp;$F281),INDIRECT($F$1&amp;dbP!$D$2&amp;":"&amp;dbP!$D$2),"&gt;="&amp;AM$6,INDIRECT($F$1&amp;dbP!$D$2&amp;":"&amp;dbP!$D$2),"&lt;="&amp;AM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N281" s="1">
        <f ca="1">SUMIFS(INDIRECT($F$1&amp;$F281&amp;":"&amp;$F281),INDIRECT($F$1&amp;dbP!$D$2&amp;":"&amp;dbP!$D$2),"&gt;="&amp;AN$6,INDIRECT($F$1&amp;dbP!$D$2&amp;":"&amp;dbP!$D$2),"&lt;="&amp;AN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O281" s="1">
        <f ca="1">SUMIFS(INDIRECT($F$1&amp;$F281&amp;":"&amp;$F281),INDIRECT($F$1&amp;dbP!$D$2&amp;":"&amp;dbP!$D$2),"&gt;="&amp;AO$6,INDIRECT($F$1&amp;dbP!$D$2&amp;":"&amp;dbP!$D$2),"&lt;="&amp;AO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P281" s="1">
        <f ca="1">SUMIFS(INDIRECT($F$1&amp;$F281&amp;":"&amp;$F281),INDIRECT($F$1&amp;dbP!$D$2&amp;":"&amp;dbP!$D$2),"&gt;="&amp;AP$6,INDIRECT($F$1&amp;dbP!$D$2&amp;":"&amp;dbP!$D$2),"&lt;="&amp;AP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Q281" s="1">
        <f ca="1">SUMIFS(INDIRECT($F$1&amp;$F281&amp;":"&amp;$F281),INDIRECT($F$1&amp;dbP!$D$2&amp;":"&amp;dbP!$D$2),"&gt;="&amp;AQ$6,INDIRECT($F$1&amp;dbP!$D$2&amp;":"&amp;dbP!$D$2),"&lt;="&amp;AQ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R281" s="1">
        <f ca="1">SUMIFS(INDIRECT($F$1&amp;$F281&amp;":"&amp;$F281),INDIRECT($F$1&amp;dbP!$D$2&amp;":"&amp;dbP!$D$2),"&gt;="&amp;AR$6,INDIRECT($F$1&amp;dbP!$D$2&amp;":"&amp;dbP!$D$2),"&lt;="&amp;AR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S281" s="1">
        <f ca="1">SUMIFS(INDIRECT($F$1&amp;$F281&amp;":"&amp;$F281),INDIRECT($F$1&amp;dbP!$D$2&amp;":"&amp;dbP!$D$2),"&gt;="&amp;AS$6,INDIRECT($F$1&amp;dbP!$D$2&amp;":"&amp;dbP!$D$2),"&lt;="&amp;AS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T281" s="1">
        <f ca="1">SUMIFS(INDIRECT($F$1&amp;$F281&amp;":"&amp;$F281),INDIRECT($F$1&amp;dbP!$D$2&amp;":"&amp;dbP!$D$2),"&gt;="&amp;AT$6,INDIRECT($F$1&amp;dbP!$D$2&amp;":"&amp;dbP!$D$2),"&lt;="&amp;AT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U281" s="1">
        <f ca="1">SUMIFS(INDIRECT($F$1&amp;$F281&amp;":"&amp;$F281),INDIRECT($F$1&amp;dbP!$D$2&amp;":"&amp;dbP!$D$2),"&gt;="&amp;AU$6,INDIRECT($F$1&amp;dbP!$D$2&amp;":"&amp;dbP!$D$2),"&lt;="&amp;AU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V281" s="1">
        <f ca="1">SUMIFS(INDIRECT($F$1&amp;$F281&amp;":"&amp;$F281),INDIRECT($F$1&amp;dbP!$D$2&amp;":"&amp;dbP!$D$2),"&gt;="&amp;AV$6,INDIRECT($F$1&amp;dbP!$D$2&amp;":"&amp;dbP!$D$2),"&lt;="&amp;AV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W281" s="1">
        <f ca="1">SUMIFS(INDIRECT($F$1&amp;$F281&amp;":"&amp;$F281),INDIRECT($F$1&amp;dbP!$D$2&amp;":"&amp;dbP!$D$2),"&gt;="&amp;AW$6,INDIRECT($F$1&amp;dbP!$D$2&amp;":"&amp;dbP!$D$2),"&lt;="&amp;AW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X281" s="1">
        <f ca="1">SUMIFS(INDIRECT($F$1&amp;$F281&amp;":"&amp;$F281),INDIRECT($F$1&amp;dbP!$D$2&amp;":"&amp;dbP!$D$2),"&gt;="&amp;AX$6,INDIRECT($F$1&amp;dbP!$D$2&amp;":"&amp;dbP!$D$2),"&lt;="&amp;AX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Y281" s="1">
        <f ca="1">SUMIFS(INDIRECT($F$1&amp;$F281&amp;":"&amp;$F281),INDIRECT($F$1&amp;dbP!$D$2&amp;":"&amp;dbP!$D$2),"&gt;="&amp;AY$6,INDIRECT($F$1&amp;dbP!$D$2&amp;":"&amp;dbP!$D$2),"&lt;="&amp;AY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Z281" s="1">
        <f ca="1">SUMIFS(INDIRECT($F$1&amp;$F281&amp;":"&amp;$F281),INDIRECT($F$1&amp;dbP!$D$2&amp;":"&amp;dbP!$D$2),"&gt;="&amp;AZ$6,INDIRECT($F$1&amp;dbP!$D$2&amp;":"&amp;dbP!$D$2),"&lt;="&amp;AZ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A281" s="1">
        <f ca="1">SUMIFS(INDIRECT($F$1&amp;$F281&amp;":"&amp;$F281),INDIRECT($F$1&amp;dbP!$D$2&amp;":"&amp;dbP!$D$2),"&gt;="&amp;BA$6,INDIRECT($F$1&amp;dbP!$D$2&amp;":"&amp;dbP!$D$2),"&lt;="&amp;BA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B281" s="1">
        <f ca="1">SUMIFS(INDIRECT($F$1&amp;$F281&amp;":"&amp;$F281),INDIRECT($F$1&amp;dbP!$D$2&amp;":"&amp;dbP!$D$2),"&gt;="&amp;BB$6,INDIRECT($F$1&amp;dbP!$D$2&amp;":"&amp;dbP!$D$2),"&lt;="&amp;BB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C281" s="1">
        <f ca="1">SUMIFS(INDIRECT($F$1&amp;$F281&amp;":"&amp;$F281),INDIRECT($F$1&amp;dbP!$D$2&amp;":"&amp;dbP!$D$2),"&gt;="&amp;BC$6,INDIRECT($F$1&amp;dbP!$D$2&amp;":"&amp;dbP!$D$2),"&lt;="&amp;BC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D281" s="1">
        <f ca="1">SUMIFS(INDIRECT($F$1&amp;$F281&amp;":"&amp;$F281),INDIRECT($F$1&amp;dbP!$D$2&amp;":"&amp;dbP!$D$2),"&gt;="&amp;BD$6,INDIRECT($F$1&amp;dbP!$D$2&amp;":"&amp;dbP!$D$2),"&lt;="&amp;BD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E281" s="1">
        <f ca="1">SUMIFS(INDIRECT($F$1&amp;$F281&amp;":"&amp;$F281),INDIRECT($F$1&amp;dbP!$D$2&amp;":"&amp;dbP!$D$2),"&gt;="&amp;BE$6,INDIRECT($F$1&amp;dbP!$D$2&amp;":"&amp;dbP!$D$2),"&lt;="&amp;BE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</row>
    <row r="282" spans="2:57" x14ac:dyDescent="0.3">
      <c r="B282" s="1">
        <f>MAX(B$218:B281)+1</f>
        <v>69</v>
      </c>
      <c r="D282" s="1" t="str">
        <f ca="1">INDIRECT($B$1&amp;Items!T$2&amp;$B282)</f>
        <v>CF(-)</v>
      </c>
      <c r="F282" s="1" t="str">
        <f ca="1">INDIRECT($B$1&amp;Items!P$2&amp;$B282)</f>
        <v>AA</v>
      </c>
      <c r="H282" s="13" t="str">
        <f ca="1">INDIRECT($B$1&amp;Items!M$2&amp;$B282)</f>
        <v>Оплаты себестоимостных затрат</v>
      </c>
      <c r="I282" s="13" t="str">
        <f ca="1">IF(INDIRECT($B$1&amp;Items!N$2&amp;$B282)="",H282,INDIRECT($B$1&amp;Items!N$2&amp;$B282))</f>
        <v>Оплаты расходов этапа-4 бизнес-процесса</v>
      </c>
      <c r="J282" s="1" t="str">
        <f ca="1">IF(INDIRECT($B$1&amp;Items!O$2&amp;$B282)="",IF(H282&lt;&gt;I282,"  "&amp;I282,I282),"    "&amp;INDIRECT($B$1&amp;Items!O$2&amp;$B282))</f>
        <v xml:space="preserve">    Производственные затраты-37</v>
      </c>
      <c r="S282" s="1">
        <f ca="1">SUM($U282:INDIRECT(ADDRESS(ROW(),SUMIFS($1:$1,$5:$5,MAX($5:$5)))))</f>
        <v>804698.94000000006</v>
      </c>
      <c r="V282" s="1">
        <f ca="1">SUMIFS(INDIRECT($F$1&amp;$F282&amp;":"&amp;$F282),INDIRECT($F$1&amp;dbP!$D$2&amp;":"&amp;dbP!$D$2),"&gt;="&amp;V$6,INDIRECT($F$1&amp;dbP!$D$2&amp;":"&amp;dbP!$D$2),"&lt;="&amp;V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W282" s="1">
        <f ca="1">SUMIFS(INDIRECT($F$1&amp;$F282&amp;":"&amp;$F282),INDIRECT($F$1&amp;dbP!$D$2&amp;":"&amp;dbP!$D$2),"&gt;="&amp;W$6,INDIRECT($F$1&amp;dbP!$D$2&amp;":"&amp;dbP!$D$2),"&lt;="&amp;W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X282" s="1">
        <f ca="1">SUMIFS(INDIRECT($F$1&amp;$F282&amp;":"&amp;$F282),INDIRECT($F$1&amp;dbP!$D$2&amp;":"&amp;dbP!$D$2),"&gt;="&amp;X$6,INDIRECT($F$1&amp;dbP!$D$2&amp;":"&amp;dbP!$D$2),"&lt;="&amp;X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Y282" s="1">
        <f ca="1">SUMIFS(INDIRECT($F$1&amp;$F282&amp;":"&amp;$F282),INDIRECT($F$1&amp;dbP!$D$2&amp;":"&amp;dbP!$D$2),"&gt;="&amp;Y$6,INDIRECT($F$1&amp;dbP!$D$2&amp;":"&amp;dbP!$D$2),"&lt;="&amp;Y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Z282" s="1">
        <f ca="1">SUMIFS(INDIRECT($F$1&amp;$F282&amp;":"&amp;$F282),INDIRECT($F$1&amp;dbP!$D$2&amp;":"&amp;dbP!$D$2),"&gt;="&amp;Z$6,INDIRECT($F$1&amp;dbP!$D$2&amp;":"&amp;dbP!$D$2),"&lt;="&amp;Z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804698.94000000006</v>
      </c>
      <c r="AA282" s="1">
        <f ca="1">SUMIFS(INDIRECT($F$1&amp;$F282&amp;":"&amp;$F282),INDIRECT($F$1&amp;dbP!$D$2&amp;":"&amp;dbP!$D$2),"&gt;="&amp;AA$6,INDIRECT($F$1&amp;dbP!$D$2&amp;":"&amp;dbP!$D$2),"&lt;="&amp;AA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B282" s="1">
        <f ca="1">SUMIFS(INDIRECT($F$1&amp;$F282&amp;":"&amp;$F282),INDIRECT($F$1&amp;dbP!$D$2&amp;":"&amp;dbP!$D$2),"&gt;="&amp;AB$6,INDIRECT($F$1&amp;dbP!$D$2&amp;":"&amp;dbP!$D$2),"&lt;="&amp;AB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C282" s="1">
        <f ca="1">SUMIFS(INDIRECT($F$1&amp;$F282&amp;":"&amp;$F282),INDIRECT($F$1&amp;dbP!$D$2&amp;":"&amp;dbP!$D$2),"&gt;="&amp;AC$6,INDIRECT($F$1&amp;dbP!$D$2&amp;":"&amp;dbP!$D$2),"&lt;="&amp;AC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D282" s="1">
        <f ca="1">SUMIFS(INDIRECT($F$1&amp;$F282&amp;":"&amp;$F282),INDIRECT($F$1&amp;dbP!$D$2&amp;":"&amp;dbP!$D$2),"&gt;="&amp;AD$6,INDIRECT($F$1&amp;dbP!$D$2&amp;":"&amp;dbP!$D$2),"&lt;="&amp;AD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E282" s="1">
        <f ca="1">SUMIFS(INDIRECT($F$1&amp;$F282&amp;":"&amp;$F282),INDIRECT($F$1&amp;dbP!$D$2&amp;":"&amp;dbP!$D$2),"&gt;="&amp;AE$6,INDIRECT($F$1&amp;dbP!$D$2&amp;":"&amp;dbP!$D$2),"&lt;="&amp;AE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F282" s="1">
        <f ca="1">SUMIFS(INDIRECT($F$1&amp;$F282&amp;":"&amp;$F282),INDIRECT($F$1&amp;dbP!$D$2&amp;":"&amp;dbP!$D$2),"&gt;="&amp;AF$6,INDIRECT($F$1&amp;dbP!$D$2&amp;":"&amp;dbP!$D$2),"&lt;="&amp;AF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G282" s="1">
        <f ca="1">SUMIFS(INDIRECT($F$1&amp;$F282&amp;":"&amp;$F282),INDIRECT($F$1&amp;dbP!$D$2&amp;":"&amp;dbP!$D$2),"&gt;="&amp;AG$6,INDIRECT($F$1&amp;dbP!$D$2&amp;":"&amp;dbP!$D$2),"&lt;="&amp;AG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H282" s="1">
        <f ca="1">SUMIFS(INDIRECT($F$1&amp;$F282&amp;":"&amp;$F282),INDIRECT($F$1&amp;dbP!$D$2&amp;":"&amp;dbP!$D$2),"&gt;="&amp;AH$6,INDIRECT($F$1&amp;dbP!$D$2&amp;":"&amp;dbP!$D$2),"&lt;="&amp;AH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I282" s="1">
        <f ca="1">SUMIFS(INDIRECT($F$1&amp;$F282&amp;":"&amp;$F282),INDIRECT($F$1&amp;dbP!$D$2&amp;":"&amp;dbP!$D$2),"&gt;="&amp;AI$6,INDIRECT($F$1&amp;dbP!$D$2&amp;":"&amp;dbP!$D$2),"&lt;="&amp;AI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J282" s="1">
        <f ca="1">SUMIFS(INDIRECT($F$1&amp;$F282&amp;":"&amp;$F282),INDIRECT($F$1&amp;dbP!$D$2&amp;":"&amp;dbP!$D$2),"&gt;="&amp;AJ$6,INDIRECT($F$1&amp;dbP!$D$2&amp;":"&amp;dbP!$D$2),"&lt;="&amp;AJ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K282" s="1">
        <f ca="1">SUMIFS(INDIRECT($F$1&amp;$F282&amp;":"&amp;$F282),INDIRECT($F$1&amp;dbP!$D$2&amp;":"&amp;dbP!$D$2),"&gt;="&amp;AK$6,INDIRECT($F$1&amp;dbP!$D$2&amp;":"&amp;dbP!$D$2),"&lt;="&amp;AK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L282" s="1">
        <f ca="1">SUMIFS(INDIRECT($F$1&amp;$F282&amp;":"&amp;$F282),INDIRECT($F$1&amp;dbP!$D$2&amp;":"&amp;dbP!$D$2),"&gt;="&amp;AL$6,INDIRECT($F$1&amp;dbP!$D$2&amp;":"&amp;dbP!$D$2),"&lt;="&amp;AL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M282" s="1">
        <f ca="1">SUMIFS(INDIRECT($F$1&amp;$F282&amp;":"&amp;$F282),INDIRECT($F$1&amp;dbP!$D$2&amp;":"&amp;dbP!$D$2),"&gt;="&amp;AM$6,INDIRECT($F$1&amp;dbP!$D$2&amp;":"&amp;dbP!$D$2),"&lt;="&amp;AM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N282" s="1">
        <f ca="1">SUMIFS(INDIRECT($F$1&amp;$F282&amp;":"&amp;$F282),INDIRECT($F$1&amp;dbP!$D$2&amp;":"&amp;dbP!$D$2),"&gt;="&amp;AN$6,INDIRECT($F$1&amp;dbP!$D$2&amp;":"&amp;dbP!$D$2),"&lt;="&amp;AN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O282" s="1">
        <f ca="1">SUMIFS(INDIRECT($F$1&amp;$F282&amp;":"&amp;$F282),INDIRECT($F$1&amp;dbP!$D$2&amp;":"&amp;dbP!$D$2),"&gt;="&amp;AO$6,INDIRECT($F$1&amp;dbP!$D$2&amp;":"&amp;dbP!$D$2),"&lt;="&amp;AO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P282" s="1">
        <f ca="1">SUMIFS(INDIRECT($F$1&amp;$F282&amp;":"&amp;$F282),INDIRECT($F$1&amp;dbP!$D$2&amp;":"&amp;dbP!$D$2),"&gt;="&amp;AP$6,INDIRECT($F$1&amp;dbP!$D$2&amp;":"&amp;dbP!$D$2),"&lt;="&amp;AP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Q282" s="1">
        <f ca="1">SUMIFS(INDIRECT($F$1&amp;$F282&amp;":"&amp;$F282),INDIRECT($F$1&amp;dbP!$D$2&amp;":"&amp;dbP!$D$2),"&gt;="&amp;AQ$6,INDIRECT($F$1&amp;dbP!$D$2&amp;":"&amp;dbP!$D$2),"&lt;="&amp;AQ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R282" s="1">
        <f ca="1">SUMIFS(INDIRECT($F$1&amp;$F282&amp;":"&amp;$F282),INDIRECT($F$1&amp;dbP!$D$2&amp;":"&amp;dbP!$D$2),"&gt;="&amp;AR$6,INDIRECT($F$1&amp;dbP!$D$2&amp;":"&amp;dbP!$D$2),"&lt;="&amp;AR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S282" s="1">
        <f ca="1">SUMIFS(INDIRECT($F$1&amp;$F282&amp;":"&amp;$F282),INDIRECT($F$1&amp;dbP!$D$2&amp;":"&amp;dbP!$D$2),"&gt;="&amp;AS$6,INDIRECT($F$1&amp;dbP!$D$2&amp;":"&amp;dbP!$D$2),"&lt;="&amp;AS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T282" s="1">
        <f ca="1">SUMIFS(INDIRECT($F$1&amp;$F282&amp;":"&amp;$F282),INDIRECT($F$1&amp;dbP!$D$2&amp;":"&amp;dbP!$D$2),"&gt;="&amp;AT$6,INDIRECT($F$1&amp;dbP!$D$2&amp;":"&amp;dbP!$D$2),"&lt;="&amp;AT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U282" s="1">
        <f ca="1">SUMIFS(INDIRECT($F$1&amp;$F282&amp;":"&amp;$F282),INDIRECT($F$1&amp;dbP!$D$2&amp;":"&amp;dbP!$D$2),"&gt;="&amp;AU$6,INDIRECT($F$1&amp;dbP!$D$2&amp;":"&amp;dbP!$D$2),"&lt;="&amp;AU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V282" s="1">
        <f ca="1">SUMIFS(INDIRECT($F$1&amp;$F282&amp;":"&amp;$F282),INDIRECT($F$1&amp;dbP!$D$2&amp;":"&amp;dbP!$D$2),"&gt;="&amp;AV$6,INDIRECT($F$1&amp;dbP!$D$2&amp;":"&amp;dbP!$D$2),"&lt;="&amp;AV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W282" s="1">
        <f ca="1">SUMIFS(INDIRECT($F$1&amp;$F282&amp;":"&amp;$F282),INDIRECT($F$1&amp;dbP!$D$2&amp;":"&amp;dbP!$D$2),"&gt;="&amp;AW$6,INDIRECT($F$1&amp;dbP!$D$2&amp;":"&amp;dbP!$D$2),"&lt;="&amp;AW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X282" s="1">
        <f ca="1">SUMIFS(INDIRECT($F$1&amp;$F282&amp;":"&amp;$F282),INDIRECT($F$1&amp;dbP!$D$2&amp;":"&amp;dbP!$D$2),"&gt;="&amp;AX$6,INDIRECT($F$1&amp;dbP!$D$2&amp;":"&amp;dbP!$D$2),"&lt;="&amp;AX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Y282" s="1">
        <f ca="1">SUMIFS(INDIRECT($F$1&amp;$F282&amp;":"&amp;$F282),INDIRECT($F$1&amp;dbP!$D$2&amp;":"&amp;dbP!$D$2),"&gt;="&amp;AY$6,INDIRECT($F$1&amp;dbP!$D$2&amp;":"&amp;dbP!$D$2),"&lt;="&amp;AY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Z282" s="1">
        <f ca="1">SUMIFS(INDIRECT($F$1&amp;$F282&amp;":"&amp;$F282),INDIRECT($F$1&amp;dbP!$D$2&amp;":"&amp;dbP!$D$2),"&gt;="&amp;AZ$6,INDIRECT($F$1&amp;dbP!$D$2&amp;":"&amp;dbP!$D$2),"&lt;="&amp;AZ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A282" s="1">
        <f ca="1">SUMIFS(INDIRECT($F$1&amp;$F282&amp;":"&amp;$F282),INDIRECT($F$1&amp;dbP!$D$2&amp;":"&amp;dbP!$D$2),"&gt;="&amp;BA$6,INDIRECT($F$1&amp;dbP!$D$2&amp;":"&amp;dbP!$D$2),"&lt;="&amp;BA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B282" s="1">
        <f ca="1">SUMIFS(INDIRECT($F$1&amp;$F282&amp;":"&amp;$F282),INDIRECT($F$1&amp;dbP!$D$2&amp;":"&amp;dbP!$D$2),"&gt;="&amp;BB$6,INDIRECT($F$1&amp;dbP!$D$2&amp;":"&amp;dbP!$D$2),"&lt;="&amp;BB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C282" s="1">
        <f ca="1">SUMIFS(INDIRECT($F$1&amp;$F282&amp;":"&amp;$F282),INDIRECT($F$1&amp;dbP!$D$2&amp;":"&amp;dbP!$D$2),"&gt;="&amp;BC$6,INDIRECT($F$1&amp;dbP!$D$2&amp;":"&amp;dbP!$D$2),"&lt;="&amp;BC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D282" s="1">
        <f ca="1">SUMIFS(INDIRECT($F$1&amp;$F282&amp;":"&amp;$F282),INDIRECT($F$1&amp;dbP!$D$2&amp;":"&amp;dbP!$D$2),"&gt;="&amp;BD$6,INDIRECT($F$1&amp;dbP!$D$2&amp;":"&amp;dbP!$D$2),"&lt;="&amp;BD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E282" s="1">
        <f ca="1">SUMIFS(INDIRECT($F$1&amp;$F282&amp;":"&amp;$F282),INDIRECT($F$1&amp;dbP!$D$2&amp;":"&amp;dbP!$D$2),"&gt;="&amp;BE$6,INDIRECT($F$1&amp;dbP!$D$2&amp;":"&amp;dbP!$D$2),"&lt;="&amp;BE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</row>
    <row r="283" spans="2:57" x14ac:dyDescent="0.3">
      <c r="B283" s="1">
        <f>MAX(B$218:B282)+1</f>
        <v>70</v>
      </c>
      <c r="D283" s="1">
        <f ca="1">INDIRECT($B$1&amp;Items!T$2&amp;$B283)</f>
        <v>0</v>
      </c>
      <c r="F283" s="1" t="str">
        <f ca="1">INDIRECT($B$1&amp;Items!P$2&amp;$B283)</f>
        <v>AA</v>
      </c>
      <c r="H283" s="13" t="str">
        <f ca="1">INDIRECT($B$1&amp;Items!M$2&amp;$B283)</f>
        <v>Оплаты себестоимостных затрат</v>
      </c>
      <c r="I283" s="13" t="str">
        <f ca="1">IF(INDIRECT($B$1&amp;Items!N$2&amp;$B283)="",H283,INDIRECT($B$1&amp;Items!N$2&amp;$B283))</f>
        <v>Оплаты расходов этапа-5 бизнес-процесса</v>
      </c>
      <c r="J283" s="1" t="str">
        <f ca="1">IF(INDIRECT($B$1&amp;Items!O$2&amp;$B283)="",IF(H283&lt;&gt;I283,"  "&amp;I283,I283),"    "&amp;INDIRECT($B$1&amp;Items!O$2&amp;$B283))</f>
        <v xml:space="preserve">  Оплаты расходов этапа-5 бизнес-процесса</v>
      </c>
      <c r="S283" s="1">
        <f ca="1">SUM($U283:INDIRECT(ADDRESS(ROW(),SUMIFS($1:$1,$5:$5,MAX($5:$5)))))</f>
        <v>9130916.3123879991</v>
      </c>
      <c r="V283" s="1">
        <f ca="1">SUMIFS(INDIRECT($F$1&amp;$F283&amp;":"&amp;$F283),INDIRECT($F$1&amp;dbP!$D$2&amp;":"&amp;dbP!$D$2),"&gt;="&amp;V$6,INDIRECT($F$1&amp;dbP!$D$2&amp;":"&amp;dbP!$D$2),"&lt;="&amp;V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1276526.1240041999</v>
      </c>
      <c r="W283" s="1">
        <f ca="1">SUMIFS(INDIRECT($F$1&amp;$F283&amp;":"&amp;$F283),INDIRECT($F$1&amp;dbP!$D$2&amp;":"&amp;dbP!$D$2),"&gt;="&amp;W$6,INDIRECT($F$1&amp;dbP!$D$2&amp;":"&amp;dbP!$D$2),"&lt;="&amp;W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2039054.3180807161</v>
      </c>
      <c r="X283" s="1">
        <f ca="1">SUMIFS(INDIRECT($F$1&amp;$F283&amp;":"&amp;$F283),INDIRECT($F$1&amp;dbP!$D$2&amp;":"&amp;dbP!$D$2),"&gt;="&amp;X$6,INDIRECT($F$1&amp;dbP!$D$2&amp;":"&amp;dbP!$D$2),"&lt;="&amp;X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2481616.0635258742</v>
      </c>
      <c r="Y283" s="1">
        <f ca="1">SUMIFS(INDIRECT($F$1&amp;$F283&amp;":"&amp;$F283),INDIRECT($F$1&amp;dbP!$D$2&amp;":"&amp;dbP!$D$2),"&gt;="&amp;Y$6,INDIRECT($F$1&amp;dbP!$D$2&amp;":"&amp;dbP!$D$2),"&lt;="&amp;Y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512818.62677721004</v>
      </c>
      <c r="Z283" s="1">
        <f ca="1">SUMIFS(INDIRECT($F$1&amp;$F283&amp;":"&amp;$F283),INDIRECT($F$1&amp;dbP!$D$2&amp;":"&amp;dbP!$D$2),"&gt;="&amp;Z$6,INDIRECT($F$1&amp;dbP!$D$2&amp;":"&amp;dbP!$D$2),"&lt;="&amp;Z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285743.11800000002</v>
      </c>
      <c r="AA283" s="1">
        <f ca="1">SUMIFS(INDIRECT($F$1&amp;$F283&amp;":"&amp;$F283),INDIRECT($F$1&amp;dbP!$D$2&amp;":"&amp;dbP!$D$2),"&gt;="&amp;AA$6,INDIRECT($F$1&amp;dbP!$D$2&amp;":"&amp;dbP!$D$2),"&lt;="&amp;AA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1132373.3108399999</v>
      </c>
      <c r="AB283" s="1">
        <f ca="1">SUMIFS(INDIRECT($F$1&amp;$F283&amp;":"&amp;$F283),INDIRECT($F$1&amp;dbP!$D$2&amp;":"&amp;dbP!$D$2),"&gt;="&amp;AB$6,INDIRECT($F$1&amp;dbP!$D$2&amp;":"&amp;dbP!$D$2),"&lt;="&amp;AB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963975.81826000009</v>
      </c>
      <c r="AC283" s="1">
        <f ca="1">SUMIFS(INDIRECT($F$1&amp;$F283&amp;":"&amp;$F283),INDIRECT($F$1&amp;dbP!$D$2&amp;":"&amp;dbP!$D$2),"&gt;="&amp;AC$6,INDIRECT($F$1&amp;dbP!$D$2&amp;":"&amp;dbP!$D$2),"&lt;="&amp;AC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438808.93289999996</v>
      </c>
      <c r="AD283" s="1">
        <f ca="1">SUMIFS(INDIRECT($F$1&amp;$F283&amp;":"&amp;$F283),INDIRECT($F$1&amp;dbP!$D$2&amp;":"&amp;dbP!$D$2),"&gt;="&amp;AD$6,INDIRECT($F$1&amp;dbP!$D$2&amp;":"&amp;dbP!$D$2),"&lt;="&amp;AD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E283" s="1">
        <f ca="1">SUMIFS(INDIRECT($F$1&amp;$F283&amp;":"&amp;$F283),INDIRECT($F$1&amp;dbP!$D$2&amp;":"&amp;dbP!$D$2),"&gt;="&amp;AE$6,INDIRECT($F$1&amp;dbP!$D$2&amp;":"&amp;dbP!$D$2),"&lt;="&amp;AE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F283" s="1">
        <f ca="1">SUMIFS(INDIRECT($F$1&amp;$F283&amp;":"&amp;$F283),INDIRECT($F$1&amp;dbP!$D$2&amp;":"&amp;dbP!$D$2),"&gt;="&amp;AF$6,INDIRECT($F$1&amp;dbP!$D$2&amp;":"&amp;dbP!$D$2),"&lt;="&amp;AF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G283" s="1">
        <f ca="1">SUMIFS(INDIRECT($F$1&amp;$F283&amp;":"&amp;$F283),INDIRECT($F$1&amp;dbP!$D$2&amp;":"&amp;dbP!$D$2),"&gt;="&amp;AG$6,INDIRECT($F$1&amp;dbP!$D$2&amp;":"&amp;dbP!$D$2),"&lt;="&amp;AG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H283" s="1">
        <f ca="1">SUMIFS(INDIRECT($F$1&amp;$F283&amp;":"&amp;$F283),INDIRECT($F$1&amp;dbP!$D$2&amp;":"&amp;dbP!$D$2),"&gt;="&amp;AH$6,INDIRECT($F$1&amp;dbP!$D$2&amp;":"&amp;dbP!$D$2),"&lt;="&amp;AH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I283" s="1">
        <f ca="1">SUMIFS(INDIRECT($F$1&amp;$F283&amp;":"&amp;$F283),INDIRECT($F$1&amp;dbP!$D$2&amp;":"&amp;dbP!$D$2),"&gt;="&amp;AI$6,INDIRECT($F$1&amp;dbP!$D$2&amp;":"&amp;dbP!$D$2),"&lt;="&amp;AI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J283" s="1">
        <f ca="1">SUMIFS(INDIRECT($F$1&amp;$F283&amp;":"&amp;$F283),INDIRECT($F$1&amp;dbP!$D$2&amp;":"&amp;dbP!$D$2),"&gt;="&amp;AJ$6,INDIRECT($F$1&amp;dbP!$D$2&amp;":"&amp;dbP!$D$2),"&lt;="&amp;AJ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K283" s="1">
        <f ca="1">SUMIFS(INDIRECT($F$1&amp;$F283&amp;":"&amp;$F283),INDIRECT($F$1&amp;dbP!$D$2&amp;":"&amp;dbP!$D$2),"&gt;="&amp;AK$6,INDIRECT($F$1&amp;dbP!$D$2&amp;":"&amp;dbP!$D$2),"&lt;="&amp;AK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L283" s="1">
        <f ca="1">SUMIFS(INDIRECT($F$1&amp;$F283&amp;":"&amp;$F283),INDIRECT($F$1&amp;dbP!$D$2&amp;":"&amp;dbP!$D$2),"&gt;="&amp;AL$6,INDIRECT($F$1&amp;dbP!$D$2&amp;":"&amp;dbP!$D$2),"&lt;="&amp;AL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M283" s="1">
        <f ca="1">SUMIFS(INDIRECT($F$1&amp;$F283&amp;":"&amp;$F283),INDIRECT($F$1&amp;dbP!$D$2&amp;":"&amp;dbP!$D$2),"&gt;="&amp;AM$6,INDIRECT($F$1&amp;dbP!$D$2&amp;":"&amp;dbP!$D$2),"&lt;="&amp;AM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N283" s="1">
        <f ca="1">SUMIFS(INDIRECT($F$1&amp;$F283&amp;":"&amp;$F283),INDIRECT($F$1&amp;dbP!$D$2&amp;":"&amp;dbP!$D$2),"&gt;="&amp;AN$6,INDIRECT($F$1&amp;dbP!$D$2&amp;":"&amp;dbP!$D$2),"&lt;="&amp;AN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O283" s="1">
        <f ca="1">SUMIFS(INDIRECT($F$1&amp;$F283&amp;":"&amp;$F283),INDIRECT($F$1&amp;dbP!$D$2&amp;":"&amp;dbP!$D$2),"&gt;="&amp;AO$6,INDIRECT($F$1&amp;dbP!$D$2&amp;":"&amp;dbP!$D$2),"&lt;="&amp;AO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P283" s="1">
        <f ca="1">SUMIFS(INDIRECT($F$1&amp;$F283&amp;":"&amp;$F283),INDIRECT($F$1&amp;dbP!$D$2&amp;":"&amp;dbP!$D$2),"&gt;="&amp;AP$6,INDIRECT($F$1&amp;dbP!$D$2&amp;":"&amp;dbP!$D$2),"&lt;="&amp;AP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Q283" s="1">
        <f ca="1">SUMIFS(INDIRECT($F$1&amp;$F283&amp;":"&amp;$F283),INDIRECT($F$1&amp;dbP!$D$2&amp;":"&amp;dbP!$D$2),"&gt;="&amp;AQ$6,INDIRECT($F$1&amp;dbP!$D$2&amp;":"&amp;dbP!$D$2),"&lt;="&amp;AQ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R283" s="1">
        <f ca="1">SUMIFS(INDIRECT($F$1&amp;$F283&amp;":"&amp;$F283),INDIRECT($F$1&amp;dbP!$D$2&amp;":"&amp;dbP!$D$2),"&gt;="&amp;AR$6,INDIRECT($F$1&amp;dbP!$D$2&amp;":"&amp;dbP!$D$2),"&lt;="&amp;AR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S283" s="1">
        <f ca="1">SUMIFS(INDIRECT($F$1&amp;$F283&amp;":"&amp;$F283),INDIRECT($F$1&amp;dbP!$D$2&amp;":"&amp;dbP!$D$2),"&gt;="&amp;AS$6,INDIRECT($F$1&amp;dbP!$D$2&amp;":"&amp;dbP!$D$2),"&lt;="&amp;AS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T283" s="1">
        <f ca="1">SUMIFS(INDIRECT($F$1&amp;$F283&amp;":"&amp;$F283),INDIRECT($F$1&amp;dbP!$D$2&amp;":"&amp;dbP!$D$2),"&gt;="&amp;AT$6,INDIRECT($F$1&amp;dbP!$D$2&amp;":"&amp;dbP!$D$2),"&lt;="&amp;AT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U283" s="1">
        <f ca="1">SUMIFS(INDIRECT($F$1&amp;$F283&amp;":"&amp;$F283),INDIRECT($F$1&amp;dbP!$D$2&amp;":"&amp;dbP!$D$2),"&gt;="&amp;AU$6,INDIRECT($F$1&amp;dbP!$D$2&amp;":"&amp;dbP!$D$2),"&lt;="&amp;AU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V283" s="1">
        <f ca="1">SUMIFS(INDIRECT($F$1&amp;$F283&amp;":"&amp;$F283),INDIRECT($F$1&amp;dbP!$D$2&amp;":"&amp;dbP!$D$2),"&gt;="&amp;AV$6,INDIRECT($F$1&amp;dbP!$D$2&amp;":"&amp;dbP!$D$2),"&lt;="&amp;AV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W283" s="1">
        <f ca="1">SUMIFS(INDIRECT($F$1&amp;$F283&amp;":"&amp;$F283),INDIRECT($F$1&amp;dbP!$D$2&amp;":"&amp;dbP!$D$2),"&gt;="&amp;AW$6,INDIRECT($F$1&amp;dbP!$D$2&amp;":"&amp;dbP!$D$2),"&lt;="&amp;AW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X283" s="1">
        <f ca="1">SUMIFS(INDIRECT($F$1&amp;$F283&amp;":"&amp;$F283),INDIRECT($F$1&amp;dbP!$D$2&amp;":"&amp;dbP!$D$2),"&gt;="&amp;AX$6,INDIRECT($F$1&amp;dbP!$D$2&amp;":"&amp;dbP!$D$2),"&lt;="&amp;AX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Y283" s="1">
        <f ca="1">SUMIFS(INDIRECT($F$1&amp;$F283&amp;":"&amp;$F283),INDIRECT($F$1&amp;dbP!$D$2&amp;":"&amp;dbP!$D$2),"&gt;="&amp;AY$6,INDIRECT($F$1&amp;dbP!$D$2&amp;":"&amp;dbP!$D$2),"&lt;="&amp;AY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Z283" s="1">
        <f ca="1">SUMIFS(INDIRECT($F$1&amp;$F283&amp;":"&amp;$F283),INDIRECT($F$1&amp;dbP!$D$2&amp;":"&amp;dbP!$D$2),"&gt;="&amp;AZ$6,INDIRECT($F$1&amp;dbP!$D$2&amp;":"&amp;dbP!$D$2),"&lt;="&amp;AZ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A283" s="1">
        <f ca="1">SUMIFS(INDIRECT($F$1&amp;$F283&amp;":"&amp;$F283),INDIRECT($F$1&amp;dbP!$D$2&amp;":"&amp;dbP!$D$2),"&gt;="&amp;BA$6,INDIRECT($F$1&amp;dbP!$D$2&amp;":"&amp;dbP!$D$2),"&lt;="&amp;BA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B283" s="1">
        <f ca="1">SUMIFS(INDIRECT($F$1&amp;$F283&amp;":"&amp;$F283),INDIRECT($F$1&amp;dbP!$D$2&amp;":"&amp;dbP!$D$2),"&gt;="&amp;BB$6,INDIRECT($F$1&amp;dbP!$D$2&amp;":"&amp;dbP!$D$2),"&lt;="&amp;BB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C283" s="1">
        <f ca="1">SUMIFS(INDIRECT($F$1&amp;$F283&amp;":"&amp;$F283),INDIRECT($F$1&amp;dbP!$D$2&amp;":"&amp;dbP!$D$2),"&gt;="&amp;BC$6,INDIRECT($F$1&amp;dbP!$D$2&amp;":"&amp;dbP!$D$2),"&lt;="&amp;BC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D283" s="1">
        <f ca="1">SUMIFS(INDIRECT($F$1&amp;$F283&amp;":"&amp;$F283),INDIRECT($F$1&amp;dbP!$D$2&amp;":"&amp;dbP!$D$2),"&gt;="&amp;BD$6,INDIRECT($F$1&amp;dbP!$D$2&amp;":"&amp;dbP!$D$2),"&lt;="&amp;BD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E283" s="1">
        <f ca="1">SUMIFS(INDIRECT($F$1&amp;$F283&amp;":"&amp;$F283),INDIRECT($F$1&amp;dbP!$D$2&amp;":"&amp;dbP!$D$2),"&gt;="&amp;BE$6,INDIRECT($F$1&amp;dbP!$D$2&amp;":"&amp;dbP!$D$2),"&lt;="&amp;BE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</row>
    <row r="284" spans="2:57" x14ac:dyDescent="0.3">
      <c r="B284" s="1">
        <f>MAX(B$218:B283)+1</f>
        <v>71</v>
      </c>
      <c r="D284" s="1" t="str">
        <f ca="1">INDIRECT($B$1&amp;Items!T$2&amp;$B284)</f>
        <v>CF(-)</v>
      </c>
      <c r="F284" s="1" t="str">
        <f ca="1">INDIRECT($B$1&amp;Items!P$2&amp;$B284)</f>
        <v>AA</v>
      </c>
      <c r="H284" s="13" t="str">
        <f ca="1">INDIRECT($B$1&amp;Items!M$2&amp;$B284)</f>
        <v>Оплаты себестоимостных затрат</v>
      </c>
      <c r="I284" s="13" t="str">
        <f ca="1">IF(INDIRECT($B$1&amp;Items!N$2&amp;$B284)="",H284,INDIRECT($B$1&amp;Items!N$2&amp;$B284))</f>
        <v>Оплаты расходов этапа-5 бизнес-процесса</v>
      </c>
      <c r="J284" s="1" t="str">
        <f ca="1">IF(INDIRECT($B$1&amp;Items!O$2&amp;$B284)="",IF(H284&lt;&gt;I284,"  "&amp;I284,I284),"    "&amp;INDIRECT($B$1&amp;Items!O$2&amp;$B284))</f>
        <v xml:space="preserve">    Затраты на доставку и продажу-1</v>
      </c>
      <c r="S284" s="1">
        <f ca="1">SUM($U284:INDIRECT(ADDRESS(ROW(),SUMIFS($1:$1,$5:$5,MAX($5:$5)))))</f>
        <v>952477.06</v>
      </c>
      <c r="V284" s="1">
        <f ca="1">SUMIFS(INDIRECT($F$1&amp;$F284&amp;":"&amp;$F284),INDIRECT($F$1&amp;dbP!$D$2&amp;":"&amp;dbP!$D$2),"&gt;="&amp;V$6,INDIRECT($F$1&amp;dbP!$D$2&amp;":"&amp;dbP!$D$2),"&lt;="&amp;V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W284" s="1">
        <f ca="1">SUMIFS(INDIRECT($F$1&amp;$F284&amp;":"&amp;$F284),INDIRECT($F$1&amp;dbP!$D$2&amp;":"&amp;dbP!$D$2),"&gt;="&amp;W$6,INDIRECT($F$1&amp;dbP!$D$2&amp;":"&amp;dbP!$D$2),"&lt;="&amp;W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X284" s="1">
        <f ca="1">SUMIFS(INDIRECT($F$1&amp;$F284&amp;":"&amp;$F284),INDIRECT($F$1&amp;dbP!$D$2&amp;":"&amp;dbP!$D$2),"&gt;="&amp;X$6,INDIRECT($F$1&amp;dbP!$D$2&amp;":"&amp;dbP!$D$2),"&lt;="&amp;X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Y284" s="1">
        <f ca="1">SUMIFS(INDIRECT($F$1&amp;$F284&amp;":"&amp;$F284),INDIRECT($F$1&amp;dbP!$D$2&amp;":"&amp;dbP!$D$2),"&gt;="&amp;Y$6,INDIRECT($F$1&amp;dbP!$D$2&amp;":"&amp;dbP!$D$2),"&lt;="&amp;Y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Z284" s="1">
        <f ca="1">SUMIFS(INDIRECT($F$1&amp;$F284&amp;":"&amp;$F284),INDIRECT($F$1&amp;dbP!$D$2&amp;":"&amp;dbP!$D$2),"&gt;="&amp;Z$6,INDIRECT($F$1&amp;dbP!$D$2&amp;":"&amp;dbP!$D$2),"&lt;="&amp;Z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285743.11800000002</v>
      </c>
      <c r="AA284" s="1">
        <f ca="1">SUMIFS(INDIRECT($F$1&amp;$F284&amp;":"&amp;$F284),INDIRECT($F$1&amp;dbP!$D$2&amp;":"&amp;dbP!$D$2),"&gt;="&amp;AA$6,INDIRECT($F$1&amp;dbP!$D$2&amp;":"&amp;dbP!$D$2),"&lt;="&amp;AA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B284" s="1">
        <f ca="1">SUMIFS(INDIRECT($F$1&amp;$F284&amp;":"&amp;$F284),INDIRECT($F$1&amp;dbP!$D$2&amp;":"&amp;dbP!$D$2),"&gt;="&amp;AB$6,INDIRECT($F$1&amp;dbP!$D$2&amp;":"&amp;dbP!$D$2),"&lt;="&amp;AB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666733.94200000004</v>
      </c>
      <c r="AC284" s="1">
        <f ca="1">SUMIFS(INDIRECT($F$1&amp;$F284&amp;":"&amp;$F284),INDIRECT($F$1&amp;dbP!$D$2&amp;":"&amp;dbP!$D$2),"&gt;="&amp;AC$6,INDIRECT($F$1&amp;dbP!$D$2&amp;":"&amp;dbP!$D$2),"&lt;="&amp;AC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D284" s="1">
        <f ca="1">SUMIFS(INDIRECT($F$1&amp;$F284&amp;":"&amp;$F284),INDIRECT($F$1&amp;dbP!$D$2&amp;":"&amp;dbP!$D$2),"&gt;="&amp;AD$6,INDIRECT($F$1&amp;dbP!$D$2&amp;":"&amp;dbP!$D$2),"&lt;="&amp;AD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E284" s="1">
        <f ca="1">SUMIFS(INDIRECT($F$1&amp;$F284&amp;":"&amp;$F284),INDIRECT($F$1&amp;dbP!$D$2&amp;":"&amp;dbP!$D$2),"&gt;="&amp;AE$6,INDIRECT($F$1&amp;dbP!$D$2&amp;":"&amp;dbP!$D$2),"&lt;="&amp;AE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F284" s="1">
        <f ca="1">SUMIFS(INDIRECT($F$1&amp;$F284&amp;":"&amp;$F284),INDIRECT($F$1&amp;dbP!$D$2&amp;":"&amp;dbP!$D$2),"&gt;="&amp;AF$6,INDIRECT($F$1&amp;dbP!$D$2&amp;":"&amp;dbP!$D$2),"&lt;="&amp;AF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G284" s="1">
        <f ca="1">SUMIFS(INDIRECT($F$1&amp;$F284&amp;":"&amp;$F284),INDIRECT($F$1&amp;dbP!$D$2&amp;":"&amp;dbP!$D$2),"&gt;="&amp;AG$6,INDIRECT($F$1&amp;dbP!$D$2&amp;":"&amp;dbP!$D$2),"&lt;="&amp;AG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H284" s="1">
        <f ca="1">SUMIFS(INDIRECT($F$1&amp;$F284&amp;":"&amp;$F284),INDIRECT($F$1&amp;dbP!$D$2&amp;":"&amp;dbP!$D$2),"&gt;="&amp;AH$6,INDIRECT($F$1&amp;dbP!$D$2&amp;":"&amp;dbP!$D$2),"&lt;="&amp;AH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I284" s="1">
        <f ca="1">SUMIFS(INDIRECT($F$1&amp;$F284&amp;":"&amp;$F284),INDIRECT($F$1&amp;dbP!$D$2&amp;":"&amp;dbP!$D$2),"&gt;="&amp;AI$6,INDIRECT($F$1&amp;dbP!$D$2&amp;":"&amp;dbP!$D$2),"&lt;="&amp;AI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J284" s="1">
        <f ca="1">SUMIFS(INDIRECT($F$1&amp;$F284&amp;":"&amp;$F284),INDIRECT($F$1&amp;dbP!$D$2&amp;":"&amp;dbP!$D$2),"&gt;="&amp;AJ$6,INDIRECT($F$1&amp;dbP!$D$2&amp;":"&amp;dbP!$D$2),"&lt;="&amp;AJ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K284" s="1">
        <f ca="1">SUMIFS(INDIRECT($F$1&amp;$F284&amp;":"&amp;$F284),INDIRECT($F$1&amp;dbP!$D$2&amp;":"&amp;dbP!$D$2),"&gt;="&amp;AK$6,INDIRECT($F$1&amp;dbP!$D$2&amp;":"&amp;dbP!$D$2),"&lt;="&amp;AK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L284" s="1">
        <f ca="1">SUMIFS(INDIRECT($F$1&amp;$F284&amp;":"&amp;$F284),INDIRECT($F$1&amp;dbP!$D$2&amp;":"&amp;dbP!$D$2),"&gt;="&amp;AL$6,INDIRECT($F$1&amp;dbP!$D$2&amp;":"&amp;dbP!$D$2),"&lt;="&amp;AL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M284" s="1">
        <f ca="1">SUMIFS(INDIRECT($F$1&amp;$F284&amp;":"&amp;$F284),INDIRECT($F$1&amp;dbP!$D$2&amp;":"&amp;dbP!$D$2),"&gt;="&amp;AM$6,INDIRECT($F$1&amp;dbP!$D$2&amp;":"&amp;dbP!$D$2),"&lt;="&amp;AM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N284" s="1">
        <f ca="1">SUMIFS(INDIRECT($F$1&amp;$F284&amp;":"&amp;$F284),INDIRECT($F$1&amp;dbP!$D$2&amp;":"&amp;dbP!$D$2),"&gt;="&amp;AN$6,INDIRECT($F$1&amp;dbP!$D$2&amp;":"&amp;dbP!$D$2),"&lt;="&amp;AN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O284" s="1">
        <f ca="1">SUMIFS(INDIRECT($F$1&amp;$F284&amp;":"&amp;$F284),INDIRECT($F$1&amp;dbP!$D$2&amp;":"&amp;dbP!$D$2),"&gt;="&amp;AO$6,INDIRECT($F$1&amp;dbP!$D$2&amp;":"&amp;dbP!$D$2),"&lt;="&amp;AO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P284" s="1">
        <f ca="1">SUMIFS(INDIRECT($F$1&amp;$F284&amp;":"&amp;$F284),INDIRECT($F$1&amp;dbP!$D$2&amp;":"&amp;dbP!$D$2),"&gt;="&amp;AP$6,INDIRECT($F$1&amp;dbP!$D$2&amp;":"&amp;dbP!$D$2),"&lt;="&amp;AP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Q284" s="1">
        <f ca="1">SUMIFS(INDIRECT($F$1&amp;$F284&amp;":"&amp;$F284),INDIRECT($F$1&amp;dbP!$D$2&amp;":"&amp;dbP!$D$2),"&gt;="&amp;AQ$6,INDIRECT($F$1&amp;dbP!$D$2&amp;":"&amp;dbP!$D$2),"&lt;="&amp;AQ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R284" s="1">
        <f ca="1">SUMIFS(INDIRECT($F$1&amp;$F284&amp;":"&amp;$F284),INDIRECT($F$1&amp;dbP!$D$2&amp;":"&amp;dbP!$D$2),"&gt;="&amp;AR$6,INDIRECT($F$1&amp;dbP!$D$2&amp;":"&amp;dbP!$D$2),"&lt;="&amp;AR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S284" s="1">
        <f ca="1">SUMIFS(INDIRECT($F$1&amp;$F284&amp;":"&amp;$F284),INDIRECT($F$1&amp;dbP!$D$2&amp;":"&amp;dbP!$D$2),"&gt;="&amp;AS$6,INDIRECT($F$1&amp;dbP!$D$2&amp;":"&amp;dbP!$D$2),"&lt;="&amp;AS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T284" s="1">
        <f ca="1">SUMIFS(INDIRECT($F$1&amp;$F284&amp;":"&amp;$F284),INDIRECT($F$1&amp;dbP!$D$2&amp;":"&amp;dbP!$D$2),"&gt;="&amp;AT$6,INDIRECT($F$1&amp;dbP!$D$2&amp;":"&amp;dbP!$D$2),"&lt;="&amp;AT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U284" s="1">
        <f ca="1">SUMIFS(INDIRECT($F$1&amp;$F284&amp;":"&amp;$F284),INDIRECT($F$1&amp;dbP!$D$2&amp;":"&amp;dbP!$D$2),"&gt;="&amp;AU$6,INDIRECT($F$1&amp;dbP!$D$2&amp;":"&amp;dbP!$D$2),"&lt;="&amp;AU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V284" s="1">
        <f ca="1">SUMIFS(INDIRECT($F$1&amp;$F284&amp;":"&amp;$F284),INDIRECT($F$1&amp;dbP!$D$2&amp;":"&amp;dbP!$D$2),"&gt;="&amp;AV$6,INDIRECT($F$1&amp;dbP!$D$2&amp;":"&amp;dbP!$D$2),"&lt;="&amp;AV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W284" s="1">
        <f ca="1">SUMIFS(INDIRECT($F$1&amp;$F284&amp;":"&amp;$F284),INDIRECT($F$1&amp;dbP!$D$2&amp;":"&amp;dbP!$D$2),"&gt;="&amp;AW$6,INDIRECT($F$1&amp;dbP!$D$2&amp;":"&amp;dbP!$D$2),"&lt;="&amp;AW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X284" s="1">
        <f ca="1">SUMIFS(INDIRECT($F$1&amp;$F284&amp;":"&amp;$F284),INDIRECT($F$1&amp;dbP!$D$2&amp;":"&amp;dbP!$D$2),"&gt;="&amp;AX$6,INDIRECT($F$1&amp;dbP!$D$2&amp;":"&amp;dbP!$D$2),"&lt;="&amp;AX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Y284" s="1">
        <f ca="1">SUMIFS(INDIRECT($F$1&amp;$F284&amp;":"&amp;$F284),INDIRECT($F$1&amp;dbP!$D$2&amp;":"&amp;dbP!$D$2),"&gt;="&amp;AY$6,INDIRECT($F$1&amp;dbP!$D$2&amp;":"&amp;dbP!$D$2),"&lt;="&amp;AY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Z284" s="1">
        <f ca="1">SUMIFS(INDIRECT($F$1&amp;$F284&amp;":"&amp;$F284),INDIRECT($F$1&amp;dbP!$D$2&amp;":"&amp;dbP!$D$2),"&gt;="&amp;AZ$6,INDIRECT($F$1&amp;dbP!$D$2&amp;":"&amp;dbP!$D$2),"&lt;="&amp;AZ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A284" s="1">
        <f ca="1">SUMIFS(INDIRECT($F$1&amp;$F284&amp;":"&amp;$F284),INDIRECT($F$1&amp;dbP!$D$2&amp;":"&amp;dbP!$D$2),"&gt;="&amp;BA$6,INDIRECT($F$1&amp;dbP!$D$2&amp;":"&amp;dbP!$D$2),"&lt;="&amp;BA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B284" s="1">
        <f ca="1">SUMIFS(INDIRECT($F$1&amp;$F284&amp;":"&amp;$F284),INDIRECT($F$1&amp;dbP!$D$2&amp;":"&amp;dbP!$D$2),"&gt;="&amp;BB$6,INDIRECT($F$1&amp;dbP!$D$2&amp;":"&amp;dbP!$D$2),"&lt;="&amp;BB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C284" s="1">
        <f ca="1">SUMIFS(INDIRECT($F$1&amp;$F284&amp;":"&amp;$F284),INDIRECT($F$1&amp;dbP!$D$2&amp;":"&amp;dbP!$D$2),"&gt;="&amp;BC$6,INDIRECT($F$1&amp;dbP!$D$2&amp;":"&amp;dbP!$D$2),"&lt;="&amp;BC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D284" s="1">
        <f ca="1">SUMIFS(INDIRECT($F$1&amp;$F284&amp;":"&amp;$F284),INDIRECT($F$1&amp;dbP!$D$2&amp;":"&amp;dbP!$D$2),"&gt;="&amp;BD$6,INDIRECT($F$1&amp;dbP!$D$2&amp;":"&amp;dbP!$D$2),"&lt;="&amp;BD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E284" s="1">
        <f ca="1">SUMIFS(INDIRECT($F$1&amp;$F284&amp;":"&amp;$F284),INDIRECT($F$1&amp;dbP!$D$2&amp;":"&amp;dbP!$D$2),"&gt;="&amp;BE$6,INDIRECT($F$1&amp;dbP!$D$2&amp;":"&amp;dbP!$D$2),"&lt;="&amp;BE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</row>
    <row r="285" spans="2:57" x14ac:dyDescent="0.3">
      <c r="B285" s="1">
        <f>MAX(B$218:B284)+1</f>
        <v>72</v>
      </c>
      <c r="D285" s="1" t="str">
        <f ca="1">INDIRECT($B$1&amp;Items!T$2&amp;$B285)</f>
        <v>CF(-)</v>
      </c>
      <c r="F285" s="1" t="str">
        <f ca="1">INDIRECT($B$1&amp;Items!P$2&amp;$B285)</f>
        <v>AA</v>
      </c>
      <c r="H285" s="13" t="str">
        <f ca="1">INDIRECT($B$1&amp;Items!M$2&amp;$B285)</f>
        <v>Оплаты себестоимостных затрат</v>
      </c>
      <c r="I285" s="13" t="str">
        <f ca="1">IF(INDIRECT($B$1&amp;Items!N$2&amp;$B285)="",H285,INDIRECT($B$1&amp;Items!N$2&amp;$B285))</f>
        <v>Оплаты расходов этапа-5 бизнес-процесса</v>
      </c>
      <c r="J285" s="1" t="str">
        <f ca="1">IF(INDIRECT($B$1&amp;Items!O$2&amp;$B285)="",IF(H285&lt;&gt;I285,"  "&amp;I285,I285),"    "&amp;INDIRECT($B$1&amp;Items!O$2&amp;$B285))</f>
        <v xml:space="preserve">    Затраты на доставку и продажу-2</v>
      </c>
      <c r="S285" s="1">
        <f ca="1">SUM($U285:INDIRECT(ADDRESS(ROW(),SUMIFS($1:$1,$5:$5,MAX($5:$5)))))</f>
        <v>877617.86579999991</v>
      </c>
      <c r="V285" s="1">
        <f ca="1">SUMIFS(INDIRECT($F$1&amp;$F285&amp;":"&amp;$F285),INDIRECT($F$1&amp;dbP!$D$2&amp;":"&amp;dbP!$D$2),"&gt;="&amp;V$6,INDIRECT($F$1&amp;dbP!$D$2&amp;":"&amp;dbP!$D$2),"&lt;="&amp;V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W285" s="1">
        <f ca="1">SUMIFS(INDIRECT($F$1&amp;$F285&amp;":"&amp;$F285),INDIRECT($F$1&amp;dbP!$D$2&amp;":"&amp;dbP!$D$2),"&gt;="&amp;W$6,INDIRECT($F$1&amp;dbP!$D$2&amp;":"&amp;dbP!$D$2),"&lt;="&amp;W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X285" s="1">
        <f ca="1">SUMIFS(INDIRECT($F$1&amp;$F285&amp;":"&amp;$F285),INDIRECT($F$1&amp;dbP!$D$2&amp;":"&amp;dbP!$D$2),"&gt;="&amp;X$6,INDIRECT($F$1&amp;dbP!$D$2&amp;":"&amp;dbP!$D$2),"&lt;="&amp;X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Y285" s="1">
        <f ca="1">SUMIFS(INDIRECT($F$1&amp;$F285&amp;":"&amp;$F285),INDIRECT($F$1&amp;dbP!$D$2&amp;":"&amp;dbP!$D$2),"&gt;="&amp;Y$6,INDIRECT($F$1&amp;dbP!$D$2&amp;":"&amp;dbP!$D$2),"&lt;="&amp;Y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Z285" s="1">
        <f ca="1">SUMIFS(INDIRECT($F$1&amp;$F285&amp;":"&amp;$F285),INDIRECT($F$1&amp;dbP!$D$2&amp;":"&amp;dbP!$D$2),"&gt;="&amp;Z$6,INDIRECT($F$1&amp;dbP!$D$2&amp;":"&amp;dbP!$D$2),"&lt;="&amp;Z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A285" s="1">
        <f ca="1">SUMIFS(INDIRECT($F$1&amp;$F285&amp;":"&amp;$F285),INDIRECT($F$1&amp;dbP!$D$2&amp;":"&amp;dbP!$D$2),"&gt;="&amp;AA$6,INDIRECT($F$1&amp;dbP!$D$2&amp;":"&amp;dbP!$D$2),"&lt;="&amp;AA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438808.93289999996</v>
      </c>
      <c r="AB285" s="1">
        <f ca="1">SUMIFS(INDIRECT($F$1&amp;$F285&amp;":"&amp;$F285),INDIRECT($F$1&amp;dbP!$D$2&amp;":"&amp;dbP!$D$2),"&gt;="&amp;AB$6,INDIRECT($F$1&amp;dbP!$D$2&amp;":"&amp;dbP!$D$2),"&lt;="&amp;AB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C285" s="1">
        <f ca="1">SUMIFS(INDIRECT($F$1&amp;$F285&amp;":"&amp;$F285),INDIRECT($F$1&amp;dbP!$D$2&amp;":"&amp;dbP!$D$2),"&gt;="&amp;AC$6,INDIRECT($F$1&amp;dbP!$D$2&amp;":"&amp;dbP!$D$2),"&lt;="&amp;AC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438808.93289999996</v>
      </c>
      <c r="AD285" s="1">
        <f ca="1">SUMIFS(INDIRECT($F$1&amp;$F285&amp;":"&amp;$F285),INDIRECT($F$1&amp;dbP!$D$2&amp;":"&amp;dbP!$D$2),"&gt;="&amp;AD$6,INDIRECT($F$1&amp;dbP!$D$2&amp;":"&amp;dbP!$D$2),"&lt;="&amp;AD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E285" s="1">
        <f ca="1">SUMIFS(INDIRECT($F$1&amp;$F285&amp;":"&amp;$F285),INDIRECT($F$1&amp;dbP!$D$2&amp;":"&amp;dbP!$D$2),"&gt;="&amp;AE$6,INDIRECT($F$1&amp;dbP!$D$2&amp;":"&amp;dbP!$D$2),"&lt;="&amp;AE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F285" s="1">
        <f ca="1">SUMIFS(INDIRECT($F$1&amp;$F285&amp;":"&amp;$F285),INDIRECT($F$1&amp;dbP!$D$2&amp;":"&amp;dbP!$D$2),"&gt;="&amp;AF$6,INDIRECT($F$1&amp;dbP!$D$2&amp;":"&amp;dbP!$D$2),"&lt;="&amp;AF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G285" s="1">
        <f ca="1">SUMIFS(INDIRECT($F$1&amp;$F285&amp;":"&amp;$F285),INDIRECT($F$1&amp;dbP!$D$2&amp;":"&amp;dbP!$D$2),"&gt;="&amp;AG$6,INDIRECT($F$1&amp;dbP!$D$2&amp;":"&amp;dbP!$D$2),"&lt;="&amp;AG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H285" s="1">
        <f ca="1">SUMIFS(INDIRECT($F$1&amp;$F285&amp;":"&amp;$F285),INDIRECT($F$1&amp;dbP!$D$2&amp;":"&amp;dbP!$D$2),"&gt;="&amp;AH$6,INDIRECT($F$1&amp;dbP!$D$2&amp;":"&amp;dbP!$D$2),"&lt;="&amp;AH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I285" s="1">
        <f ca="1">SUMIFS(INDIRECT($F$1&amp;$F285&amp;":"&amp;$F285),INDIRECT($F$1&amp;dbP!$D$2&amp;":"&amp;dbP!$D$2),"&gt;="&amp;AI$6,INDIRECT($F$1&amp;dbP!$D$2&amp;":"&amp;dbP!$D$2),"&lt;="&amp;AI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J285" s="1">
        <f ca="1">SUMIFS(INDIRECT($F$1&amp;$F285&amp;":"&amp;$F285),INDIRECT($F$1&amp;dbP!$D$2&amp;":"&amp;dbP!$D$2),"&gt;="&amp;AJ$6,INDIRECT($F$1&amp;dbP!$D$2&amp;":"&amp;dbP!$D$2),"&lt;="&amp;AJ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K285" s="1">
        <f ca="1">SUMIFS(INDIRECT($F$1&amp;$F285&amp;":"&amp;$F285),INDIRECT($F$1&amp;dbP!$D$2&amp;":"&amp;dbP!$D$2),"&gt;="&amp;AK$6,INDIRECT($F$1&amp;dbP!$D$2&amp;":"&amp;dbP!$D$2),"&lt;="&amp;AK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L285" s="1">
        <f ca="1">SUMIFS(INDIRECT($F$1&amp;$F285&amp;":"&amp;$F285),INDIRECT($F$1&amp;dbP!$D$2&amp;":"&amp;dbP!$D$2),"&gt;="&amp;AL$6,INDIRECT($F$1&amp;dbP!$D$2&amp;":"&amp;dbP!$D$2),"&lt;="&amp;AL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M285" s="1">
        <f ca="1">SUMIFS(INDIRECT($F$1&amp;$F285&amp;":"&amp;$F285),INDIRECT($F$1&amp;dbP!$D$2&amp;":"&amp;dbP!$D$2),"&gt;="&amp;AM$6,INDIRECT($F$1&amp;dbP!$D$2&amp;":"&amp;dbP!$D$2),"&lt;="&amp;AM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N285" s="1">
        <f ca="1">SUMIFS(INDIRECT($F$1&amp;$F285&amp;":"&amp;$F285),INDIRECT($F$1&amp;dbP!$D$2&amp;":"&amp;dbP!$D$2),"&gt;="&amp;AN$6,INDIRECT($F$1&amp;dbP!$D$2&amp;":"&amp;dbP!$D$2),"&lt;="&amp;AN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O285" s="1">
        <f ca="1">SUMIFS(INDIRECT($F$1&amp;$F285&amp;":"&amp;$F285),INDIRECT($F$1&amp;dbP!$D$2&amp;":"&amp;dbP!$D$2),"&gt;="&amp;AO$6,INDIRECT($F$1&amp;dbP!$D$2&amp;":"&amp;dbP!$D$2),"&lt;="&amp;AO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P285" s="1">
        <f ca="1">SUMIFS(INDIRECT($F$1&amp;$F285&amp;":"&amp;$F285),INDIRECT($F$1&amp;dbP!$D$2&amp;":"&amp;dbP!$D$2),"&gt;="&amp;AP$6,INDIRECT($F$1&amp;dbP!$D$2&amp;":"&amp;dbP!$D$2),"&lt;="&amp;AP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Q285" s="1">
        <f ca="1">SUMIFS(INDIRECT($F$1&amp;$F285&amp;":"&amp;$F285),INDIRECT($F$1&amp;dbP!$D$2&amp;":"&amp;dbP!$D$2),"&gt;="&amp;AQ$6,INDIRECT($F$1&amp;dbP!$D$2&amp;":"&amp;dbP!$D$2),"&lt;="&amp;AQ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R285" s="1">
        <f ca="1">SUMIFS(INDIRECT($F$1&amp;$F285&amp;":"&amp;$F285),INDIRECT($F$1&amp;dbP!$D$2&amp;":"&amp;dbP!$D$2),"&gt;="&amp;AR$6,INDIRECT($F$1&amp;dbP!$D$2&amp;":"&amp;dbP!$D$2),"&lt;="&amp;AR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S285" s="1">
        <f ca="1">SUMIFS(INDIRECT($F$1&amp;$F285&amp;":"&amp;$F285),INDIRECT($F$1&amp;dbP!$D$2&amp;":"&amp;dbP!$D$2),"&gt;="&amp;AS$6,INDIRECT($F$1&amp;dbP!$D$2&amp;":"&amp;dbP!$D$2),"&lt;="&amp;AS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T285" s="1">
        <f ca="1">SUMIFS(INDIRECT($F$1&amp;$F285&amp;":"&amp;$F285),INDIRECT($F$1&amp;dbP!$D$2&amp;":"&amp;dbP!$D$2),"&gt;="&amp;AT$6,INDIRECT($F$1&amp;dbP!$D$2&amp;":"&amp;dbP!$D$2),"&lt;="&amp;AT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U285" s="1">
        <f ca="1">SUMIFS(INDIRECT($F$1&amp;$F285&amp;":"&amp;$F285),INDIRECT($F$1&amp;dbP!$D$2&amp;":"&amp;dbP!$D$2),"&gt;="&amp;AU$6,INDIRECT($F$1&amp;dbP!$D$2&amp;":"&amp;dbP!$D$2),"&lt;="&amp;AU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V285" s="1">
        <f ca="1">SUMIFS(INDIRECT($F$1&amp;$F285&amp;":"&amp;$F285),INDIRECT($F$1&amp;dbP!$D$2&amp;":"&amp;dbP!$D$2),"&gt;="&amp;AV$6,INDIRECT($F$1&amp;dbP!$D$2&amp;":"&amp;dbP!$D$2),"&lt;="&amp;AV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W285" s="1">
        <f ca="1">SUMIFS(INDIRECT($F$1&amp;$F285&amp;":"&amp;$F285),INDIRECT($F$1&amp;dbP!$D$2&amp;":"&amp;dbP!$D$2),"&gt;="&amp;AW$6,INDIRECT($F$1&amp;dbP!$D$2&amp;":"&amp;dbP!$D$2),"&lt;="&amp;AW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X285" s="1">
        <f ca="1">SUMIFS(INDIRECT($F$1&amp;$F285&amp;":"&amp;$F285),INDIRECT($F$1&amp;dbP!$D$2&amp;":"&amp;dbP!$D$2),"&gt;="&amp;AX$6,INDIRECT($F$1&amp;dbP!$D$2&amp;":"&amp;dbP!$D$2),"&lt;="&amp;AX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Y285" s="1">
        <f ca="1">SUMIFS(INDIRECT($F$1&amp;$F285&amp;":"&amp;$F285),INDIRECT($F$1&amp;dbP!$D$2&amp;":"&amp;dbP!$D$2),"&gt;="&amp;AY$6,INDIRECT($F$1&amp;dbP!$D$2&amp;":"&amp;dbP!$D$2),"&lt;="&amp;AY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Z285" s="1">
        <f ca="1">SUMIFS(INDIRECT($F$1&amp;$F285&amp;":"&amp;$F285),INDIRECT($F$1&amp;dbP!$D$2&amp;":"&amp;dbP!$D$2),"&gt;="&amp;AZ$6,INDIRECT($F$1&amp;dbP!$D$2&amp;":"&amp;dbP!$D$2),"&lt;="&amp;AZ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A285" s="1">
        <f ca="1">SUMIFS(INDIRECT($F$1&amp;$F285&amp;":"&amp;$F285),INDIRECT($F$1&amp;dbP!$D$2&amp;":"&amp;dbP!$D$2),"&gt;="&amp;BA$6,INDIRECT($F$1&amp;dbP!$D$2&amp;":"&amp;dbP!$D$2),"&lt;="&amp;BA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B285" s="1">
        <f ca="1">SUMIFS(INDIRECT($F$1&amp;$F285&amp;":"&amp;$F285),INDIRECT($F$1&amp;dbP!$D$2&amp;":"&amp;dbP!$D$2),"&gt;="&amp;BB$6,INDIRECT($F$1&amp;dbP!$D$2&amp;":"&amp;dbP!$D$2),"&lt;="&amp;BB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C285" s="1">
        <f ca="1">SUMIFS(INDIRECT($F$1&amp;$F285&amp;":"&amp;$F285),INDIRECT($F$1&amp;dbP!$D$2&amp;":"&amp;dbP!$D$2),"&gt;="&amp;BC$6,INDIRECT($F$1&amp;dbP!$D$2&amp;":"&amp;dbP!$D$2),"&lt;="&amp;BC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D285" s="1">
        <f ca="1">SUMIFS(INDIRECT($F$1&amp;$F285&amp;":"&amp;$F285),INDIRECT($F$1&amp;dbP!$D$2&amp;":"&amp;dbP!$D$2),"&gt;="&amp;BD$6,INDIRECT($F$1&amp;dbP!$D$2&amp;":"&amp;dbP!$D$2),"&lt;="&amp;BD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E285" s="1">
        <f ca="1">SUMIFS(INDIRECT($F$1&amp;$F285&amp;":"&amp;$F285),INDIRECT($F$1&amp;dbP!$D$2&amp;":"&amp;dbP!$D$2),"&gt;="&amp;BE$6,INDIRECT($F$1&amp;dbP!$D$2&amp;":"&amp;dbP!$D$2),"&lt;="&amp;BE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</row>
    <row r="286" spans="2:57" x14ac:dyDescent="0.3">
      <c r="B286" s="1">
        <f>MAX(B$218:B285)+1</f>
        <v>73</v>
      </c>
      <c r="D286" s="1" t="str">
        <f ca="1">INDIRECT($B$1&amp;Items!T$2&amp;$B286)</f>
        <v>CF(-)</v>
      </c>
      <c r="F286" s="1" t="str">
        <f ca="1">INDIRECT($B$1&amp;Items!P$2&amp;$B286)</f>
        <v>AA</v>
      </c>
      <c r="H286" s="13" t="str">
        <f ca="1">INDIRECT($B$1&amp;Items!M$2&amp;$B286)</f>
        <v>Оплаты себестоимостных затрат</v>
      </c>
      <c r="I286" s="13" t="str">
        <f ca="1">IF(INDIRECT($B$1&amp;Items!N$2&amp;$B286)="",H286,INDIRECT($B$1&amp;Items!N$2&amp;$B286))</f>
        <v>Оплаты расходов этапа-5 бизнес-процесса</v>
      </c>
      <c r="J286" s="1" t="str">
        <f ca="1">IF(INDIRECT($B$1&amp;Items!O$2&amp;$B286)="",IF(H286&lt;&gt;I286,"  "&amp;I286,I286),"    "&amp;INDIRECT($B$1&amp;Items!O$2&amp;$B286))</f>
        <v xml:space="preserve">    Затраты на доставку и продажу-3</v>
      </c>
      <c r="S286" s="1">
        <f ca="1">SUM($U286:INDIRECT(ADDRESS(ROW(),SUMIFS($1:$1,$5:$5,MAX($5:$5)))))</f>
        <v>990806.25420000008</v>
      </c>
      <c r="V286" s="1">
        <f ca="1">SUMIFS(INDIRECT($F$1&amp;$F286&amp;":"&amp;$F286),INDIRECT($F$1&amp;dbP!$D$2&amp;":"&amp;dbP!$D$2),"&gt;="&amp;V$6,INDIRECT($F$1&amp;dbP!$D$2&amp;":"&amp;dbP!$D$2),"&lt;="&amp;V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W286" s="1">
        <f ca="1">SUMIFS(INDIRECT($F$1&amp;$F286&amp;":"&amp;$F286),INDIRECT($F$1&amp;dbP!$D$2&amp;":"&amp;dbP!$D$2),"&gt;="&amp;W$6,INDIRECT($F$1&amp;dbP!$D$2&amp;":"&amp;dbP!$D$2),"&lt;="&amp;W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X286" s="1">
        <f ca="1">SUMIFS(INDIRECT($F$1&amp;$F286&amp;":"&amp;$F286),INDIRECT($F$1&amp;dbP!$D$2&amp;":"&amp;dbP!$D$2),"&gt;="&amp;X$6,INDIRECT($F$1&amp;dbP!$D$2&amp;":"&amp;dbP!$D$2),"&lt;="&amp;X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Y286" s="1">
        <f ca="1">SUMIFS(INDIRECT($F$1&amp;$F286&amp;":"&amp;$F286),INDIRECT($F$1&amp;dbP!$D$2&amp;":"&amp;dbP!$D$2),"&gt;="&amp;Y$6,INDIRECT($F$1&amp;dbP!$D$2&amp;":"&amp;dbP!$D$2),"&lt;="&amp;Y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Z286" s="1">
        <f ca="1">SUMIFS(INDIRECT($F$1&amp;$F286&amp;":"&amp;$F286),INDIRECT($F$1&amp;dbP!$D$2&amp;":"&amp;dbP!$D$2),"&gt;="&amp;Z$6,INDIRECT($F$1&amp;dbP!$D$2&amp;":"&amp;dbP!$D$2),"&lt;="&amp;Z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A286" s="1">
        <f ca="1">SUMIFS(INDIRECT($F$1&amp;$F286&amp;":"&amp;$F286),INDIRECT($F$1&amp;dbP!$D$2&amp;":"&amp;dbP!$D$2),"&gt;="&amp;AA$6,INDIRECT($F$1&amp;dbP!$D$2&amp;":"&amp;dbP!$D$2),"&lt;="&amp;AA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693564.37794000003</v>
      </c>
      <c r="AB286" s="1">
        <f ca="1">SUMIFS(INDIRECT($F$1&amp;$F286&amp;":"&amp;$F286),INDIRECT($F$1&amp;dbP!$D$2&amp;":"&amp;dbP!$D$2),"&gt;="&amp;AB$6,INDIRECT($F$1&amp;dbP!$D$2&amp;":"&amp;dbP!$D$2),"&lt;="&amp;AB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297241.87626000005</v>
      </c>
      <c r="AC286" s="1">
        <f ca="1">SUMIFS(INDIRECT($F$1&amp;$F286&amp;":"&amp;$F286),INDIRECT($F$1&amp;dbP!$D$2&amp;":"&amp;dbP!$D$2),"&gt;="&amp;AC$6,INDIRECT($F$1&amp;dbP!$D$2&amp;":"&amp;dbP!$D$2),"&lt;="&amp;AC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D286" s="1">
        <f ca="1">SUMIFS(INDIRECT($F$1&amp;$F286&amp;":"&amp;$F286),INDIRECT($F$1&amp;dbP!$D$2&amp;":"&amp;dbP!$D$2),"&gt;="&amp;AD$6,INDIRECT($F$1&amp;dbP!$D$2&amp;":"&amp;dbP!$D$2),"&lt;="&amp;AD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E286" s="1">
        <f ca="1">SUMIFS(INDIRECT($F$1&amp;$F286&amp;":"&amp;$F286),INDIRECT($F$1&amp;dbP!$D$2&amp;":"&amp;dbP!$D$2),"&gt;="&amp;AE$6,INDIRECT($F$1&amp;dbP!$D$2&amp;":"&amp;dbP!$D$2),"&lt;="&amp;AE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F286" s="1">
        <f ca="1">SUMIFS(INDIRECT($F$1&amp;$F286&amp;":"&amp;$F286),INDIRECT($F$1&amp;dbP!$D$2&amp;":"&amp;dbP!$D$2),"&gt;="&amp;AF$6,INDIRECT($F$1&amp;dbP!$D$2&amp;":"&amp;dbP!$D$2),"&lt;="&amp;AF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G286" s="1">
        <f ca="1">SUMIFS(INDIRECT($F$1&amp;$F286&amp;":"&amp;$F286),INDIRECT($F$1&amp;dbP!$D$2&amp;":"&amp;dbP!$D$2),"&gt;="&amp;AG$6,INDIRECT($F$1&amp;dbP!$D$2&amp;":"&amp;dbP!$D$2),"&lt;="&amp;AG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H286" s="1">
        <f ca="1">SUMIFS(INDIRECT($F$1&amp;$F286&amp;":"&amp;$F286),INDIRECT($F$1&amp;dbP!$D$2&amp;":"&amp;dbP!$D$2),"&gt;="&amp;AH$6,INDIRECT($F$1&amp;dbP!$D$2&amp;":"&amp;dbP!$D$2),"&lt;="&amp;AH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I286" s="1">
        <f ca="1">SUMIFS(INDIRECT($F$1&amp;$F286&amp;":"&amp;$F286),INDIRECT($F$1&amp;dbP!$D$2&amp;":"&amp;dbP!$D$2),"&gt;="&amp;AI$6,INDIRECT($F$1&amp;dbP!$D$2&amp;":"&amp;dbP!$D$2),"&lt;="&amp;AI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J286" s="1">
        <f ca="1">SUMIFS(INDIRECT($F$1&amp;$F286&amp;":"&amp;$F286),INDIRECT($F$1&amp;dbP!$D$2&amp;":"&amp;dbP!$D$2),"&gt;="&amp;AJ$6,INDIRECT($F$1&amp;dbP!$D$2&amp;":"&amp;dbP!$D$2),"&lt;="&amp;AJ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K286" s="1">
        <f ca="1">SUMIFS(INDIRECT($F$1&amp;$F286&amp;":"&amp;$F286),INDIRECT($F$1&amp;dbP!$D$2&amp;":"&amp;dbP!$D$2),"&gt;="&amp;AK$6,INDIRECT($F$1&amp;dbP!$D$2&amp;":"&amp;dbP!$D$2),"&lt;="&amp;AK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L286" s="1">
        <f ca="1">SUMIFS(INDIRECT($F$1&amp;$F286&amp;":"&amp;$F286),INDIRECT($F$1&amp;dbP!$D$2&amp;":"&amp;dbP!$D$2),"&gt;="&amp;AL$6,INDIRECT($F$1&amp;dbP!$D$2&amp;":"&amp;dbP!$D$2),"&lt;="&amp;AL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M286" s="1">
        <f ca="1">SUMIFS(INDIRECT($F$1&amp;$F286&amp;":"&amp;$F286),INDIRECT($F$1&amp;dbP!$D$2&amp;":"&amp;dbP!$D$2),"&gt;="&amp;AM$6,INDIRECT($F$1&amp;dbP!$D$2&amp;":"&amp;dbP!$D$2),"&lt;="&amp;AM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N286" s="1">
        <f ca="1">SUMIFS(INDIRECT($F$1&amp;$F286&amp;":"&amp;$F286),INDIRECT($F$1&amp;dbP!$D$2&amp;":"&amp;dbP!$D$2),"&gt;="&amp;AN$6,INDIRECT($F$1&amp;dbP!$D$2&amp;":"&amp;dbP!$D$2),"&lt;="&amp;AN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O286" s="1">
        <f ca="1">SUMIFS(INDIRECT($F$1&amp;$F286&amp;":"&amp;$F286),INDIRECT($F$1&amp;dbP!$D$2&amp;":"&amp;dbP!$D$2),"&gt;="&amp;AO$6,INDIRECT($F$1&amp;dbP!$D$2&amp;":"&amp;dbP!$D$2),"&lt;="&amp;AO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P286" s="1">
        <f ca="1">SUMIFS(INDIRECT($F$1&amp;$F286&amp;":"&amp;$F286),INDIRECT($F$1&amp;dbP!$D$2&amp;":"&amp;dbP!$D$2),"&gt;="&amp;AP$6,INDIRECT($F$1&amp;dbP!$D$2&amp;":"&amp;dbP!$D$2),"&lt;="&amp;AP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Q286" s="1">
        <f ca="1">SUMIFS(INDIRECT($F$1&amp;$F286&amp;":"&amp;$F286),INDIRECT($F$1&amp;dbP!$D$2&amp;":"&amp;dbP!$D$2),"&gt;="&amp;AQ$6,INDIRECT($F$1&amp;dbP!$D$2&amp;":"&amp;dbP!$D$2),"&lt;="&amp;AQ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R286" s="1">
        <f ca="1">SUMIFS(INDIRECT($F$1&amp;$F286&amp;":"&amp;$F286),INDIRECT($F$1&amp;dbP!$D$2&amp;":"&amp;dbP!$D$2),"&gt;="&amp;AR$6,INDIRECT($F$1&amp;dbP!$D$2&amp;":"&amp;dbP!$D$2),"&lt;="&amp;AR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S286" s="1">
        <f ca="1">SUMIFS(INDIRECT($F$1&amp;$F286&amp;":"&amp;$F286),INDIRECT($F$1&amp;dbP!$D$2&amp;":"&amp;dbP!$D$2),"&gt;="&amp;AS$6,INDIRECT($F$1&amp;dbP!$D$2&amp;":"&amp;dbP!$D$2),"&lt;="&amp;AS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T286" s="1">
        <f ca="1">SUMIFS(INDIRECT($F$1&amp;$F286&amp;":"&amp;$F286),INDIRECT($F$1&amp;dbP!$D$2&amp;":"&amp;dbP!$D$2),"&gt;="&amp;AT$6,INDIRECT($F$1&amp;dbP!$D$2&amp;":"&amp;dbP!$D$2),"&lt;="&amp;AT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U286" s="1">
        <f ca="1">SUMIFS(INDIRECT($F$1&amp;$F286&amp;":"&amp;$F286),INDIRECT($F$1&amp;dbP!$D$2&amp;":"&amp;dbP!$D$2),"&gt;="&amp;AU$6,INDIRECT($F$1&amp;dbP!$D$2&amp;":"&amp;dbP!$D$2),"&lt;="&amp;AU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V286" s="1">
        <f ca="1">SUMIFS(INDIRECT($F$1&amp;$F286&amp;":"&amp;$F286),INDIRECT($F$1&amp;dbP!$D$2&amp;":"&amp;dbP!$D$2),"&gt;="&amp;AV$6,INDIRECT($F$1&amp;dbP!$D$2&amp;":"&amp;dbP!$D$2),"&lt;="&amp;AV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W286" s="1">
        <f ca="1">SUMIFS(INDIRECT($F$1&amp;$F286&amp;":"&amp;$F286),INDIRECT($F$1&amp;dbP!$D$2&amp;":"&amp;dbP!$D$2),"&gt;="&amp;AW$6,INDIRECT($F$1&amp;dbP!$D$2&amp;":"&amp;dbP!$D$2),"&lt;="&amp;AW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X286" s="1">
        <f ca="1">SUMIFS(INDIRECT($F$1&amp;$F286&amp;":"&amp;$F286),INDIRECT($F$1&amp;dbP!$D$2&amp;":"&amp;dbP!$D$2),"&gt;="&amp;AX$6,INDIRECT($F$1&amp;dbP!$D$2&amp;":"&amp;dbP!$D$2),"&lt;="&amp;AX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Y286" s="1">
        <f ca="1">SUMIFS(INDIRECT($F$1&amp;$F286&amp;":"&amp;$F286),INDIRECT($F$1&amp;dbP!$D$2&amp;":"&amp;dbP!$D$2),"&gt;="&amp;AY$6,INDIRECT($F$1&amp;dbP!$D$2&amp;":"&amp;dbP!$D$2),"&lt;="&amp;AY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Z286" s="1">
        <f ca="1">SUMIFS(INDIRECT($F$1&amp;$F286&amp;":"&amp;$F286),INDIRECT($F$1&amp;dbP!$D$2&amp;":"&amp;dbP!$D$2),"&gt;="&amp;AZ$6,INDIRECT($F$1&amp;dbP!$D$2&amp;":"&amp;dbP!$D$2),"&lt;="&amp;AZ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A286" s="1">
        <f ca="1">SUMIFS(INDIRECT($F$1&amp;$F286&amp;":"&amp;$F286),INDIRECT($F$1&amp;dbP!$D$2&amp;":"&amp;dbP!$D$2),"&gt;="&amp;BA$6,INDIRECT($F$1&amp;dbP!$D$2&amp;":"&amp;dbP!$D$2),"&lt;="&amp;BA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B286" s="1">
        <f ca="1">SUMIFS(INDIRECT($F$1&amp;$F286&amp;":"&amp;$F286),INDIRECT($F$1&amp;dbP!$D$2&amp;":"&amp;dbP!$D$2),"&gt;="&amp;BB$6,INDIRECT($F$1&amp;dbP!$D$2&amp;":"&amp;dbP!$D$2),"&lt;="&amp;BB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C286" s="1">
        <f ca="1">SUMIFS(INDIRECT($F$1&amp;$F286&amp;":"&amp;$F286),INDIRECT($F$1&amp;dbP!$D$2&amp;":"&amp;dbP!$D$2),"&gt;="&amp;BC$6,INDIRECT($F$1&amp;dbP!$D$2&amp;":"&amp;dbP!$D$2),"&lt;="&amp;BC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D286" s="1">
        <f ca="1">SUMIFS(INDIRECT($F$1&amp;$F286&amp;":"&amp;$F286),INDIRECT($F$1&amp;dbP!$D$2&amp;":"&amp;dbP!$D$2),"&gt;="&amp;BD$6,INDIRECT($F$1&amp;dbP!$D$2&amp;":"&amp;dbP!$D$2),"&lt;="&amp;BD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E286" s="1">
        <f ca="1">SUMIFS(INDIRECT($F$1&amp;$F286&amp;":"&amp;$F286),INDIRECT($F$1&amp;dbP!$D$2&amp;":"&amp;dbP!$D$2),"&gt;="&amp;BE$6,INDIRECT($F$1&amp;dbP!$D$2&amp;":"&amp;dbP!$D$2),"&lt;="&amp;BE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</row>
    <row r="287" spans="2:57" x14ac:dyDescent="0.3">
      <c r="B287" s="1">
        <f>MAX(B$218:B286)+1</f>
        <v>74</v>
      </c>
      <c r="D287" s="1" t="str">
        <f ca="1">INDIRECT($B$1&amp;Items!T$2&amp;$B287)</f>
        <v>CF(-)</v>
      </c>
      <c r="F287" s="1" t="str">
        <f ca="1">INDIRECT($B$1&amp;Items!P$2&amp;$B287)</f>
        <v>AA</v>
      </c>
      <c r="H287" s="13" t="str">
        <f ca="1">INDIRECT($B$1&amp;Items!M$2&amp;$B287)</f>
        <v>Оплаты себестоимостных затрат</v>
      </c>
      <c r="I287" s="13" t="str">
        <f ca="1">IF(INDIRECT($B$1&amp;Items!N$2&amp;$B287)="",H287,INDIRECT($B$1&amp;Items!N$2&amp;$B287))</f>
        <v>Оплаты расходов этапа-5 бизнес-процесса</v>
      </c>
      <c r="J287" s="1" t="str">
        <f ca="1">IF(INDIRECT($B$1&amp;Items!O$2&amp;$B287)="",IF(H287&lt;&gt;I287,"  "&amp;I287,I287),"    "&amp;INDIRECT($B$1&amp;Items!O$2&amp;$B287))</f>
        <v xml:space="preserve">    Затраты на доставку и продажу-4</v>
      </c>
      <c r="S287" s="1">
        <f ca="1">SUM($U287:INDIRECT(ADDRESS(ROW(),SUMIFS($1:$1,$5:$5,MAX($5:$5)))))</f>
        <v>943034.81640599994</v>
      </c>
      <c r="V287" s="1">
        <f ca="1">SUMIFS(INDIRECT($F$1&amp;$F287&amp;":"&amp;$F287),INDIRECT($F$1&amp;dbP!$D$2&amp;":"&amp;dbP!$D$2),"&gt;="&amp;V$6,INDIRECT($F$1&amp;dbP!$D$2&amp;":"&amp;dbP!$D$2),"&lt;="&amp;V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943034.81640599994</v>
      </c>
      <c r="W287" s="1">
        <f ca="1">SUMIFS(INDIRECT($F$1&amp;$F287&amp;":"&amp;$F287),INDIRECT($F$1&amp;dbP!$D$2&amp;":"&amp;dbP!$D$2),"&gt;="&amp;W$6,INDIRECT($F$1&amp;dbP!$D$2&amp;":"&amp;dbP!$D$2),"&lt;="&amp;W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X287" s="1">
        <f ca="1">SUMIFS(INDIRECT($F$1&amp;$F287&amp;":"&amp;$F287),INDIRECT($F$1&amp;dbP!$D$2&amp;":"&amp;dbP!$D$2),"&gt;="&amp;X$6,INDIRECT($F$1&amp;dbP!$D$2&amp;":"&amp;dbP!$D$2),"&lt;="&amp;X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Y287" s="1">
        <f ca="1">SUMIFS(INDIRECT($F$1&amp;$F287&amp;":"&amp;$F287),INDIRECT($F$1&amp;dbP!$D$2&amp;":"&amp;dbP!$D$2),"&gt;="&amp;Y$6,INDIRECT($F$1&amp;dbP!$D$2&amp;":"&amp;dbP!$D$2),"&lt;="&amp;Y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Z287" s="1">
        <f ca="1">SUMIFS(INDIRECT($F$1&amp;$F287&amp;":"&amp;$F287),INDIRECT($F$1&amp;dbP!$D$2&amp;":"&amp;dbP!$D$2),"&gt;="&amp;Z$6,INDIRECT($F$1&amp;dbP!$D$2&amp;":"&amp;dbP!$D$2),"&lt;="&amp;Z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A287" s="1">
        <f ca="1">SUMIFS(INDIRECT($F$1&amp;$F287&amp;":"&amp;$F287),INDIRECT($F$1&amp;dbP!$D$2&amp;":"&amp;dbP!$D$2),"&gt;="&amp;AA$6,INDIRECT($F$1&amp;dbP!$D$2&amp;":"&amp;dbP!$D$2),"&lt;="&amp;AA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B287" s="1">
        <f ca="1">SUMIFS(INDIRECT($F$1&amp;$F287&amp;":"&amp;$F287),INDIRECT($F$1&amp;dbP!$D$2&amp;":"&amp;dbP!$D$2),"&gt;="&amp;AB$6,INDIRECT($F$1&amp;dbP!$D$2&amp;":"&amp;dbP!$D$2),"&lt;="&amp;AB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C287" s="1">
        <f ca="1">SUMIFS(INDIRECT($F$1&amp;$F287&amp;":"&amp;$F287),INDIRECT($F$1&amp;dbP!$D$2&amp;":"&amp;dbP!$D$2),"&gt;="&amp;AC$6,INDIRECT($F$1&amp;dbP!$D$2&amp;":"&amp;dbP!$D$2),"&lt;="&amp;AC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D287" s="1">
        <f ca="1">SUMIFS(INDIRECT($F$1&amp;$F287&amp;":"&amp;$F287),INDIRECT($F$1&amp;dbP!$D$2&amp;":"&amp;dbP!$D$2),"&gt;="&amp;AD$6,INDIRECT($F$1&amp;dbP!$D$2&amp;":"&amp;dbP!$D$2),"&lt;="&amp;AD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E287" s="1">
        <f ca="1">SUMIFS(INDIRECT($F$1&amp;$F287&amp;":"&amp;$F287),INDIRECT($F$1&amp;dbP!$D$2&amp;":"&amp;dbP!$D$2),"&gt;="&amp;AE$6,INDIRECT($F$1&amp;dbP!$D$2&amp;":"&amp;dbP!$D$2),"&lt;="&amp;AE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F287" s="1">
        <f ca="1">SUMIFS(INDIRECT($F$1&amp;$F287&amp;":"&amp;$F287),INDIRECT($F$1&amp;dbP!$D$2&amp;":"&amp;dbP!$D$2),"&gt;="&amp;AF$6,INDIRECT($F$1&amp;dbP!$D$2&amp;":"&amp;dbP!$D$2),"&lt;="&amp;AF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G287" s="1">
        <f ca="1">SUMIFS(INDIRECT($F$1&amp;$F287&amp;":"&amp;$F287),INDIRECT($F$1&amp;dbP!$D$2&amp;":"&amp;dbP!$D$2),"&gt;="&amp;AG$6,INDIRECT($F$1&amp;dbP!$D$2&amp;":"&amp;dbP!$D$2),"&lt;="&amp;AG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H287" s="1">
        <f ca="1">SUMIFS(INDIRECT($F$1&amp;$F287&amp;":"&amp;$F287),INDIRECT($F$1&amp;dbP!$D$2&amp;":"&amp;dbP!$D$2),"&gt;="&amp;AH$6,INDIRECT($F$1&amp;dbP!$D$2&amp;":"&amp;dbP!$D$2),"&lt;="&amp;AH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I287" s="1">
        <f ca="1">SUMIFS(INDIRECT($F$1&amp;$F287&amp;":"&amp;$F287),INDIRECT($F$1&amp;dbP!$D$2&amp;":"&amp;dbP!$D$2),"&gt;="&amp;AI$6,INDIRECT($F$1&amp;dbP!$D$2&amp;":"&amp;dbP!$D$2),"&lt;="&amp;AI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J287" s="1">
        <f ca="1">SUMIFS(INDIRECT($F$1&amp;$F287&amp;":"&amp;$F287),INDIRECT($F$1&amp;dbP!$D$2&amp;":"&amp;dbP!$D$2),"&gt;="&amp;AJ$6,INDIRECT($F$1&amp;dbP!$D$2&amp;":"&amp;dbP!$D$2),"&lt;="&amp;AJ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K287" s="1">
        <f ca="1">SUMIFS(INDIRECT($F$1&amp;$F287&amp;":"&amp;$F287),INDIRECT($F$1&amp;dbP!$D$2&amp;":"&amp;dbP!$D$2),"&gt;="&amp;AK$6,INDIRECT($F$1&amp;dbP!$D$2&amp;":"&amp;dbP!$D$2),"&lt;="&amp;AK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L287" s="1">
        <f ca="1">SUMIFS(INDIRECT($F$1&amp;$F287&amp;":"&amp;$F287),INDIRECT($F$1&amp;dbP!$D$2&amp;":"&amp;dbP!$D$2),"&gt;="&amp;AL$6,INDIRECT($F$1&amp;dbP!$D$2&amp;":"&amp;dbP!$D$2),"&lt;="&amp;AL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M287" s="1">
        <f ca="1">SUMIFS(INDIRECT($F$1&amp;$F287&amp;":"&amp;$F287),INDIRECT($F$1&amp;dbP!$D$2&amp;":"&amp;dbP!$D$2),"&gt;="&amp;AM$6,INDIRECT($F$1&amp;dbP!$D$2&amp;":"&amp;dbP!$D$2),"&lt;="&amp;AM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N287" s="1">
        <f ca="1">SUMIFS(INDIRECT($F$1&amp;$F287&amp;":"&amp;$F287),INDIRECT($F$1&amp;dbP!$D$2&amp;":"&amp;dbP!$D$2),"&gt;="&amp;AN$6,INDIRECT($F$1&amp;dbP!$D$2&amp;":"&amp;dbP!$D$2),"&lt;="&amp;AN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O287" s="1">
        <f ca="1">SUMIFS(INDIRECT($F$1&amp;$F287&amp;":"&amp;$F287),INDIRECT($F$1&amp;dbP!$D$2&amp;":"&amp;dbP!$D$2),"&gt;="&amp;AO$6,INDIRECT($F$1&amp;dbP!$D$2&amp;":"&amp;dbP!$D$2),"&lt;="&amp;AO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P287" s="1">
        <f ca="1">SUMIFS(INDIRECT($F$1&amp;$F287&amp;":"&amp;$F287),INDIRECT($F$1&amp;dbP!$D$2&amp;":"&amp;dbP!$D$2),"&gt;="&amp;AP$6,INDIRECT($F$1&amp;dbP!$D$2&amp;":"&amp;dbP!$D$2),"&lt;="&amp;AP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Q287" s="1">
        <f ca="1">SUMIFS(INDIRECT($F$1&amp;$F287&amp;":"&amp;$F287),INDIRECT($F$1&amp;dbP!$D$2&amp;":"&amp;dbP!$D$2),"&gt;="&amp;AQ$6,INDIRECT($F$1&amp;dbP!$D$2&amp;":"&amp;dbP!$D$2),"&lt;="&amp;AQ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R287" s="1">
        <f ca="1">SUMIFS(INDIRECT($F$1&amp;$F287&amp;":"&amp;$F287),INDIRECT($F$1&amp;dbP!$D$2&amp;":"&amp;dbP!$D$2),"&gt;="&amp;AR$6,INDIRECT($F$1&amp;dbP!$D$2&amp;":"&amp;dbP!$D$2),"&lt;="&amp;AR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S287" s="1">
        <f ca="1">SUMIFS(INDIRECT($F$1&amp;$F287&amp;":"&amp;$F287),INDIRECT($F$1&amp;dbP!$D$2&amp;":"&amp;dbP!$D$2),"&gt;="&amp;AS$6,INDIRECT($F$1&amp;dbP!$D$2&amp;":"&amp;dbP!$D$2),"&lt;="&amp;AS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T287" s="1">
        <f ca="1">SUMIFS(INDIRECT($F$1&amp;$F287&amp;":"&amp;$F287),INDIRECT($F$1&amp;dbP!$D$2&amp;":"&amp;dbP!$D$2),"&gt;="&amp;AT$6,INDIRECT($F$1&amp;dbP!$D$2&amp;":"&amp;dbP!$D$2),"&lt;="&amp;AT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U287" s="1">
        <f ca="1">SUMIFS(INDIRECT($F$1&amp;$F287&amp;":"&amp;$F287),INDIRECT($F$1&amp;dbP!$D$2&amp;":"&amp;dbP!$D$2),"&gt;="&amp;AU$6,INDIRECT($F$1&amp;dbP!$D$2&amp;":"&amp;dbP!$D$2),"&lt;="&amp;AU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V287" s="1">
        <f ca="1">SUMIFS(INDIRECT($F$1&amp;$F287&amp;":"&amp;$F287),INDIRECT($F$1&amp;dbP!$D$2&amp;":"&amp;dbP!$D$2),"&gt;="&amp;AV$6,INDIRECT($F$1&amp;dbP!$D$2&amp;":"&amp;dbP!$D$2),"&lt;="&amp;AV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W287" s="1">
        <f ca="1">SUMIFS(INDIRECT($F$1&amp;$F287&amp;":"&amp;$F287),INDIRECT($F$1&amp;dbP!$D$2&amp;":"&amp;dbP!$D$2),"&gt;="&amp;AW$6,INDIRECT($F$1&amp;dbP!$D$2&amp;":"&amp;dbP!$D$2),"&lt;="&amp;AW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X287" s="1">
        <f ca="1">SUMIFS(INDIRECT($F$1&amp;$F287&amp;":"&amp;$F287),INDIRECT($F$1&amp;dbP!$D$2&amp;":"&amp;dbP!$D$2),"&gt;="&amp;AX$6,INDIRECT($F$1&amp;dbP!$D$2&amp;":"&amp;dbP!$D$2),"&lt;="&amp;AX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Y287" s="1">
        <f ca="1">SUMIFS(INDIRECT($F$1&amp;$F287&amp;":"&amp;$F287),INDIRECT($F$1&amp;dbP!$D$2&amp;":"&amp;dbP!$D$2),"&gt;="&amp;AY$6,INDIRECT($F$1&amp;dbP!$D$2&amp;":"&amp;dbP!$D$2),"&lt;="&amp;AY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Z287" s="1">
        <f ca="1">SUMIFS(INDIRECT($F$1&amp;$F287&amp;":"&amp;$F287),INDIRECT($F$1&amp;dbP!$D$2&amp;":"&amp;dbP!$D$2),"&gt;="&amp;AZ$6,INDIRECT($F$1&amp;dbP!$D$2&amp;":"&amp;dbP!$D$2),"&lt;="&amp;AZ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A287" s="1">
        <f ca="1">SUMIFS(INDIRECT($F$1&amp;$F287&amp;":"&amp;$F287),INDIRECT($F$1&amp;dbP!$D$2&amp;":"&amp;dbP!$D$2),"&gt;="&amp;BA$6,INDIRECT($F$1&amp;dbP!$D$2&amp;":"&amp;dbP!$D$2),"&lt;="&amp;BA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B287" s="1">
        <f ca="1">SUMIFS(INDIRECT($F$1&amp;$F287&amp;":"&amp;$F287),INDIRECT($F$1&amp;dbP!$D$2&amp;":"&amp;dbP!$D$2),"&gt;="&amp;BB$6,INDIRECT($F$1&amp;dbP!$D$2&amp;":"&amp;dbP!$D$2),"&lt;="&amp;BB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C287" s="1">
        <f ca="1">SUMIFS(INDIRECT($F$1&amp;$F287&amp;":"&amp;$F287),INDIRECT($F$1&amp;dbP!$D$2&amp;":"&amp;dbP!$D$2),"&gt;="&amp;BC$6,INDIRECT($F$1&amp;dbP!$D$2&amp;":"&amp;dbP!$D$2),"&lt;="&amp;BC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D287" s="1">
        <f ca="1">SUMIFS(INDIRECT($F$1&amp;$F287&amp;":"&amp;$F287),INDIRECT($F$1&amp;dbP!$D$2&amp;":"&amp;dbP!$D$2),"&gt;="&amp;BD$6,INDIRECT($F$1&amp;dbP!$D$2&amp;":"&amp;dbP!$D$2),"&lt;="&amp;BD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E287" s="1">
        <f ca="1">SUMIFS(INDIRECT($F$1&amp;$F287&amp;":"&amp;$F287),INDIRECT($F$1&amp;dbP!$D$2&amp;":"&amp;dbP!$D$2),"&gt;="&amp;BE$6,INDIRECT($F$1&amp;dbP!$D$2&amp;":"&amp;dbP!$D$2),"&lt;="&amp;BE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</row>
    <row r="288" spans="2:57" x14ac:dyDescent="0.3">
      <c r="B288" s="1">
        <f>MAX(B$218:B287)+1</f>
        <v>75</v>
      </c>
      <c r="D288" s="1" t="str">
        <f ca="1">INDIRECT($B$1&amp;Items!T$2&amp;$B288)</f>
        <v>CF(-)</v>
      </c>
      <c r="F288" s="1" t="str">
        <f ca="1">INDIRECT($B$1&amp;Items!P$2&amp;$B288)</f>
        <v>AA</v>
      </c>
      <c r="H288" s="13" t="str">
        <f ca="1">INDIRECT($B$1&amp;Items!M$2&amp;$B288)</f>
        <v>Оплаты себестоимостных затрат</v>
      </c>
      <c r="I288" s="13" t="str">
        <f ca="1">IF(INDIRECT($B$1&amp;Items!N$2&amp;$B288)="",H288,INDIRECT($B$1&amp;Items!N$2&amp;$B288))</f>
        <v>Оплаты расходов этапа-5 бизнес-процесса</v>
      </c>
      <c r="J288" s="1" t="str">
        <f ca="1">IF(INDIRECT($B$1&amp;Items!O$2&amp;$B288)="",IF(H288&lt;&gt;I288,"  "&amp;I288,I288),"    "&amp;INDIRECT($B$1&amp;Items!O$2&amp;$B288))</f>
        <v xml:space="preserve">    Затраты на доставку и продажу-5</v>
      </c>
      <c r="S288" s="1">
        <f ca="1">SUM($U288:INDIRECT(ADDRESS(ROW(),SUMIFS($1:$1,$5:$5,MAX($5:$5)))))</f>
        <v>1111637.691994</v>
      </c>
      <c r="V288" s="1">
        <f ca="1">SUMIFS(INDIRECT($F$1&amp;$F288&amp;":"&amp;$F288),INDIRECT($F$1&amp;dbP!$D$2&amp;":"&amp;dbP!$D$2),"&gt;="&amp;V$6,INDIRECT($F$1&amp;dbP!$D$2&amp;":"&amp;dbP!$D$2),"&lt;="&amp;V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333491.30759819999</v>
      </c>
      <c r="W288" s="1">
        <f ca="1">SUMIFS(INDIRECT($F$1&amp;$F288&amp;":"&amp;$F288),INDIRECT($F$1&amp;dbP!$D$2&amp;":"&amp;dbP!$D$2),"&gt;="&amp;W$6,INDIRECT($F$1&amp;dbP!$D$2&amp;":"&amp;dbP!$D$2),"&lt;="&amp;W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X288" s="1">
        <f ca="1">SUMIFS(INDIRECT($F$1&amp;$F288&amp;":"&amp;$F288),INDIRECT($F$1&amp;dbP!$D$2&amp;":"&amp;dbP!$D$2),"&gt;="&amp;X$6,INDIRECT($F$1&amp;dbP!$D$2&amp;":"&amp;dbP!$D$2),"&lt;="&amp;X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778146.38439580007</v>
      </c>
      <c r="Y288" s="1">
        <f ca="1">SUMIFS(INDIRECT($F$1&amp;$F288&amp;":"&amp;$F288),INDIRECT($F$1&amp;dbP!$D$2&amp;":"&amp;dbP!$D$2),"&gt;="&amp;Y$6,INDIRECT($F$1&amp;dbP!$D$2&amp;":"&amp;dbP!$D$2),"&lt;="&amp;Y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Z288" s="1">
        <f ca="1">SUMIFS(INDIRECT($F$1&amp;$F288&amp;":"&amp;$F288),INDIRECT($F$1&amp;dbP!$D$2&amp;":"&amp;dbP!$D$2),"&gt;="&amp;Z$6,INDIRECT($F$1&amp;dbP!$D$2&amp;":"&amp;dbP!$D$2),"&lt;="&amp;Z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A288" s="1">
        <f ca="1">SUMIFS(INDIRECT($F$1&amp;$F288&amp;":"&amp;$F288),INDIRECT($F$1&amp;dbP!$D$2&amp;":"&amp;dbP!$D$2),"&gt;="&amp;AA$6,INDIRECT($F$1&amp;dbP!$D$2&amp;":"&amp;dbP!$D$2),"&lt;="&amp;AA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B288" s="1">
        <f ca="1">SUMIFS(INDIRECT($F$1&amp;$F288&amp;":"&amp;$F288),INDIRECT($F$1&amp;dbP!$D$2&amp;":"&amp;dbP!$D$2),"&gt;="&amp;AB$6,INDIRECT($F$1&amp;dbP!$D$2&amp;":"&amp;dbP!$D$2),"&lt;="&amp;AB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C288" s="1">
        <f ca="1">SUMIFS(INDIRECT($F$1&amp;$F288&amp;":"&amp;$F288),INDIRECT($F$1&amp;dbP!$D$2&amp;":"&amp;dbP!$D$2),"&gt;="&amp;AC$6,INDIRECT($F$1&amp;dbP!$D$2&amp;":"&amp;dbP!$D$2),"&lt;="&amp;AC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D288" s="1">
        <f ca="1">SUMIFS(INDIRECT($F$1&amp;$F288&amp;":"&amp;$F288),INDIRECT($F$1&amp;dbP!$D$2&amp;":"&amp;dbP!$D$2),"&gt;="&amp;AD$6,INDIRECT($F$1&amp;dbP!$D$2&amp;":"&amp;dbP!$D$2),"&lt;="&amp;AD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E288" s="1">
        <f ca="1">SUMIFS(INDIRECT($F$1&amp;$F288&amp;":"&amp;$F288),INDIRECT($F$1&amp;dbP!$D$2&amp;":"&amp;dbP!$D$2),"&gt;="&amp;AE$6,INDIRECT($F$1&amp;dbP!$D$2&amp;":"&amp;dbP!$D$2),"&lt;="&amp;AE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F288" s="1">
        <f ca="1">SUMIFS(INDIRECT($F$1&amp;$F288&amp;":"&amp;$F288),INDIRECT($F$1&amp;dbP!$D$2&amp;":"&amp;dbP!$D$2),"&gt;="&amp;AF$6,INDIRECT($F$1&amp;dbP!$D$2&amp;":"&amp;dbP!$D$2),"&lt;="&amp;AF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G288" s="1">
        <f ca="1">SUMIFS(INDIRECT($F$1&amp;$F288&amp;":"&amp;$F288),INDIRECT($F$1&amp;dbP!$D$2&amp;":"&amp;dbP!$D$2),"&gt;="&amp;AG$6,INDIRECT($F$1&amp;dbP!$D$2&amp;":"&amp;dbP!$D$2),"&lt;="&amp;AG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H288" s="1">
        <f ca="1">SUMIFS(INDIRECT($F$1&amp;$F288&amp;":"&amp;$F288),INDIRECT($F$1&amp;dbP!$D$2&amp;":"&amp;dbP!$D$2),"&gt;="&amp;AH$6,INDIRECT($F$1&amp;dbP!$D$2&amp;":"&amp;dbP!$D$2),"&lt;="&amp;AH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I288" s="1">
        <f ca="1">SUMIFS(INDIRECT($F$1&amp;$F288&amp;":"&amp;$F288),INDIRECT($F$1&amp;dbP!$D$2&amp;":"&amp;dbP!$D$2),"&gt;="&amp;AI$6,INDIRECT($F$1&amp;dbP!$D$2&amp;":"&amp;dbP!$D$2),"&lt;="&amp;AI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J288" s="1">
        <f ca="1">SUMIFS(INDIRECT($F$1&amp;$F288&amp;":"&amp;$F288),INDIRECT($F$1&amp;dbP!$D$2&amp;":"&amp;dbP!$D$2),"&gt;="&amp;AJ$6,INDIRECT($F$1&amp;dbP!$D$2&amp;":"&amp;dbP!$D$2),"&lt;="&amp;AJ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K288" s="1">
        <f ca="1">SUMIFS(INDIRECT($F$1&amp;$F288&amp;":"&amp;$F288),INDIRECT($F$1&amp;dbP!$D$2&amp;":"&amp;dbP!$D$2),"&gt;="&amp;AK$6,INDIRECT($F$1&amp;dbP!$D$2&amp;":"&amp;dbP!$D$2),"&lt;="&amp;AK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L288" s="1">
        <f ca="1">SUMIFS(INDIRECT($F$1&amp;$F288&amp;":"&amp;$F288),INDIRECT($F$1&amp;dbP!$D$2&amp;":"&amp;dbP!$D$2),"&gt;="&amp;AL$6,INDIRECT($F$1&amp;dbP!$D$2&amp;":"&amp;dbP!$D$2),"&lt;="&amp;AL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M288" s="1">
        <f ca="1">SUMIFS(INDIRECT($F$1&amp;$F288&amp;":"&amp;$F288),INDIRECT($F$1&amp;dbP!$D$2&amp;":"&amp;dbP!$D$2),"&gt;="&amp;AM$6,INDIRECT($F$1&amp;dbP!$D$2&amp;":"&amp;dbP!$D$2),"&lt;="&amp;AM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N288" s="1">
        <f ca="1">SUMIFS(INDIRECT($F$1&amp;$F288&amp;":"&amp;$F288),INDIRECT($F$1&amp;dbP!$D$2&amp;":"&amp;dbP!$D$2),"&gt;="&amp;AN$6,INDIRECT($F$1&amp;dbP!$D$2&amp;":"&amp;dbP!$D$2),"&lt;="&amp;AN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O288" s="1">
        <f ca="1">SUMIFS(INDIRECT($F$1&amp;$F288&amp;":"&amp;$F288),INDIRECT($F$1&amp;dbP!$D$2&amp;":"&amp;dbP!$D$2),"&gt;="&amp;AO$6,INDIRECT($F$1&amp;dbP!$D$2&amp;":"&amp;dbP!$D$2),"&lt;="&amp;AO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P288" s="1">
        <f ca="1">SUMIFS(INDIRECT($F$1&amp;$F288&amp;":"&amp;$F288),INDIRECT($F$1&amp;dbP!$D$2&amp;":"&amp;dbP!$D$2),"&gt;="&amp;AP$6,INDIRECT($F$1&amp;dbP!$D$2&amp;":"&amp;dbP!$D$2),"&lt;="&amp;AP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Q288" s="1">
        <f ca="1">SUMIFS(INDIRECT($F$1&amp;$F288&amp;":"&amp;$F288),INDIRECT($F$1&amp;dbP!$D$2&amp;":"&amp;dbP!$D$2),"&gt;="&amp;AQ$6,INDIRECT($F$1&amp;dbP!$D$2&amp;":"&amp;dbP!$D$2),"&lt;="&amp;AQ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R288" s="1">
        <f ca="1">SUMIFS(INDIRECT($F$1&amp;$F288&amp;":"&amp;$F288),INDIRECT($F$1&amp;dbP!$D$2&amp;":"&amp;dbP!$D$2),"&gt;="&amp;AR$6,INDIRECT($F$1&amp;dbP!$D$2&amp;":"&amp;dbP!$D$2),"&lt;="&amp;AR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S288" s="1">
        <f ca="1">SUMIFS(INDIRECT($F$1&amp;$F288&amp;":"&amp;$F288),INDIRECT($F$1&amp;dbP!$D$2&amp;":"&amp;dbP!$D$2),"&gt;="&amp;AS$6,INDIRECT($F$1&amp;dbP!$D$2&amp;":"&amp;dbP!$D$2),"&lt;="&amp;AS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T288" s="1">
        <f ca="1">SUMIFS(INDIRECT($F$1&amp;$F288&amp;":"&amp;$F288),INDIRECT($F$1&amp;dbP!$D$2&amp;":"&amp;dbP!$D$2),"&gt;="&amp;AT$6,INDIRECT($F$1&amp;dbP!$D$2&amp;":"&amp;dbP!$D$2),"&lt;="&amp;AT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U288" s="1">
        <f ca="1">SUMIFS(INDIRECT($F$1&amp;$F288&amp;":"&amp;$F288),INDIRECT($F$1&amp;dbP!$D$2&amp;":"&amp;dbP!$D$2),"&gt;="&amp;AU$6,INDIRECT($F$1&amp;dbP!$D$2&amp;":"&amp;dbP!$D$2),"&lt;="&amp;AU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V288" s="1">
        <f ca="1">SUMIFS(INDIRECT($F$1&amp;$F288&amp;":"&amp;$F288),INDIRECT($F$1&amp;dbP!$D$2&amp;":"&amp;dbP!$D$2),"&gt;="&amp;AV$6,INDIRECT($F$1&amp;dbP!$D$2&amp;":"&amp;dbP!$D$2),"&lt;="&amp;AV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W288" s="1">
        <f ca="1">SUMIFS(INDIRECT($F$1&amp;$F288&amp;":"&amp;$F288),INDIRECT($F$1&amp;dbP!$D$2&amp;":"&amp;dbP!$D$2),"&gt;="&amp;AW$6,INDIRECT($F$1&amp;dbP!$D$2&amp;":"&amp;dbP!$D$2),"&lt;="&amp;AW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X288" s="1">
        <f ca="1">SUMIFS(INDIRECT($F$1&amp;$F288&amp;":"&amp;$F288),INDIRECT($F$1&amp;dbP!$D$2&amp;":"&amp;dbP!$D$2),"&gt;="&amp;AX$6,INDIRECT($F$1&amp;dbP!$D$2&amp;":"&amp;dbP!$D$2),"&lt;="&amp;AX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Y288" s="1">
        <f ca="1">SUMIFS(INDIRECT($F$1&amp;$F288&amp;":"&amp;$F288),INDIRECT($F$1&amp;dbP!$D$2&amp;":"&amp;dbP!$D$2),"&gt;="&amp;AY$6,INDIRECT($F$1&amp;dbP!$D$2&amp;":"&amp;dbP!$D$2),"&lt;="&amp;AY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Z288" s="1">
        <f ca="1">SUMIFS(INDIRECT($F$1&amp;$F288&amp;":"&amp;$F288),INDIRECT($F$1&amp;dbP!$D$2&amp;":"&amp;dbP!$D$2),"&gt;="&amp;AZ$6,INDIRECT($F$1&amp;dbP!$D$2&amp;":"&amp;dbP!$D$2),"&lt;="&amp;AZ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A288" s="1">
        <f ca="1">SUMIFS(INDIRECT($F$1&amp;$F288&amp;":"&amp;$F288),INDIRECT($F$1&amp;dbP!$D$2&amp;":"&amp;dbP!$D$2),"&gt;="&amp;BA$6,INDIRECT($F$1&amp;dbP!$D$2&amp;":"&amp;dbP!$D$2),"&lt;="&amp;BA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B288" s="1">
        <f ca="1">SUMIFS(INDIRECT($F$1&amp;$F288&amp;":"&amp;$F288),INDIRECT($F$1&amp;dbP!$D$2&amp;":"&amp;dbP!$D$2),"&gt;="&amp;BB$6,INDIRECT($F$1&amp;dbP!$D$2&amp;":"&amp;dbP!$D$2),"&lt;="&amp;BB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C288" s="1">
        <f ca="1">SUMIFS(INDIRECT($F$1&amp;$F288&amp;":"&amp;$F288),INDIRECT($F$1&amp;dbP!$D$2&amp;":"&amp;dbP!$D$2),"&gt;="&amp;BC$6,INDIRECT($F$1&amp;dbP!$D$2&amp;":"&amp;dbP!$D$2),"&lt;="&amp;BC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D288" s="1">
        <f ca="1">SUMIFS(INDIRECT($F$1&amp;$F288&amp;":"&amp;$F288),INDIRECT($F$1&amp;dbP!$D$2&amp;":"&amp;dbP!$D$2),"&gt;="&amp;BD$6,INDIRECT($F$1&amp;dbP!$D$2&amp;":"&amp;dbP!$D$2),"&lt;="&amp;BD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E288" s="1">
        <f ca="1">SUMIFS(INDIRECT($F$1&amp;$F288&amp;":"&amp;$F288),INDIRECT($F$1&amp;dbP!$D$2&amp;":"&amp;dbP!$D$2),"&gt;="&amp;BE$6,INDIRECT($F$1&amp;dbP!$D$2&amp;":"&amp;dbP!$D$2),"&lt;="&amp;BE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</row>
    <row r="289" spans="1:57" x14ac:dyDescent="0.3">
      <c r="B289" s="1">
        <f>MAX(B$218:B288)+1</f>
        <v>76</v>
      </c>
      <c r="D289" s="1" t="str">
        <f ca="1">INDIRECT($B$1&amp;Items!T$2&amp;$B289)</f>
        <v>CF(-)</v>
      </c>
      <c r="F289" s="1" t="str">
        <f ca="1">INDIRECT($B$1&amp;Items!P$2&amp;$B289)</f>
        <v>AA</v>
      </c>
      <c r="H289" s="13" t="str">
        <f ca="1">INDIRECT($B$1&amp;Items!M$2&amp;$B289)</f>
        <v>Оплаты себестоимостных затрат</v>
      </c>
      <c r="I289" s="13" t="str">
        <f ca="1">IF(INDIRECT($B$1&amp;Items!N$2&amp;$B289)="",H289,INDIRECT($B$1&amp;Items!N$2&amp;$B289))</f>
        <v>Оплаты расходов этапа-5 бизнес-процесса</v>
      </c>
      <c r="J289" s="1" t="str">
        <f ca="1">IF(INDIRECT($B$1&amp;Items!O$2&amp;$B289)="",IF(H289&lt;&gt;I289,"  "&amp;I289,I289),"    "&amp;INDIRECT($B$1&amp;Items!O$2&amp;$B289))</f>
        <v xml:space="preserve">    Затраты на доставку и продажу-6</v>
      </c>
      <c r="S289" s="1">
        <f ca="1">SUM($U289:INDIRECT(ADDRESS(ROW(),SUMIFS($1:$1,$5:$5,MAX($5:$5)))))</f>
        <v>1025637.2535544201</v>
      </c>
      <c r="V289" s="1">
        <f ca="1">SUMIFS(INDIRECT($F$1&amp;$F289&amp;":"&amp;$F289),INDIRECT($F$1&amp;dbP!$D$2&amp;":"&amp;dbP!$D$2),"&gt;="&amp;V$6,INDIRECT($F$1&amp;dbP!$D$2&amp;":"&amp;dbP!$D$2),"&lt;="&amp;V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W289" s="1">
        <f ca="1">SUMIFS(INDIRECT($F$1&amp;$F289&amp;":"&amp;$F289),INDIRECT($F$1&amp;dbP!$D$2&amp;":"&amp;dbP!$D$2),"&gt;="&amp;W$6,INDIRECT($F$1&amp;dbP!$D$2&amp;":"&amp;dbP!$D$2),"&lt;="&amp;W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512818.62677721004</v>
      </c>
      <c r="X289" s="1">
        <f ca="1">SUMIFS(INDIRECT($F$1&amp;$F289&amp;":"&amp;$F289),INDIRECT($F$1&amp;dbP!$D$2&amp;":"&amp;dbP!$D$2),"&gt;="&amp;X$6,INDIRECT($F$1&amp;dbP!$D$2&amp;":"&amp;dbP!$D$2),"&lt;="&amp;X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Y289" s="1">
        <f ca="1">SUMIFS(INDIRECT($F$1&amp;$F289&amp;":"&amp;$F289),INDIRECT($F$1&amp;dbP!$D$2&amp;":"&amp;dbP!$D$2),"&gt;="&amp;Y$6,INDIRECT($F$1&amp;dbP!$D$2&amp;":"&amp;dbP!$D$2),"&lt;="&amp;Y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512818.62677721004</v>
      </c>
      <c r="Z289" s="1">
        <f ca="1">SUMIFS(INDIRECT($F$1&amp;$F289&amp;":"&amp;$F289),INDIRECT($F$1&amp;dbP!$D$2&amp;":"&amp;dbP!$D$2),"&gt;="&amp;Z$6,INDIRECT($F$1&amp;dbP!$D$2&amp;":"&amp;dbP!$D$2),"&lt;="&amp;Z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A289" s="1">
        <f ca="1">SUMIFS(INDIRECT($F$1&amp;$F289&amp;":"&amp;$F289),INDIRECT($F$1&amp;dbP!$D$2&amp;":"&amp;dbP!$D$2),"&gt;="&amp;AA$6,INDIRECT($F$1&amp;dbP!$D$2&amp;":"&amp;dbP!$D$2),"&lt;="&amp;AA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B289" s="1">
        <f ca="1">SUMIFS(INDIRECT($F$1&amp;$F289&amp;":"&amp;$F289),INDIRECT($F$1&amp;dbP!$D$2&amp;":"&amp;dbP!$D$2),"&gt;="&amp;AB$6,INDIRECT($F$1&amp;dbP!$D$2&amp;":"&amp;dbP!$D$2),"&lt;="&amp;AB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C289" s="1">
        <f ca="1">SUMIFS(INDIRECT($F$1&amp;$F289&amp;":"&amp;$F289),INDIRECT($F$1&amp;dbP!$D$2&amp;":"&amp;dbP!$D$2),"&gt;="&amp;AC$6,INDIRECT($F$1&amp;dbP!$D$2&amp;":"&amp;dbP!$D$2),"&lt;="&amp;AC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D289" s="1">
        <f ca="1">SUMIFS(INDIRECT($F$1&amp;$F289&amp;":"&amp;$F289),INDIRECT($F$1&amp;dbP!$D$2&amp;":"&amp;dbP!$D$2),"&gt;="&amp;AD$6,INDIRECT($F$1&amp;dbP!$D$2&amp;":"&amp;dbP!$D$2),"&lt;="&amp;AD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E289" s="1">
        <f ca="1">SUMIFS(INDIRECT($F$1&amp;$F289&amp;":"&amp;$F289),INDIRECT($F$1&amp;dbP!$D$2&amp;":"&amp;dbP!$D$2),"&gt;="&amp;AE$6,INDIRECT($F$1&amp;dbP!$D$2&amp;":"&amp;dbP!$D$2),"&lt;="&amp;AE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F289" s="1">
        <f ca="1">SUMIFS(INDIRECT($F$1&amp;$F289&amp;":"&amp;$F289),INDIRECT($F$1&amp;dbP!$D$2&amp;":"&amp;dbP!$D$2),"&gt;="&amp;AF$6,INDIRECT($F$1&amp;dbP!$D$2&amp;":"&amp;dbP!$D$2),"&lt;="&amp;AF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G289" s="1">
        <f ca="1">SUMIFS(INDIRECT($F$1&amp;$F289&amp;":"&amp;$F289),INDIRECT($F$1&amp;dbP!$D$2&amp;":"&amp;dbP!$D$2),"&gt;="&amp;AG$6,INDIRECT($F$1&amp;dbP!$D$2&amp;":"&amp;dbP!$D$2),"&lt;="&amp;AG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H289" s="1">
        <f ca="1">SUMIFS(INDIRECT($F$1&amp;$F289&amp;":"&amp;$F289),INDIRECT($F$1&amp;dbP!$D$2&amp;":"&amp;dbP!$D$2),"&gt;="&amp;AH$6,INDIRECT($F$1&amp;dbP!$D$2&amp;":"&amp;dbP!$D$2),"&lt;="&amp;AH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I289" s="1">
        <f ca="1">SUMIFS(INDIRECT($F$1&amp;$F289&amp;":"&amp;$F289),INDIRECT($F$1&amp;dbP!$D$2&amp;":"&amp;dbP!$D$2),"&gt;="&amp;AI$6,INDIRECT($F$1&amp;dbP!$D$2&amp;":"&amp;dbP!$D$2),"&lt;="&amp;AI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J289" s="1">
        <f ca="1">SUMIFS(INDIRECT($F$1&amp;$F289&amp;":"&amp;$F289),INDIRECT($F$1&amp;dbP!$D$2&amp;":"&amp;dbP!$D$2),"&gt;="&amp;AJ$6,INDIRECT($F$1&amp;dbP!$D$2&amp;":"&amp;dbP!$D$2),"&lt;="&amp;AJ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K289" s="1">
        <f ca="1">SUMIFS(INDIRECT($F$1&amp;$F289&amp;":"&amp;$F289),INDIRECT($F$1&amp;dbP!$D$2&amp;":"&amp;dbP!$D$2),"&gt;="&amp;AK$6,INDIRECT($F$1&amp;dbP!$D$2&amp;":"&amp;dbP!$D$2),"&lt;="&amp;AK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L289" s="1">
        <f ca="1">SUMIFS(INDIRECT($F$1&amp;$F289&amp;":"&amp;$F289),INDIRECT($F$1&amp;dbP!$D$2&amp;":"&amp;dbP!$D$2),"&gt;="&amp;AL$6,INDIRECT($F$1&amp;dbP!$D$2&amp;":"&amp;dbP!$D$2),"&lt;="&amp;AL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M289" s="1">
        <f ca="1">SUMIFS(INDIRECT($F$1&amp;$F289&amp;":"&amp;$F289),INDIRECT($F$1&amp;dbP!$D$2&amp;":"&amp;dbP!$D$2),"&gt;="&amp;AM$6,INDIRECT($F$1&amp;dbP!$D$2&amp;":"&amp;dbP!$D$2),"&lt;="&amp;AM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N289" s="1">
        <f ca="1">SUMIFS(INDIRECT($F$1&amp;$F289&amp;":"&amp;$F289),INDIRECT($F$1&amp;dbP!$D$2&amp;":"&amp;dbP!$D$2),"&gt;="&amp;AN$6,INDIRECT($F$1&amp;dbP!$D$2&amp;":"&amp;dbP!$D$2),"&lt;="&amp;AN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O289" s="1">
        <f ca="1">SUMIFS(INDIRECT($F$1&amp;$F289&amp;":"&amp;$F289),INDIRECT($F$1&amp;dbP!$D$2&amp;":"&amp;dbP!$D$2),"&gt;="&amp;AO$6,INDIRECT($F$1&amp;dbP!$D$2&amp;":"&amp;dbP!$D$2),"&lt;="&amp;AO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P289" s="1">
        <f ca="1">SUMIFS(INDIRECT($F$1&amp;$F289&amp;":"&amp;$F289),INDIRECT($F$1&amp;dbP!$D$2&amp;":"&amp;dbP!$D$2),"&gt;="&amp;AP$6,INDIRECT($F$1&amp;dbP!$D$2&amp;":"&amp;dbP!$D$2),"&lt;="&amp;AP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Q289" s="1">
        <f ca="1">SUMIFS(INDIRECT($F$1&amp;$F289&amp;":"&amp;$F289),INDIRECT($F$1&amp;dbP!$D$2&amp;":"&amp;dbP!$D$2),"&gt;="&amp;AQ$6,INDIRECT($F$1&amp;dbP!$D$2&amp;":"&amp;dbP!$D$2),"&lt;="&amp;AQ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R289" s="1">
        <f ca="1">SUMIFS(INDIRECT($F$1&amp;$F289&amp;":"&amp;$F289),INDIRECT($F$1&amp;dbP!$D$2&amp;":"&amp;dbP!$D$2),"&gt;="&amp;AR$6,INDIRECT($F$1&amp;dbP!$D$2&amp;":"&amp;dbP!$D$2),"&lt;="&amp;AR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S289" s="1">
        <f ca="1">SUMIFS(INDIRECT($F$1&amp;$F289&amp;":"&amp;$F289),INDIRECT($F$1&amp;dbP!$D$2&amp;":"&amp;dbP!$D$2),"&gt;="&amp;AS$6,INDIRECT($F$1&amp;dbP!$D$2&amp;":"&amp;dbP!$D$2),"&lt;="&amp;AS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T289" s="1">
        <f ca="1">SUMIFS(INDIRECT($F$1&amp;$F289&amp;":"&amp;$F289),INDIRECT($F$1&amp;dbP!$D$2&amp;":"&amp;dbP!$D$2),"&gt;="&amp;AT$6,INDIRECT($F$1&amp;dbP!$D$2&amp;":"&amp;dbP!$D$2),"&lt;="&amp;AT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U289" s="1">
        <f ca="1">SUMIFS(INDIRECT($F$1&amp;$F289&amp;":"&amp;$F289),INDIRECT($F$1&amp;dbP!$D$2&amp;":"&amp;dbP!$D$2),"&gt;="&amp;AU$6,INDIRECT($F$1&amp;dbP!$D$2&amp;":"&amp;dbP!$D$2),"&lt;="&amp;AU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V289" s="1">
        <f ca="1">SUMIFS(INDIRECT($F$1&amp;$F289&amp;":"&amp;$F289),INDIRECT($F$1&amp;dbP!$D$2&amp;":"&amp;dbP!$D$2),"&gt;="&amp;AV$6,INDIRECT($F$1&amp;dbP!$D$2&amp;":"&amp;dbP!$D$2),"&lt;="&amp;AV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W289" s="1">
        <f ca="1">SUMIFS(INDIRECT($F$1&amp;$F289&amp;":"&amp;$F289),INDIRECT($F$1&amp;dbP!$D$2&amp;":"&amp;dbP!$D$2),"&gt;="&amp;AW$6,INDIRECT($F$1&amp;dbP!$D$2&amp;":"&amp;dbP!$D$2),"&lt;="&amp;AW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X289" s="1">
        <f ca="1">SUMIFS(INDIRECT($F$1&amp;$F289&amp;":"&amp;$F289),INDIRECT($F$1&amp;dbP!$D$2&amp;":"&amp;dbP!$D$2),"&gt;="&amp;AX$6,INDIRECT($F$1&amp;dbP!$D$2&amp;":"&amp;dbP!$D$2),"&lt;="&amp;AX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Y289" s="1">
        <f ca="1">SUMIFS(INDIRECT($F$1&amp;$F289&amp;":"&amp;$F289),INDIRECT($F$1&amp;dbP!$D$2&amp;":"&amp;dbP!$D$2),"&gt;="&amp;AY$6,INDIRECT($F$1&amp;dbP!$D$2&amp;":"&amp;dbP!$D$2),"&lt;="&amp;AY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Z289" s="1">
        <f ca="1">SUMIFS(INDIRECT($F$1&amp;$F289&amp;":"&amp;$F289),INDIRECT($F$1&amp;dbP!$D$2&amp;":"&amp;dbP!$D$2),"&gt;="&amp;AZ$6,INDIRECT($F$1&amp;dbP!$D$2&amp;":"&amp;dbP!$D$2),"&lt;="&amp;AZ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A289" s="1">
        <f ca="1">SUMIFS(INDIRECT($F$1&amp;$F289&amp;":"&amp;$F289),INDIRECT($F$1&amp;dbP!$D$2&amp;":"&amp;dbP!$D$2),"&gt;="&amp;BA$6,INDIRECT($F$1&amp;dbP!$D$2&amp;":"&amp;dbP!$D$2),"&lt;="&amp;BA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B289" s="1">
        <f ca="1">SUMIFS(INDIRECT($F$1&amp;$F289&amp;":"&amp;$F289),INDIRECT($F$1&amp;dbP!$D$2&amp;":"&amp;dbP!$D$2),"&gt;="&amp;BB$6,INDIRECT($F$1&amp;dbP!$D$2&amp;":"&amp;dbP!$D$2),"&lt;="&amp;BB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C289" s="1">
        <f ca="1">SUMIFS(INDIRECT($F$1&amp;$F289&amp;":"&amp;$F289),INDIRECT($F$1&amp;dbP!$D$2&amp;":"&amp;dbP!$D$2),"&gt;="&amp;BC$6,INDIRECT($F$1&amp;dbP!$D$2&amp;":"&amp;dbP!$D$2),"&lt;="&amp;BC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D289" s="1">
        <f ca="1">SUMIFS(INDIRECT($F$1&amp;$F289&amp;":"&amp;$F289),INDIRECT($F$1&amp;dbP!$D$2&amp;":"&amp;dbP!$D$2),"&gt;="&amp;BD$6,INDIRECT($F$1&amp;dbP!$D$2&amp;":"&amp;dbP!$D$2),"&lt;="&amp;BD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E289" s="1">
        <f ca="1">SUMIFS(INDIRECT($F$1&amp;$F289&amp;":"&amp;$F289),INDIRECT($F$1&amp;dbP!$D$2&amp;":"&amp;dbP!$D$2),"&gt;="&amp;BE$6,INDIRECT($F$1&amp;dbP!$D$2&amp;":"&amp;dbP!$D$2),"&lt;="&amp;BE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</row>
    <row r="290" spans="1:57" x14ac:dyDescent="0.3">
      <c r="B290" s="1">
        <f>MAX(B$218:B289)+1</f>
        <v>77</v>
      </c>
      <c r="D290" s="1" t="str">
        <f ca="1">INDIRECT($B$1&amp;Items!T$2&amp;$B290)</f>
        <v>CF(-)</v>
      </c>
      <c r="F290" s="1" t="str">
        <f ca="1">INDIRECT($B$1&amp;Items!P$2&amp;$B290)</f>
        <v>AA</v>
      </c>
      <c r="H290" s="13" t="str">
        <f ca="1">INDIRECT($B$1&amp;Items!M$2&amp;$B290)</f>
        <v>Оплаты себестоимостных затрат</v>
      </c>
      <c r="I290" s="13" t="str">
        <f ca="1">IF(INDIRECT($B$1&amp;Items!N$2&amp;$B290)="",H290,INDIRECT($B$1&amp;Items!N$2&amp;$B290))</f>
        <v>Оплаты расходов этапа-5 бизнес-процесса</v>
      </c>
      <c r="J290" s="1" t="str">
        <f ca="1">IF(INDIRECT($B$1&amp;Items!O$2&amp;$B290)="",IF(H290&lt;&gt;I290,"  "&amp;I290,I290),"    "&amp;INDIRECT($B$1&amp;Items!O$2&amp;$B290))</f>
        <v xml:space="preserve">    Затраты на доставку и продажу-7</v>
      </c>
      <c r="S290" s="1">
        <f ca="1">SUM($U290:INDIRECT(ADDRESS(ROW(),SUMIFS($1:$1,$5:$5,MAX($5:$5)))))</f>
        <v>1161108.1304335801</v>
      </c>
      <c r="V290" s="1">
        <f ca="1">SUMIFS(INDIRECT($F$1&amp;$F290&amp;":"&amp;$F290),INDIRECT($F$1&amp;dbP!$D$2&amp;":"&amp;dbP!$D$2),"&gt;="&amp;V$6,INDIRECT($F$1&amp;dbP!$D$2&amp;":"&amp;dbP!$D$2),"&lt;="&amp;V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W290" s="1">
        <f ca="1">SUMIFS(INDIRECT($F$1&amp;$F290&amp;":"&amp;$F290),INDIRECT($F$1&amp;dbP!$D$2&amp;":"&amp;dbP!$D$2),"&gt;="&amp;W$6,INDIRECT($F$1&amp;dbP!$D$2&amp;":"&amp;dbP!$D$2),"&lt;="&amp;W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812775.69130350603</v>
      </c>
      <c r="X290" s="1">
        <f ca="1">SUMIFS(INDIRECT($F$1&amp;$F290&amp;":"&amp;$F290),INDIRECT($F$1&amp;dbP!$D$2&amp;":"&amp;dbP!$D$2),"&gt;="&amp;X$6,INDIRECT($F$1&amp;dbP!$D$2&amp;":"&amp;dbP!$D$2),"&lt;="&amp;X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348332.43913007411</v>
      </c>
      <c r="Y290" s="1">
        <f ca="1">SUMIFS(INDIRECT($F$1&amp;$F290&amp;":"&amp;$F290),INDIRECT($F$1&amp;dbP!$D$2&amp;":"&amp;dbP!$D$2),"&gt;="&amp;Y$6,INDIRECT($F$1&amp;dbP!$D$2&amp;":"&amp;dbP!$D$2),"&lt;="&amp;Y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Z290" s="1">
        <f ca="1">SUMIFS(INDIRECT($F$1&amp;$F290&amp;":"&amp;$F290),INDIRECT($F$1&amp;dbP!$D$2&amp;":"&amp;dbP!$D$2),"&gt;="&amp;Z$6,INDIRECT($F$1&amp;dbP!$D$2&amp;":"&amp;dbP!$D$2),"&lt;="&amp;Z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A290" s="1">
        <f ca="1">SUMIFS(INDIRECT($F$1&amp;$F290&amp;":"&amp;$F290),INDIRECT($F$1&amp;dbP!$D$2&amp;":"&amp;dbP!$D$2),"&gt;="&amp;AA$6,INDIRECT($F$1&amp;dbP!$D$2&amp;":"&amp;dbP!$D$2),"&lt;="&amp;AA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B290" s="1">
        <f ca="1">SUMIFS(INDIRECT($F$1&amp;$F290&amp;":"&amp;$F290),INDIRECT($F$1&amp;dbP!$D$2&amp;":"&amp;dbP!$D$2),"&gt;="&amp;AB$6,INDIRECT($F$1&amp;dbP!$D$2&amp;":"&amp;dbP!$D$2),"&lt;="&amp;AB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C290" s="1">
        <f ca="1">SUMIFS(INDIRECT($F$1&amp;$F290&amp;":"&amp;$F290),INDIRECT($F$1&amp;dbP!$D$2&amp;":"&amp;dbP!$D$2),"&gt;="&amp;AC$6,INDIRECT($F$1&amp;dbP!$D$2&amp;":"&amp;dbP!$D$2),"&lt;="&amp;AC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D290" s="1">
        <f ca="1">SUMIFS(INDIRECT($F$1&amp;$F290&amp;":"&amp;$F290),INDIRECT($F$1&amp;dbP!$D$2&amp;":"&amp;dbP!$D$2),"&gt;="&amp;AD$6,INDIRECT($F$1&amp;dbP!$D$2&amp;":"&amp;dbP!$D$2),"&lt;="&amp;AD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E290" s="1">
        <f ca="1">SUMIFS(INDIRECT($F$1&amp;$F290&amp;":"&amp;$F290),INDIRECT($F$1&amp;dbP!$D$2&amp;":"&amp;dbP!$D$2),"&gt;="&amp;AE$6,INDIRECT($F$1&amp;dbP!$D$2&amp;":"&amp;dbP!$D$2),"&lt;="&amp;AE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F290" s="1">
        <f ca="1">SUMIFS(INDIRECT($F$1&amp;$F290&amp;":"&amp;$F290),INDIRECT($F$1&amp;dbP!$D$2&amp;":"&amp;dbP!$D$2),"&gt;="&amp;AF$6,INDIRECT($F$1&amp;dbP!$D$2&amp;":"&amp;dbP!$D$2),"&lt;="&amp;AF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G290" s="1">
        <f ca="1">SUMIFS(INDIRECT($F$1&amp;$F290&amp;":"&amp;$F290),INDIRECT($F$1&amp;dbP!$D$2&amp;":"&amp;dbP!$D$2),"&gt;="&amp;AG$6,INDIRECT($F$1&amp;dbP!$D$2&amp;":"&amp;dbP!$D$2),"&lt;="&amp;AG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H290" s="1">
        <f ca="1">SUMIFS(INDIRECT($F$1&amp;$F290&amp;":"&amp;$F290),INDIRECT($F$1&amp;dbP!$D$2&amp;":"&amp;dbP!$D$2),"&gt;="&amp;AH$6,INDIRECT($F$1&amp;dbP!$D$2&amp;":"&amp;dbP!$D$2),"&lt;="&amp;AH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I290" s="1">
        <f ca="1">SUMIFS(INDIRECT($F$1&amp;$F290&amp;":"&amp;$F290),INDIRECT($F$1&amp;dbP!$D$2&amp;":"&amp;dbP!$D$2),"&gt;="&amp;AI$6,INDIRECT($F$1&amp;dbP!$D$2&amp;":"&amp;dbP!$D$2),"&lt;="&amp;AI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J290" s="1">
        <f ca="1">SUMIFS(INDIRECT($F$1&amp;$F290&amp;":"&amp;$F290),INDIRECT($F$1&amp;dbP!$D$2&amp;":"&amp;dbP!$D$2),"&gt;="&amp;AJ$6,INDIRECT($F$1&amp;dbP!$D$2&amp;":"&amp;dbP!$D$2),"&lt;="&amp;AJ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K290" s="1">
        <f ca="1">SUMIFS(INDIRECT($F$1&amp;$F290&amp;":"&amp;$F290),INDIRECT($F$1&amp;dbP!$D$2&amp;":"&amp;dbP!$D$2),"&gt;="&amp;AK$6,INDIRECT($F$1&amp;dbP!$D$2&amp;":"&amp;dbP!$D$2),"&lt;="&amp;AK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L290" s="1">
        <f ca="1">SUMIFS(INDIRECT($F$1&amp;$F290&amp;":"&amp;$F290),INDIRECT($F$1&amp;dbP!$D$2&amp;":"&amp;dbP!$D$2),"&gt;="&amp;AL$6,INDIRECT($F$1&amp;dbP!$D$2&amp;":"&amp;dbP!$D$2),"&lt;="&amp;AL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M290" s="1">
        <f ca="1">SUMIFS(INDIRECT($F$1&amp;$F290&amp;":"&amp;$F290),INDIRECT($F$1&amp;dbP!$D$2&amp;":"&amp;dbP!$D$2),"&gt;="&amp;AM$6,INDIRECT($F$1&amp;dbP!$D$2&amp;":"&amp;dbP!$D$2),"&lt;="&amp;AM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N290" s="1">
        <f ca="1">SUMIFS(INDIRECT($F$1&amp;$F290&amp;":"&amp;$F290),INDIRECT($F$1&amp;dbP!$D$2&amp;":"&amp;dbP!$D$2),"&gt;="&amp;AN$6,INDIRECT($F$1&amp;dbP!$D$2&amp;":"&amp;dbP!$D$2),"&lt;="&amp;AN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O290" s="1">
        <f ca="1">SUMIFS(INDIRECT($F$1&amp;$F290&amp;":"&amp;$F290),INDIRECT($F$1&amp;dbP!$D$2&amp;":"&amp;dbP!$D$2),"&gt;="&amp;AO$6,INDIRECT($F$1&amp;dbP!$D$2&amp;":"&amp;dbP!$D$2),"&lt;="&amp;AO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P290" s="1">
        <f ca="1">SUMIFS(INDIRECT($F$1&amp;$F290&amp;":"&amp;$F290),INDIRECT($F$1&amp;dbP!$D$2&amp;":"&amp;dbP!$D$2),"&gt;="&amp;AP$6,INDIRECT($F$1&amp;dbP!$D$2&amp;":"&amp;dbP!$D$2),"&lt;="&amp;AP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Q290" s="1">
        <f ca="1">SUMIFS(INDIRECT($F$1&amp;$F290&amp;":"&amp;$F290),INDIRECT($F$1&amp;dbP!$D$2&amp;":"&amp;dbP!$D$2),"&gt;="&amp;AQ$6,INDIRECT($F$1&amp;dbP!$D$2&amp;":"&amp;dbP!$D$2),"&lt;="&amp;AQ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R290" s="1">
        <f ca="1">SUMIFS(INDIRECT($F$1&amp;$F290&amp;":"&amp;$F290),INDIRECT($F$1&amp;dbP!$D$2&amp;":"&amp;dbP!$D$2),"&gt;="&amp;AR$6,INDIRECT($F$1&amp;dbP!$D$2&amp;":"&amp;dbP!$D$2),"&lt;="&amp;AR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S290" s="1">
        <f ca="1">SUMIFS(INDIRECT($F$1&amp;$F290&amp;":"&amp;$F290),INDIRECT($F$1&amp;dbP!$D$2&amp;":"&amp;dbP!$D$2),"&gt;="&amp;AS$6,INDIRECT($F$1&amp;dbP!$D$2&amp;":"&amp;dbP!$D$2),"&lt;="&amp;AS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T290" s="1">
        <f ca="1">SUMIFS(INDIRECT($F$1&amp;$F290&amp;":"&amp;$F290),INDIRECT($F$1&amp;dbP!$D$2&amp;":"&amp;dbP!$D$2),"&gt;="&amp;AT$6,INDIRECT($F$1&amp;dbP!$D$2&amp;":"&amp;dbP!$D$2),"&lt;="&amp;AT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U290" s="1">
        <f ca="1">SUMIFS(INDIRECT($F$1&amp;$F290&amp;":"&amp;$F290),INDIRECT($F$1&amp;dbP!$D$2&amp;":"&amp;dbP!$D$2),"&gt;="&amp;AU$6,INDIRECT($F$1&amp;dbP!$D$2&amp;":"&amp;dbP!$D$2),"&lt;="&amp;AU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V290" s="1">
        <f ca="1">SUMIFS(INDIRECT($F$1&amp;$F290&amp;":"&amp;$F290),INDIRECT($F$1&amp;dbP!$D$2&amp;":"&amp;dbP!$D$2),"&gt;="&amp;AV$6,INDIRECT($F$1&amp;dbP!$D$2&amp;":"&amp;dbP!$D$2),"&lt;="&amp;AV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W290" s="1">
        <f ca="1">SUMIFS(INDIRECT($F$1&amp;$F290&amp;":"&amp;$F290),INDIRECT($F$1&amp;dbP!$D$2&amp;":"&amp;dbP!$D$2),"&gt;="&amp;AW$6,INDIRECT($F$1&amp;dbP!$D$2&amp;":"&amp;dbP!$D$2),"&lt;="&amp;AW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X290" s="1">
        <f ca="1">SUMIFS(INDIRECT($F$1&amp;$F290&amp;":"&amp;$F290),INDIRECT($F$1&amp;dbP!$D$2&amp;":"&amp;dbP!$D$2),"&gt;="&amp;AX$6,INDIRECT($F$1&amp;dbP!$D$2&amp;":"&amp;dbP!$D$2),"&lt;="&amp;AX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Y290" s="1">
        <f ca="1">SUMIFS(INDIRECT($F$1&amp;$F290&amp;":"&amp;$F290),INDIRECT($F$1&amp;dbP!$D$2&amp;":"&amp;dbP!$D$2),"&gt;="&amp;AY$6,INDIRECT($F$1&amp;dbP!$D$2&amp;":"&amp;dbP!$D$2),"&lt;="&amp;AY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Z290" s="1">
        <f ca="1">SUMIFS(INDIRECT($F$1&amp;$F290&amp;":"&amp;$F290),INDIRECT($F$1&amp;dbP!$D$2&amp;":"&amp;dbP!$D$2),"&gt;="&amp;AZ$6,INDIRECT($F$1&amp;dbP!$D$2&amp;":"&amp;dbP!$D$2),"&lt;="&amp;AZ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A290" s="1">
        <f ca="1">SUMIFS(INDIRECT($F$1&amp;$F290&amp;":"&amp;$F290),INDIRECT($F$1&amp;dbP!$D$2&amp;":"&amp;dbP!$D$2),"&gt;="&amp;BA$6,INDIRECT($F$1&amp;dbP!$D$2&amp;":"&amp;dbP!$D$2),"&lt;="&amp;BA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B290" s="1">
        <f ca="1">SUMIFS(INDIRECT($F$1&amp;$F290&amp;":"&amp;$F290),INDIRECT($F$1&amp;dbP!$D$2&amp;":"&amp;dbP!$D$2),"&gt;="&amp;BB$6,INDIRECT($F$1&amp;dbP!$D$2&amp;":"&amp;dbP!$D$2),"&lt;="&amp;BB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C290" s="1">
        <f ca="1">SUMIFS(INDIRECT($F$1&amp;$F290&amp;":"&amp;$F290),INDIRECT($F$1&amp;dbP!$D$2&amp;":"&amp;dbP!$D$2),"&gt;="&amp;BC$6,INDIRECT($F$1&amp;dbP!$D$2&amp;":"&amp;dbP!$D$2),"&lt;="&amp;BC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D290" s="1">
        <f ca="1">SUMIFS(INDIRECT($F$1&amp;$F290&amp;":"&amp;$F290),INDIRECT($F$1&amp;dbP!$D$2&amp;":"&amp;dbP!$D$2),"&gt;="&amp;BD$6,INDIRECT($F$1&amp;dbP!$D$2&amp;":"&amp;dbP!$D$2),"&lt;="&amp;BD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E290" s="1">
        <f ca="1">SUMIFS(INDIRECT($F$1&amp;$F290&amp;":"&amp;$F290),INDIRECT($F$1&amp;dbP!$D$2&amp;":"&amp;dbP!$D$2),"&gt;="&amp;BE$6,INDIRECT($F$1&amp;dbP!$D$2&amp;":"&amp;dbP!$D$2),"&lt;="&amp;BE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</row>
    <row r="291" spans="1:57" x14ac:dyDescent="0.3">
      <c r="B291" s="1">
        <f>MAX(B$218:B290)+1</f>
        <v>78</v>
      </c>
      <c r="D291" s="1" t="str">
        <f ca="1">INDIRECT($B$1&amp;Items!T$2&amp;$B291)</f>
        <v>CF(-)</v>
      </c>
      <c r="F291" s="1" t="str">
        <f ca="1">INDIRECT($B$1&amp;Items!P$2&amp;$B291)</f>
        <v>AA</v>
      </c>
      <c r="H291" s="13" t="str">
        <f ca="1">INDIRECT($B$1&amp;Items!M$2&amp;$B291)</f>
        <v>Оплаты себестоимостных затрат</v>
      </c>
      <c r="I291" s="13" t="str">
        <f ca="1">IF(INDIRECT($B$1&amp;Items!N$2&amp;$B291)="",H291,INDIRECT($B$1&amp;Items!N$2&amp;$B291))</f>
        <v>Оплаты расходов этапа-5 бизнес-процесса</v>
      </c>
      <c r="J291" s="1" t="str">
        <f ca="1">IF(INDIRECT($B$1&amp;Items!O$2&amp;$B291)="",IF(H291&lt;&gt;I291,"  "&amp;I291,I291),"    "&amp;INDIRECT($B$1&amp;Items!O$2&amp;$B291))</f>
        <v xml:space="preserve">    Затраты на доставку и продажу-8</v>
      </c>
      <c r="S291" s="1">
        <f ca="1">SUM($U291:INDIRECT(ADDRESS(ROW(),SUMIFS($1:$1,$5:$5,MAX($5:$5)))))</f>
        <v>713460</v>
      </c>
      <c r="V291" s="1">
        <f ca="1">SUMIFS(INDIRECT($F$1&amp;$F291&amp;":"&amp;$F291),INDIRECT($F$1&amp;dbP!$D$2&amp;":"&amp;dbP!$D$2),"&gt;="&amp;V$6,INDIRECT($F$1&amp;dbP!$D$2&amp;":"&amp;dbP!$D$2),"&lt;="&amp;V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W291" s="1">
        <f ca="1">SUMIFS(INDIRECT($F$1&amp;$F291&amp;":"&amp;$F291),INDIRECT($F$1&amp;dbP!$D$2&amp;":"&amp;dbP!$D$2),"&gt;="&amp;W$6,INDIRECT($F$1&amp;dbP!$D$2&amp;":"&amp;dbP!$D$2),"&lt;="&amp;W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713460</v>
      </c>
      <c r="X291" s="1">
        <f ca="1">SUMIFS(INDIRECT($F$1&amp;$F291&amp;":"&amp;$F291),INDIRECT($F$1&amp;dbP!$D$2&amp;":"&amp;dbP!$D$2),"&gt;="&amp;X$6,INDIRECT($F$1&amp;dbP!$D$2&amp;":"&amp;dbP!$D$2),"&lt;="&amp;X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Y291" s="1">
        <f ca="1">SUMIFS(INDIRECT($F$1&amp;$F291&amp;":"&amp;$F291),INDIRECT($F$1&amp;dbP!$D$2&amp;":"&amp;dbP!$D$2),"&gt;="&amp;Y$6,INDIRECT($F$1&amp;dbP!$D$2&amp;":"&amp;dbP!$D$2),"&lt;="&amp;Y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Z291" s="1">
        <f ca="1">SUMIFS(INDIRECT($F$1&amp;$F291&amp;":"&amp;$F291),INDIRECT($F$1&amp;dbP!$D$2&amp;":"&amp;dbP!$D$2),"&gt;="&amp;Z$6,INDIRECT($F$1&amp;dbP!$D$2&amp;":"&amp;dbP!$D$2),"&lt;="&amp;Z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A291" s="1">
        <f ca="1">SUMIFS(INDIRECT($F$1&amp;$F291&amp;":"&amp;$F291),INDIRECT($F$1&amp;dbP!$D$2&amp;":"&amp;dbP!$D$2),"&gt;="&amp;AA$6,INDIRECT($F$1&amp;dbP!$D$2&amp;":"&amp;dbP!$D$2),"&lt;="&amp;AA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B291" s="1">
        <f ca="1">SUMIFS(INDIRECT($F$1&amp;$F291&amp;":"&amp;$F291),INDIRECT($F$1&amp;dbP!$D$2&amp;":"&amp;dbP!$D$2),"&gt;="&amp;AB$6,INDIRECT($F$1&amp;dbP!$D$2&amp;":"&amp;dbP!$D$2),"&lt;="&amp;AB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C291" s="1">
        <f ca="1">SUMIFS(INDIRECT($F$1&amp;$F291&amp;":"&amp;$F291),INDIRECT($F$1&amp;dbP!$D$2&amp;":"&amp;dbP!$D$2),"&gt;="&amp;AC$6,INDIRECT($F$1&amp;dbP!$D$2&amp;":"&amp;dbP!$D$2),"&lt;="&amp;AC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D291" s="1">
        <f ca="1">SUMIFS(INDIRECT($F$1&amp;$F291&amp;":"&amp;$F291),INDIRECT($F$1&amp;dbP!$D$2&amp;":"&amp;dbP!$D$2),"&gt;="&amp;AD$6,INDIRECT($F$1&amp;dbP!$D$2&amp;":"&amp;dbP!$D$2),"&lt;="&amp;AD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E291" s="1">
        <f ca="1">SUMIFS(INDIRECT($F$1&amp;$F291&amp;":"&amp;$F291),INDIRECT($F$1&amp;dbP!$D$2&amp;":"&amp;dbP!$D$2),"&gt;="&amp;AE$6,INDIRECT($F$1&amp;dbP!$D$2&amp;":"&amp;dbP!$D$2),"&lt;="&amp;AE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F291" s="1">
        <f ca="1">SUMIFS(INDIRECT($F$1&amp;$F291&amp;":"&amp;$F291),INDIRECT($F$1&amp;dbP!$D$2&amp;":"&amp;dbP!$D$2),"&gt;="&amp;AF$6,INDIRECT($F$1&amp;dbP!$D$2&amp;":"&amp;dbP!$D$2),"&lt;="&amp;AF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G291" s="1">
        <f ca="1">SUMIFS(INDIRECT($F$1&amp;$F291&amp;":"&amp;$F291),INDIRECT($F$1&amp;dbP!$D$2&amp;":"&amp;dbP!$D$2),"&gt;="&amp;AG$6,INDIRECT($F$1&amp;dbP!$D$2&amp;":"&amp;dbP!$D$2),"&lt;="&amp;AG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H291" s="1">
        <f ca="1">SUMIFS(INDIRECT($F$1&amp;$F291&amp;":"&amp;$F291),INDIRECT($F$1&amp;dbP!$D$2&amp;":"&amp;dbP!$D$2),"&gt;="&amp;AH$6,INDIRECT($F$1&amp;dbP!$D$2&amp;":"&amp;dbP!$D$2),"&lt;="&amp;AH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I291" s="1">
        <f ca="1">SUMIFS(INDIRECT($F$1&amp;$F291&amp;":"&amp;$F291),INDIRECT($F$1&amp;dbP!$D$2&amp;":"&amp;dbP!$D$2),"&gt;="&amp;AI$6,INDIRECT($F$1&amp;dbP!$D$2&amp;":"&amp;dbP!$D$2),"&lt;="&amp;AI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J291" s="1">
        <f ca="1">SUMIFS(INDIRECT($F$1&amp;$F291&amp;":"&amp;$F291),INDIRECT($F$1&amp;dbP!$D$2&amp;":"&amp;dbP!$D$2),"&gt;="&amp;AJ$6,INDIRECT($F$1&amp;dbP!$D$2&amp;":"&amp;dbP!$D$2),"&lt;="&amp;AJ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K291" s="1">
        <f ca="1">SUMIFS(INDIRECT($F$1&amp;$F291&amp;":"&amp;$F291),INDIRECT($F$1&amp;dbP!$D$2&amp;":"&amp;dbP!$D$2),"&gt;="&amp;AK$6,INDIRECT($F$1&amp;dbP!$D$2&amp;":"&amp;dbP!$D$2),"&lt;="&amp;AK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L291" s="1">
        <f ca="1">SUMIFS(INDIRECT($F$1&amp;$F291&amp;":"&amp;$F291),INDIRECT($F$1&amp;dbP!$D$2&amp;":"&amp;dbP!$D$2),"&gt;="&amp;AL$6,INDIRECT($F$1&amp;dbP!$D$2&amp;":"&amp;dbP!$D$2),"&lt;="&amp;AL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M291" s="1">
        <f ca="1">SUMIFS(INDIRECT($F$1&amp;$F291&amp;":"&amp;$F291),INDIRECT($F$1&amp;dbP!$D$2&amp;":"&amp;dbP!$D$2),"&gt;="&amp;AM$6,INDIRECT($F$1&amp;dbP!$D$2&amp;":"&amp;dbP!$D$2),"&lt;="&amp;AM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N291" s="1">
        <f ca="1">SUMIFS(INDIRECT($F$1&amp;$F291&amp;":"&amp;$F291),INDIRECT($F$1&amp;dbP!$D$2&amp;":"&amp;dbP!$D$2),"&gt;="&amp;AN$6,INDIRECT($F$1&amp;dbP!$D$2&amp;":"&amp;dbP!$D$2),"&lt;="&amp;AN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O291" s="1">
        <f ca="1">SUMIFS(INDIRECT($F$1&amp;$F291&amp;":"&amp;$F291),INDIRECT($F$1&amp;dbP!$D$2&amp;":"&amp;dbP!$D$2),"&gt;="&amp;AO$6,INDIRECT($F$1&amp;dbP!$D$2&amp;":"&amp;dbP!$D$2),"&lt;="&amp;AO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P291" s="1">
        <f ca="1">SUMIFS(INDIRECT($F$1&amp;$F291&amp;":"&amp;$F291),INDIRECT($F$1&amp;dbP!$D$2&amp;":"&amp;dbP!$D$2),"&gt;="&amp;AP$6,INDIRECT($F$1&amp;dbP!$D$2&amp;":"&amp;dbP!$D$2),"&lt;="&amp;AP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Q291" s="1">
        <f ca="1">SUMIFS(INDIRECT($F$1&amp;$F291&amp;":"&amp;$F291),INDIRECT($F$1&amp;dbP!$D$2&amp;":"&amp;dbP!$D$2),"&gt;="&amp;AQ$6,INDIRECT($F$1&amp;dbP!$D$2&amp;":"&amp;dbP!$D$2),"&lt;="&amp;AQ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R291" s="1">
        <f ca="1">SUMIFS(INDIRECT($F$1&amp;$F291&amp;":"&amp;$F291),INDIRECT($F$1&amp;dbP!$D$2&amp;":"&amp;dbP!$D$2),"&gt;="&amp;AR$6,INDIRECT($F$1&amp;dbP!$D$2&amp;":"&amp;dbP!$D$2),"&lt;="&amp;AR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S291" s="1">
        <f ca="1">SUMIFS(INDIRECT($F$1&amp;$F291&amp;":"&amp;$F291),INDIRECT($F$1&amp;dbP!$D$2&amp;":"&amp;dbP!$D$2),"&gt;="&amp;AS$6,INDIRECT($F$1&amp;dbP!$D$2&amp;":"&amp;dbP!$D$2),"&lt;="&amp;AS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T291" s="1">
        <f ca="1">SUMIFS(INDIRECT($F$1&amp;$F291&amp;":"&amp;$F291),INDIRECT($F$1&amp;dbP!$D$2&amp;":"&amp;dbP!$D$2),"&gt;="&amp;AT$6,INDIRECT($F$1&amp;dbP!$D$2&amp;":"&amp;dbP!$D$2),"&lt;="&amp;AT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U291" s="1">
        <f ca="1">SUMIFS(INDIRECT($F$1&amp;$F291&amp;":"&amp;$F291),INDIRECT($F$1&amp;dbP!$D$2&amp;":"&amp;dbP!$D$2),"&gt;="&amp;AU$6,INDIRECT($F$1&amp;dbP!$D$2&amp;":"&amp;dbP!$D$2),"&lt;="&amp;AU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V291" s="1">
        <f ca="1">SUMIFS(INDIRECT($F$1&amp;$F291&amp;":"&amp;$F291),INDIRECT($F$1&amp;dbP!$D$2&amp;":"&amp;dbP!$D$2),"&gt;="&amp;AV$6,INDIRECT($F$1&amp;dbP!$D$2&amp;":"&amp;dbP!$D$2),"&lt;="&amp;AV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W291" s="1">
        <f ca="1">SUMIFS(INDIRECT($F$1&amp;$F291&amp;":"&amp;$F291),INDIRECT($F$1&amp;dbP!$D$2&amp;":"&amp;dbP!$D$2),"&gt;="&amp;AW$6,INDIRECT($F$1&amp;dbP!$D$2&amp;":"&amp;dbP!$D$2),"&lt;="&amp;AW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X291" s="1">
        <f ca="1">SUMIFS(INDIRECT($F$1&amp;$F291&amp;":"&amp;$F291),INDIRECT($F$1&amp;dbP!$D$2&amp;":"&amp;dbP!$D$2),"&gt;="&amp;AX$6,INDIRECT($F$1&amp;dbP!$D$2&amp;":"&amp;dbP!$D$2),"&lt;="&amp;AX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Y291" s="1">
        <f ca="1">SUMIFS(INDIRECT($F$1&amp;$F291&amp;":"&amp;$F291),INDIRECT($F$1&amp;dbP!$D$2&amp;":"&amp;dbP!$D$2),"&gt;="&amp;AY$6,INDIRECT($F$1&amp;dbP!$D$2&amp;":"&amp;dbP!$D$2),"&lt;="&amp;AY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Z291" s="1">
        <f ca="1">SUMIFS(INDIRECT($F$1&amp;$F291&amp;":"&amp;$F291),INDIRECT($F$1&amp;dbP!$D$2&amp;":"&amp;dbP!$D$2),"&gt;="&amp;AZ$6,INDIRECT($F$1&amp;dbP!$D$2&amp;":"&amp;dbP!$D$2),"&lt;="&amp;AZ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A291" s="1">
        <f ca="1">SUMIFS(INDIRECT($F$1&amp;$F291&amp;":"&amp;$F291),INDIRECT($F$1&amp;dbP!$D$2&amp;":"&amp;dbP!$D$2),"&gt;="&amp;BA$6,INDIRECT($F$1&amp;dbP!$D$2&amp;":"&amp;dbP!$D$2),"&lt;="&amp;BA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B291" s="1">
        <f ca="1">SUMIFS(INDIRECT($F$1&amp;$F291&amp;":"&amp;$F291),INDIRECT($F$1&amp;dbP!$D$2&amp;":"&amp;dbP!$D$2),"&gt;="&amp;BB$6,INDIRECT($F$1&amp;dbP!$D$2&amp;":"&amp;dbP!$D$2),"&lt;="&amp;BB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C291" s="1">
        <f ca="1">SUMIFS(INDIRECT($F$1&amp;$F291&amp;":"&amp;$F291),INDIRECT($F$1&amp;dbP!$D$2&amp;":"&amp;dbP!$D$2),"&gt;="&amp;BC$6,INDIRECT($F$1&amp;dbP!$D$2&amp;":"&amp;dbP!$D$2),"&lt;="&amp;BC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D291" s="1">
        <f ca="1">SUMIFS(INDIRECT($F$1&amp;$F291&amp;":"&amp;$F291),INDIRECT($F$1&amp;dbP!$D$2&amp;":"&amp;dbP!$D$2),"&gt;="&amp;BD$6,INDIRECT($F$1&amp;dbP!$D$2&amp;":"&amp;dbP!$D$2),"&lt;="&amp;BD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E291" s="1">
        <f ca="1">SUMIFS(INDIRECT($F$1&amp;$F291&amp;":"&amp;$F291),INDIRECT($F$1&amp;dbP!$D$2&amp;":"&amp;dbP!$D$2),"&gt;="&amp;BE$6,INDIRECT($F$1&amp;dbP!$D$2&amp;":"&amp;dbP!$D$2),"&lt;="&amp;BE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</row>
    <row r="292" spans="1:57" x14ac:dyDescent="0.3">
      <c r="B292" s="1">
        <f>MAX(B$218:B291)+1</f>
        <v>79</v>
      </c>
      <c r="D292" s="1" t="str">
        <f ca="1">INDIRECT($B$1&amp;Items!T$2&amp;$B292)</f>
        <v>CF(-)</v>
      </c>
      <c r="F292" s="1" t="str">
        <f ca="1">INDIRECT($B$1&amp;Items!P$2&amp;$B292)</f>
        <v>AA</v>
      </c>
      <c r="H292" s="13" t="str">
        <f ca="1">INDIRECT($B$1&amp;Items!M$2&amp;$B292)</f>
        <v>Оплаты себестоимостных затрат</v>
      </c>
      <c r="I292" s="13" t="str">
        <f ca="1">IF(INDIRECT($B$1&amp;Items!N$2&amp;$B292)="",H292,INDIRECT($B$1&amp;Items!N$2&amp;$B292))</f>
        <v>Оплаты расходов этапа-5 бизнес-процесса</v>
      </c>
      <c r="J292" s="1" t="str">
        <f ca="1">IF(INDIRECT($B$1&amp;Items!O$2&amp;$B292)="",IF(H292&lt;&gt;I292,"  "&amp;I292,I292),"    "&amp;INDIRECT($B$1&amp;Items!O$2&amp;$B292))</f>
        <v xml:space="preserve">    Затраты на доставку и продажу-9</v>
      </c>
      <c r="S292" s="1">
        <f ca="1">SUM($U292:INDIRECT(ADDRESS(ROW(),SUMIFS($1:$1,$5:$5,MAX($5:$5)))))</f>
        <v>698332</v>
      </c>
      <c r="V292" s="1">
        <f ca="1">SUMIFS(INDIRECT($F$1&amp;$F292&amp;":"&amp;$F292),INDIRECT($F$1&amp;dbP!$D$2&amp;":"&amp;dbP!$D$2),"&gt;="&amp;V$6,INDIRECT($F$1&amp;dbP!$D$2&amp;":"&amp;dbP!$D$2),"&lt;="&amp;V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W292" s="1">
        <f ca="1">SUMIFS(INDIRECT($F$1&amp;$F292&amp;":"&amp;$F292),INDIRECT($F$1&amp;dbP!$D$2&amp;":"&amp;dbP!$D$2),"&gt;="&amp;W$6,INDIRECT($F$1&amp;dbP!$D$2&amp;":"&amp;dbP!$D$2),"&lt;="&amp;W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X292" s="1">
        <f ca="1">SUMIFS(INDIRECT($F$1&amp;$F292&amp;":"&amp;$F292),INDIRECT($F$1&amp;dbP!$D$2&amp;":"&amp;dbP!$D$2),"&gt;="&amp;X$6,INDIRECT($F$1&amp;dbP!$D$2&amp;":"&amp;dbP!$D$2),"&lt;="&amp;X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698332</v>
      </c>
      <c r="Y292" s="1">
        <f ca="1">SUMIFS(INDIRECT($F$1&amp;$F292&amp;":"&amp;$F292),INDIRECT($F$1&amp;dbP!$D$2&amp;":"&amp;dbP!$D$2),"&gt;="&amp;Y$6,INDIRECT($F$1&amp;dbP!$D$2&amp;":"&amp;dbP!$D$2),"&lt;="&amp;Y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Z292" s="1">
        <f ca="1">SUMIFS(INDIRECT($F$1&amp;$F292&amp;":"&amp;$F292),INDIRECT($F$1&amp;dbP!$D$2&amp;":"&amp;dbP!$D$2),"&gt;="&amp;Z$6,INDIRECT($F$1&amp;dbP!$D$2&amp;":"&amp;dbP!$D$2),"&lt;="&amp;Z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A292" s="1">
        <f ca="1">SUMIFS(INDIRECT($F$1&amp;$F292&amp;":"&amp;$F292),INDIRECT($F$1&amp;dbP!$D$2&amp;":"&amp;dbP!$D$2),"&gt;="&amp;AA$6,INDIRECT($F$1&amp;dbP!$D$2&amp;":"&amp;dbP!$D$2),"&lt;="&amp;AA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B292" s="1">
        <f ca="1">SUMIFS(INDIRECT($F$1&amp;$F292&amp;":"&amp;$F292),INDIRECT($F$1&amp;dbP!$D$2&amp;":"&amp;dbP!$D$2),"&gt;="&amp;AB$6,INDIRECT($F$1&amp;dbP!$D$2&amp;":"&amp;dbP!$D$2),"&lt;="&amp;AB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C292" s="1">
        <f ca="1">SUMIFS(INDIRECT($F$1&amp;$F292&amp;":"&amp;$F292),INDIRECT($F$1&amp;dbP!$D$2&amp;":"&amp;dbP!$D$2),"&gt;="&amp;AC$6,INDIRECT($F$1&amp;dbP!$D$2&amp;":"&amp;dbP!$D$2),"&lt;="&amp;AC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D292" s="1">
        <f ca="1">SUMIFS(INDIRECT($F$1&amp;$F292&amp;":"&amp;$F292),INDIRECT($F$1&amp;dbP!$D$2&amp;":"&amp;dbP!$D$2),"&gt;="&amp;AD$6,INDIRECT($F$1&amp;dbP!$D$2&amp;":"&amp;dbP!$D$2),"&lt;="&amp;AD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E292" s="1">
        <f ca="1">SUMIFS(INDIRECT($F$1&amp;$F292&amp;":"&amp;$F292),INDIRECT($F$1&amp;dbP!$D$2&amp;":"&amp;dbP!$D$2),"&gt;="&amp;AE$6,INDIRECT($F$1&amp;dbP!$D$2&amp;":"&amp;dbP!$D$2),"&lt;="&amp;AE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F292" s="1">
        <f ca="1">SUMIFS(INDIRECT($F$1&amp;$F292&amp;":"&amp;$F292),INDIRECT($F$1&amp;dbP!$D$2&amp;":"&amp;dbP!$D$2),"&gt;="&amp;AF$6,INDIRECT($F$1&amp;dbP!$D$2&amp;":"&amp;dbP!$D$2),"&lt;="&amp;AF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G292" s="1">
        <f ca="1">SUMIFS(INDIRECT($F$1&amp;$F292&amp;":"&amp;$F292),INDIRECT($F$1&amp;dbP!$D$2&amp;":"&amp;dbP!$D$2),"&gt;="&amp;AG$6,INDIRECT($F$1&amp;dbP!$D$2&amp;":"&amp;dbP!$D$2),"&lt;="&amp;AG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H292" s="1">
        <f ca="1">SUMIFS(INDIRECT($F$1&amp;$F292&amp;":"&amp;$F292),INDIRECT($F$1&amp;dbP!$D$2&amp;":"&amp;dbP!$D$2),"&gt;="&amp;AH$6,INDIRECT($F$1&amp;dbP!$D$2&amp;":"&amp;dbP!$D$2),"&lt;="&amp;AH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I292" s="1">
        <f ca="1">SUMIFS(INDIRECT($F$1&amp;$F292&amp;":"&amp;$F292),INDIRECT($F$1&amp;dbP!$D$2&amp;":"&amp;dbP!$D$2),"&gt;="&amp;AI$6,INDIRECT($F$1&amp;dbP!$D$2&amp;":"&amp;dbP!$D$2),"&lt;="&amp;AI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J292" s="1">
        <f ca="1">SUMIFS(INDIRECT($F$1&amp;$F292&amp;":"&amp;$F292),INDIRECT($F$1&amp;dbP!$D$2&amp;":"&amp;dbP!$D$2),"&gt;="&amp;AJ$6,INDIRECT($F$1&amp;dbP!$D$2&amp;":"&amp;dbP!$D$2),"&lt;="&amp;AJ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K292" s="1">
        <f ca="1">SUMIFS(INDIRECT($F$1&amp;$F292&amp;":"&amp;$F292),INDIRECT($F$1&amp;dbP!$D$2&amp;":"&amp;dbP!$D$2),"&gt;="&amp;AK$6,INDIRECT($F$1&amp;dbP!$D$2&amp;":"&amp;dbP!$D$2),"&lt;="&amp;AK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L292" s="1">
        <f ca="1">SUMIFS(INDIRECT($F$1&amp;$F292&amp;":"&amp;$F292),INDIRECT($F$1&amp;dbP!$D$2&amp;":"&amp;dbP!$D$2),"&gt;="&amp;AL$6,INDIRECT($F$1&amp;dbP!$D$2&amp;":"&amp;dbP!$D$2),"&lt;="&amp;AL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M292" s="1">
        <f ca="1">SUMIFS(INDIRECT($F$1&amp;$F292&amp;":"&amp;$F292),INDIRECT($F$1&amp;dbP!$D$2&amp;":"&amp;dbP!$D$2),"&gt;="&amp;AM$6,INDIRECT($F$1&amp;dbP!$D$2&amp;":"&amp;dbP!$D$2),"&lt;="&amp;AM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N292" s="1">
        <f ca="1">SUMIFS(INDIRECT($F$1&amp;$F292&amp;":"&amp;$F292),INDIRECT($F$1&amp;dbP!$D$2&amp;":"&amp;dbP!$D$2),"&gt;="&amp;AN$6,INDIRECT($F$1&amp;dbP!$D$2&amp;":"&amp;dbP!$D$2),"&lt;="&amp;AN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O292" s="1">
        <f ca="1">SUMIFS(INDIRECT($F$1&amp;$F292&amp;":"&amp;$F292),INDIRECT($F$1&amp;dbP!$D$2&amp;":"&amp;dbP!$D$2),"&gt;="&amp;AO$6,INDIRECT($F$1&amp;dbP!$D$2&amp;":"&amp;dbP!$D$2),"&lt;="&amp;AO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P292" s="1">
        <f ca="1">SUMIFS(INDIRECT($F$1&amp;$F292&amp;":"&amp;$F292),INDIRECT($F$1&amp;dbP!$D$2&amp;":"&amp;dbP!$D$2),"&gt;="&amp;AP$6,INDIRECT($F$1&amp;dbP!$D$2&amp;":"&amp;dbP!$D$2),"&lt;="&amp;AP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Q292" s="1">
        <f ca="1">SUMIFS(INDIRECT($F$1&amp;$F292&amp;":"&amp;$F292),INDIRECT($F$1&amp;dbP!$D$2&amp;":"&amp;dbP!$D$2),"&gt;="&amp;AQ$6,INDIRECT($F$1&amp;dbP!$D$2&amp;":"&amp;dbP!$D$2),"&lt;="&amp;AQ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R292" s="1">
        <f ca="1">SUMIFS(INDIRECT($F$1&amp;$F292&amp;":"&amp;$F292),INDIRECT($F$1&amp;dbP!$D$2&amp;":"&amp;dbP!$D$2),"&gt;="&amp;AR$6,INDIRECT($F$1&amp;dbP!$D$2&amp;":"&amp;dbP!$D$2),"&lt;="&amp;AR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S292" s="1">
        <f ca="1">SUMIFS(INDIRECT($F$1&amp;$F292&amp;":"&amp;$F292),INDIRECT($F$1&amp;dbP!$D$2&amp;":"&amp;dbP!$D$2),"&gt;="&amp;AS$6,INDIRECT($F$1&amp;dbP!$D$2&amp;":"&amp;dbP!$D$2),"&lt;="&amp;AS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T292" s="1">
        <f ca="1">SUMIFS(INDIRECT($F$1&amp;$F292&amp;":"&amp;$F292),INDIRECT($F$1&amp;dbP!$D$2&amp;":"&amp;dbP!$D$2),"&gt;="&amp;AT$6,INDIRECT($F$1&amp;dbP!$D$2&amp;":"&amp;dbP!$D$2),"&lt;="&amp;AT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U292" s="1">
        <f ca="1">SUMIFS(INDIRECT($F$1&amp;$F292&amp;":"&amp;$F292),INDIRECT($F$1&amp;dbP!$D$2&amp;":"&amp;dbP!$D$2),"&gt;="&amp;AU$6,INDIRECT($F$1&amp;dbP!$D$2&amp;":"&amp;dbP!$D$2),"&lt;="&amp;AU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V292" s="1">
        <f ca="1">SUMIFS(INDIRECT($F$1&amp;$F292&amp;":"&amp;$F292),INDIRECT($F$1&amp;dbP!$D$2&amp;":"&amp;dbP!$D$2),"&gt;="&amp;AV$6,INDIRECT($F$1&amp;dbP!$D$2&amp;":"&amp;dbP!$D$2),"&lt;="&amp;AV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W292" s="1">
        <f ca="1">SUMIFS(INDIRECT($F$1&amp;$F292&amp;":"&amp;$F292),INDIRECT($F$1&amp;dbP!$D$2&amp;":"&amp;dbP!$D$2),"&gt;="&amp;AW$6,INDIRECT($F$1&amp;dbP!$D$2&amp;":"&amp;dbP!$D$2),"&lt;="&amp;AW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X292" s="1">
        <f ca="1">SUMIFS(INDIRECT($F$1&amp;$F292&amp;":"&amp;$F292),INDIRECT($F$1&amp;dbP!$D$2&amp;":"&amp;dbP!$D$2),"&gt;="&amp;AX$6,INDIRECT($F$1&amp;dbP!$D$2&amp;":"&amp;dbP!$D$2),"&lt;="&amp;AX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Y292" s="1">
        <f ca="1">SUMIFS(INDIRECT($F$1&amp;$F292&amp;":"&amp;$F292),INDIRECT($F$1&amp;dbP!$D$2&amp;":"&amp;dbP!$D$2),"&gt;="&amp;AY$6,INDIRECT($F$1&amp;dbP!$D$2&amp;":"&amp;dbP!$D$2),"&lt;="&amp;AY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Z292" s="1">
        <f ca="1">SUMIFS(INDIRECT($F$1&amp;$F292&amp;":"&amp;$F292),INDIRECT($F$1&amp;dbP!$D$2&amp;":"&amp;dbP!$D$2),"&gt;="&amp;AZ$6,INDIRECT($F$1&amp;dbP!$D$2&amp;":"&amp;dbP!$D$2),"&lt;="&amp;AZ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A292" s="1">
        <f ca="1">SUMIFS(INDIRECT($F$1&amp;$F292&amp;":"&amp;$F292),INDIRECT($F$1&amp;dbP!$D$2&amp;":"&amp;dbP!$D$2),"&gt;="&amp;BA$6,INDIRECT($F$1&amp;dbP!$D$2&amp;":"&amp;dbP!$D$2),"&lt;="&amp;BA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B292" s="1">
        <f ca="1">SUMIFS(INDIRECT($F$1&amp;$F292&amp;":"&amp;$F292),INDIRECT($F$1&amp;dbP!$D$2&amp;":"&amp;dbP!$D$2),"&gt;="&amp;BB$6,INDIRECT($F$1&amp;dbP!$D$2&amp;":"&amp;dbP!$D$2),"&lt;="&amp;BB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C292" s="1">
        <f ca="1">SUMIFS(INDIRECT($F$1&amp;$F292&amp;":"&amp;$F292),INDIRECT($F$1&amp;dbP!$D$2&amp;":"&amp;dbP!$D$2),"&gt;="&amp;BC$6,INDIRECT($F$1&amp;dbP!$D$2&amp;":"&amp;dbP!$D$2),"&lt;="&amp;BC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D292" s="1">
        <f ca="1">SUMIFS(INDIRECT($F$1&amp;$F292&amp;":"&amp;$F292),INDIRECT($F$1&amp;dbP!$D$2&amp;":"&amp;dbP!$D$2),"&gt;="&amp;BD$6,INDIRECT($F$1&amp;dbP!$D$2&amp;":"&amp;dbP!$D$2),"&lt;="&amp;BD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E292" s="1">
        <f ca="1">SUMIFS(INDIRECT($F$1&amp;$F292&amp;":"&amp;$F292),INDIRECT($F$1&amp;dbP!$D$2&amp;":"&amp;dbP!$D$2),"&gt;="&amp;BE$6,INDIRECT($F$1&amp;dbP!$D$2&amp;":"&amp;dbP!$D$2),"&lt;="&amp;BE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</row>
    <row r="293" spans="1:57" x14ac:dyDescent="0.3">
      <c r="B293" s="1">
        <f>MAX(B$218:B292)+1</f>
        <v>80</v>
      </c>
      <c r="D293" s="1" t="str">
        <f ca="1">INDIRECT($B$1&amp;Items!T$2&amp;$B293)</f>
        <v>CF(-)</v>
      </c>
      <c r="F293" s="1" t="str">
        <f ca="1">INDIRECT($B$1&amp;Items!P$2&amp;$B293)</f>
        <v>AA</v>
      </c>
      <c r="H293" s="13" t="str">
        <f ca="1">INDIRECT($B$1&amp;Items!M$2&amp;$B293)</f>
        <v>Оплаты себестоимостных затрат</v>
      </c>
      <c r="I293" s="13" t="str">
        <f ca="1">IF(INDIRECT($B$1&amp;Items!N$2&amp;$B293)="",H293,INDIRECT($B$1&amp;Items!N$2&amp;$B293))</f>
        <v>Оплаты расходов этапа-5 бизнес-процесса</v>
      </c>
      <c r="J293" s="1" t="str">
        <f ca="1">IF(INDIRECT($B$1&amp;Items!O$2&amp;$B293)="",IF(H293&lt;&gt;I293,"  "&amp;I293,I293),"    "&amp;INDIRECT($B$1&amp;Items!O$2&amp;$B293))</f>
        <v xml:space="preserve">    Затраты на доставку и продажу-10</v>
      </c>
      <c r="S293" s="1">
        <f ca="1">SUM($U293:INDIRECT(ADDRESS(ROW(),SUMIFS($1:$1,$5:$5,MAX($5:$5)))))</f>
        <v>656805.24</v>
      </c>
      <c r="V293" s="1">
        <f ca="1">SUMIFS(INDIRECT($F$1&amp;$F293&amp;":"&amp;$F293),INDIRECT($F$1&amp;dbP!$D$2&amp;":"&amp;dbP!$D$2),"&gt;="&amp;V$6,INDIRECT($F$1&amp;dbP!$D$2&amp;":"&amp;dbP!$D$2),"&lt;="&amp;V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W293" s="1">
        <f ca="1">SUMIFS(INDIRECT($F$1&amp;$F293&amp;":"&amp;$F293),INDIRECT($F$1&amp;dbP!$D$2&amp;":"&amp;dbP!$D$2),"&gt;="&amp;W$6,INDIRECT($F$1&amp;dbP!$D$2&amp;":"&amp;dbP!$D$2),"&lt;="&amp;W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X293" s="1">
        <f ca="1">SUMIFS(INDIRECT($F$1&amp;$F293&amp;":"&amp;$F293),INDIRECT($F$1&amp;dbP!$D$2&amp;":"&amp;dbP!$D$2),"&gt;="&amp;X$6,INDIRECT($F$1&amp;dbP!$D$2&amp;":"&amp;dbP!$D$2),"&lt;="&amp;X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656805.24</v>
      </c>
      <c r="Y293" s="1">
        <f ca="1">SUMIFS(INDIRECT($F$1&amp;$F293&amp;":"&amp;$F293),INDIRECT($F$1&amp;dbP!$D$2&amp;":"&amp;dbP!$D$2),"&gt;="&amp;Y$6,INDIRECT($F$1&amp;dbP!$D$2&amp;":"&amp;dbP!$D$2),"&lt;="&amp;Y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Z293" s="1">
        <f ca="1">SUMIFS(INDIRECT($F$1&amp;$F293&amp;":"&amp;$F293),INDIRECT($F$1&amp;dbP!$D$2&amp;":"&amp;dbP!$D$2),"&gt;="&amp;Z$6,INDIRECT($F$1&amp;dbP!$D$2&amp;":"&amp;dbP!$D$2),"&lt;="&amp;Z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A293" s="1">
        <f ca="1">SUMIFS(INDIRECT($F$1&amp;$F293&amp;":"&amp;$F293),INDIRECT($F$1&amp;dbP!$D$2&amp;":"&amp;dbP!$D$2),"&gt;="&amp;AA$6,INDIRECT($F$1&amp;dbP!$D$2&amp;":"&amp;dbP!$D$2),"&lt;="&amp;AA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B293" s="1">
        <f ca="1">SUMIFS(INDIRECT($F$1&amp;$F293&amp;":"&amp;$F293),INDIRECT($F$1&amp;dbP!$D$2&amp;":"&amp;dbP!$D$2),"&gt;="&amp;AB$6,INDIRECT($F$1&amp;dbP!$D$2&amp;":"&amp;dbP!$D$2),"&lt;="&amp;AB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C293" s="1">
        <f ca="1">SUMIFS(INDIRECT($F$1&amp;$F293&amp;":"&amp;$F293),INDIRECT($F$1&amp;dbP!$D$2&amp;":"&amp;dbP!$D$2),"&gt;="&amp;AC$6,INDIRECT($F$1&amp;dbP!$D$2&amp;":"&amp;dbP!$D$2),"&lt;="&amp;AC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D293" s="1">
        <f ca="1">SUMIFS(INDIRECT($F$1&amp;$F293&amp;":"&amp;$F293),INDIRECT($F$1&amp;dbP!$D$2&amp;":"&amp;dbP!$D$2),"&gt;="&amp;AD$6,INDIRECT($F$1&amp;dbP!$D$2&amp;":"&amp;dbP!$D$2),"&lt;="&amp;AD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E293" s="1">
        <f ca="1">SUMIFS(INDIRECT($F$1&amp;$F293&amp;":"&amp;$F293),INDIRECT($F$1&amp;dbP!$D$2&amp;":"&amp;dbP!$D$2),"&gt;="&amp;AE$6,INDIRECT($F$1&amp;dbP!$D$2&amp;":"&amp;dbP!$D$2),"&lt;="&amp;AE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F293" s="1">
        <f ca="1">SUMIFS(INDIRECT($F$1&amp;$F293&amp;":"&amp;$F293),INDIRECT($F$1&amp;dbP!$D$2&amp;":"&amp;dbP!$D$2),"&gt;="&amp;AF$6,INDIRECT($F$1&amp;dbP!$D$2&amp;":"&amp;dbP!$D$2),"&lt;="&amp;AF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G293" s="1">
        <f ca="1">SUMIFS(INDIRECT($F$1&amp;$F293&amp;":"&amp;$F293),INDIRECT($F$1&amp;dbP!$D$2&amp;":"&amp;dbP!$D$2),"&gt;="&amp;AG$6,INDIRECT($F$1&amp;dbP!$D$2&amp;":"&amp;dbP!$D$2),"&lt;="&amp;AG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H293" s="1">
        <f ca="1">SUMIFS(INDIRECT($F$1&amp;$F293&amp;":"&amp;$F293),INDIRECT($F$1&amp;dbP!$D$2&amp;":"&amp;dbP!$D$2),"&gt;="&amp;AH$6,INDIRECT($F$1&amp;dbP!$D$2&amp;":"&amp;dbP!$D$2),"&lt;="&amp;AH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I293" s="1">
        <f ca="1">SUMIFS(INDIRECT($F$1&amp;$F293&amp;":"&amp;$F293),INDIRECT($F$1&amp;dbP!$D$2&amp;":"&amp;dbP!$D$2),"&gt;="&amp;AI$6,INDIRECT($F$1&amp;dbP!$D$2&amp;":"&amp;dbP!$D$2),"&lt;="&amp;AI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J293" s="1">
        <f ca="1">SUMIFS(INDIRECT($F$1&amp;$F293&amp;":"&amp;$F293),INDIRECT($F$1&amp;dbP!$D$2&amp;":"&amp;dbP!$D$2),"&gt;="&amp;AJ$6,INDIRECT($F$1&amp;dbP!$D$2&amp;":"&amp;dbP!$D$2),"&lt;="&amp;AJ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K293" s="1">
        <f ca="1">SUMIFS(INDIRECT($F$1&amp;$F293&amp;":"&amp;$F293),INDIRECT($F$1&amp;dbP!$D$2&amp;":"&amp;dbP!$D$2),"&gt;="&amp;AK$6,INDIRECT($F$1&amp;dbP!$D$2&amp;":"&amp;dbP!$D$2),"&lt;="&amp;AK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L293" s="1">
        <f ca="1">SUMIFS(INDIRECT($F$1&amp;$F293&amp;":"&amp;$F293),INDIRECT($F$1&amp;dbP!$D$2&amp;":"&amp;dbP!$D$2),"&gt;="&amp;AL$6,INDIRECT($F$1&amp;dbP!$D$2&amp;":"&amp;dbP!$D$2),"&lt;="&amp;AL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M293" s="1">
        <f ca="1">SUMIFS(INDIRECT($F$1&amp;$F293&amp;":"&amp;$F293),INDIRECT($F$1&amp;dbP!$D$2&amp;":"&amp;dbP!$D$2),"&gt;="&amp;AM$6,INDIRECT($F$1&amp;dbP!$D$2&amp;":"&amp;dbP!$D$2),"&lt;="&amp;AM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N293" s="1">
        <f ca="1">SUMIFS(INDIRECT($F$1&amp;$F293&amp;":"&amp;$F293),INDIRECT($F$1&amp;dbP!$D$2&amp;":"&amp;dbP!$D$2),"&gt;="&amp;AN$6,INDIRECT($F$1&amp;dbP!$D$2&amp;":"&amp;dbP!$D$2),"&lt;="&amp;AN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O293" s="1">
        <f ca="1">SUMIFS(INDIRECT($F$1&amp;$F293&amp;":"&amp;$F293),INDIRECT($F$1&amp;dbP!$D$2&amp;":"&amp;dbP!$D$2),"&gt;="&amp;AO$6,INDIRECT($F$1&amp;dbP!$D$2&amp;":"&amp;dbP!$D$2),"&lt;="&amp;AO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P293" s="1">
        <f ca="1">SUMIFS(INDIRECT($F$1&amp;$F293&amp;":"&amp;$F293),INDIRECT($F$1&amp;dbP!$D$2&amp;":"&amp;dbP!$D$2),"&gt;="&amp;AP$6,INDIRECT($F$1&amp;dbP!$D$2&amp;":"&amp;dbP!$D$2),"&lt;="&amp;AP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Q293" s="1">
        <f ca="1">SUMIFS(INDIRECT($F$1&amp;$F293&amp;":"&amp;$F293),INDIRECT($F$1&amp;dbP!$D$2&amp;":"&amp;dbP!$D$2),"&gt;="&amp;AQ$6,INDIRECT($F$1&amp;dbP!$D$2&amp;":"&amp;dbP!$D$2),"&lt;="&amp;AQ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R293" s="1">
        <f ca="1">SUMIFS(INDIRECT($F$1&amp;$F293&amp;":"&amp;$F293),INDIRECT($F$1&amp;dbP!$D$2&amp;":"&amp;dbP!$D$2),"&gt;="&amp;AR$6,INDIRECT($F$1&amp;dbP!$D$2&amp;":"&amp;dbP!$D$2),"&lt;="&amp;AR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S293" s="1">
        <f ca="1">SUMIFS(INDIRECT($F$1&amp;$F293&amp;":"&amp;$F293),INDIRECT($F$1&amp;dbP!$D$2&amp;":"&amp;dbP!$D$2),"&gt;="&amp;AS$6,INDIRECT($F$1&amp;dbP!$D$2&amp;":"&amp;dbP!$D$2),"&lt;="&amp;AS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T293" s="1">
        <f ca="1">SUMIFS(INDIRECT($F$1&amp;$F293&amp;":"&amp;$F293),INDIRECT($F$1&amp;dbP!$D$2&amp;":"&amp;dbP!$D$2),"&gt;="&amp;AT$6,INDIRECT($F$1&amp;dbP!$D$2&amp;":"&amp;dbP!$D$2),"&lt;="&amp;AT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U293" s="1">
        <f ca="1">SUMIFS(INDIRECT($F$1&amp;$F293&amp;":"&amp;$F293),INDIRECT($F$1&amp;dbP!$D$2&amp;":"&amp;dbP!$D$2),"&gt;="&amp;AU$6,INDIRECT($F$1&amp;dbP!$D$2&amp;":"&amp;dbP!$D$2),"&lt;="&amp;AU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V293" s="1">
        <f ca="1">SUMIFS(INDIRECT($F$1&amp;$F293&amp;":"&amp;$F293),INDIRECT($F$1&amp;dbP!$D$2&amp;":"&amp;dbP!$D$2),"&gt;="&amp;AV$6,INDIRECT($F$1&amp;dbP!$D$2&amp;":"&amp;dbP!$D$2),"&lt;="&amp;AV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W293" s="1">
        <f ca="1">SUMIFS(INDIRECT($F$1&amp;$F293&amp;":"&amp;$F293),INDIRECT($F$1&amp;dbP!$D$2&amp;":"&amp;dbP!$D$2),"&gt;="&amp;AW$6,INDIRECT($F$1&amp;dbP!$D$2&amp;":"&amp;dbP!$D$2),"&lt;="&amp;AW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X293" s="1">
        <f ca="1">SUMIFS(INDIRECT($F$1&amp;$F293&amp;":"&amp;$F293),INDIRECT($F$1&amp;dbP!$D$2&amp;":"&amp;dbP!$D$2),"&gt;="&amp;AX$6,INDIRECT($F$1&amp;dbP!$D$2&amp;":"&amp;dbP!$D$2),"&lt;="&amp;AX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Y293" s="1">
        <f ca="1">SUMIFS(INDIRECT($F$1&amp;$F293&amp;":"&amp;$F293),INDIRECT($F$1&amp;dbP!$D$2&amp;":"&amp;dbP!$D$2),"&gt;="&amp;AY$6,INDIRECT($F$1&amp;dbP!$D$2&amp;":"&amp;dbP!$D$2),"&lt;="&amp;AY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Z293" s="1">
        <f ca="1">SUMIFS(INDIRECT($F$1&amp;$F293&amp;":"&amp;$F293),INDIRECT($F$1&amp;dbP!$D$2&amp;":"&amp;dbP!$D$2),"&gt;="&amp;AZ$6,INDIRECT($F$1&amp;dbP!$D$2&amp;":"&amp;dbP!$D$2),"&lt;="&amp;AZ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A293" s="1">
        <f ca="1">SUMIFS(INDIRECT($F$1&amp;$F293&amp;":"&amp;$F293),INDIRECT($F$1&amp;dbP!$D$2&amp;":"&amp;dbP!$D$2),"&gt;="&amp;BA$6,INDIRECT($F$1&amp;dbP!$D$2&amp;":"&amp;dbP!$D$2),"&lt;="&amp;BA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B293" s="1">
        <f ca="1">SUMIFS(INDIRECT($F$1&amp;$F293&amp;":"&amp;$F293),INDIRECT($F$1&amp;dbP!$D$2&amp;":"&amp;dbP!$D$2),"&gt;="&amp;BB$6,INDIRECT($F$1&amp;dbP!$D$2&amp;":"&amp;dbP!$D$2),"&lt;="&amp;BB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C293" s="1">
        <f ca="1">SUMIFS(INDIRECT($F$1&amp;$F293&amp;":"&amp;$F293),INDIRECT($F$1&amp;dbP!$D$2&amp;":"&amp;dbP!$D$2),"&gt;="&amp;BC$6,INDIRECT($F$1&amp;dbP!$D$2&amp;":"&amp;dbP!$D$2),"&lt;="&amp;BC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D293" s="1">
        <f ca="1">SUMIFS(INDIRECT($F$1&amp;$F293&amp;":"&amp;$F293),INDIRECT($F$1&amp;dbP!$D$2&amp;":"&amp;dbP!$D$2),"&gt;="&amp;BD$6,INDIRECT($F$1&amp;dbP!$D$2&amp;":"&amp;dbP!$D$2),"&lt;="&amp;BD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E293" s="1">
        <f ca="1">SUMIFS(INDIRECT($F$1&amp;$F293&amp;":"&amp;$F293),INDIRECT($F$1&amp;dbP!$D$2&amp;":"&amp;dbP!$D$2),"&gt;="&amp;BE$6,INDIRECT($F$1&amp;dbP!$D$2&amp;":"&amp;dbP!$D$2),"&lt;="&amp;BE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</row>
    <row r="294" spans="1:57" ht="4.95" customHeight="1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</row>
    <row r="295" spans="1:57" x14ac:dyDescent="0.3">
      <c r="B295" s="1">
        <f>MAX(B$218:B294)+1</f>
        <v>81</v>
      </c>
      <c r="D295" s="1" t="str">
        <f ca="1">INDIRECT($B$1&amp;Items!T$2&amp;$B295)</f>
        <v>CF</v>
      </c>
      <c r="F295" s="1">
        <f ca="1">INDIRECT($B$1&amp;Items!P$2&amp;$B295)</f>
        <v>0</v>
      </c>
      <c r="H295" s="13" t="str">
        <f ca="1">INDIRECT($B$1&amp;Items!M$2&amp;$B295)</f>
        <v>Денежный поток от продаж</v>
      </c>
      <c r="I295" s="13" t="str">
        <f ca="1">IF(INDIRECT($B$1&amp;Items!N$2&amp;$B295)="",H295,INDIRECT($B$1&amp;Items!N$2&amp;$B295))</f>
        <v>Денежный поток от продаж</v>
      </c>
      <c r="J295" s="1" t="str">
        <f ca="1">IF(INDIRECT($B$1&amp;Items!O$2&amp;$B295)="",IF(H295&lt;&gt;I295,"  "&amp;I295,I295),"    "&amp;INDIRECT($B$1&amp;Items!O$2&amp;$B295))</f>
        <v>Денежный поток от продаж</v>
      </c>
      <c r="S295" s="1">
        <f ca="1">SUM($U295:INDIRECT(ADDRESS(ROW(),SUMIFS($1:$1,$5:$5,MAX($5:$5)))))</f>
        <v>8997306.4089450706</v>
      </c>
      <c r="V295" s="1">
        <f ca="1">SUMIFS(V$220:V294,$D$220:$D294,Items!$T$11)-SUMIFS(V$220:V294,$D$220:$D294,Items!$T$19)</f>
        <v>-8082707.2673942</v>
      </c>
      <c r="W295" s="1">
        <f ca="1">SUMIFS(W$220:W294,$D$220:$D294,Items!$T$11)-SUMIFS(W$220:W294,$D$220:$D294,Items!$T$19)</f>
        <v>-7605572.3931537159</v>
      </c>
      <c r="X295" s="1">
        <f ca="1">SUMIFS(X$220:X294,$D$220:$D294,Items!$T$11)-SUMIFS(X$220:X294,$D$220:$D294,Items!$T$19)</f>
        <v>-9530854.9153617099</v>
      </c>
      <c r="Y295" s="1">
        <f ca="1">SUMIFS(Y$220:Y294,$D$220:$D294,Items!$T$11)-SUMIFS(Y$220:Y294,$D$220:$D294,Items!$T$19)</f>
        <v>-6523666.0943401456</v>
      </c>
      <c r="Z295" s="1">
        <f ca="1">SUMIFS(Z$220:Z294,$D$220:$D294,Items!$T$11)-SUMIFS(Z$220:Z294,$D$220:$D294,Items!$T$19)</f>
        <v>15037984.290429598</v>
      </c>
      <c r="AA295" s="1">
        <f ca="1">SUMIFS(AA$220:AA294,$D$220:$D294,Items!$T$11)-SUMIFS(AA$220:AA294,$D$220:$D294,Items!$T$19)</f>
        <v>15867128.50696102</v>
      </c>
      <c r="AB295" s="1">
        <f ca="1">SUMIFS(AB$220:AB294,$D$220:$D294,Items!$T$11)-SUMIFS(AB$220:AB294,$D$220:$D294,Items!$T$19)</f>
        <v>10705533.214704225</v>
      </c>
      <c r="AC295" s="1">
        <f ca="1">SUMIFS(AC$220:AC294,$D$220:$D294,Items!$T$11)-SUMIFS(AC$220:AC294,$D$220:$D294,Items!$T$19)</f>
        <v>-870538.9328999999</v>
      </c>
      <c r="AD295" s="1">
        <f ca="1">SUMIFS(AD$220:AD294,$D$220:$D294,Items!$T$11)-SUMIFS(AD$220:AD294,$D$220:$D294,Items!$T$19)</f>
        <v>0</v>
      </c>
      <c r="AE295" s="1">
        <f ca="1">SUMIFS(AE$220:AE294,$D$220:$D294,Items!$T$11)-SUMIFS(AE$220:AE294,$D$220:$D294,Items!$T$19)</f>
        <v>0</v>
      </c>
      <c r="AF295" s="1">
        <f ca="1">SUMIFS(AF$220:AF294,$D$220:$D294,Items!$T$11)-SUMIFS(AF$220:AF294,$D$220:$D294,Items!$T$19)</f>
        <v>0</v>
      </c>
      <c r="AG295" s="1">
        <f ca="1">SUMIFS(AG$220:AG294,$D$220:$D294,Items!$T$11)-SUMIFS(AG$220:AG294,$D$220:$D294,Items!$T$19)</f>
        <v>0</v>
      </c>
      <c r="AH295" s="1">
        <f ca="1">SUMIFS(AH$220:AH294,$D$220:$D294,Items!$T$11)-SUMIFS(AH$220:AH294,$D$220:$D294,Items!$T$19)</f>
        <v>0</v>
      </c>
      <c r="AI295" s="1">
        <f ca="1">SUMIFS(AI$220:AI294,$D$220:$D294,Items!$T$11)-SUMIFS(AI$220:AI294,$D$220:$D294,Items!$T$19)</f>
        <v>0</v>
      </c>
      <c r="AJ295" s="1">
        <f ca="1">SUMIFS(AJ$220:AJ294,$D$220:$D294,Items!$T$11)-SUMIFS(AJ$220:AJ294,$D$220:$D294,Items!$T$19)</f>
        <v>0</v>
      </c>
      <c r="AK295" s="1">
        <f ca="1">SUMIFS(AK$220:AK294,$D$220:$D294,Items!$T$11)-SUMIFS(AK$220:AK294,$D$220:$D294,Items!$T$19)</f>
        <v>0</v>
      </c>
      <c r="AL295" s="1">
        <f ca="1">SUMIFS(AL$220:AL294,$D$220:$D294,Items!$T$11)-SUMIFS(AL$220:AL294,$D$220:$D294,Items!$T$19)</f>
        <v>0</v>
      </c>
      <c r="AM295" s="1">
        <f ca="1">SUMIFS(AM$220:AM294,$D$220:$D294,Items!$T$11)-SUMIFS(AM$220:AM294,$D$220:$D294,Items!$T$19)</f>
        <v>0</v>
      </c>
      <c r="AN295" s="1">
        <f ca="1">SUMIFS(AN$220:AN294,$D$220:$D294,Items!$T$11)-SUMIFS(AN$220:AN294,$D$220:$D294,Items!$T$19)</f>
        <v>0</v>
      </c>
      <c r="AO295" s="1">
        <f ca="1">SUMIFS(AO$220:AO294,$D$220:$D294,Items!$T$11)-SUMIFS(AO$220:AO294,$D$220:$D294,Items!$T$19)</f>
        <v>0</v>
      </c>
      <c r="AP295" s="1">
        <f ca="1">SUMIFS(AP$220:AP294,$D$220:$D294,Items!$T$11)-SUMIFS(AP$220:AP294,$D$220:$D294,Items!$T$19)</f>
        <v>0</v>
      </c>
      <c r="AQ295" s="1">
        <f ca="1">SUMIFS(AQ$220:AQ294,$D$220:$D294,Items!$T$11)-SUMIFS(AQ$220:AQ294,$D$220:$D294,Items!$T$19)</f>
        <v>0</v>
      </c>
      <c r="AR295" s="1">
        <f ca="1">SUMIFS(AR$220:AR294,$D$220:$D294,Items!$T$11)-SUMIFS(AR$220:AR294,$D$220:$D294,Items!$T$19)</f>
        <v>0</v>
      </c>
      <c r="AS295" s="1">
        <f ca="1">SUMIFS(AS$220:AS294,$D$220:$D294,Items!$T$11)-SUMIFS(AS$220:AS294,$D$220:$D294,Items!$T$19)</f>
        <v>0</v>
      </c>
      <c r="AT295" s="1">
        <f ca="1">SUMIFS(AT$220:AT294,$D$220:$D294,Items!$T$11)-SUMIFS(AT$220:AT294,$D$220:$D294,Items!$T$19)</f>
        <v>0</v>
      </c>
      <c r="AU295" s="1">
        <f ca="1">SUMIFS(AU$220:AU294,$D$220:$D294,Items!$T$11)-SUMIFS(AU$220:AU294,$D$220:$D294,Items!$T$19)</f>
        <v>0</v>
      </c>
      <c r="AV295" s="1">
        <f ca="1">SUMIFS(AV$220:AV294,$D$220:$D294,Items!$T$11)-SUMIFS(AV$220:AV294,$D$220:$D294,Items!$T$19)</f>
        <v>0</v>
      </c>
      <c r="AW295" s="1">
        <f ca="1">SUMIFS(AW$220:AW294,$D$220:$D294,Items!$T$11)-SUMIFS(AW$220:AW294,$D$220:$D294,Items!$T$19)</f>
        <v>0</v>
      </c>
      <c r="AX295" s="1">
        <f ca="1">SUMIFS(AX$220:AX294,$D$220:$D294,Items!$T$11)-SUMIFS(AX$220:AX294,$D$220:$D294,Items!$T$19)</f>
        <v>0</v>
      </c>
      <c r="AY295" s="1">
        <f ca="1">SUMIFS(AY$220:AY294,$D$220:$D294,Items!$T$11)-SUMIFS(AY$220:AY294,$D$220:$D294,Items!$T$19)</f>
        <v>0</v>
      </c>
      <c r="AZ295" s="1">
        <f ca="1">SUMIFS(AZ$220:AZ294,$D$220:$D294,Items!$T$11)-SUMIFS(AZ$220:AZ294,$D$220:$D294,Items!$T$19)</f>
        <v>0</v>
      </c>
      <c r="BA295" s="1">
        <f ca="1">SUMIFS(BA$220:BA294,$D$220:$D294,Items!$T$11)-SUMIFS(BA$220:BA294,$D$220:$D294,Items!$T$19)</f>
        <v>0</v>
      </c>
      <c r="BB295" s="1">
        <f ca="1">SUMIFS(BB$220:BB294,$D$220:$D294,Items!$T$11)-SUMIFS(BB$220:BB294,$D$220:$D294,Items!$T$19)</f>
        <v>0</v>
      </c>
      <c r="BC295" s="1">
        <f ca="1">SUMIFS(BC$220:BC294,$D$220:$D294,Items!$T$11)-SUMIFS(BC$220:BC294,$D$220:$D294,Items!$T$19)</f>
        <v>0</v>
      </c>
      <c r="BD295" s="1">
        <f ca="1">SUMIFS(BD$220:BD294,$D$220:$D294,Items!$T$11)-SUMIFS(BD$220:BD294,$D$220:$D294,Items!$T$19)</f>
        <v>0</v>
      </c>
      <c r="BE295" s="1">
        <f ca="1">SUMIFS(BE$220:BE294,$D$220:$D294,Items!$T$11)-SUMIFS(BE$220:BE294,$D$220:$D294,Items!$T$19)</f>
        <v>0</v>
      </c>
    </row>
    <row r="296" spans="1:57" ht="4.95" customHeight="1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</row>
    <row r="297" spans="1:57" x14ac:dyDescent="0.3">
      <c r="B297" s="1">
        <f>MAX(B$218:B296)+1</f>
        <v>82</v>
      </c>
      <c r="D297" s="1">
        <f ca="1">INDIRECT($B$1&amp;Items!T$2&amp;$B297)</f>
        <v>0</v>
      </c>
      <c r="F297" s="1" t="str">
        <f ca="1">INDIRECT($B$1&amp;Items!P$2&amp;$B297)</f>
        <v>AA</v>
      </c>
      <c r="H297" s="13" t="str">
        <f ca="1">INDIRECT($B$1&amp;Items!M$2&amp;$B297)</f>
        <v>Оплата операционных расходов</v>
      </c>
      <c r="I297" s="13" t="str">
        <f ca="1">IF(INDIRECT($B$1&amp;Items!N$2&amp;$B297)="",H297,INDIRECT($B$1&amp;Items!N$2&amp;$B297))</f>
        <v>Оплата операционных расходов</v>
      </c>
      <c r="J297" s="1" t="str">
        <f ca="1">IF(INDIRECT($B$1&amp;Items!O$2&amp;$B297)="",IF(H297&lt;&gt;I297,"  "&amp;I297,I297),"    "&amp;INDIRECT($B$1&amp;Items!O$2&amp;$B297))</f>
        <v>Оплата операционных расходов</v>
      </c>
      <c r="S297" s="1">
        <f ca="1">SUM($U297:INDIRECT(ADDRESS(ROW(),SUMIFS($1:$1,$5:$5,MAX($5:$5)))))</f>
        <v>8220675.0502451556</v>
      </c>
      <c r="V297" s="1">
        <f ca="1">SUMIFS(INDIRECT($F$1&amp;$F297&amp;":"&amp;$F297),INDIRECT($F$1&amp;dbP!$D$2&amp;":"&amp;dbP!$D$2),"&gt;="&amp;V$6,INDIRECT($F$1&amp;dbP!$D$2&amp;":"&amp;dbP!$D$2),"&lt;="&amp;V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194276.677</v>
      </c>
      <c r="W297" s="1">
        <f ca="1">SUMIFS(INDIRECT($F$1&amp;$F297&amp;":"&amp;$F297),INDIRECT($F$1&amp;dbP!$D$2&amp;":"&amp;dbP!$D$2),"&gt;="&amp;W$6,INDIRECT($F$1&amp;dbP!$D$2&amp;":"&amp;dbP!$D$2),"&lt;="&amp;W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900706.0345454209</v>
      </c>
      <c r="X297" s="1">
        <f ca="1">SUMIFS(INDIRECT($F$1&amp;$F297&amp;":"&amp;$F297),INDIRECT($F$1&amp;dbP!$D$2&amp;":"&amp;dbP!$D$2),"&gt;="&amp;X$6,INDIRECT($F$1&amp;dbP!$D$2&amp;":"&amp;dbP!$D$2),"&lt;="&amp;X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1482327.2514187437</v>
      </c>
      <c r="Y297" s="1">
        <f ca="1">SUMIFS(INDIRECT($F$1&amp;$F297&amp;":"&amp;$F297),INDIRECT($F$1&amp;dbP!$D$2&amp;":"&amp;dbP!$D$2),"&gt;="&amp;Y$6,INDIRECT($F$1&amp;dbP!$D$2&amp;":"&amp;dbP!$D$2),"&lt;="&amp;Y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1603828.6758053</v>
      </c>
      <c r="Z297" s="1">
        <f ca="1">SUMIFS(INDIRECT($F$1&amp;$F297&amp;":"&amp;$F297),INDIRECT($F$1&amp;dbP!$D$2&amp;":"&amp;dbP!$D$2),"&gt;="&amp;Z$6,INDIRECT($F$1&amp;dbP!$D$2&amp;":"&amp;dbP!$D$2),"&lt;="&amp;Z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1640597.5990242704</v>
      </c>
      <c r="AA297" s="1">
        <f ca="1">SUMIFS(INDIRECT($F$1&amp;$F297&amp;":"&amp;$F297),INDIRECT($F$1&amp;dbP!$D$2&amp;":"&amp;dbP!$D$2),"&gt;="&amp;AA$6,INDIRECT($F$1&amp;dbP!$D$2&amp;":"&amp;dbP!$D$2),"&lt;="&amp;AA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1187496.18000982</v>
      </c>
      <c r="AB297" s="1">
        <f ca="1">SUMIFS(INDIRECT($F$1&amp;$F297&amp;":"&amp;$F297),INDIRECT($F$1&amp;dbP!$D$2&amp;":"&amp;dbP!$D$2),"&gt;="&amp;AB$6,INDIRECT($F$1&amp;dbP!$D$2&amp;":"&amp;dbP!$D$2),"&lt;="&amp;AB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1211442.6324416001</v>
      </c>
      <c r="AC297" s="1">
        <f ca="1">SUMIFS(INDIRECT($F$1&amp;$F297&amp;":"&amp;$F297),INDIRECT($F$1&amp;dbP!$D$2&amp;":"&amp;dbP!$D$2),"&gt;="&amp;AC$6,INDIRECT($F$1&amp;dbP!$D$2&amp;":"&amp;dbP!$D$2),"&lt;="&amp;AC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D297" s="1">
        <f ca="1">SUMIFS(INDIRECT($F$1&amp;$F297&amp;":"&amp;$F297),INDIRECT($F$1&amp;dbP!$D$2&amp;":"&amp;dbP!$D$2),"&gt;="&amp;AD$6,INDIRECT($F$1&amp;dbP!$D$2&amp;":"&amp;dbP!$D$2),"&lt;="&amp;AD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E297" s="1">
        <f ca="1">SUMIFS(INDIRECT($F$1&amp;$F297&amp;":"&amp;$F297),INDIRECT($F$1&amp;dbP!$D$2&amp;":"&amp;dbP!$D$2),"&gt;="&amp;AE$6,INDIRECT($F$1&amp;dbP!$D$2&amp;":"&amp;dbP!$D$2),"&lt;="&amp;AE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F297" s="1">
        <f ca="1">SUMIFS(INDIRECT($F$1&amp;$F297&amp;":"&amp;$F297),INDIRECT($F$1&amp;dbP!$D$2&amp;":"&amp;dbP!$D$2),"&gt;="&amp;AF$6,INDIRECT($F$1&amp;dbP!$D$2&amp;":"&amp;dbP!$D$2),"&lt;="&amp;AF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G297" s="1">
        <f ca="1">SUMIFS(INDIRECT($F$1&amp;$F297&amp;":"&amp;$F297),INDIRECT($F$1&amp;dbP!$D$2&amp;":"&amp;dbP!$D$2),"&gt;="&amp;AG$6,INDIRECT($F$1&amp;dbP!$D$2&amp;":"&amp;dbP!$D$2),"&lt;="&amp;AG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H297" s="1">
        <f ca="1">SUMIFS(INDIRECT($F$1&amp;$F297&amp;":"&amp;$F297),INDIRECT($F$1&amp;dbP!$D$2&amp;":"&amp;dbP!$D$2),"&gt;="&amp;AH$6,INDIRECT($F$1&amp;dbP!$D$2&amp;":"&amp;dbP!$D$2),"&lt;="&amp;AH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I297" s="1">
        <f ca="1">SUMIFS(INDIRECT($F$1&amp;$F297&amp;":"&amp;$F297),INDIRECT($F$1&amp;dbP!$D$2&amp;":"&amp;dbP!$D$2),"&gt;="&amp;AI$6,INDIRECT($F$1&amp;dbP!$D$2&amp;":"&amp;dbP!$D$2),"&lt;="&amp;AI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J297" s="1">
        <f ca="1">SUMIFS(INDIRECT($F$1&amp;$F297&amp;":"&amp;$F297),INDIRECT($F$1&amp;dbP!$D$2&amp;":"&amp;dbP!$D$2),"&gt;="&amp;AJ$6,INDIRECT($F$1&amp;dbP!$D$2&amp;":"&amp;dbP!$D$2),"&lt;="&amp;AJ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K297" s="1">
        <f ca="1">SUMIFS(INDIRECT($F$1&amp;$F297&amp;":"&amp;$F297),INDIRECT($F$1&amp;dbP!$D$2&amp;":"&amp;dbP!$D$2),"&gt;="&amp;AK$6,INDIRECT($F$1&amp;dbP!$D$2&amp;":"&amp;dbP!$D$2),"&lt;="&amp;AK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L297" s="1">
        <f ca="1">SUMIFS(INDIRECT($F$1&amp;$F297&amp;":"&amp;$F297),INDIRECT($F$1&amp;dbP!$D$2&amp;":"&amp;dbP!$D$2),"&gt;="&amp;AL$6,INDIRECT($F$1&amp;dbP!$D$2&amp;":"&amp;dbP!$D$2),"&lt;="&amp;AL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M297" s="1">
        <f ca="1">SUMIFS(INDIRECT($F$1&amp;$F297&amp;":"&amp;$F297),INDIRECT($F$1&amp;dbP!$D$2&amp;":"&amp;dbP!$D$2),"&gt;="&amp;AM$6,INDIRECT($F$1&amp;dbP!$D$2&amp;":"&amp;dbP!$D$2),"&lt;="&amp;AM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N297" s="1">
        <f ca="1">SUMIFS(INDIRECT($F$1&amp;$F297&amp;":"&amp;$F297),INDIRECT($F$1&amp;dbP!$D$2&amp;":"&amp;dbP!$D$2),"&gt;="&amp;AN$6,INDIRECT($F$1&amp;dbP!$D$2&amp;":"&amp;dbP!$D$2),"&lt;="&amp;AN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O297" s="1">
        <f ca="1">SUMIFS(INDIRECT($F$1&amp;$F297&amp;":"&amp;$F297),INDIRECT($F$1&amp;dbP!$D$2&amp;":"&amp;dbP!$D$2),"&gt;="&amp;AO$6,INDIRECT($F$1&amp;dbP!$D$2&amp;":"&amp;dbP!$D$2),"&lt;="&amp;AO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P297" s="1">
        <f ca="1">SUMIFS(INDIRECT($F$1&amp;$F297&amp;":"&amp;$F297),INDIRECT($F$1&amp;dbP!$D$2&amp;":"&amp;dbP!$D$2),"&gt;="&amp;AP$6,INDIRECT($F$1&amp;dbP!$D$2&amp;":"&amp;dbP!$D$2),"&lt;="&amp;AP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Q297" s="1">
        <f ca="1">SUMIFS(INDIRECT($F$1&amp;$F297&amp;":"&amp;$F297),INDIRECT($F$1&amp;dbP!$D$2&amp;":"&amp;dbP!$D$2),"&gt;="&amp;AQ$6,INDIRECT($F$1&amp;dbP!$D$2&amp;":"&amp;dbP!$D$2),"&lt;="&amp;AQ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R297" s="1">
        <f ca="1">SUMIFS(INDIRECT($F$1&amp;$F297&amp;":"&amp;$F297),INDIRECT($F$1&amp;dbP!$D$2&amp;":"&amp;dbP!$D$2),"&gt;="&amp;AR$6,INDIRECT($F$1&amp;dbP!$D$2&amp;":"&amp;dbP!$D$2),"&lt;="&amp;AR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S297" s="1">
        <f ca="1">SUMIFS(INDIRECT($F$1&amp;$F297&amp;":"&amp;$F297),INDIRECT($F$1&amp;dbP!$D$2&amp;":"&amp;dbP!$D$2),"&gt;="&amp;AS$6,INDIRECT($F$1&amp;dbP!$D$2&amp;":"&amp;dbP!$D$2),"&lt;="&amp;AS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T297" s="1">
        <f ca="1">SUMIFS(INDIRECT($F$1&amp;$F297&amp;":"&amp;$F297),INDIRECT($F$1&amp;dbP!$D$2&amp;":"&amp;dbP!$D$2),"&gt;="&amp;AT$6,INDIRECT($F$1&amp;dbP!$D$2&amp;":"&amp;dbP!$D$2),"&lt;="&amp;AT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U297" s="1">
        <f ca="1">SUMIFS(INDIRECT($F$1&amp;$F297&amp;":"&amp;$F297),INDIRECT($F$1&amp;dbP!$D$2&amp;":"&amp;dbP!$D$2),"&gt;="&amp;AU$6,INDIRECT($F$1&amp;dbP!$D$2&amp;":"&amp;dbP!$D$2),"&lt;="&amp;AU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V297" s="1">
        <f ca="1">SUMIFS(INDIRECT($F$1&amp;$F297&amp;":"&amp;$F297),INDIRECT($F$1&amp;dbP!$D$2&amp;":"&amp;dbP!$D$2),"&gt;="&amp;AV$6,INDIRECT($F$1&amp;dbP!$D$2&amp;":"&amp;dbP!$D$2),"&lt;="&amp;AV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W297" s="1">
        <f ca="1">SUMIFS(INDIRECT($F$1&amp;$F297&amp;":"&amp;$F297),INDIRECT($F$1&amp;dbP!$D$2&amp;":"&amp;dbP!$D$2),"&gt;="&amp;AW$6,INDIRECT($F$1&amp;dbP!$D$2&amp;":"&amp;dbP!$D$2),"&lt;="&amp;AW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X297" s="1">
        <f ca="1">SUMIFS(INDIRECT($F$1&amp;$F297&amp;":"&amp;$F297),INDIRECT($F$1&amp;dbP!$D$2&amp;":"&amp;dbP!$D$2),"&gt;="&amp;AX$6,INDIRECT($F$1&amp;dbP!$D$2&amp;":"&amp;dbP!$D$2),"&lt;="&amp;AX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Y297" s="1">
        <f ca="1">SUMIFS(INDIRECT($F$1&amp;$F297&amp;":"&amp;$F297),INDIRECT($F$1&amp;dbP!$D$2&amp;":"&amp;dbP!$D$2),"&gt;="&amp;AY$6,INDIRECT($F$1&amp;dbP!$D$2&amp;":"&amp;dbP!$D$2),"&lt;="&amp;AY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Z297" s="1">
        <f ca="1">SUMIFS(INDIRECT($F$1&amp;$F297&amp;":"&amp;$F297),INDIRECT($F$1&amp;dbP!$D$2&amp;":"&amp;dbP!$D$2),"&gt;="&amp;AZ$6,INDIRECT($F$1&amp;dbP!$D$2&amp;":"&amp;dbP!$D$2),"&lt;="&amp;AZ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A297" s="1">
        <f ca="1">SUMIFS(INDIRECT($F$1&amp;$F297&amp;":"&amp;$F297),INDIRECT($F$1&amp;dbP!$D$2&amp;":"&amp;dbP!$D$2),"&gt;="&amp;BA$6,INDIRECT($F$1&amp;dbP!$D$2&amp;":"&amp;dbP!$D$2),"&lt;="&amp;BA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B297" s="1">
        <f ca="1">SUMIFS(INDIRECT($F$1&amp;$F297&amp;":"&amp;$F297),INDIRECT($F$1&amp;dbP!$D$2&amp;":"&amp;dbP!$D$2),"&gt;="&amp;BB$6,INDIRECT($F$1&amp;dbP!$D$2&amp;":"&amp;dbP!$D$2),"&lt;="&amp;BB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C297" s="1">
        <f ca="1">SUMIFS(INDIRECT($F$1&amp;$F297&amp;":"&amp;$F297),INDIRECT($F$1&amp;dbP!$D$2&amp;":"&amp;dbP!$D$2),"&gt;="&amp;BC$6,INDIRECT($F$1&amp;dbP!$D$2&amp;":"&amp;dbP!$D$2),"&lt;="&amp;BC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D297" s="1">
        <f ca="1">SUMIFS(INDIRECT($F$1&amp;$F297&amp;":"&amp;$F297),INDIRECT($F$1&amp;dbP!$D$2&amp;":"&amp;dbP!$D$2),"&gt;="&amp;BD$6,INDIRECT($F$1&amp;dbP!$D$2&amp;":"&amp;dbP!$D$2),"&lt;="&amp;BD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E297" s="1">
        <f ca="1">SUMIFS(INDIRECT($F$1&amp;$F297&amp;":"&amp;$F297),INDIRECT($F$1&amp;dbP!$D$2&amp;":"&amp;dbP!$D$2),"&gt;="&amp;BE$6,INDIRECT($F$1&amp;dbP!$D$2&amp;":"&amp;dbP!$D$2),"&lt;="&amp;BE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</row>
    <row r="298" spans="1:57" x14ac:dyDescent="0.3">
      <c r="B298" s="1">
        <f>MAX(B$218:B297)+1</f>
        <v>83</v>
      </c>
      <c r="D298" s="1">
        <f ca="1">INDIRECT($B$1&amp;Items!T$2&amp;$B298)</f>
        <v>0</v>
      </c>
      <c r="F298" s="1" t="str">
        <f ca="1">INDIRECT($B$1&amp;Items!P$2&amp;$B298)</f>
        <v>AA</v>
      </c>
      <c r="H298" s="13" t="str">
        <f ca="1">INDIRECT($B$1&amp;Items!M$2&amp;$B298)</f>
        <v>Оплата операционных расходов</v>
      </c>
      <c r="I298" s="13" t="str">
        <f ca="1">IF(INDIRECT($B$1&amp;Items!N$2&amp;$B298)="",H298,INDIRECT($B$1&amp;Items!N$2&amp;$B298))</f>
        <v>Оплата операционных расходов - блок-1</v>
      </c>
      <c r="J298" s="1" t="str">
        <f ca="1">IF(INDIRECT($B$1&amp;Items!O$2&amp;$B298)="",IF(H298&lt;&gt;I298,"  "&amp;I298,I298),"    "&amp;INDIRECT($B$1&amp;Items!O$2&amp;$B298))</f>
        <v xml:space="preserve">  Оплата операционных расходов - блок-1</v>
      </c>
      <c r="S298" s="1">
        <f ca="1">SUM($U298:INDIRECT(ADDRESS(ROW(),SUMIFS($1:$1,$5:$5,MAX($5:$5)))))</f>
        <v>1719552.5518260002</v>
      </c>
      <c r="V298" s="1">
        <f ca="1">SUMIFS(INDIRECT($F$1&amp;$F298&amp;":"&amp;$F298),INDIRECT($F$1&amp;dbP!$D$2&amp;":"&amp;dbP!$D$2),"&gt;="&amp;V$6,INDIRECT($F$1&amp;dbP!$D$2&amp;":"&amp;dbP!$D$2),"&lt;="&amp;V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146500</v>
      </c>
      <c r="W298" s="1">
        <f ca="1">SUMIFS(INDIRECT($F$1&amp;$F298&amp;":"&amp;$F298),INDIRECT($F$1&amp;dbP!$D$2&amp;":"&amp;dbP!$D$2),"&gt;="&amp;W$6,INDIRECT($F$1&amp;dbP!$D$2&amp;":"&amp;dbP!$D$2),"&lt;="&amp;W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X298" s="1">
        <f ca="1">SUMIFS(INDIRECT($F$1&amp;$F298&amp;":"&amp;$F298),INDIRECT($F$1&amp;dbP!$D$2&amp;":"&amp;dbP!$D$2),"&gt;="&amp;X$6,INDIRECT($F$1&amp;dbP!$D$2&amp;":"&amp;dbP!$D$2),"&lt;="&amp;X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582994.85</v>
      </c>
      <c r="Y298" s="1">
        <f ca="1">SUMIFS(INDIRECT($F$1&amp;$F298&amp;":"&amp;$F298),INDIRECT($F$1&amp;dbP!$D$2&amp;":"&amp;dbP!$D$2),"&gt;="&amp;Y$6,INDIRECT($F$1&amp;dbP!$D$2&amp;":"&amp;dbP!$D$2),"&lt;="&amp;Y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473791.50546500005</v>
      </c>
      <c r="Z298" s="1">
        <f ca="1">SUMIFS(INDIRECT($F$1&amp;$F298&amp;":"&amp;$F298),INDIRECT($F$1&amp;dbP!$D$2&amp;":"&amp;dbP!$D$2),"&gt;="&amp;Z$6,INDIRECT($F$1&amp;dbP!$D$2&amp;":"&amp;dbP!$D$2),"&lt;="&amp;Z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516266.19636100007</v>
      </c>
      <c r="AA298" s="1">
        <f ca="1">SUMIFS(INDIRECT($F$1&amp;$F298&amp;":"&amp;$F298),INDIRECT($F$1&amp;dbP!$D$2&amp;":"&amp;dbP!$D$2),"&gt;="&amp;AA$6,INDIRECT($F$1&amp;dbP!$D$2&amp;":"&amp;dbP!$D$2),"&lt;="&amp;AA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B298" s="1">
        <f ca="1">SUMIFS(INDIRECT($F$1&amp;$F298&amp;":"&amp;$F298),INDIRECT($F$1&amp;dbP!$D$2&amp;":"&amp;dbP!$D$2),"&gt;="&amp;AB$6,INDIRECT($F$1&amp;dbP!$D$2&amp;":"&amp;dbP!$D$2),"&lt;="&amp;AB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C298" s="1">
        <f ca="1">SUMIFS(INDIRECT($F$1&amp;$F298&amp;":"&amp;$F298),INDIRECT($F$1&amp;dbP!$D$2&amp;":"&amp;dbP!$D$2),"&gt;="&amp;AC$6,INDIRECT($F$1&amp;dbP!$D$2&amp;":"&amp;dbP!$D$2),"&lt;="&amp;AC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D298" s="1">
        <f ca="1">SUMIFS(INDIRECT($F$1&amp;$F298&amp;":"&amp;$F298),INDIRECT($F$1&amp;dbP!$D$2&amp;":"&amp;dbP!$D$2),"&gt;="&amp;AD$6,INDIRECT($F$1&amp;dbP!$D$2&amp;":"&amp;dbP!$D$2),"&lt;="&amp;AD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E298" s="1">
        <f ca="1">SUMIFS(INDIRECT($F$1&amp;$F298&amp;":"&amp;$F298),INDIRECT($F$1&amp;dbP!$D$2&amp;":"&amp;dbP!$D$2),"&gt;="&amp;AE$6,INDIRECT($F$1&amp;dbP!$D$2&amp;":"&amp;dbP!$D$2),"&lt;="&amp;AE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F298" s="1">
        <f ca="1">SUMIFS(INDIRECT($F$1&amp;$F298&amp;":"&amp;$F298),INDIRECT($F$1&amp;dbP!$D$2&amp;":"&amp;dbP!$D$2),"&gt;="&amp;AF$6,INDIRECT($F$1&amp;dbP!$D$2&amp;":"&amp;dbP!$D$2),"&lt;="&amp;AF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G298" s="1">
        <f ca="1">SUMIFS(INDIRECT($F$1&amp;$F298&amp;":"&amp;$F298),INDIRECT($F$1&amp;dbP!$D$2&amp;":"&amp;dbP!$D$2),"&gt;="&amp;AG$6,INDIRECT($F$1&amp;dbP!$D$2&amp;":"&amp;dbP!$D$2),"&lt;="&amp;AG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H298" s="1">
        <f ca="1">SUMIFS(INDIRECT($F$1&amp;$F298&amp;":"&amp;$F298),INDIRECT($F$1&amp;dbP!$D$2&amp;":"&amp;dbP!$D$2),"&gt;="&amp;AH$6,INDIRECT($F$1&amp;dbP!$D$2&amp;":"&amp;dbP!$D$2),"&lt;="&amp;AH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I298" s="1">
        <f ca="1">SUMIFS(INDIRECT($F$1&amp;$F298&amp;":"&amp;$F298),INDIRECT($F$1&amp;dbP!$D$2&amp;":"&amp;dbP!$D$2),"&gt;="&amp;AI$6,INDIRECT($F$1&amp;dbP!$D$2&amp;":"&amp;dbP!$D$2),"&lt;="&amp;AI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J298" s="1">
        <f ca="1">SUMIFS(INDIRECT($F$1&amp;$F298&amp;":"&amp;$F298),INDIRECT($F$1&amp;dbP!$D$2&amp;":"&amp;dbP!$D$2),"&gt;="&amp;AJ$6,INDIRECT($F$1&amp;dbP!$D$2&amp;":"&amp;dbP!$D$2),"&lt;="&amp;AJ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K298" s="1">
        <f ca="1">SUMIFS(INDIRECT($F$1&amp;$F298&amp;":"&amp;$F298),INDIRECT($F$1&amp;dbP!$D$2&amp;":"&amp;dbP!$D$2),"&gt;="&amp;AK$6,INDIRECT($F$1&amp;dbP!$D$2&amp;":"&amp;dbP!$D$2),"&lt;="&amp;AK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L298" s="1">
        <f ca="1">SUMIFS(INDIRECT($F$1&amp;$F298&amp;":"&amp;$F298),INDIRECT($F$1&amp;dbP!$D$2&amp;":"&amp;dbP!$D$2),"&gt;="&amp;AL$6,INDIRECT($F$1&amp;dbP!$D$2&amp;":"&amp;dbP!$D$2),"&lt;="&amp;AL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M298" s="1">
        <f ca="1">SUMIFS(INDIRECT($F$1&amp;$F298&amp;":"&amp;$F298),INDIRECT($F$1&amp;dbP!$D$2&amp;":"&amp;dbP!$D$2),"&gt;="&amp;AM$6,INDIRECT($F$1&amp;dbP!$D$2&amp;":"&amp;dbP!$D$2),"&lt;="&amp;AM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N298" s="1">
        <f ca="1">SUMIFS(INDIRECT($F$1&amp;$F298&amp;":"&amp;$F298),INDIRECT($F$1&amp;dbP!$D$2&amp;":"&amp;dbP!$D$2),"&gt;="&amp;AN$6,INDIRECT($F$1&amp;dbP!$D$2&amp;":"&amp;dbP!$D$2),"&lt;="&amp;AN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O298" s="1">
        <f ca="1">SUMIFS(INDIRECT($F$1&amp;$F298&amp;":"&amp;$F298),INDIRECT($F$1&amp;dbP!$D$2&amp;":"&amp;dbP!$D$2),"&gt;="&amp;AO$6,INDIRECT($F$1&amp;dbP!$D$2&amp;":"&amp;dbP!$D$2),"&lt;="&amp;AO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P298" s="1">
        <f ca="1">SUMIFS(INDIRECT($F$1&amp;$F298&amp;":"&amp;$F298),INDIRECT($F$1&amp;dbP!$D$2&amp;":"&amp;dbP!$D$2),"&gt;="&amp;AP$6,INDIRECT($F$1&amp;dbP!$D$2&amp;":"&amp;dbP!$D$2),"&lt;="&amp;AP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Q298" s="1">
        <f ca="1">SUMIFS(INDIRECT($F$1&amp;$F298&amp;":"&amp;$F298),INDIRECT($F$1&amp;dbP!$D$2&amp;":"&amp;dbP!$D$2),"&gt;="&amp;AQ$6,INDIRECT($F$1&amp;dbP!$D$2&amp;":"&amp;dbP!$D$2),"&lt;="&amp;AQ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R298" s="1">
        <f ca="1">SUMIFS(INDIRECT($F$1&amp;$F298&amp;":"&amp;$F298),INDIRECT($F$1&amp;dbP!$D$2&amp;":"&amp;dbP!$D$2),"&gt;="&amp;AR$6,INDIRECT($F$1&amp;dbP!$D$2&amp;":"&amp;dbP!$D$2),"&lt;="&amp;AR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S298" s="1">
        <f ca="1">SUMIFS(INDIRECT($F$1&amp;$F298&amp;":"&amp;$F298),INDIRECT($F$1&amp;dbP!$D$2&amp;":"&amp;dbP!$D$2),"&gt;="&amp;AS$6,INDIRECT($F$1&amp;dbP!$D$2&amp;":"&amp;dbP!$D$2),"&lt;="&amp;AS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T298" s="1">
        <f ca="1">SUMIFS(INDIRECT($F$1&amp;$F298&amp;":"&amp;$F298),INDIRECT($F$1&amp;dbP!$D$2&amp;":"&amp;dbP!$D$2),"&gt;="&amp;AT$6,INDIRECT($F$1&amp;dbP!$D$2&amp;":"&amp;dbP!$D$2),"&lt;="&amp;AT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U298" s="1">
        <f ca="1">SUMIFS(INDIRECT($F$1&amp;$F298&amp;":"&amp;$F298),INDIRECT($F$1&amp;dbP!$D$2&amp;":"&amp;dbP!$D$2),"&gt;="&amp;AU$6,INDIRECT($F$1&amp;dbP!$D$2&amp;":"&amp;dbP!$D$2),"&lt;="&amp;AU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V298" s="1">
        <f ca="1">SUMIFS(INDIRECT($F$1&amp;$F298&amp;":"&amp;$F298),INDIRECT($F$1&amp;dbP!$D$2&amp;":"&amp;dbP!$D$2),"&gt;="&amp;AV$6,INDIRECT($F$1&amp;dbP!$D$2&amp;":"&amp;dbP!$D$2),"&lt;="&amp;AV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W298" s="1">
        <f ca="1">SUMIFS(INDIRECT($F$1&amp;$F298&amp;":"&amp;$F298),INDIRECT($F$1&amp;dbP!$D$2&amp;":"&amp;dbP!$D$2),"&gt;="&amp;AW$6,INDIRECT($F$1&amp;dbP!$D$2&amp;":"&amp;dbP!$D$2),"&lt;="&amp;AW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X298" s="1">
        <f ca="1">SUMIFS(INDIRECT($F$1&amp;$F298&amp;":"&amp;$F298),INDIRECT($F$1&amp;dbP!$D$2&amp;":"&amp;dbP!$D$2),"&gt;="&amp;AX$6,INDIRECT($F$1&amp;dbP!$D$2&amp;":"&amp;dbP!$D$2),"&lt;="&amp;AX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Y298" s="1">
        <f ca="1">SUMIFS(INDIRECT($F$1&amp;$F298&amp;":"&amp;$F298),INDIRECT($F$1&amp;dbP!$D$2&amp;":"&amp;dbP!$D$2),"&gt;="&amp;AY$6,INDIRECT($F$1&amp;dbP!$D$2&amp;":"&amp;dbP!$D$2),"&lt;="&amp;AY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Z298" s="1">
        <f ca="1">SUMIFS(INDIRECT($F$1&amp;$F298&amp;":"&amp;$F298),INDIRECT($F$1&amp;dbP!$D$2&amp;":"&amp;dbP!$D$2),"&gt;="&amp;AZ$6,INDIRECT($F$1&amp;dbP!$D$2&amp;":"&amp;dbP!$D$2),"&lt;="&amp;AZ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A298" s="1">
        <f ca="1">SUMIFS(INDIRECT($F$1&amp;$F298&amp;":"&amp;$F298),INDIRECT($F$1&amp;dbP!$D$2&amp;":"&amp;dbP!$D$2),"&gt;="&amp;BA$6,INDIRECT($F$1&amp;dbP!$D$2&amp;":"&amp;dbP!$D$2),"&lt;="&amp;BA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B298" s="1">
        <f ca="1">SUMIFS(INDIRECT($F$1&amp;$F298&amp;":"&amp;$F298),INDIRECT($F$1&amp;dbP!$D$2&amp;":"&amp;dbP!$D$2),"&gt;="&amp;BB$6,INDIRECT($F$1&amp;dbP!$D$2&amp;":"&amp;dbP!$D$2),"&lt;="&amp;BB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C298" s="1">
        <f ca="1">SUMIFS(INDIRECT($F$1&amp;$F298&amp;":"&amp;$F298),INDIRECT($F$1&amp;dbP!$D$2&amp;":"&amp;dbP!$D$2),"&gt;="&amp;BC$6,INDIRECT($F$1&amp;dbP!$D$2&amp;":"&amp;dbP!$D$2),"&lt;="&amp;BC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D298" s="1">
        <f ca="1">SUMIFS(INDIRECT($F$1&amp;$F298&amp;":"&amp;$F298),INDIRECT($F$1&amp;dbP!$D$2&amp;":"&amp;dbP!$D$2),"&gt;="&amp;BD$6,INDIRECT($F$1&amp;dbP!$D$2&amp;":"&amp;dbP!$D$2),"&lt;="&amp;BD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E298" s="1">
        <f ca="1">SUMIFS(INDIRECT($F$1&amp;$F298&amp;":"&amp;$F298),INDIRECT($F$1&amp;dbP!$D$2&amp;":"&amp;dbP!$D$2),"&gt;="&amp;BE$6,INDIRECT($F$1&amp;dbP!$D$2&amp;":"&amp;dbP!$D$2),"&lt;="&amp;BE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</row>
    <row r="299" spans="1:57" x14ac:dyDescent="0.3">
      <c r="B299" s="1">
        <f>MAX(B$218:B298)+1</f>
        <v>84</v>
      </c>
      <c r="D299" s="1" t="str">
        <f ca="1">INDIRECT($B$1&amp;Items!T$2&amp;$B299)</f>
        <v>CF(-)</v>
      </c>
      <c r="F299" s="1" t="str">
        <f ca="1">INDIRECT($B$1&amp;Items!P$2&amp;$B299)</f>
        <v>AA</v>
      </c>
      <c r="H299" s="13" t="str">
        <f ca="1">INDIRECT($B$1&amp;Items!M$2&amp;$B299)</f>
        <v>Оплата операционных расходов</v>
      </c>
      <c r="I299" s="13" t="str">
        <f ca="1">IF(INDIRECT($B$1&amp;Items!N$2&amp;$B299)="",H299,INDIRECT($B$1&amp;Items!N$2&amp;$B299))</f>
        <v>Оплата операционных расходов - блок-1</v>
      </c>
      <c r="J299" s="1" t="str">
        <f ca="1">IF(INDIRECT($B$1&amp;Items!O$2&amp;$B299)="",IF(H299&lt;&gt;I299,"  "&amp;I299,I299),"    "&amp;INDIRECT($B$1&amp;Items!O$2&amp;$B299))</f>
        <v xml:space="preserve">    Операционные расходы - 1-1</v>
      </c>
      <c r="S299" s="1">
        <f ca="1">SUM($U299:INDIRECT(ADDRESS(ROW(),SUMIFS($1:$1,$5:$5,MAX($5:$5)))))</f>
        <v>100000</v>
      </c>
      <c r="V299" s="1">
        <f ca="1">SUMIFS(INDIRECT($F$1&amp;$F299&amp;":"&amp;$F299),INDIRECT($F$1&amp;dbP!$D$2&amp;":"&amp;dbP!$D$2),"&gt;="&amp;V$6,INDIRECT($F$1&amp;dbP!$D$2&amp;":"&amp;dbP!$D$2),"&lt;="&amp;V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100000</v>
      </c>
      <c r="W299" s="1">
        <f ca="1">SUMIFS(INDIRECT($F$1&amp;$F299&amp;":"&amp;$F299),INDIRECT($F$1&amp;dbP!$D$2&amp;":"&amp;dbP!$D$2),"&gt;="&amp;W$6,INDIRECT($F$1&amp;dbP!$D$2&amp;":"&amp;dbP!$D$2),"&lt;="&amp;W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X299" s="1">
        <f ca="1">SUMIFS(INDIRECT($F$1&amp;$F299&amp;":"&amp;$F299),INDIRECT($F$1&amp;dbP!$D$2&amp;":"&amp;dbP!$D$2),"&gt;="&amp;X$6,INDIRECT($F$1&amp;dbP!$D$2&amp;":"&amp;dbP!$D$2),"&lt;="&amp;X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Y299" s="1">
        <f ca="1">SUMIFS(INDIRECT($F$1&amp;$F299&amp;":"&amp;$F299),INDIRECT($F$1&amp;dbP!$D$2&amp;":"&amp;dbP!$D$2),"&gt;="&amp;Y$6,INDIRECT($F$1&amp;dbP!$D$2&amp;":"&amp;dbP!$D$2),"&lt;="&amp;Y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Z299" s="1">
        <f ca="1">SUMIFS(INDIRECT($F$1&amp;$F299&amp;":"&amp;$F299),INDIRECT($F$1&amp;dbP!$D$2&amp;":"&amp;dbP!$D$2),"&gt;="&amp;Z$6,INDIRECT($F$1&amp;dbP!$D$2&amp;":"&amp;dbP!$D$2),"&lt;="&amp;Z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A299" s="1">
        <f ca="1">SUMIFS(INDIRECT($F$1&amp;$F299&amp;":"&amp;$F299),INDIRECT($F$1&amp;dbP!$D$2&amp;":"&amp;dbP!$D$2),"&gt;="&amp;AA$6,INDIRECT($F$1&amp;dbP!$D$2&amp;":"&amp;dbP!$D$2),"&lt;="&amp;AA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B299" s="1">
        <f ca="1">SUMIFS(INDIRECT($F$1&amp;$F299&amp;":"&amp;$F299),INDIRECT($F$1&amp;dbP!$D$2&amp;":"&amp;dbP!$D$2),"&gt;="&amp;AB$6,INDIRECT($F$1&amp;dbP!$D$2&amp;":"&amp;dbP!$D$2),"&lt;="&amp;AB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C299" s="1">
        <f ca="1">SUMIFS(INDIRECT($F$1&amp;$F299&amp;":"&amp;$F299),INDIRECT($F$1&amp;dbP!$D$2&amp;":"&amp;dbP!$D$2),"&gt;="&amp;AC$6,INDIRECT($F$1&amp;dbP!$D$2&amp;":"&amp;dbP!$D$2),"&lt;="&amp;AC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D299" s="1">
        <f ca="1">SUMIFS(INDIRECT($F$1&amp;$F299&amp;":"&amp;$F299),INDIRECT($F$1&amp;dbP!$D$2&amp;":"&amp;dbP!$D$2),"&gt;="&amp;AD$6,INDIRECT($F$1&amp;dbP!$D$2&amp;":"&amp;dbP!$D$2),"&lt;="&amp;AD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E299" s="1">
        <f ca="1">SUMIFS(INDIRECT($F$1&amp;$F299&amp;":"&amp;$F299),INDIRECT($F$1&amp;dbP!$D$2&amp;":"&amp;dbP!$D$2),"&gt;="&amp;AE$6,INDIRECT($F$1&amp;dbP!$D$2&amp;":"&amp;dbP!$D$2),"&lt;="&amp;AE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F299" s="1">
        <f ca="1">SUMIFS(INDIRECT($F$1&amp;$F299&amp;":"&amp;$F299),INDIRECT($F$1&amp;dbP!$D$2&amp;":"&amp;dbP!$D$2),"&gt;="&amp;AF$6,INDIRECT($F$1&amp;dbP!$D$2&amp;":"&amp;dbP!$D$2),"&lt;="&amp;AF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G299" s="1">
        <f ca="1">SUMIFS(INDIRECT($F$1&amp;$F299&amp;":"&amp;$F299),INDIRECT($F$1&amp;dbP!$D$2&amp;":"&amp;dbP!$D$2),"&gt;="&amp;AG$6,INDIRECT($F$1&amp;dbP!$D$2&amp;":"&amp;dbP!$D$2),"&lt;="&amp;AG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H299" s="1">
        <f ca="1">SUMIFS(INDIRECT($F$1&amp;$F299&amp;":"&amp;$F299),INDIRECT($F$1&amp;dbP!$D$2&amp;":"&amp;dbP!$D$2),"&gt;="&amp;AH$6,INDIRECT($F$1&amp;dbP!$D$2&amp;":"&amp;dbP!$D$2),"&lt;="&amp;AH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I299" s="1">
        <f ca="1">SUMIFS(INDIRECT($F$1&amp;$F299&amp;":"&amp;$F299),INDIRECT($F$1&amp;dbP!$D$2&amp;":"&amp;dbP!$D$2),"&gt;="&amp;AI$6,INDIRECT($F$1&amp;dbP!$D$2&amp;":"&amp;dbP!$D$2),"&lt;="&amp;AI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J299" s="1">
        <f ca="1">SUMIFS(INDIRECT($F$1&amp;$F299&amp;":"&amp;$F299),INDIRECT($F$1&amp;dbP!$D$2&amp;":"&amp;dbP!$D$2),"&gt;="&amp;AJ$6,INDIRECT($F$1&amp;dbP!$D$2&amp;":"&amp;dbP!$D$2),"&lt;="&amp;AJ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K299" s="1">
        <f ca="1">SUMIFS(INDIRECT($F$1&amp;$F299&amp;":"&amp;$F299),INDIRECT($F$1&amp;dbP!$D$2&amp;":"&amp;dbP!$D$2),"&gt;="&amp;AK$6,INDIRECT($F$1&amp;dbP!$D$2&amp;":"&amp;dbP!$D$2),"&lt;="&amp;AK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L299" s="1">
        <f ca="1">SUMIFS(INDIRECT($F$1&amp;$F299&amp;":"&amp;$F299),INDIRECT($F$1&amp;dbP!$D$2&amp;":"&amp;dbP!$D$2),"&gt;="&amp;AL$6,INDIRECT($F$1&amp;dbP!$D$2&amp;":"&amp;dbP!$D$2),"&lt;="&amp;AL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M299" s="1">
        <f ca="1">SUMIFS(INDIRECT($F$1&amp;$F299&amp;":"&amp;$F299),INDIRECT($F$1&amp;dbP!$D$2&amp;":"&amp;dbP!$D$2),"&gt;="&amp;AM$6,INDIRECT($F$1&amp;dbP!$D$2&amp;":"&amp;dbP!$D$2),"&lt;="&amp;AM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N299" s="1">
        <f ca="1">SUMIFS(INDIRECT($F$1&amp;$F299&amp;":"&amp;$F299),INDIRECT($F$1&amp;dbP!$D$2&amp;":"&amp;dbP!$D$2),"&gt;="&amp;AN$6,INDIRECT($F$1&amp;dbP!$D$2&amp;":"&amp;dbP!$D$2),"&lt;="&amp;AN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O299" s="1">
        <f ca="1">SUMIFS(INDIRECT($F$1&amp;$F299&amp;":"&amp;$F299),INDIRECT($F$1&amp;dbP!$D$2&amp;":"&amp;dbP!$D$2),"&gt;="&amp;AO$6,INDIRECT($F$1&amp;dbP!$D$2&amp;":"&amp;dbP!$D$2),"&lt;="&amp;AO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P299" s="1">
        <f ca="1">SUMIFS(INDIRECT($F$1&amp;$F299&amp;":"&amp;$F299),INDIRECT($F$1&amp;dbP!$D$2&amp;":"&amp;dbP!$D$2),"&gt;="&amp;AP$6,INDIRECT($F$1&amp;dbP!$D$2&amp;":"&amp;dbP!$D$2),"&lt;="&amp;AP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Q299" s="1">
        <f ca="1">SUMIFS(INDIRECT($F$1&amp;$F299&amp;":"&amp;$F299),INDIRECT($F$1&amp;dbP!$D$2&amp;":"&amp;dbP!$D$2),"&gt;="&amp;AQ$6,INDIRECT($F$1&amp;dbP!$D$2&amp;":"&amp;dbP!$D$2),"&lt;="&amp;AQ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R299" s="1">
        <f ca="1">SUMIFS(INDIRECT($F$1&amp;$F299&amp;":"&amp;$F299),INDIRECT($F$1&amp;dbP!$D$2&amp;":"&amp;dbP!$D$2),"&gt;="&amp;AR$6,INDIRECT($F$1&amp;dbP!$D$2&amp;":"&amp;dbP!$D$2),"&lt;="&amp;AR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S299" s="1">
        <f ca="1">SUMIFS(INDIRECT($F$1&amp;$F299&amp;":"&amp;$F299),INDIRECT($F$1&amp;dbP!$D$2&amp;":"&amp;dbP!$D$2),"&gt;="&amp;AS$6,INDIRECT($F$1&amp;dbP!$D$2&amp;":"&amp;dbP!$D$2),"&lt;="&amp;AS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T299" s="1">
        <f ca="1">SUMIFS(INDIRECT($F$1&amp;$F299&amp;":"&amp;$F299),INDIRECT($F$1&amp;dbP!$D$2&amp;":"&amp;dbP!$D$2),"&gt;="&amp;AT$6,INDIRECT($F$1&amp;dbP!$D$2&amp;":"&amp;dbP!$D$2),"&lt;="&amp;AT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U299" s="1">
        <f ca="1">SUMIFS(INDIRECT($F$1&amp;$F299&amp;":"&amp;$F299),INDIRECT($F$1&amp;dbP!$D$2&amp;":"&amp;dbP!$D$2),"&gt;="&amp;AU$6,INDIRECT($F$1&amp;dbP!$D$2&amp;":"&amp;dbP!$D$2),"&lt;="&amp;AU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V299" s="1">
        <f ca="1">SUMIFS(INDIRECT($F$1&amp;$F299&amp;":"&amp;$F299),INDIRECT($F$1&amp;dbP!$D$2&amp;":"&amp;dbP!$D$2),"&gt;="&amp;AV$6,INDIRECT($F$1&amp;dbP!$D$2&amp;":"&amp;dbP!$D$2),"&lt;="&amp;AV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W299" s="1">
        <f ca="1">SUMIFS(INDIRECT($F$1&amp;$F299&amp;":"&amp;$F299),INDIRECT($F$1&amp;dbP!$D$2&amp;":"&amp;dbP!$D$2),"&gt;="&amp;AW$6,INDIRECT($F$1&amp;dbP!$D$2&amp;":"&amp;dbP!$D$2),"&lt;="&amp;AW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X299" s="1">
        <f ca="1">SUMIFS(INDIRECT($F$1&amp;$F299&amp;":"&amp;$F299),INDIRECT($F$1&amp;dbP!$D$2&amp;":"&amp;dbP!$D$2),"&gt;="&amp;AX$6,INDIRECT($F$1&amp;dbP!$D$2&amp;":"&amp;dbP!$D$2),"&lt;="&amp;AX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Y299" s="1">
        <f ca="1">SUMIFS(INDIRECT($F$1&amp;$F299&amp;":"&amp;$F299),INDIRECT($F$1&amp;dbP!$D$2&amp;":"&amp;dbP!$D$2),"&gt;="&amp;AY$6,INDIRECT($F$1&amp;dbP!$D$2&amp;":"&amp;dbP!$D$2),"&lt;="&amp;AY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Z299" s="1">
        <f ca="1">SUMIFS(INDIRECT($F$1&amp;$F299&amp;":"&amp;$F299),INDIRECT($F$1&amp;dbP!$D$2&amp;":"&amp;dbP!$D$2),"&gt;="&amp;AZ$6,INDIRECT($F$1&amp;dbP!$D$2&amp;":"&amp;dbP!$D$2),"&lt;="&amp;AZ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A299" s="1">
        <f ca="1">SUMIFS(INDIRECT($F$1&amp;$F299&amp;":"&amp;$F299),INDIRECT($F$1&amp;dbP!$D$2&amp;":"&amp;dbP!$D$2),"&gt;="&amp;BA$6,INDIRECT($F$1&amp;dbP!$D$2&amp;":"&amp;dbP!$D$2),"&lt;="&amp;BA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B299" s="1">
        <f ca="1">SUMIFS(INDIRECT($F$1&amp;$F299&amp;":"&amp;$F299),INDIRECT($F$1&amp;dbP!$D$2&amp;":"&amp;dbP!$D$2),"&gt;="&amp;BB$6,INDIRECT($F$1&amp;dbP!$D$2&amp;":"&amp;dbP!$D$2),"&lt;="&amp;BB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C299" s="1">
        <f ca="1">SUMIFS(INDIRECT($F$1&amp;$F299&amp;":"&amp;$F299),INDIRECT($F$1&amp;dbP!$D$2&amp;":"&amp;dbP!$D$2),"&gt;="&amp;BC$6,INDIRECT($F$1&amp;dbP!$D$2&amp;":"&amp;dbP!$D$2),"&lt;="&amp;BC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D299" s="1">
        <f ca="1">SUMIFS(INDIRECT($F$1&amp;$F299&amp;":"&amp;$F299),INDIRECT($F$1&amp;dbP!$D$2&amp;":"&amp;dbP!$D$2),"&gt;="&amp;BD$6,INDIRECT($F$1&amp;dbP!$D$2&amp;":"&amp;dbP!$D$2),"&lt;="&amp;BD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E299" s="1">
        <f ca="1">SUMIFS(INDIRECT($F$1&amp;$F299&amp;":"&amp;$F299),INDIRECT($F$1&amp;dbP!$D$2&amp;":"&amp;dbP!$D$2),"&gt;="&amp;BE$6,INDIRECT($F$1&amp;dbP!$D$2&amp;":"&amp;dbP!$D$2),"&lt;="&amp;BE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</row>
    <row r="300" spans="1:57" x14ac:dyDescent="0.3">
      <c r="B300" s="1">
        <f>MAX(B$218:B299)+1</f>
        <v>85</v>
      </c>
      <c r="D300" s="1" t="str">
        <f ca="1">INDIRECT($B$1&amp;Items!T$2&amp;$B300)</f>
        <v>CF(-)</v>
      </c>
      <c r="F300" s="1" t="str">
        <f ca="1">INDIRECT($B$1&amp;Items!P$2&amp;$B300)</f>
        <v>AA</v>
      </c>
      <c r="H300" s="13" t="str">
        <f ca="1">INDIRECT($B$1&amp;Items!M$2&amp;$B300)</f>
        <v>Оплата операционных расходов</v>
      </c>
      <c r="I300" s="13" t="str">
        <f ca="1">IF(INDIRECT($B$1&amp;Items!N$2&amp;$B300)="",H300,INDIRECT($B$1&amp;Items!N$2&amp;$B300))</f>
        <v>Оплата операционных расходов - блок-1</v>
      </c>
      <c r="J300" s="1" t="str">
        <f ca="1">IF(INDIRECT($B$1&amp;Items!O$2&amp;$B300)="",IF(H300&lt;&gt;I300,"  "&amp;I300,I300),"    "&amp;INDIRECT($B$1&amp;Items!O$2&amp;$B300))</f>
        <v xml:space="preserve">    Операционные расходы - 1-2</v>
      </c>
      <c r="S300" s="1">
        <f ca="1">SUM($U300:INDIRECT(ADDRESS(ROW(),SUMIFS($1:$1,$5:$5,MAX($5:$5)))))</f>
        <v>46500</v>
      </c>
      <c r="V300" s="1">
        <f ca="1">SUMIFS(INDIRECT($F$1&amp;$F300&amp;":"&amp;$F300),INDIRECT($F$1&amp;dbP!$D$2&amp;":"&amp;dbP!$D$2),"&gt;="&amp;V$6,INDIRECT($F$1&amp;dbP!$D$2&amp;":"&amp;dbP!$D$2),"&lt;="&amp;V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46500</v>
      </c>
      <c r="W300" s="1">
        <f ca="1">SUMIFS(INDIRECT($F$1&amp;$F300&amp;":"&amp;$F300),INDIRECT($F$1&amp;dbP!$D$2&amp;":"&amp;dbP!$D$2),"&gt;="&amp;W$6,INDIRECT($F$1&amp;dbP!$D$2&amp;":"&amp;dbP!$D$2),"&lt;="&amp;W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X300" s="1">
        <f ca="1">SUMIFS(INDIRECT($F$1&amp;$F300&amp;":"&amp;$F300),INDIRECT($F$1&amp;dbP!$D$2&amp;":"&amp;dbP!$D$2),"&gt;="&amp;X$6,INDIRECT($F$1&amp;dbP!$D$2&amp;":"&amp;dbP!$D$2),"&lt;="&amp;X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Y300" s="1">
        <f ca="1">SUMIFS(INDIRECT($F$1&amp;$F300&amp;":"&amp;$F300),INDIRECT($F$1&amp;dbP!$D$2&amp;":"&amp;dbP!$D$2),"&gt;="&amp;Y$6,INDIRECT($F$1&amp;dbP!$D$2&amp;":"&amp;dbP!$D$2),"&lt;="&amp;Y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Z300" s="1">
        <f ca="1">SUMIFS(INDIRECT($F$1&amp;$F300&amp;":"&amp;$F300),INDIRECT($F$1&amp;dbP!$D$2&amp;":"&amp;dbP!$D$2),"&gt;="&amp;Z$6,INDIRECT($F$1&amp;dbP!$D$2&amp;":"&amp;dbP!$D$2),"&lt;="&amp;Z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A300" s="1">
        <f ca="1">SUMIFS(INDIRECT($F$1&amp;$F300&amp;":"&amp;$F300),INDIRECT($F$1&amp;dbP!$D$2&amp;":"&amp;dbP!$D$2),"&gt;="&amp;AA$6,INDIRECT($F$1&amp;dbP!$D$2&amp;":"&amp;dbP!$D$2),"&lt;="&amp;AA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B300" s="1">
        <f ca="1">SUMIFS(INDIRECT($F$1&amp;$F300&amp;":"&amp;$F300),INDIRECT($F$1&amp;dbP!$D$2&amp;":"&amp;dbP!$D$2),"&gt;="&amp;AB$6,INDIRECT($F$1&amp;dbP!$D$2&amp;":"&amp;dbP!$D$2),"&lt;="&amp;AB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C300" s="1">
        <f ca="1">SUMIFS(INDIRECT($F$1&amp;$F300&amp;":"&amp;$F300),INDIRECT($F$1&amp;dbP!$D$2&amp;":"&amp;dbP!$D$2),"&gt;="&amp;AC$6,INDIRECT($F$1&amp;dbP!$D$2&amp;":"&amp;dbP!$D$2),"&lt;="&amp;AC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D300" s="1">
        <f ca="1">SUMIFS(INDIRECT($F$1&amp;$F300&amp;":"&amp;$F300),INDIRECT($F$1&amp;dbP!$D$2&amp;":"&amp;dbP!$D$2),"&gt;="&amp;AD$6,INDIRECT($F$1&amp;dbP!$D$2&amp;":"&amp;dbP!$D$2),"&lt;="&amp;AD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E300" s="1">
        <f ca="1">SUMIFS(INDIRECT($F$1&amp;$F300&amp;":"&amp;$F300),INDIRECT($F$1&amp;dbP!$D$2&amp;":"&amp;dbP!$D$2),"&gt;="&amp;AE$6,INDIRECT($F$1&amp;dbP!$D$2&amp;":"&amp;dbP!$D$2),"&lt;="&amp;AE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F300" s="1">
        <f ca="1">SUMIFS(INDIRECT($F$1&amp;$F300&amp;":"&amp;$F300),INDIRECT($F$1&amp;dbP!$D$2&amp;":"&amp;dbP!$D$2),"&gt;="&amp;AF$6,INDIRECT($F$1&amp;dbP!$D$2&amp;":"&amp;dbP!$D$2),"&lt;="&amp;AF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G300" s="1">
        <f ca="1">SUMIFS(INDIRECT($F$1&amp;$F300&amp;":"&amp;$F300),INDIRECT($F$1&amp;dbP!$D$2&amp;":"&amp;dbP!$D$2),"&gt;="&amp;AG$6,INDIRECT($F$1&amp;dbP!$D$2&amp;":"&amp;dbP!$D$2),"&lt;="&amp;AG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H300" s="1">
        <f ca="1">SUMIFS(INDIRECT($F$1&amp;$F300&amp;":"&amp;$F300),INDIRECT($F$1&amp;dbP!$D$2&amp;":"&amp;dbP!$D$2),"&gt;="&amp;AH$6,INDIRECT($F$1&amp;dbP!$D$2&amp;":"&amp;dbP!$D$2),"&lt;="&amp;AH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I300" s="1">
        <f ca="1">SUMIFS(INDIRECT($F$1&amp;$F300&amp;":"&amp;$F300),INDIRECT($F$1&amp;dbP!$D$2&amp;":"&amp;dbP!$D$2),"&gt;="&amp;AI$6,INDIRECT($F$1&amp;dbP!$D$2&amp;":"&amp;dbP!$D$2),"&lt;="&amp;AI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J300" s="1">
        <f ca="1">SUMIFS(INDIRECT($F$1&amp;$F300&amp;":"&amp;$F300),INDIRECT($F$1&amp;dbP!$D$2&amp;":"&amp;dbP!$D$2),"&gt;="&amp;AJ$6,INDIRECT($F$1&amp;dbP!$D$2&amp;":"&amp;dbP!$D$2),"&lt;="&amp;AJ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K300" s="1">
        <f ca="1">SUMIFS(INDIRECT($F$1&amp;$F300&amp;":"&amp;$F300),INDIRECT($F$1&amp;dbP!$D$2&amp;":"&amp;dbP!$D$2),"&gt;="&amp;AK$6,INDIRECT($F$1&amp;dbP!$D$2&amp;":"&amp;dbP!$D$2),"&lt;="&amp;AK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L300" s="1">
        <f ca="1">SUMIFS(INDIRECT($F$1&amp;$F300&amp;":"&amp;$F300),INDIRECT($F$1&amp;dbP!$D$2&amp;":"&amp;dbP!$D$2),"&gt;="&amp;AL$6,INDIRECT($F$1&amp;dbP!$D$2&amp;":"&amp;dbP!$D$2),"&lt;="&amp;AL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M300" s="1">
        <f ca="1">SUMIFS(INDIRECT($F$1&amp;$F300&amp;":"&amp;$F300),INDIRECT($F$1&amp;dbP!$D$2&amp;":"&amp;dbP!$D$2),"&gt;="&amp;AM$6,INDIRECT($F$1&amp;dbP!$D$2&amp;":"&amp;dbP!$D$2),"&lt;="&amp;AM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N300" s="1">
        <f ca="1">SUMIFS(INDIRECT($F$1&amp;$F300&amp;":"&amp;$F300),INDIRECT($F$1&amp;dbP!$D$2&amp;":"&amp;dbP!$D$2),"&gt;="&amp;AN$6,INDIRECT($F$1&amp;dbP!$D$2&amp;":"&amp;dbP!$D$2),"&lt;="&amp;AN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O300" s="1">
        <f ca="1">SUMIFS(INDIRECT($F$1&amp;$F300&amp;":"&amp;$F300),INDIRECT($F$1&amp;dbP!$D$2&amp;":"&amp;dbP!$D$2),"&gt;="&amp;AO$6,INDIRECT($F$1&amp;dbP!$D$2&amp;":"&amp;dbP!$D$2),"&lt;="&amp;AO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P300" s="1">
        <f ca="1">SUMIFS(INDIRECT($F$1&amp;$F300&amp;":"&amp;$F300),INDIRECT($F$1&amp;dbP!$D$2&amp;":"&amp;dbP!$D$2),"&gt;="&amp;AP$6,INDIRECT($F$1&amp;dbP!$D$2&amp;":"&amp;dbP!$D$2),"&lt;="&amp;AP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Q300" s="1">
        <f ca="1">SUMIFS(INDIRECT($F$1&amp;$F300&amp;":"&amp;$F300),INDIRECT($F$1&amp;dbP!$D$2&amp;":"&amp;dbP!$D$2),"&gt;="&amp;AQ$6,INDIRECT($F$1&amp;dbP!$D$2&amp;":"&amp;dbP!$D$2),"&lt;="&amp;AQ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R300" s="1">
        <f ca="1">SUMIFS(INDIRECT($F$1&amp;$F300&amp;":"&amp;$F300),INDIRECT($F$1&amp;dbP!$D$2&amp;":"&amp;dbP!$D$2),"&gt;="&amp;AR$6,INDIRECT($F$1&amp;dbP!$D$2&amp;":"&amp;dbP!$D$2),"&lt;="&amp;AR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S300" s="1">
        <f ca="1">SUMIFS(INDIRECT($F$1&amp;$F300&amp;":"&amp;$F300),INDIRECT($F$1&amp;dbP!$D$2&amp;":"&amp;dbP!$D$2),"&gt;="&amp;AS$6,INDIRECT($F$1&amp;dbP!$D$2&amp;":"&amp;dbP!$D$2),"&lt;="&amp;AS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T300" s="1">
        <f ca="1">SUMIFS(INDIRECT($F$1&amp;$F300&amp;":"&amp;$F300),INDIRECT($F$1&amp;dbP!$D$2&amp;":"&amp;dbP!$D$2),"&gt;="&amp;AT$6,INDIRECT($F$1&amp;dbP!$D$2&amp;":"&amp;dbP!$D$2),"&lt;="&amp;AT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U300" s="1">
        <f ca="1">SUMIFS(INDIRECT($F$1&amp;$F300&amp;":"&amp;$F300),INDIRECT($F$1&amp;dbP!$D$2&amp;":"&amp;dbP!$D$2),"&gt;="&amp;AU$6,INDIRECT($F$1&amp;dbP!$D$2&amp;":"&amp;dbP!$D$2),"&lt;="&amp;AU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V300" s="1">
        <f ca="1">SUMIFS(INDIRECT($F$1&amp;$F300&amp;":"&amp;$F300),INDIRECT($F$1&amp;dbP!$D$2&amp;":"&amp;dbP!$D$2),"&gt;="&amp;AV$6,INDIRECT($F$1&amp;dbP!$D$2&amp;":"&amp;dbP!$D$2),"&lt;="&amp;AV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W300" s="1">
        <f ca="1">SUMIFS(INDIRECT($F$1&amp;$F300&amp;":"&amp;$F300),INDIRECT($F$1&amp;dbP!$D$2&amp;":"&amp;dbP!$D$2),"&gt;="&amp;AW$6,INDIRECT($F$1&amp;dbP!$D$2&amp;":"&amp;dbP!$D$2),"&lt;="&amp;AW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X300" s="1">
        <f ca="1">SUMIFS(INDIRECT($F$1&amp;$F300&amp;":"&amp;$F300),INDIRECT($F$1&amp;dbP!$D$2&amp;":"&amp;dbP!$D$2),"&gt;="&amp;AX$6,INDIRECT($F$1&amp;dbP!$D$2&amp;":"&amp;dbP!$D$2),"&lt;="&amp;AX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Y300" s="1">
        <f ca="1">SUMIFS(INDIRECT($F$1&amp;$F300&amp;":"&amp;$F300),INDIRECT($F$1&amp;dbP!$D$2&amp;":"&amp;dbP!$D$2),"&gt;="&amp;AY$6,INDIRECT($F$1&amp;dbP!$D$2&amp;":"&amp;dbP!$D$2),"&lt;="&amp;AY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Z300" s="1">
        <f ca="1">SUMIFS(INDIRECT($F$1&amp;$F300&amp;":"&amp;$F300),INDIRECT($F$1&amp;dbP!$D$2&amp;":"&amp;dbP!$D$2),"&gt;="&amp;AZ$6,INDIRECT($F$1&amp;dbP!$D$2&amp;":"&amp;dbP!$D$2),"&lt;="&amp;AZ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A300" s="1">
        <f ca="1">SUMIFS(INDIRECT($F$1&amp;$F300&amp;":"&amp;$F300),INDIRECT($F$1&amp;dbP!$D$2&amp;":"&amp;dbP!$D$2),"&gt;="&amp;BA$6,INDIRECT($F$1&amp;dbP!$D$2&amp;":"&amp;dbP!$D$2),"&lt;="&amp;BA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B300" s="1">
        <f ca="1">SUMIFS(INDIRECT($F$1&amp;$F300&amp;":"&amp;$F300),INDIRECT($F$1&amp;dbP!$D$2&amp;":"&amp;dbP!$D$2),"&gt;="&amp;BB$6,INDIRECT($F$1&amp;dbP!$D$2&amp;":"&amp;dbP!$D$2),"&lt;="&amp;BB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C300" s="1">
        <f ca="1">SUMIFS(INDIRECT($F$1&amp;$F300&amp;":"&amp;$F300),INDIRECT($F$1&amp;dbP!$D$2&amp;":"&amp;dbP!$D$2),"&gt;="&amp;BC$6,INDIRECT($F$1&amp;dbP!$D$2&amp;":"&amp;dbP!$D$2),"&lt;="&amp;BC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D300" s="1">
        <f ca="1">SUMIFS(INDIRECT($F$1&amp;$F300&amp;":"&amp;$F300),INDIRECT($F$1&amp;dbP!$D$2&amp;":"&amp;dbP!$D$2),"&gt;="&amp;BD$6,INDIRECT($F$1&amp;dbP!$D$2&amp;":"&amp;dbP!$D$2),"&lt;="&amp;BD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E300" s="1">
        <f ca="1">SUMIFS(INDIRECT($F$1&amp;$F300&amp;":"&amp;$F300),INDIRECT($F$1&amp;dbP!$D$2&amp;":"&amp;dbP!$D$2),"&gt;="&amp;BE$6,INDIRECT($F$1&amp;dbP!$D$2&amp;":"&amp;dbP!$D$2),"&lt;="&amp;BE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</row>
    <row r="301" spans="1:57" x14ac:dyDescent="0.3">
      <c r="B301" s="1">
        <f>MAX(B$218:B300)+1</f>
        <v>86</v>
      </c>
      <c r="D301" s="1" t="str">
        <f ca="1">INDIRECT($B$1&amp;Items!T$2&amp;$B301)</f>
        <v>CF(-)</v>
      </c>
      <c r="F301" s="1" t="str">
        <f ca="1">INDIRECT($B$1&amp;Items!P$2&amp;$B301)</f>
        <v>AA</v>
      </c>
      <c r="H301" s="13" t="str">
        <f ca="1">INDIRECT($B$1&amp;Items!M$2&amp;$B301)</f>
        <v>Оплата операционных расходов</v>
      </c>
      <c r="I301" s="13" t="str">
        <f ca="1">IF(INDIRECT($B$1&amp;Items!N$2&amp;$B301)="",H301,INDIRECT($B$1&amp;Items!N$2&amp;$B301))</f>
        <v>Оплата операционных расходов - блок-1</v>
      </c>
      <c r="J301" s="1" t="str">
        <f ca="1">IF(INDIRECT($B$1&amp;Items!O$2&amp;$B301)="",IF(H301&lt;&gt;I301,"  "&amp;I301,I301),"    "&amp;INDIRECT($B$1&amp;Items!O$2&amp;$B301))</f>
        <v xml:space="preserve">    Операционные расходы - 1-3</v>
      </c>
      <c r="S301" s="1">
        <f ca="1">SUM($U301:INDIRECT(ADDRESS(ROW(),SUMIFS($1:$1,$5:$5,MAX($5:$5)))))</f>
        <v>246100</v>
      </c>
      <c r="V301" s="1">
        <f ca="1">SUMIFS(INDIRECT($F$1&amp;$F301&amp;":"&amp;$F301),INDIRECT($F$1&amp;dbP!$D$2&amp;":"&amp;dbP!$D$2),"&gt;="&amp;V$6,INDIRECT($F$1&amp;dbP!$D$2&amp;":"&amp;dbP!$D$2),"&lt;="&amp;V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W301" s="1">
        <f ca="1">SUMIFS(INDIRECT($F$1&amp;$F301&amp;":"&amp;$F301),INDIRECT($F$1&amp;dbP!$D$2&amp;":"&amp;dbP!$D$2),"&gt;="&amp;W$6,INDIRECT($F$1&amp;dbP!$D$2&amp;":"&amp;dbP!$D$2),"&lt;="&amp;W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X301" s="1">
        <f ca="1">SUMIFS(INDIRECT($F$1&amp;$F301&amp;":"&amp;$F301),INDIRECT($F$1&amp;dbP!$D$2&amp;":"&amp;dbP!$D$2),"&gt;="&amp;X$6,INDIRECT($F$1&amp;dbP!$D$2&amp;":"&amp;dbP!$D$2),"&lt;="&amp;X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246100</v>
      </c>
      <c r="Y301" s="1">
        <f ca="1">SUMIFS(INDIRECT($F$1&amp;$F301&amp;":"&amp;$F301),INDIRECT($F$1&amp;dbP!$D$2&amp;":"&amp;dbP!$D$2),"&gt;="&amp;Y$6,INDIRECT($F$1&amp;dbP!$D$2&amp;":"&amp;dbP!$D$2),"&lt;="&amp;Y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Z301" s="1">
        <f ca="1">SUMIFS(INDIRECT($F$1&amp;$F301&amp;":"&amp;$F301),INDIRECT($F$1&amp;dbP!$D$2&amp;":"&amp;dbP!$D$2),"&gt;="&amp;Z$6,INDIRECT($F$1&amp;dbP!$D$2&amp;":"&amp;dbP!$D$2),"&lt;="&amp;Z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A301" s="1">
        <f ca="1">SUMIFS(INDIRECT($F$1&amp;$F301&amp;":"&amp;$F301),INDIRECT($F$1&amp;dbP!$D$2&amp;":"&amp;dbP!$D$2),"&gt;="&amp;AA$6,INDIRECT($F$1&amp;dbP!$D$2&amp;":"&amp;dbP!$D$2),"&lt;="&amp;AA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B301" s="1">
        <f ca="1">SUMIFS(INDIRECT($F$1&amp;$F301&amp;":"&amp;$F301),INDIRECT($F$1&amp;dbP!$D$2&amp;":"&amp;dbP!$D$2),"&gt;="&amp;AB$6,INDIRECT($F$1&amp;dbP!$D$2&amp;":"&amp;dbP!$D$2),"&lt;="&amp;AB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C301" s="1">
        <f ca="1">SUMIFS(INDIRECT($F$1&amp;$F301&amp;":"&amp;$F301),INDIRECT($F$1&amp;dbP!$D$2&amp;":"&amp;dbP!$D$2),"&gt;="&amp;AC$6,INDIRECT($F$1&amp;dbP!$D$2&amp;":"&amp;dbP!$D$2),"&lt;="&amp;AC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D301" s="1">
        <f ca="1">SUMIFS(INDIRECT($F$1&amp;$F301&amp;":"&amp;$F301),INDIRECT($F$1&amp;dbP!$D$2&amp;":"&amp;dbP!$D$2),"&gt;="&amp;AD$6,INDIRECT($F$1&amp;dbP!$D$2&amp;":"&amp;dbP!$D$2),"&lt;="&amp;AD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E301" s="1">
        <f ca="1">SUMIFS(INDIRECT($F$1&amp;$F301&amp;":"&amp;$F301),INDIRECT($F$1&amp;dbP!$D$2&amp;":"&amp;dbP!$D$2),"&gt;="&amp;AE$6,INDIRECT($F$1&amp;dbP!$D$2&amp;":"&amp;dbP!$D$2),"&lt;="&amp;AE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F301" s="1">
        <f ca="1">SUMIFS(INDIRECT($F$1&amp;$F301&amp;":"&amp;$F301),INDIRECT($F$1&amp;dbP!$D$2&amp;":"&amp;dbP!$D$2),"&gt;="&amp;AF$6,INDIRECT($F$1&amp;dbP!$D$2&amp;":"&amp;dbP!$D$2),"&lt;="&amp;AF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G301" s="1">
        <f ca="1">SUMIFS(INDIRECT($F$1&amp;$F301&amp;":"&amp;$F301),INDIRECT($F$1&amp;dbP!$D$2&amp;":"&amp;dbP!$D$2),"&gt;="&amp;AG$6,INDIRECT($F$1&amp;dbP!$D$2&amp;":"&amp;dbP!$D$2),"&lt;="&amp;AG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H301" s="1">
        <f ca="1">SUMIFS(INDIRECT($F$1&amp;$F301&amp;":"&amp;$F301),INDIRECT($F$1&amp;dbP!$D$2&amp;":"&amp;dbP!$D$2),"&gt;="&amp;AH$6,INDIRECT($F$1&amp;dbP!$D$2&amp;":"&amp;dbP!$D$2),"&lt;="&amp;AH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I301" s="1">
        <f ca="1">SUMIFS(INDIRECT($F$1&amp;$F301&amp;":"&amp;$F301),INDIRECT($F$1&amp;dbP!$D$2&amp;":"&amp;dbP!$D$2),"&gt;="&amp;AI$6,INDIRECT($F$1&amp;dbP!$D$2&amp;":"&amp;dbP!$D$2),"&lt;="&amp;AI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J301" s="1">
        <f ca="1">SUMIFS(INDIRECT($F$1&amp;$F301&amp;":"&amp;$F301),INDIRECT($F$1&amp;dbP!$D$2&amp;":"&amp;dbP!$D$2),"&gt;="&amp;AJ$6,INDIRECT($F$1&amp;dbP!$D$2&amp;":"&amp;dbP!$D$2),"&lt;="&amp;AJ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K301" s="1">
        <f ca="1">SUMIFS(INDIRECT($F$1&amp;$F301&amp;":"&amp;$F301),INDIRECT($F$1&amp;dbP!$D$2&amp;":"&amp;dbP!$D$2),"&gt;="&amp;AK$6,INDIRECT($F$1&amp;dbP!$D$2&amp;":"&amp;dbP!$D$2),"&lt;="&amp;AK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L301" s="1">
        <f ca="1">SUMIFS(INDIRECT($F$1&amp;$F301&amp;":"&amp;$F301),INDIRECT($F$1&amp;dbP!$D$2&amp;":"&amp;dbP!$D$2),"&gt;="&amp;AL$6,INDIRECT($F$1&amp;dbP!$D$2&amp;":"&amp;dbP!$D$2),"&lt;="&amp;AL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M301" s="1">
        <f ca="1">SUMIFS(INDIRECT($F$1&amp;$F301&amp;":"&amp;$F301),INDIRECT($F$1&amp;dbP!$D$2&amp;":"&amp;dbP!$D$2),"&gt;="&amp;AM$6,INDIRECT($F$1&amp;dbP!$D$2&amp;":"&amp;dbP!$D$2),"&lt;="&amp;AM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N301" s="1">
        <f ca="1">SUMIFS(INDIRECT($F$1&amp;$F301&amp;":"&amp;$F301),INDIRECT($F$1&amp;dbP!$D$2&amp;":"&amp;dbP!$D$2),"&gt;="&amp;AN$6,INDIRECT($F$1&amp;dbP!$D$2&amp;":"&amp;dbP!$D$2),"&lt;="&amp;AN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O301" s="1">
        <f ca="1">SUMIFS(INDIRECT($F$1&amp;$F301&amp;":"&amp;$F301),INDIRECT($F$1&amp;dbP!$D$2&amp;":"&amp;dbP!$D$2),"&gt;="&amp;AO$6,INDIRECT($F$1&amp;dbP!$D$2&amp;":"&amp;dbP!$D$2),"&lt;="&amp;AO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P301" s="1">
        <f ca="1">SUMIFS(INDIRECT($F$1&amp;$F301&amp;":"&amp;$F301),INDIRECT($F$1&amp;dbP!$D$2&amp;":"&amp;dbP!$D$2),"&gt;="&amp;AP$6,INDIRECT($F$1&amp;dbP!$D$2&amp;":"&amp;dbP!$D$2),"&lt;="&amp;AP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Q301" s="1">
        <f ca="1">SUMIFS(INDIRECT($F$1&amp;$F301&amp;":"&amp;$F301),INDIRECT($F$1&amp;dbP!$D$2&amp;":"&amp;dbP!$D$2),"&gt;="&amp;AQ$6,INDIRECT($F$1&amp;dbP!$D$2&amp;":"&amp;dbP!$D$2),"&lt;="&amp;AQ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R301" s="1">
        <f ca="1">SUMIFS(INDIRECT($F$1&amp;$F301&amp;":"&amp;$F301),INDIRECT($F$1&amp;dbP!$D$2&amp;":"&amp;dbP!$D$2),"&gt;="&amp;AR$6,INDIRECT($F$1&amp;dbP!$D$2&amp;":"&amp;dbP!$D$2),"&lt;="&amp;AR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S301" s="1">
        <f ca="1">SUMIFS(INDIRECT($F$1&amp;$F301&amp;":"&amp;$F301),INDIRECT($F$1&amp;dbP!$D$2&amp;":"&amp;dbP!$D$2),"&gt;="&amp;AS$6,INDIRECT($F$1&amp;dbP!$D$2&amp;":"&amp;dbP!$D$2),"&lt;="&amp;AS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T301" s="1">
        <f ca="1">SUMIFS(INDIRECT($F$1&amp;$F301&amp;":"&amp;$F301),INDIRECT($F$1&amp;dbP!$D$2&amp;":"&amp;dbP!$D$2),"&gt;="&amp;AT$6,INDIRECT($F$1&amp;dbP!$D$2&amp;":"&amp;dbP!$D$2),"&lt;="&amp;AT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U301" s="1">
        <f ca="1">SUMIFS(INDIRECT($F$1&amp;$F301&amp;":"&amp;$F301),INDIRECT($F$1&amp;dbP!$D$2&amp;":"&amp;dbP!$D$2),"&gt;="&amp;AU$6,INDIRECT($F$1&amp;dbP!$D$2&amp;":"&amp;dbP!$D$2),"&lt;="&amp;AU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V301" s="1">
        <f ca="1">SUMIFS(INDIRECT($F$1&amp;$F301&amp;":"&amp;$F301),INDIRECT($F$1&amp;dbP!$D$2&amp;":"&amp;dbP!$D$2),"&gt;="&amp;AV$6,INDIRECT($F$1&amp;dbP!$D$2&amp;":"&amp;dbP!$D$2),"&lt;="&amp;AV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W301" s="1">
        <f ca="1">SUMIFS(INDIRECT($F$1&amp;$F301&amp;":"&amp;$F301),INDIRECT($F$1&amp;dbP!$D$2&amp;":"&amp;dbP!$D$2),"&gt;="&amp;AW$6,INDIRECT($F$1&amp;dbP!$D$2&amp;":"&amp;dbP!$D$2),"&lt;="&amp;AW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X301" s="1">
        <f ca="1">SUMIFS(INDIRECT($F$1&amp;$F301&amp;":"&amp;$F301),INDIRECT($F$1&amp;dbP!$D$2&amp;":"&amp;dbP!$D$2),"&gt;="&amp;AX$6,INDIRECT($F$1&amp;dbP!$D$2&amp;":"&amp;dbP!$D$2),"&lt;="&amp;AX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Y301" s="1">
        <f ca="1">SUMIFS(INDIRECT($F$1&amp;$F301&amp;":"&amp;$F301),INDIRECT($F$1&amp;dbP!$D$2&amp;":"&amp;dbP!$D$2),"&gt;="&amp;AY$6,INDIRECT($F$1&amp;dbP!$D$2&amp;":"&amp;dbP!$D$2),"&lt;="&amp;AY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Z301" s="1">
        <f ca="1">SUMIFS(INDIRECT($F$1&amp;$F301&amp;":"&amp;$F301),INDIRECT($F$1&amp;dbP!$D$2&amp;":"&amp;dbP!$D$2),"&gt;="&amp;AZ$6,INDIRECT($F$1&amp;dbP!$D$2&amp;":"&amp;dbP!$D$2),"&lt;="&amp;AZ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A301" s="1">
        <f ca="1">SUMIFS(INDIRECT($F$1&amp;$F301&amp;":"&amp;$F301),INDIRECT($F$1&amp;dbP!$D$2&amp;":"&amp;dbP!$D$2),"&gt;="&amp;BA$6,INDIRECT($F$1&amp;dbP!$D$2&amp;":"&amp;dbP!$D$2),"&lt;="&amp;BA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B301" s="1">
        <f ca="1">SUMIFS(INDIRECT($F$1&amp;$F301&amp;":"&amp;$F301),INDIRECT($F$1&amp;dbP!$D$2&amp;":"&amp;dbP!$D$2),"&gt;="&amp;BB$6,INDIRECT($F$1&amp;dbP!$D$2&amp;":"&amp;dbP!$D$2),"&lt;="&amp;BB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C301" s="1">
        <f ca="1">SUMIFS(INDIRECT($F$1&amp;$F301&amp;":"&amp;$F301),INDIRECT($F$1&amp;dbP!$D$2&amp;":"&amp;dbP!$D$2),"&gt;="&amp;BC$6,INDIRECT($F$1&amp;dbP!$D$2&amp;":"&amp;dbP!$D$2),"&lt;="&amp;BC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D301" s="1">
        <f ca="1">SUMIFS(INDIRECT($F$1&amp;$F301&amp;":"&amp;$F301),INDIRECT($F$1&amp;dbP!$D$2&amp;":"&amp;dbP!$D$2),"&gt;="&amp;BD$6,INDIRECT($F$1&amp;dbP!$D$2&amp;":"&amp;dbP!$D$2),"&lt;="&amp;BD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E301" s="1">
        <f ca="1">SUMIFS(INDIRECT($F$1&amp;$F301&amp;":"&amp;$F301),INDIRECT($F$1&amp;dbP!$D$2&amp;":"&amp;dbP!$D$2),"&gt;="&amp;BE$6,INDIRECT($F$1&amp;dbP!$D$2&amp;":"&amp;dbP!$D$2),"&lt;="&amp;BE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</row>
    <row r="302" spans="1:57" x14ac:dyDescent="0.3">
      <c r="B302" s="1">
        <f>MAX(B$218:B301)+1</f>
        <v>87</v>
      </c>
      <c r="D302" s="1" t="str">
        <f ca="1">INDIRECT($B$1&amp;Items!T$2&amp;$B302)</f>
        <v>CF(-)</v>
      </c>
      <c r="F302" s="1" t="str">
        <f ca="1">INDIRECT($B$1&amp;Items!P$2&amp;$B302)</f>
        <v>AA</v>
      </c>
      <c r="H302" s="13" t="str">
        <f ca="1">INDIRECT($B$1&amp;Items!M$2&amp;$B302)</f>
        <v>Оплата операционных расходов</v>
      </c>
      <c r="I302" s="13" t="str">
        <f ca="1">IF(INDIRECT($B$1&amp;Items!N$2&amp;$B302)="",H302,INDIRECT($B$1&amp;Items!N$2&amp;$B302))</f>
        <v>Оплата операционных расходов - блок-1</v>
      </c>
      <c r="J302" s="1" t="str">
        <f ca="1">IF(INDIRECT($B$1&amp;Items!O$2&amp;$B302)="",IF(H302&lt;&gt;I302,"  "&amp;I302,I302),"    "&amp;INDIRECT($B$1&amp;Items!O$2&amp;$B302))</f>
        <v xml:space="preserve">    Операционные расходы - 1-4</v>
      </c>
      <c r="S302" s="1">
        <f ca="1">SUM($U302:INDIRECT(ADDRESS(ROW(),SUMIFS($1:$1,$5:$5,MAX($5:$5)))))</f>
        <v>169167</v>
      </c>
      <c r="V302" s="1">
        <f ca="1">SUMIFS(INDIRECT($F$1&amp;$F302&amp;":"&amp;$F302),INDIRECT($F$1&amp;dbP!$D$2&amp;":"&amp;dbP!$D$2),"&gt;="&amp;V$6,INDIRECT($F$1&amp;dbP!$D$2&amp;":"&amp;dbP!$D$2),"&lt;="&amp;V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W302" s="1">
        <f ca="1">SUMIFS(INDIRECT($F$1&amp;$F302&amp;":"&amp;$F302),INDIRECT($F$1&amp;dbP!$D$2&amp;":"&amp;dbP!$D$2),"&gt;="&amp;W$6,INDIRECT($F$1&amp;dbP!$D$2&amp;":"&amp;dbP!$D$2),"&lt;="&amp;W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X302" s="1">
        <f ca="1">SUMIFS(INDIRECT($F$1&amp;$F302&amp;":"&amp;$F302),INDIRECT($F$1&amp;dbP!$D$2&amp;":"&amp;dbP!$D$2),"&gt;="&amp;X$6,INDIRECT($F$1&amp;dbP!$D$2&amp;":"&amp;dbP!$D$2),"&lt;="&amp;X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169167</v>
      </c>
      <c r="Y302" s="1">
        <f ca="1">SUMIFS(INDIRECT($F$1&amp;$F302&amp;":"&amp;$F302),INDIRECT($F$1&amp;dbP!$D$2&amp;":"&amp;dbP!$D$2),"&gt;="&amp;Y$6,INDIRECT($F$1&amp;dbP!$D$2&amp;":"&amp;dbP!$D$2),"&lt;="&amp;Y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Z302" s="1">
        <f ca="1">SUMIFS(INDIRECT($F$1&amp;$F302&amp;":"&amp;$F302),INDIRECT($F$1&amp;dbP!$D$2&amp;":"&amp;dbP!$D$2),"&gt;="&amp;Z$6,INDIRECT($F$1&amp;dbP!$D$2&amp;":"&amp;dbP!$D$2),"&lt;="&amp;Z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A302" s="1">
        <f ca="1">SUMIFS(INDIRECT($F$1&amp;$F302&amp;":"&amp;$F302),INDIRECT($F$1&amp;dbP!$D$2&amp;":"&amp;dbP!$D$2),"&gt;="&amp;AA$6,INDIRECT($F$1&amp;dbP!$D$2&amp;":"&amp;dbP!$D$2),"&lt;="&amp;AA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B302" s="1">
        <f ca="1">SUMIFS(INDIRECT($F$1&amp;$F302&amp;":"&amp;$F302),INDIRECT($F$1&amp;dbP!$D$2&amp;":"&amp;dbP!$D$2),"&gt;="&amp;AB$6,INDIRECT($F$1&amp;dbP!$D$2&amp;":"&amp;dbP!$D$2),"&lt;="&amp;AB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C302" s="1">
        <f ca="1">SUMIFS(INDIRECT($F$1&amp;$F302&amp;":"&amp;$F302),INDIRECT($F$1&amp;dbP!$D$2&amp;":"&amp;dbP!$D$2),"&gt;="&amp;AC$6,INDIRECT($F$1&amp;dbP!$D$2&amp;":"&amp;dbP!$D$2),"&lt;="&amp;AC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D302" s="1">
        <f ca="1">SUMIFS(INDIRECT($F$1&amp;$F302&amp;":"&amp;$F302),INDIRECT($F$1&amp;dbP!$D$2&amp;":"&amp;dbP!$D$2),"&gt;="&amp;AD$6,INDIRECT($F$1&amp;dbP!$D$2&amp;":"&amp;dbP!$D$2),"&lt;="&amp;AD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E302" s="1">
        <f ca="1">SUMIFS(INDIRECT($F$1&amp;$F302&amp;":"&amp;$F302),INDIRECT($F$1&amp;dbP!$D$2&amp;":"&amp;dbP!$D$2),"&gt;="&amp;AE$6,INDIRECT($F$1&amp;dbP!$D$2&amp;":"&amp;dbP!$D$2),"&lt;="&amp;AE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F302" s="1">
        <f ca="1">SUMIFS(INDIRECT($F$1&amp;$F302&amp;":"&amp;$F302),INDIRECT($F$1&amp;dbP!$D$2&amp;":"&amp;dbP!$D$2),"&gt;="&amp;AF$6,INDIRECT($F$1&amp;dbP!$D$2&amp;":"&amp;dbP!$D$2),"&lt;="&amp;AF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G302" s="1">
        <f ca="1">SUMIFS(INDIRECT($F$1&amp;$F302&amp;":"&amp;$F302),INDIRECT($F$1&amp;dbP!$D$2&amp;":"&amp;dbP!$D$2),"&gt;="&amp;AG$6,INDIRECT($F$1&amp;dbP!$D$2&amp;":"&amp;dbP!$D$2),"&lt;="&amp;AG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H302" s="1">
        <f ca="1">SUMIFS(INDIRECT($F$1&amp;$F302&amp;":"&amp;$F302),INDIRECT($F$1&amp;dbP!$D$2&amp;":"&amp;dbP!$D$2),"&gt;="&amp;AH$6,INDIRECT($F$1&amp;dbP!$D$2&amp;":"&amp;dbP!$D$2),"&lt;="&amp;AH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I302" s="1">
        <f ca="1">SUMIFS(INDIRECT($F$1&amp;$F302&amp;":"&amp;$F302),INDIRECT($F$1&amp;dbP!$D$2&amp;":"&amp;dbP!$D$2),"&gt;="&amp;AI$6,INDIRECT($F$1&amp;dbP!$D$2&amp;":"&amp;dbP!$D$2),"&lt;="&amp;AI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J302" s="1">
        <f ca="1">SUMIFS(INDIRECT($F$1&amp;$F302&amp;":"&amp;$F302),INDIRECT($F$1&amp;dbP!$D$2&amp;":"&amp;dbP!$D$2),"&gt;="&amp;AJ$6,INDIRECT($F$1&amp;dbP!$D$2&amp;":"&amp;dbP!$D$2),"&lt;="&amp;AJ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K302" s="1">
        <f ca="1">SUMIFS(INDIRECT($F$1&amp;$F302&amp;":"&amp;$F302),INDIRECT($F$1&amp;dbP!$D$2&amp;":"&amp;dbP!$D$2),"&gt;="&amp;AK$6,INDIRECT($F$1&amp;dbP!$D$2&amp;":"&amp;dbP!$D$2),"&lt;="&amp;AK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L302" s="1">
        <f ca="1">SUMIFS(INDIRECT($F$1&amp;$F302&amp;":"&amp;$F302),INDIRECT($F$1&amp;dbP!$D$2&amp;":"&amp;dbP!$D$2),"&gt;="&amp;AL$6,INDIRECT($F$1&amp;dbP!$D$2&amp;":"&amp;dbP!$D$2),"&lt;="&amp;AL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M302" s="1">
        <f ca="1">SUMIFS(INDIRECT($F$1&amp;$F302&amp;":"&amp;$F302),INDIRECT($F$1&amp;dbP!$D$2&amp;":"&amp;dbP!$D$2),"&gt;="&amp;AM$6,INDIRECT($F$1&amp;dbP!$D$2&amp;":"&amp;dbP!$D$2),"&lt;="&amp;AM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N302" s="1">
        <f ca="1">SUMIFS(INDIRECT($F$1&amp;$F302&amp;":"&amp;$F302),INDIRECT($F$1&amp;dbP!$D$2&amp;":"&amp;dbP!$D$2),"&gt;="&amp;AN$6,INDIRECT($F$1&amp;dbP!$D$2&amp;":"&amp;dbP!$D$2),"&lt;="&amp;AN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O302" s="1">
        <f ca="1">SUMIFS(INDIRECT($F$1&amp;$F302&amp;":"&amp;$F302),INDIRECT($F$1&amp;dbP!$D$2&amp;":"&amp;dbP!$D$2),"&gt;="&amp;AO$6,INDIRECT($F$1&amp;dbP!$D$2&amp;":"&amp;dbP!$D$2),"&lt;="&amp;AO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P302" s="1">
        <f ca="1">SUMIFS(INDIRECT($F$1&amp;$F302&amp;":"&amp;$F302),INDIRECT($F$1&amp;dbP!$D$2&amp;":"&amp;dbP!$D$2),"&gt;="&amp;AP$6,INDIRECT($F$1&amp;dbP!$D$2&amp;":"&amp;dbP!$D$2),"&lt;="&amp;AP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Q302" s="1">
        <f ca="1">SUMIFS(INDIRECT($F$1&amp;$F302&amp;":"&amp;$F302),INDIRECT($F$1&amp;dbP!$D$2&amp;":"&amp;dbP!$D$2),"&gt;="&amp;AQ$6,INDIRECT($F$1&amp;dbP!$D$2&amp;":"&amp;dbP!$D$2),"&lt;="&amp;AQ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R302" s="1">
        <f ca="1">SUMIFS(INDIRECT($F$1&amp;$F302&amp;":"&amp;$F302),INDIRECT($F$1&amp;dbP!$D$2&amp;":"&amp;dbP!$D$2),"&gt;="&amp;AR$6,INDIRECT($F$1&amp;dbP!$D$2&amp;":"&amp;dbP!$D$2),"&lt;="&amp;AR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S302" s="1">
        <f ca="1">SUMIFS(INDIRECT($F$1&amp;$F302&amp;":"&amp;$F302),INDIRECT($F$1&amp;dbP!$D$2&amp;":"&amp;dbP!$D$2),"&gt;="&amp;AS$6,INDIRECT($F$1&amp;dbP!$D$2&amp;":"&amp;dbP!$D$2),"&lt;="&amp;AS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T302" s="1">
        <f ca="1">SUMIFS(INDIRECT($F$1&amp;$F302&amp;":"&amp;$F302),INDIRECT($F$1&amp;dbP!$D$2&amp;":"&amp;dbP!$D$2),"&gt;="&amp;AT$6,INDIRECT($F$1&amp;dbP!$D$2&amp;":"&amp;dbP!$D$2),"&lt;="&amp;AT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U302" s="1">
        <f ca="1">SUMIFS(INDIRECT($F$1&amp;$F302&amp;":"&amp;$F302),INDIRECT($F$1&amp;dbP!$D$2&amp;":"&amp;dbP!$D$2),"&gt;="&amp;AU$6,INDIRECT($F$1&amp;dbP!$D$2&amp;":"&amp;dbP!$D$2),"&lt;="&amp;AU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V302" s="1">
        <f ca="1">SUMIFS(INDIRECT($F$1&amp;$F302&amp;":"&amp;$F302),INDIRECT($F$1&amp;dbP!$D$2&amp;":"&amp;dbP!$D$2),"&gt;="&amp;AV$6,INDIRECT($F$1&amp;dbP!$D$2&amp;":"&amp;dbP!$D$2),"&lt;="&amp;AV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W302" s="1">
        <f ca="1">SUMIFS(INDIRECT($F$1&amp;$F302&amp;":"&amp;$F302),INDIRECT($F$1&amp;dbP!$D$2&amp;":"&amp;dbP!$D$2),"&gt;="&amp;AW$6,INDIRECT($F$1&amp;dbP!$D$2&amp;":"&amp;dbP!$D$2),"&lt;="&amp;AW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X302" s="1">
        <f ca="1">SUMIFS(INDIRECT($F$1&amp;$F302&amp;":"&amp;$F302),INDIRECT($F$1&amp;dbP!$D$2&amp;":"&amp;dbP!$D$2),"&gt;="&amp;AX$6,INDIRECT($F$1&amp;dbP!$D$2&amp;":"&amp;dbP!$D$2),"&lt;="&amp;AX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Y302" s="1">
        <f ca="1">SUMIFS(INDIRECT($F$1&amp;$F302&amp;":"&amp;$F302),INDIRECT($F$1&amp;dbP!$D$2&amp;":"&amp;dbP!$D$2),"&gt;="&amp;AY$6,INDIRECT($F$1&amp;dbP!$D$2&amp;":"&amp;dbP!$D$2),"&lt;="&amp;AY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Z302" s="1">
        <f ca="1">SUMIFS(INDIRECT($F$1&amp;$F302&amp;":"&amp;$F302),INDIRECT($F$1&amp;dbP!$D$2&amp;":"&amp;dbP!$D$2),"&gt;="&amp;AZ$6,INDIRECT($F$1&amp;dbP!$D$2&amp;":"&amp;dbP!$D$2),"&lt;="&amp;AZ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A302" s="1">
        <f ca="1">SUMIFS(INDIRECT($F$1&amp;$F302&amp;":"&amp;$F302),INDIRECT($F$1&amp;dbP!$D$2&amp;":"&amp;dbP!$D$2),"&gt;="&amp;BA$6,INDIRECT($F$1&amp;dbP!$D$2&amp;":"&amp;dbP!$D$2),"&lt;="&amp;BA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B302" s="1">
        <f ca="1">SUMIFS(INDIRECT($F$1&amp;$F302&amp;":"&amp;$F302),INDIRECT($F$1&amp;dbP!$D$2&amp;":"&amp;dbP!$D$2),"&gt;="&amp;BB$6,INDIRECT($F$1&amp;dbP!$D$2&amp;":"&amp;dbP!$D$2),"&lt;="&amp;BB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C302" s="1">
        <f ca="1">SUMIFS(INDIRECT($F$1&amp;$F302&amp;":"&amp;$F302),INDIRECT($F$1&amp;dbP!$D$2&amp;":"&amp;dbP!$D$2),"&gt;="&amp;BC$6,INDIRECT($F$1&amp;dbP!$D$2&amp;":"&amp;dbP!$D$2),"&lt;="&amp;BC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D302" s="1">
        <f ca="1">SUMIFS(INDIRECT($F$1&amp;$F302&amp;":"&amp;$F302),INDIRECT($F$1&amp;dbP!$D$2&amp;":"&amp;dbP!$D$2),"&gt;="&amp;BD$6,INDIRECT($F$1&amp;dbP!$D$2&amp;":"&amp;dbP!$D$2),"&lt;="&amp;BD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E302" s="1">
        <f ca="1">SUMIFS(INDIRECT($F$1&amp;$F302&amp;":"&amp;$F302),INDIRECT($F$1&amp;dbP!$D$2&amp;":"&amp;dbP!$D$2),"&gt;="&amp;BE$6,INDIRECT($F$1&amp;dbP!$D$2&amp;":"&amp;dbP!$D$2),"&lt;="&amp;BE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</row>
    <row r="303" spans="1:57" x14ac:dyDescent="0.3">
      <c r="B303" s="1">
        <f>MAX(B$218:B302)+1</f>
        <v>88</v>
      </c>
      <c r="D303" s="1" t="str">
        <f ca="1">INDIRECT($B$1&amp;Items!T$2&amp;$B303)</f>
        <v>CF(-)</v>
      </c>
      <c r="F303" s="1" t="str">
        <f ca="1">INDIRECT($B$1&amp;Items!P$2&amp;$B303)</f>
        <v>AA</v>
      </c>
      <c r="H303" s="13" t="str">
        <f ca="1">INDIRECT($B$1&amp;Items!M$2&amp;$B303)</f>
        <v>Оплата операционных расходов</v>
      </c>
      <c r="I303" s="13" t="str">
        <f ca="1">IF(INDIRECT($B$1&amp;Items!N$2&amp;$B303)="",H303,INDIRECT($B$1&amp;Items!N$2&amp;$B303))</f>
        <v>Оплата операционных расходов - блок-1</v>
      </c>
      <c r="J303" s="1" t="str">
        <f ca="1">IF(INDIRECT($B$1&amp;Items!O$2&amp;$B303)="",IF(H303&lt;&gt;I303,"  "&amp;I303,I303),"    "&amp;INDIRECT($B$1&amp;Items!O$2&amp;$B303))</f>
        <v xml:space="preserve">    Операционные расходы - 1-5</v>
      </c>
      <c r="S303" s="1">
        <f ca="1">SUM($U303:INDIRECT(ADDRESS(ROW(),SUMIFS($1:$1,$5:$5,MAX($5:$5)))))</f>
        <v>114490</v>
      </c>
      <c r="V303" s="1">
        <f ca="1">SUMIFS(INDIRECT($F$1&amp;$F303&amp;":"&amp;$F303),INDIRECT($F$1&amp;dbP!$D$2&amp;":"&amp;dbP!$D$2),"&gt;="&amp;V$6,INDIRECT($F$1&amp;dbP!$D$2&amp;":"&amp;dbP!$D$2),"&lt;="&amp;V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W303" s="1">
        <f ca="1">SUMIFS(INDIRECT($F$1&amp;$F303&amp;":"&amp;$F303),INDIRECT($F$1&amp;dbP!$D$2&amp;":"&amp;dbP!$D$2),"&gt;="&amp;W$6,INDIRECT($F$1&amp;dbP!$D$2&amp;":"&amp;dbP!$D$2),"&lt;="&amp;W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X303" s="1">
        <f ca="1">SUMIFS(INDIRECT($F$1&amp;$F303&amp;":"&amp;$F303),INDIRECT($F$1&amp;dbP!$D$2&amp;":"&amp;dbP!$D$2),"&gt;="&amp;X$6,INDIRECT($F$1&amp;dbP!$D$2&amp;":"&amp;dbP!$D$2),"&lt;="&amp;X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114490</v>
      </c>
      <c r="Y303" s="1">
        <f ca="1">SUMIFS(INDIRECT($F$1&amp;$F303&amp;":"&amp;$F303),INDIRECT($F$1&amp;dbP!$D$2&amp;":"&amp;dbP!$D$2),"&gt;="&amp;Y$6,INDIRECT($F$1&amp;dbP!$D$2&amp;":"&amp;dbP!$D$2),"&lt;="&amp;Y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Z303" s="1">
        <f ca="1">SUMIFS(INDIRECT($F$1&amp;$F303&amp;":"&amp;$F303),INDIRECT($F$1&amp;dbP!$D$2&amp;":"&amp;dbP!$D$2),"&gt;="&amp;Z$6,INDIRECT($F$1&amp;dbP!$D$2&amp;":"&amp;dbP!$D$2),"&lt;="&amp;Z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A303" s="1">
        <f ca="1">SUMIFS(INDIRECT($F$1&amp;$F303&amp;":"&amp;$F303),INDIRECT($F$1&amp;dbP!$D$2&amp;":"&amp;dbP!$D$2),"&gt;="&amp;AA$6,INDIRECT($F$1&amp;dbP!$D$2&amp;":"&amp;dbP!$D$2),"&lt;="&amp;AA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B303" s="1">
        <f ca="1">SUMIFS(INDIRECT($F$1&amp;$F303&amp;":"&amp;$F303),INDIRECT($F$1&amp;dbP!$D$2&amp;":"&amp;dbP!$D$2),"&gt;="&amp;AB$6,INDIRECT($F$1&amp;dbP!$D$2&amp;":"&amp;dbP!$D$2),"&lt;="&amp;AB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C303" s="1">
        <f ca="1">SUMIFS(INDIRECT($F$1&amp;$F303&amp;":"&amp;$F303),INDIRECT($F$1&amp;dbP!$D$2&amp;":"&amp;dbP!$D$2),"&gt;="&amp;AC$6,INDIRECT($F$1&amp;dbP!$D$2&amp;":"&amp;dbP!$D$2),"&lt;="&amp;AC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D303" s="1">
        <f ca="1">SUMIFS(INDIRECT($F$1&amp;$F303&amp;":"&amp;$F303),INDIRECT($F$1&amp;dbP!$D$2&amp;":"&amp;dbP!$D$2),"&gt;="&amp;AD$6,INDIRECT($F$1&amp;dbP!$D$2&amp;":"&amp;dbP!$D$2),"&lt;="&amp;AD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E303" s="1">
        <f ca="1">SUMIFS(INDIRECT($F$1&amp;$F303&amp;":"&amp;$F303),INDIRECT($F$1&amp;dbP!$D$2&amp;":"&amp;dbP!$D$2),"&gt;="&amp;AE$6,INDIRECT($F$1&amp;dbP!$D$2&amp;":"&amp;dbP!$D$2),"&lt;="&amp;AE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F303" s="1">
        <f ca="1">SUMIFS(INDIRECT($F$1&amp;$F303&amp;":"&amp;$F303),INDIRECT($F$1&amp;dbP!$D$2&amp;":"&amp;dbP!$D$2),"&gt;="&amp;AF$6,INDIRECT($F$1&amp;dbP!$D$2&amp;":"&amp;dbP!$D$2),"&lt;="&amp;AF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G303" s="1">
        <f ca="1">SUMIFS(INDIRECT($F$1&amp;$F303&amp;":"&amp;$F303),INDIRECT($F$1&amp;dbP!$D$2&amp;":"&amp;dbP!$D$2),"&gt;="&amp;AG$6,INDIRECT($F$1&amp;dbP!$D$2&amp;":"&amp;dbP!$D$2),"&lt;="&amp;AG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H303" s="1">
        <f ca="1">SUMIFS(INDIRECT($F$1&amp;$F303&amp;":"&amp;$F303),INDIRECT($F$1&amp;dbP!$D$2&amp;":"&amp;dbP!$D$2),"&gt;="&amp;AH$6,INDIRECT($F$1&amp;dbP!$D$2&amp;":"&amp;dbP!$D$2),"&lt;="&amp;AH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I303" s="1">
        <f ca="1">SUMIFS(INDIRECT($F$1&amp;$F303&amp;":"&amp;$F303),INDIRECT($F$1&amp;dbP!$D$2&amp;":"&amp;dbP!$D$2),"&gt;="&amp;AI$6,INDIRECT($F$1&amp;dbP!$D$2&amp;":"&amp;dbP!$D$2),"&lt;="&amp;AI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J303" s="1">
        <f ca="1">SUMIFS(INDIRECT($F$1&amp;$F303&amp;":"&amp;$F303),INDIRECT($F$1&amp;dbP!$D$2&amp;":"&amp;dbP!$D$2),"&gt;="&amp;AJ$6,INDIRECT($F$1&amp;dbP!$D$2&amp;":"&amp;dbP!$D$2),"&lt;="&amp;AJ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K303" s="1">
        <f ca="1">SUMIFS(INDIRECT($F$1&amp;$F303&amp;":"&amp;$F303),INDIRECT($F$1&amp;dbP!$D$2&amp;":"&amp;dbP!$D$2),"&gt;="&amp;AK$6,INDIRECT($F$1&amp;dbP!$D$2&amp;":"&amp;dbP!$D$2),"&lt;="&amp;AK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L303" s="1">
        <f ca="1">SUMIFS(INDIRECT($F$1&amp;$F303&amp;":"&amp;$F303),INDIRECT($F$1&amp;dbP!$D$2&amp;":"&amp;dbP!$D$2),"&gt;="&amp;AL$6,INDIRECT($F$1&amp;dbP!$D$2&amp;":"&amp;dbP!$D$2),"&lt;="&amp;AL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M303" s="1">
        <f ca="1">SUMIFS(INDIRECT($F$1&amp;$F303&amp;":"&amp;$F303),INDIRECT($F$1&amp;dbP!$D$2&amp;":"&amp;dbP!$D$2),"&gt;="&amp;AM$6,INDIRECT($F$1&amp;dbP!$D$2&amp;":"&amp;dbP!$D$2),"&lt;="&amp;AM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N303" s="1">
        <f ca="1">SUMIFS(INDIRECT($F$1&amp;$F303&amp;":"&amp;$F303),INDIRECT($F$1&amp;dbP!$D$2&amp;":"&amp;dbP!$D$2),"&gt;="&amp;AN$6,INDIRECT($F$1&amp;dbP!$D$2&amp;":"&amp;dbP!$D$2),"&lt;="&amp;AN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O303" s="1">
        <f ca="1">SUMIFS(INDIRECT($F$1&amp;$F303&amp;":"&amp;$F303),INDIRECT($F$1&amp;dbP!$D$2&amp;":"&amp;dbP!$D$2),"&gt;="&amp;AO$6,INDIRECT($F$1&amp;dbP!$D$2&amp;":"&amp;dbP!$D$2),"&lt;="&amp;AO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P303" s="1">
        <f ca="1">SUMIFS(INDIRECT($F$1&amp;$F303&amp;":"&amp;$F303),INDIRECT($F$1&amp;dbP!$D$2&amp;":"&amp;dbP!$D$2),"&gt;="&amp;AP$6,INDIRECT($F$1&amp;dbP!$D$2&amp;":"&amp;dbP!$D$2),"&lt;="&amp;AP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Q303" s="1">
        <f ca="1">SUMIFS(INDIRECT($F$1&amp;$F303&amp;":"&amp;$F303),INDIRECT($F$1&amp;dbP!$D$2&amp;":"&amp;dbP!$D$2),"&gt;="&amp;AQ$6,INDIRECT($F$1&amp;dbP!$D$2&amp;":"&amp;dbP!$D$2),"&lt;="&amp;AQ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R303" s="1">
        <f ca="1">SUMIFS(INDIRECT($F$1&amp;$F303&amp;":"&amp;$F303),INDIRECT($F$1&amp;dbP!$D$2&amp;":"&amp;dbP!$D$2),"&gt;="&amp;AR$6,INDIRECT($F$1&amp;dbP!$D$2&amp;":"&amp;dbP!$D$2),"&lt;="&amp;AR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S303" s="1">
        <f ca="1">SUMIFS(INDIRECT($F$1&amp;$F303&amp;":"&amp;$F303),INDIRECT($F$1&amp;dbP!$D$2&amp;":"&amp;dbP!$D$2),"&gt;="&amp;AS$6,INDIRECT($F$1&amp;dbP!$D$2&amp;":"&amp;dbP!$D$2),"&lt;="&amp;AS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T303" s="1">
        <f ca="1">SUMIFS(INDIRECT($F$1&amp;$F303&amp;":"&amp;$F303),INDIRECT($F$1&amp;dbP!$D$2&amp;":"&amp;dbP!$D$2),"&gt;="&amp;AT$6,INDIRECT($F$1&amp;dbP!$D$2&amp;":"&amp;dbP!$D$2),"&lt;="&amp;AT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U303" s="1">
        <f ca="1">SUMIFS(INDIRECT($F$1&amp;$F303&amp;":"&amp;$F303),INDIRECT($F$1&amp;dbP!$D$2&amp;":"&amp;dbP!$D$2),"&gt;="&amp;AU$6,INDIRECT($F$1&amp;dbP!$D$2&amp;":"&amp;dbP!$D$2),"&lt;="&amp;AU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V303" s="1">
        <f ca="1">SUMIFS(INDIRECT($F$1&amp;$F303&amp;":"&amp;$F303),INDIRECT($F$1&amp;dbP!$D$2&amp;":"&amp;dbP!$D$2),"&gt;="&amp;AV$6,INDIRECT($F$1&amp;dbP!$D$2&amp;":"&amp;dbP!$D$2),"&lt;="&amp;AV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W303" s="1">
        <f ca="1">SUMIFS(INDIRECT($F$1&amp;$F303&amp;":"&amp;$F303),INDIRECT($F$1&amp;dbP!$D$2&amp;":"&amp;dbP!$D$2),"&gt;="&amp;AW$6,INDIRECT($F$1&amp;dbP!$D$2&amp;":"&amp;dbP!$D$2),"&lt;="&amp;AW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X303" s="1">
        <f ca="1">SUMIFS(INDIRECT($F$1&amp;$F303&amp;":"&amp;$F303),INDIRECT($F$1&amp;dbP!$D$2&amp;":"&amp;dbP!$D$2),"&gt;="&amp;AX$6,INDIRECT($F$1&amp;dbP!$D$2&amp;":"&amp;dbP!$D$2),"&lt;="&amp;AX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Y303" s="1">
        <f ca="1">SUMIFS(INDIRECT($F$1&amp;$F303&amp;":"&amp;$F303),INDIRECT($F$1&amp;dbP!$D$2&amp;":"&amp;dbP!$D$2),"&gt;="&amp;AY$6,INDIRECT($F$1&amp;dbP!$D$2&amp;":"&amp;dbP!$D$2),"&lt;="&amp;AY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Z303" s="1">
        <f ca="1">SUMIFS(INDIRECT($F$1&amp;$F303&amp;":"&amp;$F303),INDIRECT($F$1&amp;dbP!$D$2&amp;":"&amp;dbP!$D$2),"&gt;="&amp;AZ$6,INDIRECT($F$1&amp;dbP!$D$2&amp;":"&amp;dbP!$D$2),"&lt;="&amp;AZ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A303" s="1">
        <f ca="1">SUMIFS(INDIRECT($F$1&amp;$F303&amp;":"&amp;$F303),INDIRECT($F$1&amp;dbP!$D$2&amp;":"&amp;dbP!$D$2),"&gt;="&amp;BA$6,INDIRECT($F$1&amp;dbP!$D$2&amp;":"&amp;dbP!$D$2),"&lt;="&amp;BA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B303" s="1">
        <f ca="1">SUMIFS(INDIRECT($F$1&amp;$F303&amp;":"&amp;$F303),INDIRECT($F$1&amp;dbP!$D$2&amp;":"&amp;dbP!$D$2),"&gt;="&amp;BB$6,INDIRECT($F$1&amp;dbP!$D$2&amp;":"&amp;dbP!$D$2),"&lt;="&amp;BB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C303" s="1">
        <f ca="1">SUMIFS(INDIRECT($F$1&amp;$F303&amp;":"&amp;$F303),INDIRECT($F$1&amp;dbP!$D$2&amp;":"&amp;dbP!$D$2),"&gt;="&amp;BC$6,INDIRECT($F$1&amp;dbP!$D$2&amp;":"&amp;dbP!$D$2),"&lt;="&amp;BC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D303" s="1">
        <f ca="1">SUMIFS(INDIRECT($F$1&amp;$F303&amp;":"&amp;$F303),INDIRECT($F$1&amp;dbP!$D$2&amp;":"&amp;dbP!$D$2),"&gt;="&amp;BD$6,INDIRECT($F$1&amp;dbP!$D$2&amp;":"&amp;dbP!$D$2),"&lt;="&amp;BD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E303" s="1">
        <f ca="1">SUMIFS(INDIRECT($F$1&amp;$F303&amp;":"&amp;$F303),INDIRECT($F$1&amp;dbP!$D$2&amp;":"&amp;dbP!$D$2),"&gt;="&amp;BE$6,INDIRECT($F$1&amp;dbP!$D$2&amp;":"&amp;dbP!$D$2),"&lt;="&amp;BE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</row>
    <row r="304" spans="1:57" x14ac:dyDescent="0.3">
      <c r="B304" s="1">
        <f>MAX(B$218:B303)+1</f>
        <v>89</v>
      </c>
      <c r="D304" s="1" t="str">
        <f ca="1">INDIRECT($B$1&amp;Items!T$2&amp;$B304)</f>
        <v>CF(-)</v>
      </c>
      <c r="F304" s="1" t="str">
        <f ca="1">INDIRECT($B$1&amp;Items!P$2&amp;$B304)</f>
        <v>AA</v>
      </c>
      <c r="H304" s="13" t="str">
        <f ca="1">INDIRECT($B$1&amp;Items!M$2&amp;$B304)</f>
        <v>Оплата операционных расходов</v>
      </c>
      <c r="I304" s="13" t="str">
        <f ca="1">IF(INDIRECT($B$1&amp;Items!N$2&amp;$B304)="",H304,INDIRECT($B$1&amp;Items!N$2&amp;$B304))</f>
        <v>Оплата операционных расходов - блок-1</v>
      </c>
      <c r="J304" s="1" t="str">
        <f ca="1">IF(INDIRECT($B$1&amp;Items!O$2&amp;$B304)="",IF(H304&lt;&gt;I304,"  "&amp;I304,I304),"    "&amp;INDIRECT($B$1&amp;Items!O$2&amp;$B304))</f>
        <v xml:space="preserve">    Операционные расходы - 1-6</v>
      </c>
      <c r="S304" s="1">
        <f ca="1">SUM($U304:INDIRECT(ADDRESS(ROW(),SUMIFS($1:$1,$5:$5,MAX($5:$5)))))</f>
        <v>53237.850000000006</v>
      </c>
      <c r="V304" s="1">
        <f ca="1">SUMIFS(INDIRECT($F$1&amp;$F304&amp;":"&amp;$F304),INDIRECT($F$1&amp;dbP!$D$2&amp;":"&amp;dbP!$D$2),"&gt;="&amp;V$6,INDIRECT($F$1&amp;dbP!$D$2&amp;":"&amp;dbP!$D$2),"&lt;="&amp;V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W304" s="1">
        <f ca="1">SUMIFS(INDIRECT($F$1&amp;$F304&amp;":"&amp;$F304),INDIRECT($F$1&amp;dbP!$D$2&amp;":"&amp;dbP!$D$2),"&gt;="&amp;W$6,INDIRECT($F$1&amp;dbP!$D$2&amp;":"&amp;dbP!$D$2),"&lt;="&amp;W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X304" s="1">
        <f ca="1">SUMIFS(INDIRECT($F$1&amp;$F304&amp;":"&amp;$F304),INDIRECT($F$1&amp;dbP!$D$2&amp;":"&amp;dbP!$D$2),"&gt;="&amp;X$6,INDIRECT($F$1&amp;dbP!$D$2&amp;":"&amp;dbP!$D$2),"&lt;="&amp;X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53237.850000000006</v>
      </c>
      <c r="Y304" s="1">
        <f ca="1">SUMIFS(INDIRECT($F$1&amp;$F304&amp;":"&amp;$F304),INDIRECT($F$1&amp;dbP!$D$2&amp;":"&amp;dbP!$D$2),"&gt;="&amp;Y$6,INDIRECT($F$1&amp;dbP!$D$2&amp;":"&amp;dbP!$D$2),"&lt;="&amp;Y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Z304" s="1">
        <f ca="1">SUMIFS(INDIRECT($F$1&amp;$F304&amp;":"&amp;$F304),INDIRECT($F$1&amp;dbP!$D$2&amp;":"&amp;dbP!$D$2),"&gt;="&amp;Z$6,INDIRECT($F$1&amp;dbP!$D$2&amp;":"&amp;dbP!$D$2),"&lt;="&amp;Z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A304" s="1">
        <f ca="1">SUMIFS(INDIRECT($F$1&amp;$F304&amp;":"&amp;$F304),INDIRECT($F$1&amp;dbP!$D$2&amp;":"&amp;dbP!$D$2),"&gt;="&amp;AA$6,INDIRECT($F$1&amp;dbP!$D$2&amp;":"&amp;dbP!$D$2),"&lt;="&amp;AA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B304" s="1">
        <f ca="1">SUMIFS(INDIRECT($F$1&amp;$F304&amp;":"&amp;$F304),INDIRECT($F$1&amp;dbP!$D$2&amp;":"&amp;dbP!$D$2),"&gt;="&amp;AB$6,INDIRECT($F$1&amp;dbP!$D$2&amp;":"&amp;dbP!$D$2),"&lt;="&amp;AB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C304" s="1">
        <f ca="1">SUMIFS(INDIRECT($F$1&amp;$F304&amp;":"&amp;$F304),INDIRECT($F$1&amp;dbP!$D$2&amp;":"&amp;dbP!$D$2),"&gt;="&amp;AC$6,INDIRECT($F$1&amp;dbP!$D$2&amp;":"&amp;dbP!$D$2),"&lt;="&amp;AC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D304" s="1">
        <f ca="1">SUMIFS(INDIRECT($F$1&amp;$F304&amp;":"&amp;$F304),INDIRECT($F$1&amp;dbP!$D$2&amp;":"&amp;dbP!$D$2),"&gt;="&amp;AD$6,INDIRECT($F$1&amp;dbP!$D$2&amp;":"&amp;dbP!$D$2),"&lt;="&amp;AD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E304" s="1">
        <f ca="1">SUMIFS(INDIRECT($F$1&amp;$F304&amp;":"&amp;$F304),INDIRECT($F$1&amp;dbP!$D$2&amp;":"&amp;dbP!$D$2),"&gt;="&amp;AE$6,INDIRECT($F$1&amp;dbP!$D$2&amp;":"&amp;dbP!$D$2),"&lt;="&amp;AE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F304" s="1">
        <f ca="1">SUMIFS(INDIRECT($F$1&amp;$F304&amp;":"&amp;$F304),INDIRECT($F$1&amp;dbP!$D$2&amp;":"&amp;dbP!$D$2),"&gt;="&amp;AF$6,INDIRECT($F$1&amp;dbP!$D$2&amp;":"&amp;dbP!$D$2),"&lt;="&amp;AF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G304" s="1">
        <f ca="1">SUMIFS(INDIRECT($F$1&amp;$F304&amp;":"&amp;$F304),INDIRECT($F$1&amp;dbP!$D$2&amp;":"&amp;dbP!$D$2),"&gt;="&amp;AG$6,INDIRECT($F$1&amp;dbP!$D$2&amp;":"&amp;dbP!$D$2),"&lt;="&amp;AG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H304" s="1">
        <f ca="1">SUMIFS(INDIRECT($F$1&amp;$F304&amp;":"&amp;$F304),INDIRECT($F$1&amp;dbP!$D$2&amp;":"&amp;dbP!$D$2),"&gt;="&amp;AH$6,INDIRECT($F$1&amp;dbP!$D$2&amp;":"&amp;dbP!$D$2),"&lt;="&amp;AH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I304" s="1">
        <f ca="1">SUMIFS(INDIRECT($F$1&amp;$F304&amp;":"&amp;$F304),INDIRECT($F$1&amp;dbP!$D$2&amp;":"&amp;dbP!$D$2),"&gt;="&amp;AI$6,INDIRECT($F$1&amp;dbP!$D$2&amp;":"&amp;dbP!$D$2),"&lt;="&amp;AI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J304" s="1">
        <f ca="1">SUMIFS(INDIRECT($F$1&amp;$F304&amp;":"&amp;$F304),INDIRECT($F$1&amp;dbP!$D$2&amp;":"&amp;dbP!$D$2),"&gt;="&amp;AJ$6,INDIRECT($F$1&amp;dbP!$D$2&amp;":"&amp;dbP!$D$2),"&lt;="&amp;AJ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K304" s="1">
        <f ca="1">SUMIFS(INDIRECT($F$1&amp;$F304&amp;":"&amp;$F304),INDIRECT($F$1&amp;dbP!$D$2&amp;":"&amp;dbP!$D$2),"&gt;="&amp;AK$6,INDIRECT($F$1&amp;dbP!$D$2&amp;":"&amp;dbP!$D$2),"&lt;="&amp;AK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L304" s="1">
        <f ca="1">SUMIFS(INDIRECT($F$1&amp;$F304&amp;":"&amp;$F304),INDIRECT($F$1&amp;dbP!$D$2&amp;":"&amp;dbP!$D$2),"&gt;="&amp;AL$6,INDIRECT($F$1&amp;dbP!$D$2&amp;":"&amp;dbP!$D$2),"&lt;="&amp;AL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M304" s="1">
        <f ca="1">SUMIFS(INDIRECT($F$1&amp;$F304&amp;":"&amp;$F304),INDIRECT($F$1&amp;dbP!$D$2&amp;":"&amp;dbP!$D$2),"&gt;="&amp;AM$6,INDIRECT($F$1&amp;dbP!$D$2&amp;":"&amp;dbP!$D$2),"&lt;="&amp;AM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N304" s="1">
        <f ca="1">SUMIFS(INDIRECT($F$1&amp;$F304&amp;":"&amp;$F304),INDIRECT($F$1&amp;dbP!$D$2&amp;":"&amp;dbP!$D$2),"&gt;="&amp;AN$6,INDIRECT($F$1&amp;dbP!$D$2&amp;":"&amp;dbP!$D$2),"&lt;="&amp;AN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O304" s="1">
        <f ca="1">SUMIFS(INDIRECT($F$1&amp;$F304&amp;":"&amp;$F304),INDIRECT($F$1&amp;dbP!$D$2&amp;":"&amp;dbP!$D$2),"&gt;="&amp;AO$6,INDIRECT($F$1&amp;dbP!$D$2&amp;":"&amp;dbP!$D$2),"&lt;="&amp;AO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P304" s="1">
        <f ca="1">SUMIFS(INDIRECT($F$1&amp;$F304&amp;":"&amp;$F304),INDIRECT($F$1&amp;dbP!$D$2&amp;":"&amp;dbP!$D$2),"&gt;="&amp;AP$6,INDIRECT($F$1&amp;dbP!$D$2&amp;":"&amp;dbP!$D$2),"&lt;="&amp;AP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Q304" s="1">
        <f ca="1">SUMIFS(INDIRECT($F$1&amp;$F304&amp;":"&amp;$F304),INDIRECT($F$1&amp;dbP!$D$2&amp;":"&amp;dbP!$D$2),"&gt;="&amp;AQ$6,INDIRECT($F$1&amp;dbP!$D$2&amp;":"&amp;dbP!$D$2),"&lt;="&amp;AQ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R304" s="1">
        <f ca="1">SUMIFS(INDIRECT($F$1&amp;$F304&amp;":"&amp;$F304),INDIRECT($F$1&amp;dbP!$D$2&amp;":"&amp;dbP!$D$2),"&gt;="&amp;AR$6,INDIRECT($F$1&amp;dbP!$D$2&amp;":"&amp;dbP!$D$2),"&lt;="&amp;AR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S304" s="1">
        <f ca="1">SUMIFS(INDIRECT($F$1&amp;$F304&amp;":"&amp;$F304),INDIRECT($F$1&amp;dbP!$D$2&amp;":"&amp;dbP!$D$2),"&gt;="&amp;AS$6,INDIRECT($F$1&amp;dbP!$D$2&amp;":"&amp;dbP!$D$2),"&lt;="&amp;AS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T304" s="1">
        <f ca="1">SUMIFS(INDIRECT($F$1&amp;$F304&amp;":"&amp;$F304),INDIRECT($F$1&amp;dbP!$D$2&amp;":"&amp;dbP!$D$2),"&gt;="&amp;AT$6,INDIRECT($F$1&amp;dbP!$D$2&amp;":"&amp;dbP!$D$2),"&lt;="&amp;AT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U304" s="1">
        <f ca="1">SUMIFS(INDIRECT($F$1&amp;$F304&amp;":"&amp;$F304),INDIRECT($F$1&amp;dbP!$D$2&amp;":"&amp;dbP!$D$2),"&gt;="&amp;AU$6,INDIRECT($F$1&amp;dbP!$D$2&amp;":"&amp;dbP!$D$2),"&lt;="&amp;AU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V304" s="1">
        <f ca="1">SUMIFS(INDIRECT($F$1&amp;$F304&amp;":"&amp;$F304),INDIRECT($F$1&amp;dbP!$D$2&amp;":"&amp;dbP!$D$2),"&gt;="&amp;AV$6,INDIRECT($F$1&amp;dbP!$D$2&amp;":"&amp;dbP!$D$2),"&lt;="&amp;AV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W304" s="1">
        <f ca="1">SUMIFS(INDIRECT($F$1&amp;$F304&amp;":"&amp;$F304),INDIRECT($F$1&amp;dbP!$D$2&amp;":"&amp;dbP!$D$2),"&gt;="&amp;AW$6,INDIRECT($F$1&amp;dbP!$D$2&amp;":"&amp;dbP!$D$2),"&lt;="&amp;AW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X304" s="1">
        <f ca="1">SUMIFS(INDIRECT($F$1&amp;$F304&amp;":"&amp;$F304),INDIRECT($F$1&amp;dbP!$D$2&amp;":"&amp;dbP!$D$2),"&gt;="&amp;AX$6,INDIRECT($F$1&amp;dbP!$D$2&amp;":"&amp;dbP!$D$2),"&lt;="&amp;AX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Y304" s="1">
        <f ca="1">SUMIFS(INDIRECT($F$1&amp;$F304&amp;":"&amp;$F304),INDIRECT($F$1&amp;dbP!$D$2&amp;":"&amp;dbP!$D$2),"&gt;="&amp;AY$6,INDIRECT($F$1&amp;dbP!$D$2&amp;":"&amp;dbP!$D$2),"&lt;="&amp;AY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Z304" s="1">
        <f ca="1">SUMIFS(INDIRECT($F$1&amp;$F304&amp;":"&amp;$F304),INDIRECT($F$1&amp;dbP!$D$2&amp;":"&amp;dbP!$D$2),"&gt;="&amp;AZ$6,INDIRECT($F$1&amp;dbP!$D$2&amp;":"&amp;dbP!$D$2),"&lt;="&amp;AZ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A304" s="1">
        <f ca="1">SUMIFS(INDIRECT($F$1&amp;$F304&amp;":"&amp;$F304),INDIRECT($F$1&amp;dbP!$D$2&amp;":"&amp;dbP!$D$2),"&gt;="&amp;BA$6,INDIRECT($F$1&amp;dbP!$D$2&amp;":"&amp;dbP!$D$2),"&lt;="&amp;BA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B304" s="1">
        <f ca="1">SUMIFS(INDIRECT($F$1&amp;$F304&amp;":"&amp;$F304),INDIRECT($F$1&amp;dbP!$D$2&amp;":"&amp;dbP!$D$2),"&gt;="&amp;BB$6,INDIRECT($F$1&amp;dbP!$D$2&amp;":"&amp;dbP!$D$2),"&lt;="&amp;BB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C304" s="1">
        <f ca="1">SUMIFS(INDIRECT($F$1&amp;$F304&amp;":"&amp;$F304),INDIRECT($F$1&amp;dbP!$D$2&amp;":"&amp;dbP!$D$2),"&gt;="&amp;BC$6,INDIRECT($F$1&amp;dbP!$D$2&amp;":"&amp;dbP!$D$2),"&lt;="&amp;BC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D304" s="1">
        <f ca="1">SUMIFS(INDIRECT($F$1&amp;$F304&amp;":"&amp;$F304),INDIRECT($F$1&amp;dbP!$D$2&amp;":"&amp;dbP!$D$2),"&gt;="&amp;BD$6,INDIRECT($F$1&amp;dbP!$D$2&amp;":"&amp;dbP!$D$2),"&lt;="&amp;BD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E304" s="1">
        <f ca="1">SUMIFS(INDIRECT($F$1&amp;$F304&amp;":"&amp;$F304),INDIRECT($F$1&amp;dbP!$D$2&amp;":"&amp;dbP!$D$2),"&gt;="&amp;BE$6,INDIRECT($F$1&amp;dbP!$D$2&amp;":"&amp;dbP!$D$2),"&lt;="&amp;BE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</row>
    <row r="305" spans="2:57" x14ac:dyDescent="0.3">
      <c r="B305" s="1">
        <f>MAX(B$218:B304)+1</f>
        <v>90</v>
      </c>
      <c r="D305" s="1" t="str">
        <f ca="1">INDIRECT($B$1&amp;Items!T$2&amp;$B305)</f>
        <v>CF(-)</v>
      </c>
      <c r="F305" s="1" t="str">
        <f ca="1">INDIRECT($B$1&amp;Items!P$2&amp;$B305)</f>
        <v>AA</v>
      </c>
      <c r="H305" s="13" t="str">
        <f ca="1">INDIRECT($B$1&amp;Items!M$2&amp;$B305)</f>
        <v>Оплата операционных расходов</v>
      </c>
      <c r="I305" s="13" t="str">
        <f ca="1">IF(INDIRECT($B$1&amp;Items!N$2&amp;$B305)="",H305,INDIRECT($B$1&amp;Items!N$2&amp;$B305))</f>
        <v>Оплата операционных расходов - блок-1</v>
      </c>
      <c r="J305" s="1" t="str">
        <f ca="1">IF(INDIRECT($B$1&amp;Items!O$2&amp;$B305)="",IF(H305&lt;&gt;I305,"  "&amp;I305,I305),"    "&amp;INDIRECT($B$1&amp;Items!O$2&amp;$B305))</f>
        <v xml:space="preserve">    Операционные расходы - 1-7</v>
      </c>
      <c r="S305" s="1">
        <f ca="1">SUM($U305:INDIRECT(ADDRESS(ROW(),SUMIFS($1:$1,$5:$5,MAX($5:$5)))))</f>
        <v>281759.89</v>
      </c>
      <c r="V305" s="1">
        <f ca="1">SUMIFS(INDIRECT($F$1&amp;$F305&amp;":"&amp;$F305),INDIRECT($F$1&amp;dbP!$D$2&amp;":"&amp;dbP!$D$2),"&gt;="&amp;V$6,INDIRECT($F$1&amp;dbP!$D$2&amp;":"&amp;dbP!$D$2),"&lt;="&amp;V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W305" s="1">
        <f ca="1">SUMIFS(INDIRECT($F$1&amp;$F305&amp;":"&amp;$F305),INDIRECT($F$1&amp;dbP!$D$2&amp;":"&amp;dbP!$D$2),"&gt;="&amp;W$6,INDIRECT($F$1&amp;dbP!$D$2&amp;":"&amp;dbP!$D$2),"&lt;="&amp;W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X305" s="1">
        <f ca="1">SUMIFS(INDIRECT($F$1&amp;$F305&amp;":"&amp;$F305),INDIRECT($F$1&amp;dbP!$D$2&amp;":"&amp;dbP!$D$2),"&gt;="&amp;X$6,INDIRECT($F$1&amp;dbP!$D$2&amp;":"&amp;dbP!$D$2),"&lt;="&amp;X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Y305" s="1">
        <f ca="1">SUMIFS(INDIRECT($F$1&amp;$F305&amp;":"&amp;$F305),INDIRECT($F$1&amp;dbP!$D$2&amp;":"&amp;dbP!$D$2),"&gt;="&amp;Y$6,INDIRECT($F$1&amp;dbP!$D$2&amp;":"&amp;dbP!$D$2),"&lt;="&amp;Y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281759.89</v>
      </c>
      <c r="Z305" s="1">
        <f ca="1">SUMIFS(INDIRECT($F$1&amp;$F305&amp;":"&amp;$F305),INDIRECT($F$1&amp;dbP!$D$2&amp;":"&amp;dbP!$D$2),"&gt;="&amp;Z$6,INDIRECT($F$1&amp;dbP!$D$2&amp;":"&amp;dbP!$D$2),"&lt;="&amp;Z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A305" s="1">
        <f ca="1">SUMIFS(INDIRECT($F$1&amp;$F305&amp;":"&amp;$F305),INDIRECT($F$1&amp;dbP!$D$2&amp;":"&amp;dbP!$D$2),"&gt;="&amp;AA$6,INDIRECT($F$1&amp;dbP!$D$2&amp;":"&amp;dbP!$D$2),"&lt;="&amp;AA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B305" s="1">
        <f ca="1">SUMIFS(INDIRECT($F$1&amp;$F305&amp;":"&amp;$F305),INDIRECT($F$1&amp;dbP!$D$2&amp;":"&amp;dbP!$D$2),"&gt;="&amp;AB$6,INDIRECT($F$1&amp;dbP!$D$2&amp;":"&amp;dbP!$D$2),"&lt;="&amp;AB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C305" s="1">
        <f ca="1">SUMIFS(INDIRECT($F$1&amp;$F305&amp;":"&amp;$F305),INDIRECT($F$1&amp;dbP!$D$2&amp;":"&amp;dbP!$D$2),"&gt;="&amp;AC$6,INDIRECT($F$1&amp;dbP!$D$2&amp;":"&amp;dbP!$D$2),"&lt;="&amp;AC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D305" s="1">
        <f ca="1">SUMIFS(INDIRECT($F$1&amp;$F305&amp;":"&amp;$F305),INDIRECT($F$1&amp;dbP!$D$2&amp;":"&amp;dbP!$D$2),"&gt;="&amp;AD$6,INDIRECT($F$1&amp;dbP!$D$2&amp;":"&amp;dbP!$D$2),"&lt;="&amp;AD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E305" s="1">
        <f ca="1">SUMIFS(INDIRECT($F$1&amp;$F305&amp;":"&amp;$F305),INDIRECT($F$1&amp;dbP!$D$2&amp;":"&amp;dbP!$D$2),"&gt;="&amp;AE$6,INDIRECT($F$1&amp;dbP!$D$2&amp;":"&amp;dbP!$D$2),"&lt;="&amp;AE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F305" s="1">
        <f ca="1">SUMIFS(INDIRECT($F$1&amp;$F305&amp;":"&amp;$F305),INDIRECT($F$1&amp;dbP!$D$2&amp;":"&amp;dbP!$D$2),"&gt;="&amp;AF$6,INDIRECT($F$1&amp;dbP!$D$2&amp;":"&amp;dbP!$D$2),"&lt;="&amp;AF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G305" s="1">
        <f ca="1">SUMIFS(INDIRECT($F$1&amp;$F305&amp;":"&amp;$F305),INDIRECT($F$1&amp;dbP!$D$2&amp;":"&amp;dbP!$D$2),"&gt;="&amp;AG$6,INDIRECT($F$1&amp;dbP!$D$2&amp;":"&amp;dbP!$D$2),"&lt;="&amp;AG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H305" s="1">
        <f ca="1">SUMIFS(INDIRECT($F$1&amp;$F305&amp;":"&amp;$F305),INDIRECT($F$1&amp;dbP!$D$2&amp;":"&amp;dbP!$D$2),"&gt;="&amp;AH$6,INDIRECT($F$1&amp;dbP!$D$2&amp;":"&amp;dbP!$D$2),"&lt;="&amp;AH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I305" s="1">
        <f ca="1">SUMIFS(INDIRECT($F$1&amp;$F305&amp;":"&amp;$F305),INDIRECT($F$1&amp;dbP!$D$2&amp;":"&amp;dbP!$D$2),"&gt;="&amp;AI$6,INDIRECT($F$1&amp;dbP!$D$2&amp;":"&amp;dbP!$D$2),"&lt;="&amp;AI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J305" s="1">
        <f ca="1">SUMIFS(INDIRECT($F$1&amp;$F305&amp;":"&amp;$F305),INDIRECT($F$1&amp;dbP!$D$2&amp;":"&amp;dbP!$D$2),"&gt;="&amp;AJ$6,INDIRECT($F$1&amp;dbP!$D$2&amp;":"&amp;dbP!$D$2),"&lt;="&amp;AJ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K305" s="1">
        <f ca="1">SUMIFS(INDIRECT($F$1&amp;$F305&amp;":"&amp;$F305),INDIRECT($F$1&amp;dbP!$D$2&amp;":"&amp;dbP!$D$2),"&gt;="&amp;AK$6,INDIRECT($F$1&amp;dbP!$D$2&amp;":"&amp;dbP!$D$2),"&lt;="&amp;AK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L305" s="1">
        <f ca="1">SUMIFS(INDIRECT($F$1&amp;$F305&amp;":"&amp;$F305),INDIRECT($F$1&amp;dbP!$D$2&amp;":"&amp;dbP!$D$2),"&gt;="&amp;AL$6,INDIRECT($F$1&amp;dbP!$D$2&amp;":"&amp;dbP!$D$2),"&lt;="&amp;AL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M305" s="1">
        <f ca="1">SUMIFS(INDIRECT($F$1&amp;$F305&amp;":"&amp;$F305),INDIRECT($F$1&amp;dbP!$D$2&amp;":"&amp;dbP!$D$2),"&gt;="&amp;AM$6,INDIRECT($F$1&amp;dbP!$D$2&amp;":"&amp;dbP!$D$2),"&lt;="&amp;AM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N305" s="1">
        <f ca="1">SUMIFS(INDIRECT($F$1&amp;$F305&amp;":"&amp;$F305),INDIRECT($F$1&amp;dbP!$D$2&amp;":"&amp;dbP!$D$2),"&gt;="&amp;AN$6,INDIRECT($F$1&amp;dbP!$D$2&amp;":"&amp;dbP!$D$2),"&lt;="&amp;AN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O305" s="1">
        <f ca="1">SUMIFS(INDIRECT($F$1&amp;$F305&amp;":"&amp;$F305),INDIRECT($F$1&amp;dbP!$D$2&amp;":"&amp;dbP!$D$2),"&gt;="&amp;AO$6,INDIRECT($F$1&amp;dbP!$D$2&amp;":"&amp;dbP!$D$2),"&lt;="&amp;AO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P305" s="1">
        <f ca="1">SUMIFS(INDIRECT($F$1&amp;$F305&amp;":"&amp;$F305),INDIRECT($F$1&amp;dbP!$D$2&amp;":"&amp;dbP!$D$2),"&gt;="&amp;AP$6,INDIRECT($F$1&amp;dbP!$D$2&amp;":"&amp;dbP!$D$2),"&lt;="&amp;AP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Q305" s="1">
        <f ca="1">SUMIFS(INDIRECT($F$1&amp;$F305&amp;":"&amp;$F305),INDIRECT($F$1&amp;dbP!$D$2&amp;":"&amp;dbP!$D$2),"&gt;="&amp;AQ$6,INDIRECT($F$1&amp;dbP!$D$2&amp;":"&amp;dbP!$D$2),"&lt;="&amp;AQ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R305" s="1">
        <f ca="1">SUMIFS(INDIRECT($F$1&amp;$F305&amp;":"&amp;$F305),INDIRECT($F$1&amp;dbP!$D$2&amp;":"&amp;dbP!$D$2),"&gt;="&amp;AR$6,INDIRECT($F$1&amp;dbP!$D$2&amp;":"&amp;dbP!$D$2),"&lt;="&amp;AR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S305" s="1">
        <f ca="1">SUMIFS(INDIRECT($F$1&amp;$F305&amp;":"&amp;$F305),INDIRECT($F$1&amp;dbP!$D$2&amp;":"&amp;dbP!$D$2),"&gt;="&amp;AS$6,INDIRECT($F$1&amp;dbP!$D$2&amp;":"&amp;dbP!$D$2),"&lt;="&amp;AS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T305" s="1">
        <f ca="1">SUMIFS(INDIRECT($F$1&amp;$F305&amp;":"&amp;$F305),INDIRECT($F$1&amp;dbP!$D$2&amp;":"&amp;dbP!$D$2),"&gt;="&amp;AT$6,INDIRECT($F$1&amp;dbP!$D$2&amp;":"&amp;dbP!$D$2),"&lt;="&amp;AT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U305" s="1">
        <f ca="1">SUMIFS(INDIRECT($F$1&amp;$F305&amp;":"&amp;$F305),INDIRECT($F$1&amp;dbP!$D$2&amp;":"&amp;dbP!$D$2),"&gt;="&amp;AU$6,INDIRECT($F$1&amp;dbP!$D$2&amp;":"&amp;dbP!$D$2),"&lt;="&amp;AU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V305" s="1">
        <f ca="1">SUMIFS(INDIRECT($F$1&amp;$F305&amp;":"&amp;$F305),INDIRECT($F$1&amp;dbP!$D$2&amp;":"&amp;dbP!$D$2),"&gt;="&amp;AV$6,INDIRECT($F$1&amp;dbP!$D$2&amp;":"&amp;dbP!$D$2),"&lt;="&amp;AV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W305" s="1">
        <f ca="1">SUMIFS(INDIRECT($F$1&amp;$F305&amp;":"&amp;$F305),INDIRECT($F$1&amp;dbP!$D$2&amp;":"&amp;dbP!$D$2),"&gt;="&amp;AW$6,INDIRECT($F$1&amp;dbP!$D$2&amp;":"&amp;dbP!$D$2),"&lt;="&amp;AW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X305" s="1">
        <f ca="1">SUMIFS(INDIRECT($F$1&amp;$F305&amp;":"&amp;$F305),INDIRECT($F$1&amp;dbP!$D$2&amp;":"&amp;dbP!$D$2),"&gt;="&amp;AX$6,INDIRECT($F$1&amp;dbP!$D$2&amp;":"&amp;dbP!$D$2),"&lt;="&amp;AX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Y305" s="1">
        <f ca="1">SUMIFS(INDIRECT($F$1&amp;$F305&amp;":"&amp;$F305),INDIRECT($F$1&amp;dbP!$D$2&amp;":"&amp;dbP!$D$2),"&gt;="&amp;AY$6,INDIRECT($F$1&amp;dbP!$D$2&amp;":"&amp;dbP!$D$2),"&lt;="&amp;AY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Z305" s="1">
        <f ca="1">SUMIFS(INDIRECT($F$1&amp;$F305&amp;":"&amp;$F305),INDIRECT($F$1&amp;dbP!$D$2&amp;":"&amp;dbP!$D$2),"&gt;="&amp;AZ$6,INDIRECT($F$1&amp;dbP!$D$2&amp;":"&amp;dbP!$D$2),"&lt;="&amp;AZ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A305" s="1">
        <f ca="1">SUMIFS(INDIRECT($F$1&amp;$F305&amp;":"&amp;$F305),INDIRECT($F$1&amp;dbP!$D$2&amp;":"&amp;dbP!$D$2),"&gt;="&amp;BA$6,INDIRECT($F$1&amp;dbP!$D$2&amp;":"&amp;dbP!$D$2),"&lt;="&amp;BA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B305" s="1">
        <f ca="1">SUMIFS(INDIRECT($F$1&amp;$F305&amp;":"&amp;$F305),INDIRECT($F$1&amp;dbP!$D$2&amp;":"&amp;dbP!$D$2),"&gt;="&amp;BB$6,INDIRECT($F$1&amp;dbP!$D$2&amp;":"&amp;dbP!$D$2),"&lt;="&amp;BB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C305" s="1">
        <f ca="1">SUMIFS(INDIRECT($F$1&amp;$F305&amp;":"&amp;$F305),INDIRECT($F$1&amp;dbP!$D$2&amp;":"&amp;dbP!$D$2),"&gt;="&amp;BC$6,INDIRECT($F$1&amp;dbP!$D$2&amp;":"&amp;dbP!$D$2),"&lt;="&amp;BC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D305" s="1">
        <f ca="1">SUMIFS(INDIRECT($F$1&amp;$F305&amp;":"&amp;$F305),INDIRECT($F$1&amp;dbP!$D$2&amp;":"&amp;dbP!$D$2),"&gt;="&amp;BD$6,INDIRECT($F$1&amp;dbP!$D$2&amp;":"&amp;dbP!$D$2),"&lt;="&amp;BD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E305" s="1">
        <f ca="1">SUMIFS(INDIRECT($F$1&amp;$F305&amp;":"&amp;$F305),INDIRECT($F$1&amp;dbP!$D$2&amp;":"&amp;dbP!$D$2),"&gt;="&amp;BE$6,INDIRECT($F$1&amp;dbP!$D$2&amp;":"&amp;dbP!$D$2),"&lt;="&amp;BE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</row>
    <row r="306" spans="2:57" x14ac:dyDescent="0.3">
      <c r="B306" s="1">
        <f>MAX(B$218:B305)+1</f>
        <v>91</v>
      </c>
      <c r="D306" s="1" t="str">
        <f ca="1">INDIRECT($B$1&amp;Items!T$2&amp;$B306)</f>
        <v>CF(-)</v>
      </c>
      <c r="F306" s="1" t="str">
        <f ca="1">INDIRECT($B$1&amp;Items!P$2&amp;$B306)</f>
        <v>AA</v>
      </c>
      <c r="H306" s="13" t="str">
        <f ca="1">INDIRECT($B$1&amp;Items!M$2&amp;$B306)</f>
        <v>Оплата операционных расходов</v>
      </c>
      <c r="I306" s="13" t="str">
        <f ca="1">IF(INDIRECT($B$1&amp;Items!N$2&amp;$B306)="",H306,INDIRECT($B$1&amp;Items!N$2&amp;$B306))</f>
        <v>Оплата операционных расходов - блок-1</v>
      </c>
      <c r="J306" s="1" t="str">
        <f ca="1">IF(INDIRECT($B$1&amp;Items!O$2&amp;$B306)="",IF(H306&lt;&gt;I306,"  "&amp;I306,I306),"    "&amp;INDIRECT($B$1&amp;Items!O$2&amp;$B306))</f>
        <v xml:space="preserve">    Операционные расходы - 1-8</v>
      </c>
      <c r="S306" s="1">
        <f ca="1">SUM($U306:INDIRECT(ADDRESS(ROW(),SUMIFS($1:$1,$5:$5,MAX($5:$5)))))</f>
        <v>193679.29830000002</v>
      </c>
      <c r="V306" s="1">
        <f ca="1">SUMIFS(INDIRECT($F$1&amp;$F306&amp;":"&amp;$F306),INDIRECT($F$1&amp;dbP!$D$2&amp;":"&amp;dbP!$D$2),"&gt;="&amp;V$6,INDIRECT($F$1&amp;dbP!$D$2&amp;":"&amp;dbP!$D$2),"&lt;="&amp;V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W306" s="1">
        <f ca="1">SUMIFS(INDIRECT($F$1&amp;$F306&amp;":"&amp;$F306),INDIRECT($F$1&amp;dbP!$D$2&amp;":"&amp;dbP!$D$2),"&gt;="&amp;W$6,INDIRECT($F$1&amp;dbP!$D$2&amp;":"&amp;dbP!$D$2),"&lt;="&amp;W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X306" s="1">
        <f ca="1">SUMIFS(INDIRECT($F$1&amp;$F306&amp;":"&amp;$F306),INDIRECT($F$1&amp;dbP!$D$2&amp;":"&amp;dbP!$D$2),"&gt;="&amp;X$6,INDIRECT($F$1&amp;dbP!$D$2&amp;":"&amp;dbP!$D$2),"&lt;="&amp;X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Y306" s="1">
        <f ca="1">SUMIFS(INDIRECT($F$1&amp;$F306&amp;":"&amp;$F306),INDIRECT($F$1&amp;dbP!$D$2&amp;":"&amp;dbP!$D$2),"&gt;="&amp;Y$6,INDIRECT($F$1&amp;dbP!$D$2&amp;":"&amp;dbP!$D$2),"&lt;="&amp;Y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Z306" s="1">
        <f ca="1">SUMIFS(INDIRECT($F$1&amp;$F306&amp;":"&amp;$F306),INDIRECT($F$1&amp;dbP!$D$2&amp;":"&amp;dbP!$D$2),"&gt;="&amp;Z$6,INDIRECT($F$1&amp;dbP!$D$2&amp;":"&amp;dbP!$D$2),"&lt;="&amp;Z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193679.29830000002</v>
      </c>
      <c r="AA306" s="1">
        <f ca="1">SUMIFS(INDIRECT($F$1&amp;$F306&amp;":"&amp;$F306),INDIRECT($F$1&amp;dbP!$D$2&amp;":"&amp;dbP!$D$2),"&gt;="&amp;AA$6,INDIRECT($F$1&amp;dbP!$D$2&amp;":"&amp;dbP!$D$2),"&lt;="&amp;AA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B306" s="1">
        <f ca="1">SUMIFS(INDIRECT($F$1&amp;$F306&amp;":"&amp;$F306),INDIRECT($F$1&amp;dbP!$D$2&amp;":"&amp;dbP!$D$2),"&gt;="&amp;AB$6,INDIRECT($F$1&amp;dbP!$D$2&amp;":"&amp;dbP!$D$2),"&lt;="&amp;AB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C306" s="1">
        <f ca="1">SUMIFS(INDIRECT($F$1&amp;$F306&amp;":"&amp;$F306),INDIRECT($F$1&amp;dbP!$D$2&amp;":"&amp;dbP!$D$2),"&gt;="&amp;AC$6,INDIRECT($F$1&amp;dbP!$D$2&amp;":"&amp;dbP!$D$2),"&lt;="&amp;AC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D306" s="1">
        <f ca="1">SUMIFS(INDIRECT($F$1&amp;$F306&amp;":"&amp;$F306),INDIRECT($F$1&amp;dbP!$D$2&amp;":"&amp;dbP!$D$2),"&gt;="&amp;AD$6,INDIRECT($F$1&amp;dbP!$D$2&amp;":"&amp;dbP!$D$2),"&lt;="&amp;AD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E306" s="1">
        <f ca="1">SUMIFS(INDIRECT($F$1&amp;$F306&amp;":"&amp;$F306),INDIRECT($F$1&amp;dbP!$D$2&amp;":"&amp;dbP!$D$2),"&gt;="&amp;AE$6,INDIRECT($F$1&amp;dbP!$D$2&amp;":"&amp;dbP!$D$2),"&lt;="&amp;AE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F306" s="1">
        <f ca="1">SUMIFS(INDIRECT($F$1&amp;$F306&amp;":"&amp;$F306),INDIRECT($F$1&amp;dbP!$D$2&amp;":"&amp;dbP!$D$2),"&gt;="&amp;AF$6,INDIRECT($F$1&amp;dbP!$D$2&amp;":"&amp;dbP!$D$2),"&lt;="&amp;AF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G306" s="1">
        <f ca="1">SUMIFS(INDIRECT($F$1&amp;$F306&amp;":"&amp;$F306),INDIRECT($F$1&amp;dbP!$D$2&amp;":"&amp;dbP!$D$2),"&gt;="&amp;AG$6,INDIRECT($F$1&amp;dbP!$D$2&amp;":"&amp;dbP!$D$2),"&lt;="&amp;AG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H306" s="1">
        <f ca="1">SUMIFS(INDIRECT($F$1&amp;$F306&amp;":"&amp;$F306),INDIRECT($F$1&amp;dbP!$D$2&amp;":"&amp;dbP!$D$2),"&gt;="&amp;AH$6,INDIRECT($F$1&amp;dbP!$D$2&amp;":"&amp;dbP!$D$2),"&lt;="&amp;AH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I306" s="1">
        <f ca="1">SUMIFS(INDIRECT($F$1&amp;$F306&amp;":"&amp;$F306),INDIRECT($F$1&amp;dbP!$D$2&amp;":"&amp;dbP!$D$2),"&gt;="&amp;AI$6,INDIRECT($F$1&amp;dbP!$D$2&amp;":"&amp;dbP!$D$2),"&lt;="&amp;AI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J306" s="1">
        <f ca="1">SUMIFS(INDIRECT($F$1&amp;$F306&amp;":"&amp;$F306),INDIRECT($F$1&amp;dbP!$D$2&amp;":"&amp;dbP!$D$2),"&gt;="&amp;AJ$6,INDIRECT($F$1&amp;dbP!$D$2&amp;":"&amp;dbP!$D$2),"&lt;="&amp;AJ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K306" s="1">
        <f ca="1">SUMIFS(INDIRECT($F$1&amp;$F306&amp;":"&amp;$F306),INDIRECT($F$1&amp;dbP!$D$2&amp;":"&amp;dbP!$D$2),"&gt;="&amp;AK$6,INDIRECT($F$1&amp;dbP!$D$2&amp;":"&amp;dbP!$D$2),"&lt;="&amp;AK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L306" s="1">
        <f ca="1">SUMIFS(INDIRECT($F$1&amp;$F306&amp;":"&amp;$F306),INDIRECT($F$1&amp;dbP!$D$2&amp;":"&amp;dbP!$D$2),"&gt;="&amp;AL$6,INDIRECT($F$1&amp;dbP!$D$2&amp;":"&amp;dbP!$D$2),"&lt;="&amp;AL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M306" s="1">
        <f ca="1">SUMIFS(INDIRECT($F$1&amp;$F306&amp;":"&amp;$F306),INDIRECT($F$1&amp;dbP!$D$2&amp;":"&amp;dbP!$D$2),"&gt;="&amp;AM$6,INDIRECT($F$1&amp;dbP!$D$2&amp;":"&amp;dbP!$D$2),"&lt;="&amp;AM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N306" s="1">
        <f ca="1">SUMIFS(INDIRECT($F$1&amp;$F306&amp;":"&amp;$F306),INDIRECT($F$1&amp;dbP!$D$2&amp;":"&amp;dbP!$D$2),"&gt;="&amp;AN$6,INDIRECT($F$1&amp;dbP!$D$2&amp;":"&amp;dbP!$D$2),"&lt;="&amp;AN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O306" s="1">
        <f ca="1">SUMIFS(INDIRECT($F$1&amp;$F306&amp;":"&amp;$F306),INDIRECT($F$1&amp;dbP!$D$2&amp;":"&amp;dbP!$D$2),"&gt;="&amp;AO$6,INDIRECT($F$1&amp;dbP!$D$2&amp;":"&amp;dbP!$D$2),"&lt;="&amp;AO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P306" s="1">
        <f ca="1">SUMIFS(INDIRECT($F$1&amp;$F306&amp;":"&amp;$F306),INDIRECT($F$1&amp;dbP!$D$2&amp;":"&amp;dbP!$D$2),"&gt;="&amp;AP$6,INDIRECT($F$1&amp;dbP!$D$2&amp;":"&amp;dbP!$D$2),"&lt;="&amp;AP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Q306" s="1">
        <f ca="1">SUMIFS(INDIRECT($F$1&amp;$F306&amp;":"&amp;$F306),INDIRECT($F$1&amp;dbP!$D$2&amp;":"&amp;dbP!$D$2),"&gt;="&amp;AQ$6,INDIRECT($F$1&amp;dbP!$D$2&amp;":"&amp;dbP!$D$2),"&lt;="&amp;AQ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R306" s="1">
        <f ca="1">SUMIFS(INDIRECT($F$1&amp;$F306&amp;":"&amp;$F306),INDIRECT($F$1&amp;dbP!$D$2&amp;":"&amp;dbP!$D$2),"&gt;="&amp;AR$6,INDIRECT($F$1&amp;dbP!$D$2&amp;":"&amp;dbP!$D$2),"&lt;="&amp;AR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S306" s="1">
        <f ca="1">SUMIFS(INDIRECT($F$1&amp;$F306&amp;":"&amp;$F306),INDIRECT($F$1&amp;dbP!$D$2&amp;":"&amp;dbP!$D$2),"&gt;="&amp;AS$6,INDIRECT($F$1&amp;dbP!$D$2&amp;":"&amp;dbP!$D$2),"&lt;="&amp;AS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T306" s="1">
        <f ca="1">SUMIFS(INDIRECT($F$1&amp;$F306&amp;":"&amp;$F306),INDIRECT($F$1&amp;dbP!$D$2&amp;":"&amp;dbP!$D$2),"&gt;="&amp;AT$6,INDIRECT($F$1&amp;dbP!$D$2&amp;":"&amp;dbP!$D$2),"&lt;="&amp;AT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U306" s="1">
        <f ca="1">SUMIFS(INDIRECT($F$1&amp;$F306&amp;":"&amp;$F306),INDIRECT($F$1&amp;dbP!$D$2&amp;":"&amp;dbP!$D$2),"&gt;="&amp;AU$6,INDIRECT($F$1&amp;dbP!$D$2&amp;":"&amp;dbP!$D$2),"&lt;="&amp;AU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V306" s="1">
        <f ca="1">SUMIFS(INDIRECT($F$1&amp;$F306&amp;":"&amp;$F306),INDIRECT($F$1&amp;dbP!$D$2&amp;":"&amp;dbP!$D$2),"&gt;="&amp;AV$6,INDIRECT($F$1&amp;dbP!$D$2&amp;":"&amp;dbP!$D$2),"&lt;="&amp;AV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W306" s="1">
        <f ca="1">SUMIFS(INDIRECT($F$1&amp;$F306&amp;":"&amp;$F306),INDIRECT($F$1&amp;dbP!$D$2&amp;":"&amp;dbP!$D$2),"&gt;="&amp;AW$6,INDIRECT($F$1&amp;dbP!$D$2&amp;":"&amp;dbP!$D$2),"&lt;="&amp;AW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X306" s="1">
        <f ca="1">SUMIFS(INDIRECT($F$1&amp;$F306&amp;":"&amp;$F306),INDIRECT($F$1&amp;dbP!$D$2&amp;":"&amp;dbP!$D$2),"&gt;="&amp;AX$6,INDIRECT($F$1&amp;dbP!$D$2&amp;":"&amp;dbP!$D$2),"&lt;="&amp;AX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Y306" s="1">
        <f ca="1">SUMIFS(INDIRECT($F$1&amp;$F306&amp;":"&amp;$F306),INDIRECT($F$1&amp;dbP!$D$2&amp;":"&amp;dbP!$D$2),"&gt;="&amp;AY$6,INDIRECT($F$1&amp;dbP!$D$2&amp;":"&amp;dbP!$D$2),"&lt;="&amp;AY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Z306" s="1">
        <f ca="1">SUMIFS(INDIRECT($F$1&amp;$F306&amp;":"&amp;$F306),INDIRECT($F$1&amp;dbP!$D$2&amp;":"&amp;dbP!$D$2),"&gt;="&amp;AZ$6,INDIRECT($F$1&amp;dbP!$D$2&amp;":"&amp;dbP!$D$2),"&lt;="&amp;AZ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A306" s="1">
        <f ca="1">SUMIFS(INDIRECT($F$1&amp;$F306&amp;":"&amp;$F306),INDIRECT($F$1&amp;dbP!$D$2&amp;":"&amp;dbP!$D$2),"&gt;="&amp;BA$6,INDIRECT($F$1&amp;dbP!$D$2&amp;":"&amp;dbP!$D$2),"&lt;="&amp;BA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B306" s="1">
        <f ca="1">SUMIFS(INDIRECT($F$1&amp;$F306&amp;":"&amp;$F306),INDIRECT($F$1&amp;dbP!$D$2&amp;":"&amp;dbP!$D$2),"&gt;="&amp;BB$6,INDIRECT($F$1&amp;dbP!$D$2&amp;":"&amp;dbP!$D$2),"&lt;="&amp;BB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C306" s="1">
        <f ca="1">SUMIFS(INDIRECT($F$1&amp;$F306&amp;":"&amp;$F306),INDIRECT($F$1&amp;dbP!$D$2&amp;":"&amp;dbP!$D$2),"&gt;="&amp;BC$6,INDIRECT($F$1&amp;dbP!$D$2&amp;":"&amp;dbP!$D$2),"&lt;="&amp;BC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D306" s="1">
        <f ca="1">SUMIFS(INDIRECT($F$1&amp;$F306&amp;":"&amp;$F306),INDIRECT($F$1&amp;dbP!$D$2&amp;":"&amp;dbP!$D$2),"&gt;="&amp;BD$6,INDIRECT($F$1&amp;dbP!$D$2&amp;":"&amp;dbP!$D$2),"&lt;="&amp;BD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E306" s="1">
        <f ca="1">SUMIFS(INDIRECT($F$1&amp;$F306&amp;":"&amp;$F306),INDIRECT($F$1&amp;dbP!$D$2&amp;":"&amp;dbP!$D$2),"&gt;="&amp;BE$6,INDIRECT($F$1&amp;dbP!$D$2&amp;":"&amp;dbP!$D$2),"&lt;="&amp;BE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</row>
    <row r="307" spans="2:57" x14ac:dyDescent="0.3">
      <c r="B307" s="1">
        <f>MAX(B$218:B306)+1</f>
        <v>92</v>
      </c>
      <c r="D307" s="1" t="str">
        <f ca="1">INDIRECT($B$1&amp;Items!T$2&amp;$B307)</f>
        <v>CF(-)</v>
      </c>
      <c r="F307" s="1" t="str">
        <f ca="1">INDIRECT($B$1&amp;Items!P$2&amp;$B307)</f>
        <v>AA</v>
      </c>
      <c r="H307" s="13" t="str">
        <f ca="1">INDIRECT($B$1&amp;Items!M$2&amp;$B307)</f>
        <v>Оплата операционных расходов</v>
      </c>
      <c r="I307" s="13" t="str">
        <f ca="1">IF(INDIRECT($B$1&amp;Items!N$2&amp;$B307)="",H307,INDIRECT($B$1&amp;Items!N$2&amp;$B307))</f>
        <v>Оплата операционных расходов - блок-1</v>
      </c>
      <c r="J307" s="1" t="str">
        <f ca="1">IF(INDIRECT($B$1&amp;Items!O$2&amp;$B307)="",IF(H307&lt;&gt;I307,"  "&amp;I307,I307),"    "&amp;INDIRECT($B$1&amp;Items!O$2&amp;$B307))</f>
        <v xml:space="preserve">    Операционные расходы - 1-9</v>
      </c>
      <c r="S307" s="1">
        <f ca="1">SUM($U307:INDIRECT(ADDRESS(ROW(),SUMIFS($1:$1,$5:$5,MAX($5:$5)))))</f>
        <v>131079.601</v>
      </c>
      <c r="V307" s="1">
        <f ca="1">SUMIFS(INDIRECT($F$1&amp;$F307&amp;":"&amp;$F307),INDIRECT($F$1&amp;dbP!$D$2&amp;":"&amp;dbP!$D$2),"&gt;="&amp;V$6,INDIRECT($F$1&amp;dbP!$D$2&amp;":"&amp;dbP!$D$2),"&lt;="&amp;V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W307" s="1">
        <f ca="1">SUMIFS(INDIRECT($F$1&amp;$F307&amp;":"&amp;$F307),INDIRECT($F$1&amp;dbP!$D$2&amp;":"&amp;dbP!$D$2),"&gt;="&amp;W$6,INDIRECT($F$1&amp;dbP!$D$2&amp;":"&amp;dbP!$D$2),"&lt;="&amp;W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X307" s="1">
        <f ca="1">SUMIFS(INDIRECT($F$1&amp;$F307&amp;":"&amp;$F307),INDIRECT($F$1&amp;dbP!$D$2&amp;":"&amp;dbP!$D$2),"&gt;="&amp;X$6,INDIRECT($F$1&amp;dbP!$D$2&amp;":"&amp;dbP!$D$2),"&lt;="&amp;X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Y307" s="1">
        <f ca="1">SUMIFS(INDIRECT($F$1&amp;$F307&amp;":"&amp;$F307),INDIRECT($F$1&amp;dbP!$D$2&amp;":"&amp;dbP!$D$2),"&gt;="&amp;Y$6,INDIRECT($F$1&amp;dbP!$D$2&amp;":"&amp;dbP!$D$2),"&lt;="&amp;Y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131079.601</v>
      </c>
      <c r="Z307" s="1">
        <f ca="1">SUMIFS(INDIRECT($F$1&amp;$F307&amp;":"&amp;$F307),INDIRECT($F$1&amp;dbP!$D$2&amp;":"&amp;dbP!$D$2),"&gt;="&amp;Z$6,INDIRECT($F$1&amp;dbP!$D$2&amp;":"&amp;dbP!$D$2),"&lt;="&amp;Z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A307" s="1">
        <f ca="1">SUMIFS(INDIRECT($F$1&amp;$F307&amp;":"&amp;$F307),INDIRECT($F$1&amp;dbP!$D$2&amp;":"&amp;dbP!$D$2),"&gt;="&amp;AA$6,INDIRECT($F$1&amp;dbP!$D$2&amp;":"&amp;dbP!$D$2),"&lt;="&amp;AA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B307" s="1">
        <f ca="1">SUMIFS(INDIRECT($F$1&amp;$F307&amp;":"&amp;$F307),INDIRECT($F$1&amp;dbP!$D$2&amp;":"&amp;dbP!$D$2),"&gt;="&amp;AB$6,INDIRECT($F$1&amp;dbP!$D$2&amp;":"&amp;dbP!$D$2),"&lt;="&amp;AB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C307" s="1">
        <f ca="1">SUMIFS(INDIRECT($F$1&amp;$F307&amp;":"&amp;$F307),INDIRECT($F$1&amp;dbP!$D$2&amp;":"&amp;dbP!$D$2),"&gt;="&amp;AC$6,INDIRECT($F$1&amp;dbP!$D$2&amp;":"&amp;dbP!$D$2),"&lt;="&amp;AC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D307" s="1">
        <f ca="1">SUMIFS(INDIRECT($F$1&amp;$F307&amp;":"&amp;$F307),INDIRECT($F$1&amp;dbP!$D$2&amp;":"&amp;dbP!$D$2),"&gt;="&amp;AD$6,INDIRECT($F$1&amp;dbP!$D$2&amp;":"&amp;dbP!$D$2),"&lt;="&amp;AD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E307" s="1">
        <f ca="1">SUMIFS(INDIRECT($F$1&amp;$F307&amp;":"&amp;$F307),INDIRECT($F$1&amp;dbP!$D$2&amp;":"&amp;dbP!$D$2),"&gt;="&amp;AE$6,INDIRECT($F$1&amp;dbP!$D$2&amp;":"&amp;dbP!$D$2),"&lt;="&amp;AE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F307" s="1">
        <f ca="1">SUMIFS(INDIRECT($F$1&amp;$F307&amp;":"&amp;$F307),INDIRECT($F$1&amp;dbP!$D$2&amp;":"&amp;dbP!$D$2),"&gt;="&amp;AF$6,INDIRECT($F$1&amp;dbP!$D$2&amp;":"&amp;dbP!$D$2),"&lt;="&amp;AF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G307" s="1">
        <f ca="1">SUMIFS(INDIRECT($F$1&amp;$F307&amp;":"&amp;$F307),INDIRECT($F$1&amp;dbP!$D$2&amp;":"&amp;dbP!$D$2),"&gt;="&amp;AG$6,INDIRECT($F$1&amp;dbP!$D$2&amp;":"&amp;dbP!$D$2),"&lt;="&amp;AG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H307" s="1">
        <f ca="1">SUMIFS(INDIRECT($F$1&amp;$F307&amp;":"&amp;$F307),INDIRECT($F$1&amp;dbP!$D$2&amp;":"&amp;dbP!$D$2),"&gt;="&amp;AH$6,INDIRECT($F$1&amp;dbP!$D$2&amp;":"&amp;dbP!$D$2),"&lt;="&amp;AH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I307" s="1">
        <f ca="1">SUMIFS(INDIRECT($F$1&amp;$F307&amp;":"&amp;$F307),INDIRECT($F$1&amp;dbP!$D$2&amp;":"&amp;dbP!$D$2),"&gt;="&amp;AI$6,INDIRECT($F$1&amp;dbP!$D$2&amp;":"&amp;dbP!$D$2),"&lt;="&amp;AI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J307" s="1">
        <f ca="1">SUMIFS(INDIRECT($F$1&amp;$F307&amp;":"&amp;$F307),INDIRECT($F$1&amp;dbP!$D$2&amp;":"&amp;dbP!$D$2),"&gt;="&amp;AJ$6,INDIRECT($F$1&amp;dbP!$D$2&amp;":"&amp;dbP!$D$2),"&lt;="&amp;AJ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K307" s="1">
        <f ca="1">SUMIFS(INDIRECT($F$1&amp;$F307&amp;":"&amp;$F307),INDIRECT($F$1&amp;dbP!$D$2&amp;":"&amp;dbP!$D$2),"&gt;="&amp;AK$6,INDIRECT($F$1&amp;dbP!$D$2&amp;":"&amp;dbP!$D$2),"&lt;="&amp;AK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L307" s="1">
        <f ca="1">SUMIFS(INDIRECT($F$1&amp;$F307&amp;":"&amp;$F307),INDIRECT($F$1&amp;dbP!$D$2&amp;":"&amp;dbP!$D$2),"&gt;="&amp;AL$6,INDIRECT($F$1&amp;dbP!$D$2&amp;":"&amp;dbP!$D$2),"&lt;="&amp;AL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M307" s="1">
        <f ca="1">SUMIFS(INDIRECT($F$1&amp;$F307&amp;":"&amp;$F307),INDIRECT($F$1&amp;dbP!$D$2&amp;":"&amp;dbP!$D$2),"&gt;="&amp;AM$6,INDIRECT($F$1&amp;dbP!$D$2&amp;":"&amp;dbP!$D$2),"&lt;="&amp;AM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N307" s="1">
        <f ca="1">SUMIFS(INDIRECT($F$1&amp;$F307&amp;":"&amp;$F307),INDIRECT($F$1&amp;dbP!$D$2&amp;":"&amp;dbP!$D$2),"&gt;="&amp;AN$6,INDIRECT($F$1&amp;dbP!$D$2&amp;":"&amp;dbP!$D$2),"&lt;="&amp;AN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O307" s="1">
        <f ca="1">SUMIFS(INDIRECT($F$1&amp;$F307&amp;":"&amp;$F307),INDIRECT($F$1&amp;dbP!$D$2&amp;":"&amp;dbP!$D$2),"&gt;="&amp;AO$6,INDIRECT($F$1&amp;dbP!$D$2&amp;":"&amp;dbP!$D$2),"&lt;="&amp;AO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P307" s="1">
        <f ca="1">SUMIFS(INDIRECT($F$1&amp;$F307&amp;":"&amp;$F307),INDIRECT($F$1&amp;dbP!$D$2&amp;":"&amp;dbP!$D$2),"&gt;="&amp;AP$6,INDIRECT($F$1&amp;dbP!$D$2&amp;":"&amp;dbP!$D$2),"&lt;="&amp;AP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Q307" s="1">
        <f ca="1">SUMIFS(INDIRECT($F$1&amp;$F307&amp;":"&amp;$F307),INDIRECT($F$1&amp;dbP!$D$2&amp;":"&amp;dbP!$D$2),"&gt;="&amp;AQ$6,INDIRECT($F$1&amp;dbP!$D$2&amp;":"&amp;dbP!$D$2),"&lt;="&amp;AQ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R307" s="1">
        <f ca="1">SUMIFS(INDIRECT($F$1&amp;$F307&amp;":"&amp;$F307),INDIRECT($F$1&amp;dbP!$D$2&amp;":"&amp;dbP!$D$2),"&gt;="&amp;AR$6,INDIRECT($F$1&amp;dbP!$D$2&amp;":"&amp;dbP!$D$2),"&lt;="&amp;AR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S307" s="1">
        <f ca="1">SUMIFS(INDIRECT($F$1&amp;$F307&amp;":"&amp;$F307),INDIRECT($F$1&amp;dbP!$D$2&amp;":"&amp;dbP!$D$2),"&gt;="&amp;AS$6,INDIRECT($F$1&amp;dbP!$D$2&amp;":"&amp;dbP!$D$2),"&lt;="&amp;AS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T307" s="1">
        <f ca="1">SUMIFS(INDIRECT($F$1&amp;$F307&amp;":"&amp;$F307),INDIRECT($F$1&amp;dbP!$D$2&amp;":"&amp;dbP!$D$2),"&gt;="&amp;AT$6,INDIRECT($F$1&amp;dbP!$D$2&amp;":"&amp;dbP!$D$2),"&lt;="&amp;AT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U307" s="1">
        <f ca="1">SUMIFS(INDIRECT($F$1&amp;$F307&amp;":"&amp;$F307),INDIRECT($F$1&amp;dbP!$D$2&amp;":"&amp;dbP!$D$2),"&gt;="&amp;AU$6,INDIRECT($F$1&amp;dbP!$D$2&amp;":"&amp;dbP!$D$2),"&lt;="&amp;AU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V307" s="1">
        <f ca="1">SUMIFS(INDIRECT($F$1&amp;$F307&amp;":"&amp;$F307),INDIRECT($F$1&amp;dbP!$D$2&amp;":"&amp;dbP!$D$2),"&gt;="&amp;AV$6,INDIRECT($F$1&amp;dbP!$D$2&amp;":"&amp;dbP!$D$2),"&lt;="&amp;AV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W307" s="1">
        <f ca="1">SUMIFS(INDIRECT($F$1&amp;$F307&amp;":"&amp;$F307),INDIRECT($F$1&amp;dbP!$D$2&amp;":"&amp;dbP!$D$2),"&gt;="&amp;AW$6,INDIRECT($F$1&amp;dbP!$D$2&amp;":"&amp;dbP!$D$2),"&lt;="&amp;AW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X307" s="1">
        <f ca="1">SUMIFS(INDIRECT($F$1&amp;$F307&amp;":"&amp;$F307),INDIRECT($F$1&amp;dbP!$D$2&amp;":"&amp;dbP!$D$2),"&gt;="&amp;AX$6,INDIRECT($F$1&amp;dbP!$D$2&amp;":"&amp;dbP!$D$2),"&lt;="&amp;AX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Y307" s="1">
        <f ca="1">SUMIFS(INDIRECT($F$1&amp;$F307&amp;":"&amp;$F307),INDIRECT($F$1&amp;dbP!$D$2&amp;":"&amp;dbP!$D$2),"&gt;="&amp;AY$6,INDIRECT($F$1&amp;dbP!$D$2&amp;":"&amp;dbP!$D$2),"&lt;="&amp;AY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Z307" s="1">
        <f ca="1">SUMIFS(INDIRECT($F$1&amp;$F307&amp;":"&amp;$F307),INDIRECT($F$1&amp;dbP!$D$2&amp;":"&amp;dbP!$D$2),"&gt;="&amp;AZ$6,INDIRECT($F$1&amp;dbP!$D$2&amp;":"&amp;dbP!$D$2),"&lt;="&amp;AZ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A307" s="1">
        <f ca="1">SUMIFS(INDIRECT($F$1&amp;$F307&amp;":"&amp;$F307),INDIRECT($F$1&amp;dbP!$D$2&amp;":"&amp;dbP!$D$2),"&gt;="&amp;BA$6,INDIRECT($F$1&amp;dbP!$D$2&amp;":"&amp;dbP!$D$2),"&lt;="&amp;BA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B307" s="1">
        <f ca="1">SUMIFS(INDIRECT($F$1&amp;$F307&amp;":"&amp;$F307),INDIRECT($F$1&amp;dbP!$D$2&amp;":"&amp;dbP!$D$2),"&gt;="&amp;BB$6,INDIRECT($F$1&amp;dbP!$D$2&amp;":"&amp;dbP!$D$2),"&lt;="&amp;BB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C307" s="1">
        <f ca="1">SUMIFS(INDIRECT($F$1&amp;$F307&amp;":"&amp;$F307),INDIRECT($F$1&amp;dbP!$D$2&amp;":"&amp;dbP!$D$2),"&gt;="&amp;BC$6,INDIRECT($F$1&amp;dbP!$D$2&amp;":"&amp;dbP!$D$2),"&lt;="&amp;BC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D307" s="1">
        <f ca="1">SUMIFS(INDIRECT($F$1&amp;$F307&amp;":"&amp;$F307),INDIRECT($F$1&amp;dbP!$D$2&amp;":"&amp;dbP!$D$2),"&gt;="&amp;BD$6,INDIRECT($F$1&amp;dbP!$D$2&amp;":"&amp;dbP!$D$2),"&lt;="&amp;BD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E307" s="1">
        <f ca="1">SUMIFS(INDIRECT($F$1&amp;$F307&amp;":"&amp;$F307),INDIRECT($F$1&amp;dbP!$D$2&amp;":"&amp;dbP!$D$2),"&gt;="&amp;BE$6,INDIRECT($F$1&amp;dbP!$D$2&amp;":"&amp;dbP!$D$2),"&lt;="&amp;BE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</row>
    <row r="308" spans="2:57" x14ac:dyDescent="0.3">
      <c r="B308" s="1">
        <f>MAX(B$218:B307)+1</f>
        <v>93</v>
      </c>
      <c r="D308" s="1" t="str">
        <f ca="1">INDIRECT($B$1&amp;Items!T$2&amp;$B308)</f>
        <v>CF(-)</v>
      </c>
      <c r="F308" s="1" t="str">
        <f ca="1">INDIRECT($B$1&amp;Items!P$2&amp;$B308)</f>
        <v>AA</v>
      </c>
      <c r="H308" s="13" t="str">
        <f ca="1">INDIRECT($B$1&amp;Items!M$2&amp;$B308)</f>
        <v>Оплата операционных расходов</v>
      </c>
      <c r="I308" s="13" t="str">
        <f ca="1">IF(INDIRECT($B$1&amp;Items!N$2&amp;$B308)="",H308,INDIRECT($B$1&amp;Items!N$2&amp;$B308))</f>
        <v>Оплата операционных расходов - блок-1</v>
      </c>
      <c r="J308" s="1" t="str">
        <f ca="1">IF(INDIRECT($B$1&amp;Items!O$2&amp;$B308)="",IF(H308&lt;&gt;I308,"  "&amp;I308,I308),"    "&amp;INDIRECT($B$1&amp;Items!O$2&amp;$B308))</f>
        <v xml:space="preserve">    Операционные расходы - 1-10</v>
      </c>
      <c r="S308" s="1">
        <f ca="1">SUM($U308:INDIRECT(ADDRESS(ROW(),SUMIFS($1:$1,$5:$5,MAX($5:$5)))))</f>
        <v>60952.014465000007</v>
      </c>
      <c r="V308" s="1">
        <f ca="1">SUMIFS(INDIRECT($F$1&amp;$F308&amp;":"&amp;$F308),INDIRECT($F$1&amp;dbP!$D$2&amp;":"&amp;dbP!$D$2),"&gt;="&amp;V$6,INDIRECT($F$1&amp;dbP!$D$2&amp;":"&amp;dbP!$D$2),"&lt;="&amp;V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W308" s="1">
        <f ca="1">SUMIFS(INDIRECT($F$1&amp;$F308&amp;":"&amp;$F308),INDIRECT($F$1&amp;dbP!$D$2&amp;":"&amp;dbP!$D$2),"&gt;="&amp;W$6,INDIRECT($F$1&amp;dbP!$D$2&amp;":"&amp;dbP!$D$2),"&lt;="&amp;W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X308" s="1">
        <f ca="1">SUMIFS(INDIRECT($F$1&amp;$F308&amp;":"&amp;$F308),INDIRECT($F$1&amp;dbP!$D$2&amp;":"&amp;dbP!$D$2),"&gt;="&amp;X$6,INDIRECT($F$1&amp;dbP!$D$2&amp;":"&amp;dbP!$D$2),"&lt;="&amp;X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Y308" s="1">
        <f ca="1">SUMIFS(INDIRECT($F$1&amp;$F308&amp;":"&amp;$F308),INDIRECT($F$1&amp;dbP!$D$2&amp;":"&amp;dbP!$D$2),"&gt;="&amp;Y$6,INDIRECT($F$1&amp;dbP!$D$2&amp;":"&amp;dbP!$D$2),"&lt;="&amp;Y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60952.014465000007</v>
      </c>
      <c r="Z308" s="1">
        <f ca="1">SUMIFS(INDIRECT($F$1&amp;$F308&amp;":"&amp;$F308),INDIRECT($F$1&amp;dbP!$D$2&amp;":"&amp;dbP!$D$2),"&gt;="&amp;Z$6,INDIRECT($F$1&amp;dbP!$D$2&amp;":"&amp;dbP!$D$2),"&lt;="&amp;Z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A308" s="1">
        <f ca="1">SUMIFS(INDIRECT($F$1&amp;$F308&amp;":"&amp;$F308),INDIRECT($F$1&amp;dbP!$D$2&amp;":"&amp;dbP!$D$2),"&gt;="&amp;AA$6,INDIRECT($F$1&amp;dbP!$D$2&amp;":"&amp;dbP!$D$2),"&lt;="&amp;AA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B308" s="1">
        <f ca="1">SUMIFS(INDIRECT($F$1&amp;$F308&amp;":"&amp;$F308),INDIRECT($F$1&amp;dbP!$D$2&amp;":"&amp;dbP!$D$2),"&gt;="&amp;AB$6,INDIRECT($F$1&amp;dbP!$D$2&amp;":"&amp;dbP!$D$2),"&lt;="&amp;AB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C308" s="1">
        <f ca="1">SUMIFS(INDIRECT($F$1&amp;$F308&amp;":"&amp;$F308),INDIRECT($F$1&amp;dbP!$D$2&amp;":"&amp;dbP!$D$2),"&gt;="&amp;AC$6,INDIRECT($F$1&amp;dbP!$D$2&amp;":"&amp;dbP!$D$2),"&lt;="&amp;AC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D308" s="1">
        <f ca="1">SUMIFS(INDIRECT($F$1&amp;$F308&amp;":"&amp;$F308),INDIRECT($F$1&amp;dbP!$D$2&amp;":"&amp;dbP!$D$2),"&gt;="&amp;AD$6,INDIRECT($F$1&amp;dbP!$D$2&amp;":"&amp;dbP!$D$2),"&lt;="&amp;AD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E308" s="1">
        <f ca="1">SUMIFS(INDIRECT($F$1&amp;$F308&amp;":"&amp;$F308),INDIRECT($F$1&amp;dbP!$D$2&amp;":"&amp;dbP!$D$2),"&gt;="&amp;AE$6,INDIRECT($F$1&amp;dbP!$D$2&amp;":"&amp;dbP!$D$2),"&lt;="&amp;AE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F308" s="1">
        <f ca="1">SUMIFS(INDIRECT($F$1&amp;$F308&amp;":"&amp;$F308),INDIRECT($F$1&amp;dbP!$D$2&amp;":"&amp;dbP!$D$2),"&gt;="&amp;AF$6,INDIRECT($F$1&amp;dbP!$D$2&amp;":"&amp;dbP!$D$2),"&lt;="&amp;AF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G308" s="1">
        <f ca="1">SUMIFS(INDIRECT($F$1&amp;$F308&amp;":"&amp;$F308),INDIRECT($F$1&amp;dbP!$D$2&amp;":"&amp;dbP!$D$2),"&gt;="&amp;AG$6,INDIRECT($F$1&amp;dbP!$D$2&amp;":"&amp;dbP!$D$2),"&lt;="&amp;AG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H308" s="1">
        <f ca="1">SUMIFS(INDIRECT($F$1&amp;$F308&amp;":"&amp;$F308),INDIRECT($F$1&amp;dbP!$D$2&amp;":"&amp;dbP!$D$2),"&gt;="&amp;AH$6,INDIRECT($F$1&amp;dbP!$D$2&amp;":"&amp;dbP!$D$2),"&lt;="&amp;AH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I308" s="1">
        <f ca="1">SUMIFS(INDIRECT($F$1&amp;$F308&amp;":"&amp;$F308),INDIRECT($F$1&amp;dbP!$D$2&amp;":"&amp;dbP!$D$2),"&gt;="&amp;AI$6,INDIRECT($F$1&amp;dbP!$D$2&amp;":"&amp;dbP!$D$2),"&lt;="&amp;AI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J308" s="1">
        <f ca="1">SUMIFS(INDIRECT($F$1&amp;$F308&amp;":"&amp;$F308),INDIRECT($F$1&amp;dbP!$D$2&amp;":"&amp;dbP!$D$2),"&gt;="&amp;AJ$6,INDIRECT($F$1&amp;dbP!$D$2&amp;":"&amp;dbP!$D$2),"&lt;="&amp;AJ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K308" s="1">
        <f ca="1">SUMIFS(INDIRECT($F$1&amp;$F308&amp;":"&amp;$F308),INDIRECT($F$1&amp;dbP!$D$2&amp;":"&amp;dbP!$D$2),"&gt;="&amp;AK$6,INDIRECT($F$1&amp;dbP!$D$2&amp;":"&amp;dbP!$D$2),"&lt;="&amp;AK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L308" s="1">
        <f ca="1">SUMIFS(INDIRECT($F$1&amp;$F308&amp;":"&amp;$F308),INDIRECT($F$1&amp;dbP!$D$2&amp;":"&amp;dbP!$D$2),"&gt;="&amp;AL$6,INDIRECT($F$1&amp;dbP!$D$2&amp;":"&amp;dbP!$D$2),"&lt;="&amp;AL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M308" s="1">
        <f ca="1">SUMIFS(INDIRECT($F$1&amp;$F308&amp;":"&amp;$F308),INDIRECT($F$1&amp;dbP!$D$2&amp;":"&amp;dbP!$D$2),"&gt;="&amp;AM$6,INDIRECT($F$1&amp;dbP!$D$2&amp;":"&amp;dbP!$D$2),"&lt;="&amp;AM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N308" s="1">
        <f ca="1">SUMIFS(INDIRECT($F$1&amp;$F308&amp;":"&amp;$F308),INDIRECT($F$1&amp;dbP!$D$2&amp;":"&amp;dbP!$D$2),"&gt;="&amp;AN$6,INDIRECT($F$1&amp;dbP!$D$2&amp;":"&amp;dbP!$D$2),"&lt;="&amp;AN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O308" s="1">
        <f ca="1">SUMIFS(INDIRECT($F$1&amp;$F308&amp;":"&amp;$F308),INDIRECT($F$1&amp;dbP!$D$2&amp;":"&amp;dbP!$D$2),"&gt;="&amp;AO$6,INDIRECT($F$1&amp;dbP!$D$2&amp;":"&amp;dbP!$D$2),"&lt;="&amp;AO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P308" s="1">
        <f ca="1">SUMIFS(INDIRECT($F$1&amp;$F308&amp;":"&amp;$F308),INDIRECT($F$1&amp;dbP!$D$2&amp;":"&amp;dbP!$D$2),"&gt;="&amp;AP$6,INDIRECT($F$1&amp;dbP!$D$2&amp;":"&amp;dbP!$D$2),"&lt;="&amp;AP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Q308" s="1">
        <f ca="1">SUMIFS(INDIRECT($F$1&amp;$F308&amp;":"&amp;$F308),INDIRECT($F$1&amp;dbP!$D$2&amp;":"&amp;dbP!$D$2),"&gt;="&amp;AQ$6,INDIRECT($F$1&amp;dbP!$D$2&amp;":"&amp;dbP!$D$2),"&lt;="&amp;AQ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R308" s="1">
        <f ca="1">SUMIFS(INDIRECT($F$1&amp;$F308&amp;":"&amp;$F308),INDIRECT($F$1&amp;dbP!$D$2&amp;":"&amp;dbP!$D$2),"&gt;="&amp;AR$6,INDIRECT($F$1&amp;dbP!$D$2&amp;":"&amp;dbP!$D$2),"&lt;="&amp;AR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S308" s="1">
        <f ca="1">SUMIFS(INDIRECT($F$1&amp;$F308&amp;":"&amp;$F308),INDIRECT($F$1&amp;dbP!$D$2&amp;":"&amp;dbP!$D$2),"&gt;="&amp;AS$6,INDIRECT($F$1&amp;dbP!$D$2&amp;":"&amp;dbP!$D$2),"&lt;="&amp;AS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T308" s="1">
        <f ca="1">SUMIFS(INDIRECT($F$1&amp;$F308&amp;":"&amp;$F308),INDIRECT($F$1&amp;dbP!$D$2&amp;":"&amp;dbP!$D$2),"&gt;="&amp;AT$6,INDIRECT($F$1&amp;dbP!$D$2&amp;":"&amp;dbP!$D$2),"&lt;="&amp;AT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U308" s="1">
        <f ca="1">SUMIFS(INDIRECT($F$1&amp;$F308&amp;":"&amp;$F308),INDIRECT($F$1&amp;dbP!$D$2&amp;":"&amp;dbP!$D$2),"&gt;="&amp;AU$6,INDIRECT($F$1&amp;dbP!$D$2&amp;":"&amp;dbP!$D$2),"&lt;="&amp;AU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V308" s="1">
        <f ca="1">SUMIFS(INDIRECT($F$1&amp;$F308&amp;":"&amp;$F308),INDIRECT($F$1&amp;dbP!$D$2&amp;":"&amp;dbP!$D$2),"&gt;="&amp;AV$6,INDIRECT($F$1&amp;dbP!$D$2&amp;":"&amp;dbP!$D$2),"&lt;="&amp;AV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W308" s="1">
        <f ca="1">SUMIFS(INDIRECT($F$1&amp;$F308&amp;":"&amp;$F308),INDIRECT($F$1&amp;dbP!$D$2&amp;":"&amp;dbP!$D$2),"&gt;="&amp;AW$6,INDIRECT($F$1&amp;dbP!$D$2&amp;":"&amp;dbP!$D$2),"&lt;="&amp;AW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X308" s="1">
        <f ca="1">SUMIFS(INDIRECT($F$1&amp;$F308&amp;":"&amp;$F308),INDIRECT($F$1&amp;dbP!$D$2&amp;":"&amp;dbP!$D$2),"&gt;="&amp;AX$6,INDIRECT($F$1&amp;dbP!$D$2&amp;":"&amp;dbP!$D$2),"&lt;="&amp;AX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Y308" s="1">
        <f ca="1">SUMIFS(INDIRECT($F$1&amp;$F308&amp;":"&amp;$F308),INDIRECT($F$1&amp;dbP!$D$2&amp;":"&amp;dbP!$D$2),"&gt;="&amp;AY$6,INDIRECT($F$1&amp;dbP!$D$2&amp;":"&amp;dbP!$D$2),"&lt;="&amp;AY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Z308" s="1">
        <f ca="1">SUMIFS(INDIRECT($F$1&amp;$F308&amp;":"&amp;$F308),INDIRECT($F$1&amp;dbP!$D$2&amp;":"&amp;dbP!$D$2),"&gt;="&amp;AZ$6,INDIRECT($F$1&amp;dbP!$D$2&amp;":"&amp;dbP!$D$2),"&lt;="&amp;AZ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A308" s="1">
        <f ca="1">SUMIFS(INDIRECT($F$1&amp;$F308&amp;":"&amp;$F308),INDIRECT($F$1&amp;dbP!$D$2&amp;":"&amp;dbP!$D$2),"&gt;="&amp;BA$6,INDIRECT($F$1&amp;dbP!$D$2&amp;":"&amp;dbP!$D$2),"&lt;="&amp;BA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B308" s="1">
        <f ca="1">SUMIFS(INDIRECT($F$1&amp;$F308&amp;":"&amp;$F308),INDIRECT($F$1&amp;dbP!$D$2&amp;":"&amp;dbP!$D$2),"&gt;="&amp;BB$6,INDIRECT($F$1&amp;dbP!$D$2&amp;":"&amp;dbP!$D$2),"&lt;="&amp;BB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C308" s="1">
        <f ca="1">SUMIFS(INDIRECT($F$1&amp;$F308&amp;":"&amp;$F308),INDIRECT($F$1&amp;dbP!$D$2&amp;":"&amp;dbP!$D$2),"&gt;="&amp;BC$6,INDIRECT($F$1&amp;dbP!$D$2&amp;":"&amp;dbP!$D$2),"&lt;="&amp;BC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D308" s="1">
        <f ca="1">SUMIFS(INDIRECT($F$1&amp;$F308&amp;":"&amp;$F308),INDIRECT($F$1&amp;dbP!$D$2&amp;":"&amp;dbP!$D$2),"&gt;="&amp;BD$6,INDIRECT($F$1&amp;dbP!$D$2&amp;":"&amp;dbP!$D$2),"&lt;="&amp;BD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E308" s="1">
        <f ca="1">SUMIFS(INDIRECT($F$1&amp;$F308&amp;":"&amp;$F308),INDIRECT($F$1&amp;dbP!$D$2&amp;":"&amp;dbP!$D$2),"&gt;="&amp;BE$6,INDIRECT($F$1&amp;dbP!$D$2&amp;":"&amp;dbP!$D$2),"&lt;="&amp;BE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</row>
    <row r="309" spans="2:57" x14ac:dyDescent="0.3">
      <c r="B309" s="1">
        <f>MAX(B$218:B308)+1</f>
        <v>94</v>
      </c>
      <c r="D309" s="1" t="str">
        <f ca="1">INDIRECT($B$1&amp;Items!T$2&amp;$B309)</f>
        <v>CF(-)</v>
      </c>
      <c r="F309" s="1" t="str">
        <f ca="1">INDIRECT($B$1&amp;Items!P$2&amp;$B309)</f>
        <v>AA</v>
      </c>
      <c r="H309" s="13" t="str">
        <f ca="1">INDIRECT($B$1&amp;Items!M$2&amp;$B309)</f>
        <v>Оплата операционных расходов</v>
      </c>
      <c r="I309" s="13" t="str">
        <f ca="1">IF(INDIRECT($B$1&amp;Items!N$2&amp;$B309)="",H309,INDIRECT($B$1&amp;Items!N$2&amp;$B309))</f>
        <v>Оплата операционных расходов - блок-1</v>
      </c>
      <c r="J309" s="1" t="str">
        <f ca="1">IF(INDIRECT($B$1&amp;Items!O$2&amp;$B309)="",IF(H309&lt;&gt;I309,"  "&amp;I309,I309),"    "&amp;INDIRECT($B$1&amp;Items!O$2&amp;$B309))</f>
        <v xml:space="preserve">    Операционные расходы - 1-11</v>
      </c>
      <c r="S309" s="1">
        <f ca="1">SUM($U309:INDIRECT(ADDRESS(ROW(),SUMIFS($1:$1,$5:$5,MAX($5:$5)))))</f>
        <v>322586.89806100004</v>
      </c>
      <c r="V309" s="1">
        <f ca="1">SUMIFS(INDIRECT($F$1&amp;$F309&amp;":"&amp;$F309),INDIRECT($F$1&amp;dbP!$D$2&amp;":"&amp;dbP!$D$2),"&gt;="&amp;V$6,INDIRECT($F$1&amp;dbP!$D$2&amp;":"&amp;dbP!$D$2),"&lt;="&amp;V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W309" s="1">
        <f ca="1">SUMIFS(INDIRECT($F$1&amp;$F309&amp;":"&amp;$F309),INDIRECT($F$1&amp;dbP!$D$2&amp;":"&amp;dbP!$D$2),"&gt;="&amp;W$6,INDIRECT($F$1&amp;dbP!$D$2&amp;":"&amp;dbP!$D$2),"&lt;="&amp;W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X309" s="1">
        <f ca="1">SUMIFS(INDIRECT($F$1&amp;$F309&amp;":"&amp;$F309),INDIRECT($F$1&amp;dbP!$D$2&amp;":"&amp;dbP!$D$2),"&gt;="&amp;X$6,INDIRECT($F$1&amp;dbP!$D$2&amp;":"&amp;dbP!$D$2),"&lt;="&amp;X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Y309" s="1">
        <f ca="1">SUMIFS(INDIRECT($F$1&amp;$F309&amp;":"&amp;$F309),INDIRECT($F$1&amp;dbP!$D$2&amp;":"&amp;dbP!$D$2),"&gt;="&amp;Y$6,INDIRECT($F$1&amp;dbP!$D$2&amp;":"&amp;dbP!$D$2),"&lt;="&amp;Y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Z309" s="1">
        <f ca="1">SUMIFS(INDIRECT($F$1&amp;$F309&amp;":"&amp;$F309),INDIRECT($F$1&amp;dbP!$D$2&amp;":"&amp;dbP!$D$2),"&gt;="&amp;Z$6,INDIRECT($F$1&amp;dbP!$D$2&amp;":"&amp;dbP!$D$2),"&lt;="&amp;Z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322586.89806100004</v>
      </c>
      <c r="AA309" s="1">
        <f ca="1">SUMIFS(INDIRECT($F$1&amp;$F309&amp;":"&amp;$F309),INDIRECT($F$1&amp;dbP!$D$2&amp;":"&amp;dbP!$D$2),"&gt;="&amp;AA$6,INDIRECT($F$1&amp;dbP!$D$2&amp;":"&amp;dbP!$D$2),"&lt;="&amp;AA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B309" s="1">
        <f ca="1">SUMIFS(INDIRECT($F$1&amp;$F309&amp;":"&amp;$F309),INDIRECT($F$1&amp;dbP!$D$2&amp;":"&amp;dbP!$D$2),"&gt;="&amp;AB$6,INDIRECT($F$1&amp;dbP!$D$2&amp;":"&amp;dbP!$D$2),"&lt;="&amp;AB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C309" s="1">
        <f ca="1">SUMIFS(INDIRECT($F$1&amp;$F309&amp;":"&amp;$F309),INDIRECT($F$1&amp;dbP!$D$2&amp;":"&amp;dbP!$D$2),"&gt;="&amp;AC$6,INDIRECT($F$1&amp;dbP!$D$2&amp;":"&amp;dbP!$D$2),"&lt;="&amp;AC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D309" s="1">
        <f ca="1">SUMIFS(INDIRECT($F$1&amp;$F309&amp;":"&amp;$F309),INDIRECT($F$1&amp;dbP!$D$2&amp;":"&amp;dbP!$D$2),"&gt;="&amp;AD$6,INDIRECT($F$1&amp;dbP!$D$2&amp;":"&amp;dbP!$D$2),"&lt;="&amp;AD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E309" s="1">
        <f ca="1">SUMIFS(INDIRECT($F$1&amp;$F309&amp;":"&amp;$F309),INDIRECT($F$1&amp;dbP!$D$2&amp;":"&amp;dbP!$D$2),"&gt;="&amp;AE$6,INDIRECT($F$1&amp;dbP!$D$2&amp;":"&amp;dbP!$D$2),"&lt;="&amp;AE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F309" s="1">
        <f ca="1">SUMIFS(INDIRECT($F$1&amp;$F309&amp;":"&amp;$F309),INDIRECT($F$1&amp;dbP!$D$2&amp;":"&amp;dbP!$D$2),"&gt;="&amp;AF$6,INDIRECT($F$1&amp;dbP!$D$2&amp;":"&amp;dbP!$D$2),"&lt;="&amp;AF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G309" s="1">
        <f ca="1">SUMIFS(INDIRECT($F$1&amp;$F309&amp;":"&amp;$F309),INDIRECT($F$1&amp;dbP!$D$2&amp;":"&amp;dbP!$D$2),"&gt;="&amp;AG$6,INDIRECT($F$1&amp;dbP!$D$2&amp;":"&amp;dbP!$D$2),"&lt;="&amp;AG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H309" s="1">
        <f ca="1">SUMIFS(INDIRECT($F$1&amp;$F309&amp;":"&amp;$F309),INDIRECT($F$1&amp;dbP!$D$2&amp;":"&amp;dbP!$D$2),"&gt;="&amp;AH$6,INDIRECT($F$1&amp;dbP!$D$2&amp;":"&amp;dbP!$D$2),"&lt;="&amp;AH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I309" s="1">
        <f ca="1">SUMIFS(INDIRECT($F$1&amp;$F309&amp;":"&amp;$F309),INDIRECT($F$1&amp;dbP!$D$2&amp;":"&amp;dbP!$D$2),"&gt;="&amp;AI$6,INDIRECT($F$1&amp;dbP!$D$2&amp;":"&amp;dbP!$D$2),"&lt;="&amp;AI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J309" s="1">
        <f ca="1">SUMIFS(INDIRECT($F$1&amp;$F309&amp;":"&amp;$F309),INDIRECT($F$1&amp;dbP!$D$2&amp;":"&amp;dbP!$D$2),"&gt;="&amp;AJ$6,INDIRECT($F$1&amp;dbP!$D$2&amp;":"&amp;dbP!$D$2),"&lt;="&amp;AJ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K309" s="1">
        <f ca="1">SUMIFS(INDIRECT($F$1&amp;$F309&amp;":"&amp;$F309),INDIRECT($F$1&amp;dbP!$D$2&amp;":"&amp;dbP!$D$2),"&gt;="&amp;AK$6,INDIRECT($F$1&amp;dbP!$D$2&amp;":"&amp;dbP!$D$2),"&lt;="&amp;AK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L309" s="1">
        <f ca="1">SUMIFS(INDIRECT($F$1&amp;$F309&amp;":"&amp;$F309),INDIRECT($F$1&amp;dbP!$D$2&amp;":"&amp;dbP!$D$2),"&gt;="&amp;AL$6,INDIRECT($F$1&amp;dbP!$D$2&amp;":"&amp;dbP!$D$2),"&lt;="&amp;AL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M309" s="1">
        <f ca="1">SUMIFS(INDIRECT($F$1&amp;$F309&amp;":"&amp;$F309),INDIRECT($F$1&amp;dbP!$D$2&amp;":"&amp;dbP!$D$2),"&gt;="&amp;AM$6,INDIRECT($F$1&amp;dbP!$D$2&amp;":"&amp;dbP!$D$2),"&lt;="&amp;AM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N309" s="1">
        <f ca="1">SUMIFS(INDIRECT($F$1&amp;$F309&amp;":"&amp;$F309),INDIRECT($F$1&amp;dbP!$D$2&amp;":"&amp;dbP!$D$2),"&gt;="&amp;AN$6,INDIRECT($F$1&amp;dbP!$D$2&amp;":"&amp;dbP!$D$2),"&lt;="&amp;AN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O309" s="1">
        <f ca="1">SUMIFS(INDIRECT($F$1&amp;$F309&amp;":"&amp;$F309),INDIRECT($F$1&amp;dbP!$D$2&amp;":"&amp;dbP!$D$2),"&gt;="&amp;AO$6,INDIRECT($F$1&amp;dbP!$D$2&amp;":"&amp;dbP!$D$2),"&lt;="&amp;AO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P309" s="1">
        <f ca="1">SUMIFS(INDIRECT($F$1&amp;$F309&amp;":"&amp;$F309),INDIRECT($F$1&amp;dbP!$D$2&amp;":"&amp;dbP!$D$2),"&gt;="&amp;AP$6,INDIRECT($F$1&amp;dbP!$D$2&amp;":"&amp;dbP!$D$2),"&lt;="&amp;AP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Q309" s="1">
        <f ca="1">SUMIFS(INDIRECT($F$1&amp;$F309&amp;":"&amp;$F309),INDIRECT($F$1&amp;dbP!$D$2&amp;":"&amp;dbP!$D$2),"&gt;="&amp;AQ$6,INDIRECT($F$1&amp;dbP!$D$2&amp;":"&amp;dbP!$D$2),"&lt;="&amp;AQ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R309" s="1">
        <f ca="1">SUMIFS(INDIRECT($F$1&amp;$F309&amp;":"&amp;$F309),INDIRECT($F$1&amp;dbP!$D$2&amp;":"&amp;dbP!$D$2),"&gt;="&amp;AR$6,INDIRECT($F$1&amp;dbP!$D$2&amp;":"&amp;dbP!$D$2),"&lt;="&amp;AR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S309" s="1">
        <f ca="1">SUMIFS(INDIRECT($F$1&amp;$F309&amp;":"&amp;$F309),INDIRECT($F$1&amp;dbP!$D$2&amp;":"&amp;dbP!$D$2),"&gt;="&amp;AS$6,INDIRECT($F$1&amp;dbP!$D$2&amp;":"&amp;dbP!$D$2),"&lt;="&amp;AS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T309" s="1">
        <f ca="1">SUMIFS(INDIRECT($F$1&amp;$F309&amp;":"&amp;$F309),INDIRECT($F$1&amp;dbP!$D$2&amp;":"&amp;dbP!$D$2),"&gt;="&amp;AT$6,INDIRECT($F$1&amp;dbP!$D$2&amp;":"&amp;dbP!$D$2),"&lt;="&amp;AT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U309" s="1">
        <f ca="1">SUMIFS(INDIRECT($F$1&amp;$F309&amp;":"&amp;$F309),INDIRECT($F$1&amp;dbP!$D$2&amp;":"&amp;dbP!$D$2),"&gt;="&amp;AU$6,INDIRECT($F$1&amp;dbP!$D$2&amp;":"&amp;dbP!$D$2),"&lt;="&amp;AU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V309" s="1">
        <f ca="1">SUMIFS(INDIRECT($F$1&amp;$F309&amp;":"&amp;$F309),INDIRECT($F$1&amp;dbP!$D$2&amp;":"&amp;dbP!$D$2),"&gt;="&amp;AV$6,INDIRECT($F$1&amp;dbP!$D$2&amp;":"&amp;dbP!$D$2),"&lt;="&amp;AV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W309" s="1">
        <f ca="1">SUMIFS(INDIRECT($F$1&amp;$F309&amp;":"&amp;$F309),INDIRECT($F$1&amp;dbP!$D$2&amp;":"&amp;dbP!$D$2),"&gt;="&amp;AW$6,INDIRECT($F$1&amp;dbP!$D$2&amp;":"&amp;dbP!$D$2),"&lt;="&amp;AW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X309" s="1">
        <f ca="1">SUMIFS(INDIRECT($F$1&amp;$F309&amp;":"&amp;$F309),INDIRECT($F$1&amp;dbP!$D$2&amp;":"&amp;dbP!$D$2),"&gt;="&amp;AX$6,INDIRECT($F$1&amp;dbP!$D$2&amp;":"&amp;dbP!$D$2),"&lt;="&amp;AX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Y309" s="1">
        <f ca="1">SUMIFS(INDIRECT($F$1&amp;$F309&amp;":"&amp;$F309),INDIRECT($F$1&amp;dbP!$D$2&amp;":"&amp;dbP!$D$2),"&gt;="&amp;AY$6,INDIRECT($F$1&amp;dbP!$D$2&amp;":"&amp;dbP!$D$2),"&lt;="&amp;AY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Z309" s="1">
        <f ca="1">SUMIFS(INDIRECT($F$1&amp;$F309&amp;":"&amp;$F309),INDIRECT($F$1&amp;dbP!$D$2&amp;":"&amp;dbP!$D$2),"&gt;="&amp;AZ$6,INDIRECT($F$1&amp;dbP!$D$2&amp;":"&amp;dbP!$D$2),"&lt;="&amp;AZ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A309" s="1">
        <f ca="1">SUMIFS(INDIRECT($F$1&amp;$F309&amp;":"&amp;$F309),INDIRECT($F$1&amp;dbP!$D$2&amp;":"&amp;dbP!$D$2),"&gt;="&amp;BA$6,INDIRECT($F$1&amp;dbP!$D$2&amp;":"&amp;dbP!$D$2),"&lt;="&amp;BA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B309" s="1">
        <f ca="1">SUMIFS(INDIRECT($F$1&amp;$F309&amp;":"&amp;$F309),INDIRECT($F$1&amp;dbP!$D$2&amp;":"&amp;dbP!$D$2),"&gt;="&amp;BB$6,INDIRECT($F$1&amp;dbP!$D$2&amp;":"&amp;dbP!$D$2),"&lt;="&amp;BB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C309" s="1">
        <f ca="1">SUMIFS(INDIRECT($F$1&amp;$F309&amp;":"&amp;$F309),INDIRECT($F$1&amp;dbP!$D$2&amp;":"&amp;dbP!$D$2),"&gt;="&amp;BC$6,INDIRECT($F$1&amp;dbP!$D$2&amp;":"&amp;dbP!$D$2),"&lt;="&amp;BC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D309" s="1">
        <f ca="1">SUMIFS(INDIRECT($F$1&amp;$F309&amp;":"&amp;$F309),INDIRECT($F$1&amp;dbP!$D$2&amp;":"&amp;dbP!$D$2),"&gt;="&amp;BD$6,INDIRECT($F$1&amp;dbP!$D$2&amp;":"&amp;dbP!$D$2),"&lt;="&amp;BD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E309" s="1">
        <f ca="1">SUMIFS(INDIRECT($F$1&amp;$F309&amp;":"&amp;$F309),INDIRECT($F$1&amp;dbP!$D$2&amp;":"&amp;dbP!$D$2),"&gt;="&amp;BE$6,INDIRECT($F$1&amp;dbP!$D$2&amp;":"&amp;dbP!$D$2),"&lt;="&amp;BE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</row>
    <row r="310" spans="2:57" x14ac:dyDescent="0.3">
      <c r="B310" s="1">
        <f>MAX(B$218:B309)+1</f>
        <v>95</v>
      </c>
      <c r="D310" s="1">
        <f ca="1">INDIRECT($B$1&amp;Items!T$2&amp;$B310)</f>
        <v>0</v>
      </c>
      <c r="F310" s="1" t="str">
        <f ca="1">INDIRECT($B$1&amp;Items!P$2&amp;$B310)</f>
        <v>AA</v>
      </c>
      <c r="H310" s="13" t="str">
        <f ca="1">INDIRECT($B$1&amp;Items!M$2&amp;$B310)</f>
        <v>Оплата операционных расходов</v>
      </c>
      <c r="I310" s="13" t="str">
        <f ca="1">IF(INDIRECT($B$1&amp;Items!N$2&amp;$B310)="",H310,INDIRECT($B$1&amp;Items!N$2&amp;$B310))</f>
        <v>Оплата операционных расходов - блок-2</v>
      </c>
      <c r="J310" s="1" t="str">
        <f ca="1">IF(INDIRECT($B$1&amp;Items!O$2&amp;$B310)="",IF(H310&lt;&gt;I310,"  "&amp;I310,I310),"    "&amp;INDIRECT($B$1&amp;Items!O$2&amp;$B310))</f>
        <v xml:space="preserve">  Оплата операционных расходов - блок-2</v>
      </c>
      <c r="S310" s="1">
        <f ca="1">SUM($U310:INDIRECT(ADDRESS(ROW(),SUMIFS($1:$1,$5:$5,MAX($5:$5)))))</f>
        <v>1536173.6558010001</v>
      </c>
      <c r="V310" s="1">
        <f ca="1">SUMIFS(INDIRECT($F$1&amp;$F310&amp;":"&amp;$F310),INDIRECT($F$1&amp;dbP!$D$2&amp;":"&amp;dbP!$D$2),"&gt;="&amp;V$6,INDIRECT($F$1&amp;dbP!$D$2&amp;":"&amp;dbP!$D$2),"&lt;="&amp;V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47776.677000000003</v>
      </c>
      <c r="W310" s="1">
        <f ca="1">SUMIFS(INDIRECT($F$1&amp;$F310&amp;":"&amp;$F310),INDIRECT($F$1&amp;dbP!$D$2&amp;":"&amp;dbP!$D$2),"&gt;="&amp;W$6,INDIRECT($F$1&amp;dbP!$D$2&amp;":"&amp;dbP!$D$2),"&lt;="&amp;W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322305.138171</v>
      </c>
      <c r="X310" s="1">
        <f ca="1">SUMIFS(INDIRECT($F$1&amp;$F310&amp;":"&amp;$F310),INDIRECT($F$1&amp;dbP!$D$2&amp;":"&amp;dbP!$D$2),"&gt;="&amp;X$6,INDIRECT($F$1&amp;dbP!$D$2&amp;":"&amp;dbP!$D$2),"&lt;="&amp;X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322739.35063000006</v>
      </c>
      <c r="Y310" s="1">
        <f ca="1">SUMIFS(INDIRECT($F$1&amp;$F310&amp;":"&amp;$F310),INDIRECT($F$1&amp;dbP!$D$2&amp;":"&amp;dbP!$D$2),"&gt;="&amp;Y$6,INDIRECT($F$1&amp;dbP!$D$2&amp;":"&amp;dbP!$D$2),"&lt;="&amp;Y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Z310" s="1">
        <f ca="1">SUMIFS(INDIRECT($F$1&amp;$F310&amp;":"&amp;$F310),INDIRECT($F$1&amp;dbP!$D$2&amp;":"&amp;dbP!$D$2),"&gt;="&amp;Z$6,INDIRECT($F$1&amp;dbP!$D$2&amp;":"&amp;dbP!$D$2),"&lt;="&amp;Z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129730</v>
      </c>
      <c r="AA310" s="1">
        <f ca="1">SUMIFS(INDIRECT($F$1&amp;$F310&amp;":"&amp;$F310),INDIRECT($F$1&amp;dbP!$D$2&amp;":"&amp;dbP!$D$2),"&gt;="&amp;AA$6,INDIRECT($F$1&amp;dbP!$D$2&amp;":"&amp;dbP!$D$2),"&lt;="&amp;AA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153000</v>
      </c>
      <c r="AB310" s="1">
        <f ca="1">SUMIFS(INDIRECT($F$1&amp;$F310&amp;":"&amp;$F310),INDIRECT($F$1&amp;dbP!$D$2&amp;":"&amp;dbP!$D$2),"&gt;="&amp;AB$6,INDIRECT($F$1&amp;dbP!$D$2&amp;":"&amp;dbP!$D$2),"&lt;="&amp;AB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560622.49</v>
      </c>
      <c r="AC310" s="1">
        <f ca="1">SUMIFS(INDIRECT($F$1&amp;$F310&amp;":"&amp;$F310),INDIRECT($F$1&amp;dbP!$D$2&amp;":"&amp;dbP!$D$2),"&gt;="&amp;AC$6,INDIRECT($F$1&amp;dbP!$D$2&amp;":"&amp;dbP!$D$2),"&lt;="&amp;AC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D310" s="1">
        <f ca="1">SUMIFS(INDIRECT($F$1&amp;$F310&amp;":"&amp;$F310),INDIRECT($F$1&amp;dbP!$D$2&amp;":"&amp;dbP!$D$2),"&gt;="&amp;AD$6,INDIRECT($F$1&amp;dbP!$D$2&amp;":"&amp;dbP!$D$2),"&lt;="&amp;AD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E310" s="1">
        <f ca="1">SUMIFS(INDIRECT($F$1&amp;$F310&amp;":"&amp;$F310),INDIRECT($F$1&amp;dbP!$D$2&amp;":"&amp;dbP!$D$2),"&gt;="&amp;AE$6,INDIRECT($F$1&amp;dbP!$D$2&amp;":"&amp;dbP!$D$2),"&lt;="&amp;AE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F310" s="1">
        <f ca="1">SUMIFS(INDIRECT($F$1&amp;$F310&amp;":"&amp;$F310),INDIRECT($F$1&amp;dbP!$D$2&amp;":"&amp;dbP!$D$2),"&gt;="&amp;AF$6,INDIRECT($F$1&amp;dbP!$D$2&amp;":"&amp;dbP!$D$2),"&lt;="&amp;AF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G310" s="1">
        <f ca="1">SUMIFS(INDIRECT($F$1&amp;$F310&amp;":"&amp;$F310),INDIRECT($F$1&amp;dbP!$D$2&amp;":"&amp;dbP!$D$2),"&gt;="&amp;AG$6,INDIRECT($F$1&amp;dbP!$D$2&amp;":"&amp;dbP!$D$2),"&lt;="&amp;AG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H310" s="1">
        <f ca="1">SUMIFS(INDIRECT($F$1&amp;$F310&amp;":"&amp;$F310),INDIRECT($F$1&amp;dbP!$D$2&amp;":"&amp;dbP!$D$2),"&gt;="&amp;AH$6,INDIRECT($F$1&amp;dbP!$D$2&amp;":"&amp;dbP!$D$2),"&lt;="&amp;AH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I310" s="1">
        <f ca="1">SUMIFS(INDIRECT($F$1&amp;$F310&amp;":"&amp;$F310),INDIRECT($F$1&amp;dbP!$D$2&amp;":"&amp;dbP!$D$2),"&gt;="&amp;AI$6,INDIRECT($F$1&amp;dbP!$D$2&amp;":"&amp;dbP!$D$2),"&lt;="&amp;AI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J310" s="1">
        <f ca="1">SUMIFS(INDIRECT($F$1&amp;$F310&amp;":"&amp;$F310),INDIRECT($F$1&amp;dbP!$D$2&amp;":"&amp;dbP!$D$2),"&gt;="&amp;AJ$6,INDIRECT($F$1&amp;dbP!$D$2&amp;":"&amp;dbP!$D$2),"&lt;="&amp;AJ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K310" s="1">
        <f ca="1">SUMIFS(INDIRECT($F$1&amp;$F310&amp;":"&amp;$F310),INDIRECT($F$1&amp;dbP!$D$2&amp;":"&amp;dbP!$D$2),"&gt;="&amp;AK$6,INDIRECT($F$1&amp;dbP!$D$2&amp;":"&amp;dbP!$D$2),"&lt;="&amp;AK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L310" s="1">
        <f ca="1">SUMIFS(INDIRECT($F$1&amp;$F310&amp;":"&amp;$F310),INDIRECT($F$1&amp;dbP!$D$2&amp;":"&amp;dbP!$D$2),"&gt;="&amp;AL$6,INDIRECT($F$1&amp;dbP!$D$2&amp;":"&amp;dbP!$D$2),"&lt;="&amp;AL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M310" s="1">
        <f ca="1">SUMIFS(INDIRECT($F$1&amp;$F310&amp;":"&amp;$F310),INDIRECT($F$1&amp;dbP!$D$2&amp;":"&amp;dbP!$D$2),"&gt;="&amp;AM$6,INDIRECT($F$1&amp;dbP!$D$2&amp;":"&amp;dbP!$D$2),"&lt;="&amp;AM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N310" s="1">
        <f ca="1">SUMIFS(INDIRECT($F$1&amp;$F310&amp;":"&amp;$F310),INDIRECT($F$1&amp;dbP!$D$2&amp;":"&amp;dbP!$D$2),"&gt;="&amp;AN$6,INDIRECT($F$1&amp;dbP!$D$2&amp;":"&amp;dbP!$D$2),"&lt;="&amp;AN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O310" s="1">
        <f ca="1">SUMIFS(INDIRECT($F$1&amp;$F310&amp;":"&amp;$F310),INDIRECT($F$1&amp;dbP!$D$2&amp;":"&amp;dbP!$D$2),"&gt;="&amp;AO$6,INDIRECT($F$1&amp;dbP!$D$2&amp;":"&amp;dbP!$D$2),"&lt;="&amp;AO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P310" s="1">
        <f ca="1">SUMIFS(INDIRECT($F$1&amp;$F310&amp;":"&amp;$F310),INDIRECT($F$1&amp;dbP!$D$2&amp;":"&amp;dbP!$D$2),"&gt;="&amp;AP$6,INDIRECT($F$1&amp;dbP!$D$2&amp;":"&amp;dbP!$D$2),"&lt;="&amp;AP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Q310" s="1">
        <f ca="1">SUMIFS(INDIRECT($F$1&amp;$F310&amp;":"&amp;$F310),INDIRECT($F$1&amp;dbP!$D$2&amp;":"&amp;dbP!$D$2),"&gt;="&amp;AQ$6,INDIRECT($F$1&amp;dbP!$D$2&amp;":"&amp;dbP!$D$2),"&lt;="&amp;AQ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R310" s="1">
        <f ca="1">SUMIFS(INDIRECT($F$1&amp;$F310&amp;":"&amp;$F310),INDIRECT($F$1&amp;dbP!$D$2&amp;":"&amp;dbP!$D$2),"&gt;="&amp;AR$6,INDIRECT($F$1&amp;dbP!$D$2&amp;":"&amp;dbP!$D$2),"&lt;="&amp;AR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S310" s="1">
        <f ca="1">SUMIFS(INDIRECT($F$1&amp;$F310&amp;":"&amp;$F310),INDIRECT($F$1&amp;dbP!$D$2&amp;":"&amp;dbP!$D$2),"&gt;="&amp;AS$6,INDIRECT($F$1&amp;dbP!$D$2&amp;":"&amp;dbP!$D$2),"&lt;="&amp;AS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T310" s="1">
        <f ca="1">SUMIFS(INDIRECT($F$1&amp;$F310&amp;":"&amp;$F310),INDIRECT($F$1&amp;dbP!$D$2&amp;":"&amp;dbP!$D$2),"&gt;="&amp;AT$6,INDIRECT($F$1&amp;dbP!$D$2&amp;":"&amp;dbP!$D$2),"&lt;="&amp;AT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U310" s="1">
        <f ca="1">SUMIFS(INDIRECT($F$1&amp;$F310&amp;":"&amp;$F310),INDIRECT($F$1&amp;dbP!$D$2&amp;":"&amp;dbP!$D$2),"&gt;="&amp;AU$6,INDIRECT($F$1&amp;dbP!$D$2&amp;":"&amp;dbP!$D$2),"&lt;="&amp;AU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V310" s="1">
        <f ca="1">SUMIFS(INDIRECT($F$1&amp;$F310&amp;":"&amp;$F310),INDIRECT($F$1&amp;dbP!$D$2&amp;":"&amp;dbP!$D$2),"&gt;="&amp;AV$6,INDIRECT($F$1&amp;dbP!$D$2&amp;":"&amp;dbP!$D$2),"&lt;="&amp;AV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W310" s="1">
        <f ca="1">SUMIFS(INDIRECT($F$1&amp;$F310&amp;":"&amp;$F310),INDIRECT($F$1&amp;dbP!$D$2&amp;":"&amp;dbP!$D$2),"&gt;="&amp;AW$6,INDIRECT($F$1&amp;dbP!$D$2&amp;":"&amp;dbP!$D$2),"&lt;="&amp;AW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X310" s="1">
        <f ca="1">SUMIFS(INDIRECT($F$1&amp;$F310&amp;":"&amp;$F310),INDIRECT($F$1&amp;dbP!$D$2&amp;":"&amp;dbP!$D$2),"&gt;="&amp;AX$6,INDIRECT($F$1&amp;dbP!$D$2&amp;":"&amp;dbP!$D$2),"&lt;="&amp;AX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Y310" s="1">
        <f ca="1">SUMIFS(INDIRECT($F$1&amp;$F310&amp;":"&amp;$F310),INDIRECT($F$1&amp;dbP!$D$2&amp;":"&amp;dbP!$D$2),"&gt;="&amp;AY$6,INDIRECT($F$1&amp;dbP!$D$2&amp;":"&amp;dbP!$D$2),"&lt;="&amp;AY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Z310" s="1">
        <f ca="1">SUMIFS(INDIRECT($F$1&amp;$F310&amp;":"&amp;$F310),INDIRECT($F$1&amp;dbP!$D$2&amp;":"&amp;dbP!$D$2),"&gt;="&amp;AZ$6,INDIRECT($F$1&amp;dbP!$D$2&amp;":"&amp;dbP!$D$2),"&lt;="&amp;AZ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A310" s="1">
        <f ca="1">SUMIFS(INDIRECT($F$1&amp;$F310&amp;":"&amp;$F310),INDIRECT($F$1&amp;dbP!$D$2&amp;":"&amp;dbP!$D$2),"&gt;="&amp;BA$6,INDIRECT($F$1&amp;dbP!$D$2&amp;":"&amp;dbP!$D$2),"&lt;="&amp;BA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B310" s="1">
        <f ca="1">SUMIFS(INDIRECT($F$1&amp;$F310&amp;":"&amp;$F310),INDIRECT($F$1&amp;dbP!$D$2&amp;":"&amp;dbP!$D$2),"&gt;="&amp;BB$6,INDIRECT($F$1&amp;dbP!$D$2&amp;":"&amp;dbP!$D$2),"&lt;="&amp;BB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C310" s="1">
        <f ca="1">SUMIFS(INDIRECT($F$1&amp;$F310&amp;":"&amp;$F310),INDIRECT($F$1&amp;dbP!$D$2&amp;":"&amp;dbP!$D$2),"&gt;="&amp;BC$6,INDIRECT($F$1&amp;dbP!$D$2&amp;":"&amp;dbP!$D$2),"&lt;="&amp;BC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D310" s="1">
        <f ca="1">SUMIFS(INDIRECT($F$1&amp;$F310&amp;":"&amp;$F310),INDIRECT($F$1&amp;dbP!$D$2&amp;":"&amp;dbP!$D$2),"&gt;="&amp;BD$6,INDIRECT($F$1&amp;dbP!$D$2&amp;":"&amp;dbP!$D$2),"&lt;="&amp;BD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E310" s="1">
        <f ca="1">SUMIFS(INDIRECT($F$1&amp;$F310&amp;":"&amp;$F310),INDIRECT($F$1&amp;dbP!$D$2&amp;":"&amp;dbP!$D$2),"&gt;="&amp;BE$6,INDIRECT($F$1&amp;dbP!$D$2&amp;":"&amp;dbP!$D$2),"&lt;="&amp;BE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</row>
    <row r="311" spans="2:57" x14ac:dyDescent="0.3">
      <c r="B311" s="1">
        <f>MAX(B$218:B310)+1</f>
        <v>96</v>
      </c>
      <c r="D311" s="1" t="str">
        <f ca="1">INDIRECT($B$1&amp;Items!T$2&amp;$B311)</f>
        <v>CF(-)</v>
      </c>
      <c r="F311" s="1" t="str">
        <f ca="1">INDIRECT($B$1&amp;Items!P$2&amp;$B311)</f>
        <v>AA</v>
      </c>
      <c r="H311" s="13" t="str">
        <f ca="1">INDIRECT($B$1&amp;Items!M$2&amp;$B311)</f>
        <v>Оплата операционных расходов</v>
      </c>
      <c r="I311" s="13" t="str">
        <f ca="1">IF(INDIRECT($B$1&amp;Items!N$2&amp;$B311)="",H311,INDIRECT($B$1&amp;Items!N$2&amp;$B311))</f>
        <v>Оплата операционных расходов - блок-2</v>
      </c>
      <c r="J311" s="1" t="str">
        <f ca="1">IF(INDIRECT($B$1&amp;Items!O$2&amp;$B311)="",IF(H311&lt;&gt;I311,"  "&amp;I311,I311),"    "&amp;INDIRECT($B$1&amp;Items!O$2&amp;$B311))</f>
        <v xml:space="preserve">    Операционные расходы - 2-1</v>
      </c>
      <c r="S311" s="1">
        <f ca="1">SUM($U311:INDIRECT(ADDRESS(ROW(),SUMIFS($1:$1,$5:$5,MAX($5:$5)))))</f>
        <v>153000</v>
      </c>
      <c r="V311" s="1">
        <f ca="1">SUMIFS(INDIRECT($F$1&amp;$F311&amp;":"&amp;$F311),INDIRECT($F$1&amp;dbP!$D$2&amp;":"&amp;dbP!$D$2),"&gt;="&amp;V$6,INDIRECT($F$1&amp;dbP!$D$2&amp;":"&amp;dbP!$D$2),"&lt;="&amp;V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W311" s="1">
        <f ca="1">SUMIFS(INDIRECT($F$1&amp;$F311&amp;":"&amp;$F311),INDIRECT($F$1&amp;dbP!$D$2&amp;":"&amp;dbP!$D$2),"&gt;="&amp;W$6,INDIRECT($F$1&amp;dbP!$D$2&amp;":"&amp;dbP!$D$2),"&lt;="&amp;W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X311" s="1">
        <f ca="1">SUMIFS(INDIRECT($F$1&amp;$F311&amp;":"&amp;$F311),INDIRECT($F$1&amp;dbP!$D$2&amp;":"&amp;dbP!$D$2),"&gt;="&amp;X$6,INDIRECT($F$1&amp;dbP!$D$2&amp;":"&amp;dbP!$D$2),"&lt;="&amp;X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Y311" s="1">
        <f ca="1">SUMIFS(INDIRECT($F$1&amp;$F311&amp;":"&amp;$F311),INDIRECT($F$1&amp;dbP!$D$2&amp;":"&amp;dbP!$D$2),"&gt;="&amp;Y$6,INDIRECT($F$1&amp;dbP!$D$2&amp;":"&amp;dbP!$D$2),"&lt;="&amp;Y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Z311" s="1">
        <f ca="1">SUMIFS(INDIRECT($F$1&amp;$F311&amp;":"&amp;$F311),INDIRECT($F$1&amp;dbP!$D$2&amp;":"&amp;dbP!$D$2),"&gt;="&amp;Z$6,INDIRECT($F$1&amp;dbP!$D$2&amp;":"&amp;dbP!$D$2),"&lt;="&amp;Z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A311" s="1">
        <f ca="1">SUMIFS(INDIRECT($F$1&amp;$F311&amp;":"&amp;$F311),INDIRECT($F$1&amp;dbP!$D$2&amp;":"&amp;dbP!$D$2),"&gt;="&amp;AA$6,INDIRECT($F$1&amp;dbP!$D$2&amp;":"&amp;dbP!$D$2),"&lt;="&amp;AA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153000</v>
      </c>
      <c r="AB311" s="1">
        <f ca="1">SUMIFS(INDIRECT($F$1&amp;$F311&amp;":"&amp;$F311),INDIRECT($F$1&amp;dbP!$D$2&amp;":"&amp;dbP!$D$2),"&gt;="&amp;AB$6,INDIRECT($F$1&amp;dbP!$D$2&amp;":"&amp;dbP!$D$2),"&lt;="&amp;AB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C311" s="1">
        <f ca="1">SUMIFS(INDIRECT($F$1&amp;$F311&amp;":"&amp;$F311),INDIRECT($F$1&amp;dbP!$D$2&amp;":"&amp;dbP!$D$2),"&gt;="&amp;AC$6,INDIRECT($F$1&amp;dbP!$D$2&amp;":"&amp;dbP!$D$2),"&lt;="&amp;AC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D311" s="1">
        <f ca="1">SUMIFS(INDIRECT($F$1&amp;$F311&amp;":"&amp;$F311),INDIRECT($F$1&amp;dbP!$D$2&amp;":"&amp;dbP!$D$2),"&gt;="&amp;AD$6,INDIRECT($F$1&amp;dbP!$D$2&amp;":"&amp;dbP!$D$2),"&lt;="&amp;AD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E311" s="1">
        <f ca="1">SUMIFS(INDIRECT($F$1&amp;$F311&amp;":"&amp;$F311),INDIRECT($F$1&amp;dbP!$D$2&amp;":"&amp;dbP!$D$2),"&gt;="&amp;AE$6,INDIRECT($F$1&amp;dbP!$D$2&amp;":"&amp;dbP!$D$2),"&lt;="&amp;AE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F311" s="1">
        <f ca="1">SUMIFS(INDIRECT($F$1&amp;$F311&amp;":"&amp;$F311),INDIRECT($F$1&amp;dbP!$D$2&amp;":"&amp;dbP!$D$2),"&gt;="&amp;AF$6,INDIRECT($F$1&amp;dbP!$D$2&amp;":"&amp;dbP!$D$2),"&lt;="&amp;AF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G311" s="1">
        <f ca="1">SUMIFS(INDIRECT($F$1&amp;$F311&amp;":"&amp;$F311),INDIRECT($F$1&amp;dbP!$D$2&amp;":"&amp;dbP!$D$2),"&gt;="&amp;AG$6,INDIRECT($F$1&amp;dbP!$D$2&amp;":"&amp;dbP!$D$2),"&lt;="&amp;AG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H311" s="1">
        <f ca="1">SUMIFS(INDIRECT($F$1&amp;$F311&amp;":"&amp;$F311),INDIRECT($F$1&amp;dbP!$D$2&amp;":"&amp;dbP!$D$2),"&gt;="&amp;AH$6,INDIRECT($F$1&amp;dbP!$D$2&amp;":"&amp;dbP!$D$2),"&lt;="&amp;AH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I311" s="1">
        <f ca="1">SUMIFS(INDIRECT($F$1&amp;$F311&amp;":"&amp;$F311),INDIRECT($F$1&amp;dbP!$D$2&amp;":"&amp;dbP!$D$2),"&gt;="&amp;AI$6,INDIRECT($F$1&amp;dbP!$D$2&amp;":"&amp;dbP!$D$2),"&lt;="&amp;AI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J311" s="1">
        <f ca="1">SUMIFS(INDIRECT($F$1&amp;$F311&amp;":"&amp;$F311),INDIRECT($F$1&amp;dbP!$D$2&amp;":"&amp;dbP!$D$2),"&gt;="&amp;AJ$6,INDIRECT($F$1&amp;dbP!$D$2&amp;":"&amp;dbP!$D$2),"&lt;="&amp;AJ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K311" s="1">
        <f ca="1">SUMIFS(INDIRECT($F$1&amp;$F311&amp;":"&amp;$F311),INDIRECT($F$1&amp;dbP!$D$2&amp;":"&amp;dbP!$D$2),"&gt;="&amp;AK$6,INDIRECT($F$1&amp;dbP!$D$2&amp;":"&amp;dbP!$D$2),"&lt;="&amp;AK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L311" s="1">
        <f ca="1">SUMIFS(INDIRECT($F$1&amp;$F311&amp;":"&amp;$F311),INDIRECT($F$1&amp;dbP!$D$2&amp;":"&amp;dbP!$D$2),"&gt;="&amp;AL$6,INDIRECT($F$1&amp;dbP!$D$2&amp;":"&amp;dbP!$D$2),"&lt;="&amp;AL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M311" s="1">
        <f ca="1">SUMIFS(INDIRECT($F$1&amp;$F311&amp;":"&amp;$F311),INDIRECT($F$1&amp;dbP!$D$2&amp;":"&amp;dbP!$D$2),"&gt;="&amp;AM$6,INDIRECT($F$1&amp;dbP!$D$2&amp;":"&amp;dbP!$D$2),"&lt;="&amp;AM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N311" s="1">
        <f ca="1">SUMIFS(INDIRECT($F$1&amp;$F311&amp;":"&amp;$F311),INDIRECT($F$1&amp;dbP!$D$2&amp;":"&amp;dbP!$D$2),"&gt;="&amp;AN$6,INDIRECT($F$1&amp;dbP!$D$2&amp;":"&amp;dbP!$D$2),"&lt;="&amp;AN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O311" s="1">
        <f ca="1">SUMIFS(INDIRECT($F$1&amp;$F311&amp;":"&amp;$F311),INDIRECT($F$1&amp;dbP!$D$2&amp;":"&amp;dbP!$D$2),"&gt;="&amp;AO$6,INDIRECT($F$1&amp;dbP!$D$2&amp;":"&amp;dbP!$D$2),"&lt;="&amp;AO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P311" s="1">
        <f ca="1">SUMIFS(INDIRECT($F$1&amp;$F311&amp;":"&amp;$F311),INDIRECT($F$1&amp;dbP!$D$2&amp;":"&amp;dbP!$D$2),"&gt;="&amp;AP$6,INDIRECT($F$1&amp;dbP!$D$2&amp;":"&amp;dbP!$D$2),"&lt;="&amp;AP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Q311" s="1">
        <f ca="1">SUMIFS(INDIRECT($F$1&amp;$F311&amp;":"&amp;$F311),INDIRECT($F$1&amp;dbP!$D$2&amp;":"&amp;dbP!$D$2),"&gt;="&amp;AQ$6,INDIRECT($F$1&amp;dbP!$D$2&amp;":"&amp;dbP!$D$2),"&lt;="&amp;AQ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R311" s="1">
        <f ca="1">SUMIFS(INDIRECT($F$1&amp;$F311&amp;":"&amp;$F311),INDIRECT($F$1&amp;dbP!$D$2&amp;":"&amp;dbP!$D$2),"&gt;="&amp;AR$6,INDIRECT($F$1&amp;dbP!$D$2&amp;":"&amp;dbP!$D$2),"&lt;="&amp;AR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S311" s="1">
        <f ca="1">SUMIFS(INDIRECT($F$1&amp;$F311&amp;":"&amp;$F311),INDIRECT($F$1&amp;dbP!$D$2&amp;":"&amp;dbP!$D$2),"&gt;="&amp;AS$6,INDIRECT($F$1&amp;dbP!$D$2&amp;":"&amp;dbP!$D$2),"&lt;="&amp;AS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T311" s="1">
        <f ca="1">SUMIFS(INDIRECT($F$1&amp;$F311&amp;":"&amp;$F311),INDIRECT($F$1&amp;dbP!$D$2&amp;":"&amp;dbP!$D$2),"&gt;="&amp;AT$6,INDIRECT($F$1&amp;dbP!$D$2&amp;":"&amp;dbP!$D$2),"&lt;="&amp;AT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U311" s="1">
        <f ca="1">SUMIFS(INDIRECT($F$1&amp;$F311&amp;":"&amp;$F311),INDIRECT($F$1&amp;dbP!$D$2&amp;":"&amp;dbP!$D$2),"&gt;="&amp;AU$6,INDIRECT($F$1&amp;dbP!$D$2&amp;":"&amp;dbP!$D$2),"&lt;="&amp;AU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V311" s="1">
        <f ca="1">SUMIFS(INDIRECT($F$1&amp;$F311&amp;":"&amp;$F311),INDIRECT($F$1&amp;dbP!$D$2&amp;":"&amp;dbP!$D$2),"&gt;="&amp;AV$6,INDIRECT($F$1&amp;dbP!$D$2&amp;":"&amp;dbP!$D$2),"&lt;="&amp;AV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W311" s="1">
        <f ca="1">SUMIFS(INDIRECT($F$1&amp;$F311&amp;":"&amp;$F311),INDIRECT($F$1&amp;dbP!$D$2&amp;":"&amp;dbP!$D$2),"&gt;="&amp;AW$6,INDIRECT($F$1&amp;dbP!$D$2&amp;":"&amp;dbP!$D$2),"&lt;="&amp;AW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X311" s="1">
        <f ca="1">SUMIFS(INDIRECT($F$1&amp;$F311&amp;":"&amp;$F311),INDIRECT($F$1&amp;dbP!$D$2&amp;":"&amp;dbP!$D$2),"&gt;="&amp;AX$6,INDIRECT($F$1&amp;dbP!$D$2&amp;":"&amp;dbP!$D$2),"&lt;="&amp;AX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Y311" s="1">
        <f ca="1">SUMIFS(INDIRECT($F$1&amp;$F311&amp;":"&amp;$F311),INDIRECT($F$1&amp;dbP!$D$2&amp;":"&amp;dbP!$D$2),"&gt;="&amp;AY$6,INDIRECT($F$1&amp;dbP!$D$2&amp;":"&amp;dbP!$D$2),"&lt;="&amp;AY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Z311" s="1">
        <f ca="1">SUMIFS(INDIRECT($F$1&amp;$F311&amp;":"&amp;$F311),INDIRECT($F$1&amp;dbP!$D$2&amp;":"&amp;dbP!$D$2),"&gt;="&amp;AZ$6,INDIRECT($F$1&amp;dbP!$D$2&amp;":"&amp;dbP!$D$2),"&lt;="&amp;AZ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A311" s="1">
        <f ca="1">SUMIFS(INDIRECT($F$1&amp;$F311&amp;":"&amp;$F311),INDIRECT($F$1&amp;dbP!$D$2&amp;":"&amp;dbP!$D$2),"&gt;="&amp;BA$6,INDIRECT($F$1&amp;dbP!$D$2&amp;":"&amp;dbP!$D$2),"&lt;="&amp;BA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B311" s="1">
        <f ca="1">SUMIFS(INDIRECT($F$1&amp;$F311&amp;":"&amp;$F311),INDIRECT($F$1&amp;dbP!$D$2&amp;":"&amp;dbP!$D$2),"&gt;="&amp;BB$6,INDIRECT($F$1&amp;dbP!$D$2&amp;":"&amp;dbP!$D$2),"&lt;="&amp;BB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C311" s="1">
        <f ca="1">SUMIFS(INDIRECT($F$1&amp;$F311&amp;":"&amp;$F311),INDIRECT($F$1&amp;dbP!$D$2&amp;":"&amp;dbP!$D$2),"&gt;="&amp;BC$6,INDIRECT($F$1&amp;dbP!$D$2&amp;":"&amp;dbP!$D$2),"&lt;="&amp;BC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D311" s="1">
        <f ca="1">SUMIFS(INDIRECT($F$1&amp;$F311&amp;":"&amp;$F311),INDIRECT($F$1&amp;dbP!$D$2&amp;":"&amp;dbP!$D$2),"&gt;="&amp;BD$6,INDIRECT($F$1&amp;dbP!$D$2&amp;":"&amp;dbP!$D$2),"&lt;="&amp;BD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E311" s="1">
        <f ca="1">SUMIFS(INDIRECT($F$1&amp;$F311&amp;":"&amp;$F311),INDIRECT($F$1&amp;dbP!$D$2&amp;":"&amp;dbP!$D$2),"&gt;="&amp;BE$6,INDIRECT($F$1&amp;dbP!$D$2&amp;":"&amp;dbP!$D$2),"&lt;="&amp;BE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</row>
    <row r="312" spans="2:57" x14ac:dyDescent="0.3">
      <c r="B312" s="1">
        <f>MAX(B$218:B311)+1</f>
        <v>97</v>
      </c>
      <c r="D312" s="1" t="str">
        <f ca="1">INDIRECT($B$1&amp;Items!T$2&amp;$B312)</f>
        <v>CF(-)</v>
      </c>
      <c r="F312" s="1" t="str">
        <f ca="1">INDIRECT($B$1&amp;Items!P$2&amp;$B312)</f>
        <v>AA</v>
      </c>
      <c r="H312" s="13" t="str">
        <f ca="1">INDIRECT($B$1&amp;Items!M$2&amp;$B312)</f>
        <v>Оплата операционных расходов</v>
      </c>
      <c r="I312" s="13" t="str">
        <f ca="1">IF(INDIRECT($B$1&amp;Items!N$2&amp;$B312)="",H312,INDIRECT($B$1&amp;Items!N$2&amp;$B312))</f>
        <v>Оплата операционных расходов - блок-2</v>
      </c>
      <c r="J312" s="1" t="str">
        <f ca="1">IF(INDIRECT($B$1&amp;Items!O$2&amp;$B312)="",IF(H312&lt;&gt;I312,"  "&amp;I312,I312),"    "&amp;INDIRECT($B$1&amp;Items!O$2&amp;$B312))</f>
        <v xml:space="preserve">    Операционные расходы - 2-2</v>
      </c>
      <c r="S312" s="1">
        <f ca="1">SUM($U312:INDIRECT(ADDRESS(ROW(),SUMIFS($1:$1,$5:$5,MAX($5:$5)))))</f>
        <v>88000</v>
      </c>
      <c r="V312" s="1">
        <f ca="1">SUMIFS(INDIRECT($F$1&amp;$F312&amp;":"&amp;$F312),INDIRECT($F$1&amp;dbP!$D$2&amp;":"&amp;dbP!$D$2),"&gt;="&amp;V$6,INDIRECT($F$1&amp;dbP!$D$2&amp;":"&amp;dbP!$D$2),"&lt;="&amp;V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W312" s="1">
        <f ca="1">SUMIFS(INDIRECT($F$1&amp;$F312&amp;":"&amp;$F312),INDIRECT($F$1&amp;dbP!$D$2&amp;":"&amp;dbP!$D$2),"&gt;="&amp;W$6,INDIRECT($F$1&amp;dbP!$D$2&amp;":"&amp;dbP!$D$2),"&lt;="&amp;W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X312" s="1">
        <f ca="1">SUMIFS(INDIRECT($F$1&amp;$F312&amp;":"&amp;$F312),INDIRECT($F$1&amp;dbP!$D$2&amp;":"&amp;dbP!$D$2),"&gt;="&amp;X$6,INDIRECT($F$1&amp;dbP!$D$2&amp;":"&amp;dbP!$D$2),"&lt;="&amp;X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Y312" s="1">
        <f ca="1">SUMIFS(INDIRECT($F$1&amp;$F312&amp;":"&amp;$F312),INDIRECT($F$1&amp;dbP!$D$2&amp;":"&amp;dbP!$D$2),"&gt;="&amp;Y$6,INDIRECT($F$1&amp;dbP!$D$2&amp;":"&amp;dbP!$D$2),"&lt;="&amp;Y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Z312" s="1">
        <f ca="1">SUMIFS(INDIRECT($F$1&amp;$F312&amp;":"&amp;$F312),INDIRECT($F$1&amp;dbP!$D$2&amp;":"&amp;dbP!$D$2),"&gt;="&amp;Z$6,INDIRECT($F$1&amp;dbP!$D$2&amp;":"&amp;dbP!$D$2),"&lt;="&amp;Z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88000</v>
      </c>
      <c r="AA312" s="1">
        <f ca="1">SUMIFS(INDIRECT($F$1&amp;$F312&amp;":"&amp;$F312),INDIRECT($F$1&amp;dbP!$D$2&amp;":"&amp;dbP!$D$2),"&gt;="&amp;AA$6,INDIRECT($F$1&amp;dbP!$D$2&amp;":"&amp;dbP!$D$2),"&lt;="&amp;AA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B312" s="1">
        <f ca="1">SUMIFS(INDIRECT($F$1&amp;$F312&amp;":"&amp;$F312),INDIRECT($F$1&amp;dbP!$D$2&amp;":"&amp;dbP!$D$2),"&gt;="&amp;AB$6,INDIRECT($F$1&amp;dbP!$D$2&amp;":"&amp;dbP!$D$2),"&lt;="&amp;AB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C312" s="1">
        <f ca="1">SUMIFS(INDIRECT($F$1&amp;$F312&amp;":"&amp;$F312),INDIRECT($F$1&amp;dbP!$D$2&amp;":"&amp;dbP!$D$2),"&gt;="&amp;AC$6,INDIRECT($F$1&amp;dbP!$D$2&amp;":"&amp;dbP!$D$2),"&lt;="&amp;AC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D312" s="1">
        <f ca="1">SUMIFS(INDIRECT($F$1&amp;$F312&amp;":"&amp;$F312),INDIRECT($F$1&amp;dbP!$D$2&amp;":"&amp;dbP!$D$2),"&gt;="&amp;AD$6,INDIRECT($F$1&amp;dbP!$D$2&amp;":"&amp;dbP!$D$2),"&lt;="&amp;AD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E312" s="1">
        <f ca="1">SUMIFS(INDIRECT($F$1&amp;$F312&amp;":"&amp;$F312),INDIRECT($F$1&amp;dbP!$D$2&amp;":"&amp;dbP!$D$2),"&gt;="&amp;AE$6,INDIRECT($F$1&amp;dbP!$D$2&amp;":"&amp;dbP!$D$2),"&lt;="&amp;AE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F312" s="1">
        <f ca="1">SUMIFS(INDIRECT($F$1&amp;$F312&amp;":"&amp;$F312),INDIRECT($F$1&amp;dbP!$D$2&amp;":"&amp;dbP!$D$2),"&gt;="&amp;AF$6,INDIRECT($F$1&amp;dbP!$D$2&amp;":"&amp;dbP!$D$2),"&lt;="&amp;AF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G312" s="1">
        <f ca="1">SUMIFS(INDIRECT($F$1&amp;$F312&amp;":"&amp;$F312),INDIRECT($F$1&amp;dbP!$D$2&amp;":"&amp;dbP!$D$2),"&gt;="&amp;AG$6,INDIRECT($F$1&amp;dbP!$D$2&amp;":"&amp;dbP!$D$2),"&lt;="&amp;AG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H312" s="1">
        <f ca="1">SUMIFS(INDIRECT($F$1&amp;$F312&amp;":"&amp;$F312),INDIRECT($F$1&amp;dbP!$D$2&amp;":"&amp;dbP!$D$2),"&gt;="&amp;AH$6,INDIRECT($F$1&amp;dbP!$D$2&amp;":"&amp;dbP!$D$2),"&lt;="&amp;AH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I312" s="1">
        <f ca="1">SUMIFS(INDIRECT($F$1&amp;$F312&amp;":"&amp;$F312),INDIRECT($F$1&amp;dbP!$D$2&amp;":"&amp;dbP!$D$2),"&gt;="&amp;AI$6,INDIRECT($F$1&amp;dbP!$D$2&amp;":"&amp;dbP!$D$2),"&lt;="&amp;AI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J312" s="1">
        <f ca="1">SUMIFS(INDIRECT($F$1&amp;$F312&amp;":"&amp;$F312),INDIRECT($F$1&amp;dbP!$D$2&amp;":"&amp;dbP!$D$2),"&gt;="&amp;AJ$6,INDIRECT($F$1&amp;dbP!$D$2&amp;":"&amp;dbP!$D$2),"&lt;="&amp;AJ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K312" s="1">
        <f ca="1">SUMIFS(INDIRECT($F$1&amp;$F312&amp;":"&amp;$F312),INDIRECT($F$1&amp;dbP!$D$2&amp;":"&amp;dbP!$D$2),"&gt;="&amp;AK$6,INDIRECT($F$1&amp;dbP!$D$2&amp;":"&amp;dbP!$D$2),"&lt;="&amp;AK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L312" s="1">
        <f ca="1">SUMIFS(INDIRECT($F$1&amp;$F312&amp;":"&amp;$F312),INDIRECT($F$1&amp;dbP!$D$2&amp;":"&amp;dbP!$D$2),"&gt;="&amp;AL$6,INDIRECT($F$1&amp;dbP!$D$2&amp;":"&amp;dbP!$D$2),"&lt;="&amp;AL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M312" s="1">
        <f ca="1">SUMIFS(INDIRECT($F$1&amp;$F312&amp;":"&amp;$F312),INDIRECT($F$1&amp;dbP!$D$2&amp;":"&amp;dbP!$D$2),"&gt;="&amp;AM$6,INDIRECT($F$1&amp;dbP!$D$2&amp;":"&amp;dbP!$D$2),"&lt;="&amp;AM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N312" s="1">
        <f ca="1">SUMIFS(INDIRECT($F$1&amp;$F312&amp;":"&amp;$F312),INDIRECT($F$1&amp;dbP!$D$2&amp;":"&amp;dbP!$D$2),"&gt;="&amp;AN$6,INDIRECT($F$1&amp;dbP!$D$2&amp;":"&amp;dbP!$D$2),"&lt;="&amp;AN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O312" s="1">
        <f ca="1">SUMIFS(INDIRECT($F$1&amp;$F312&amp;":"&amp;$F312),INDIRECT($F$1&amp;dbP!$D$2&amp;":"&amp;dbP!$D$2),"&gt;="&amp;AO$6,INDIRECT($F$1&amp;dbP!$D$2&amp;":"&amp;dbP!$D$2),"&lt;="&amp;AO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P312" s="1">
        <f ca="1">SUMIFS(INDIRECT($F$1&amp;$F312&amp;":"&amp;$F312),INDIRECT($F$1&amp;dbP!$D$2&amp;":"&amp;dbP!$D$2),"&gt;="&amp;AP$6,INDIRECT($F$1&amp;dbP!$D$2&amp;":"&amp;dbP!$D$2),"&lt;="&amp;AP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Q312" s="1">
        <f ca="1">SUMIFS(INDIRECT($F$1&amp;$F312&amp;":"&amp;$F312),INDIRECT($F$1&amp;dbP!$D$2&amp;":"&amp;dbP!$D$2),"&gt;="&amp;AQ$6,INDIRECT($F$1&amp;dbP!$D$2&amp;":"&amp;dbP!$D$2),"&lt;="&amp;AQ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R312" s="1">
        <f ca="1">SUMIFS(INDIRECT($F$1&amp;$F312&amp;":"&amp;$F312),INDIRECT($F$1&amp;dbP!$D$2&amp;":"&amp;dbP!$D$2),"&gt;="&amp;AR$6,INDIRECT($F$1&amp;dbP!$D$2&amp;":"&amp;dbP!$D$2),"&lt;="&amp;AR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S312" s="1">
        <f ca="1">SUMIFS(INDIRECT($F$1&amp;$F312&amp;":"&amp;$F312),INDIRECT($F$1&amp;dbP!$D$2&amp;":"&amp;dbP!$D$2),"&gt;="&amp;AS$6,INDIRECT($F$1&amp;dbP!$D$2&amp;":"&amp;dbP!$D$2),"&lt;="&amp;AS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T312" s="1">
        <f ca="1">SUMIFS(INDIRECT($F$1&amp;$F312&amp;":"&amp;$F312),INDIRECT($F$1&amp;dbP!$D$2&amp;":"&amp;dbP!$D$2),"&gt;="&amp;AT$6,INDIRECT($F$1&amp;dbP!$D$2&amp;":"&amp;dbP!$D$2),"&lt;="&amp;AT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U312" s="1">
        <f ca="1">SUMIFS(INDIRECT($F$1&amp;$F312&amp;":"&amp;$F312),INDIRECT($F$1&amp;dbP!$D$2&amp;":"&amp;dbP!$D$2),"&gt;="&amp;AU$6,INDIRECT($F$1&amp;dbP!$D$2&amp;":"&amp;dbP!$D$2),"&lt;="&amp;AU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V312" s="1">
        <f ca="1">SUMIFS(INDIRECT($F$1&amp;$F312&amp;":"&amp;$F312),INDIRECT($F$1&amp;dbP!$D$2&amp;":"&amp;dbP!$D$2),"&gt;="&amp;AV$6,INDIRECT($F$1&amp;dbP!$D$2&amp;":"&amp;dbP!$D$2),"&lt;="&amp;AV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W312" s="1">
        <f ca="1">SUMIFS(INDIRECT($F$1&amp;$F312&amp;":"&amp;$F312),INDIRECT($F$1&amp;dbP!$D$2&amp;":"&amp;dbP!$D$2),"&gt;="&amp;AW$6,INDIRECT($F$1&amp;dbP!$D$2&amp;":"&amp;dbP!$D$2),"&lt;="&amp;AW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X312" s="1">
        <f ca="1">SUMIFS(INDIRECT($F$1&amp;$F312&amp;":"&amp;$F312),INDIRECT($F$1&amp;dbP!$D$2&amp;":"&amp;dbP!$D$2),"&gt;="&amp;AX$6,INDIRECT($F$1&amp;dbP!$D$2&amp;":"&amp;dbP!$D$2),"&lt;="&amp;AX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Y312" s="1">
        <f ca="1">SUMIFS(INDIRECT($F$1&amp;$F312&amp;":"&amp;$F312),INDIRECT($F$1&amp;dbP!$D$2&amp;":"&amp;dbP!$D$2),"&gt;="&amp;AY$6,INDIRECT($F$1&amp;dbP!$D$2&amp;":"&amp;dbP!$D$2),"&lt;="&amp;AY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Z312" s="1">
        <f ca="1">SUMIFS(INDIRECT($F$1&amp;$F312&amp;":"&amp;$F312),INDIRECT($F$1&amp;dbP!$D$2&amp;":"&amp;dbP!$D$2),"&gt;="&amp;AZ$6,INDIRECT($F$1&amp;dbP!$D$2&amp;":"&amp;dbP!$D$2),"&lt;="&amp;AZ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A312" s="1">
        <f ca="1">SUMIFS(INDIRECT($F$1&amp;$F312&amp;":"&amp;$F312),INDIRECT($F$1&amp;dbP!$D$2&amp;":"&amp;dbP!$D$2),"&gt;="&amp;BA$6,INDIRECT($F$1&amp;dbP!$D$2&amp;":"&amp;dbP!$D$2),"&lt;="&amp;BA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B312" s="1">
        <f ca="1">SUMIFS(INDIRECT($F$1&amp;$F312&amp;":"&amp;$F312),INDIRECT($F$1&amp;dbP!$D$2&amp;":"&amp;dbP!$D$2),"&gt;="&amp;BB$6,INDIRECT($F$1&amp;dbP!$D$2&amp;":"&amp;dbP!$D$2),"&lt;="&amp;BB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C312" s="1">
        <f ca="1">SUMIFS(INDIRECT($F$1&amp;$F312&amp;":"&amp;$F312),INDIRECT($F$1&amp;dbP!$D$2&amp;":"&amp;dbP!$D$2),"&gt;="&amp;BC$6,INDIRECT($F$1&amp;dbP!$D$2&amp;":"&amp;dbP!$D$2),"&lt;="&amp;BC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D312" s="1">
        <f ca="1">SUMIFS(INDIRECT($F$1&amp;$F312&amp;":"&amp;$F312),INDIRECT($F$1&amp;dbP!$D$2&amp;":"&amp;dbP!$D$2),"&gt;="&amp;BD$6,INDIRECT($F$1&amp;dbP!$D$2&amp;":"&amp;dbP!$D$2),"&lt;="&amp;BD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E312" s="1">
        <f ca="1">SUMIFS(INDIRECT($F$1&amp;$F312&amp;":"&amp;$F312),INDIRECT($F$1&amp;dbP!$D$2&amp;":"&amp;dbP!$D$2),"&gt;="&amp;BE$6,INDIRECT($F$1&amp;dbP!$D$2&amp;":"&amp;dbP!$D$2),"&lt;="&amp;BE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</row>
    <row r="313" spans="2:57" x14ac:dyDescent="0.3">
      <c r="B313" s="1">
        <f>MAX(B$218:B312)+1</f>
        <v>98</v>
      </c>
      <c r="D313" s="1" t="str">
        <f ca="1">INDIRECT($B$1&amp;Items!T$2&amp;$B313)</f>
        <v>CF(-)</v>
      </c>
      <c r="F313" s="1" t="str">
        <f ca="1">INDIRECT($B$1&amp;Items!P$2&amp;$B313)</f>
        <v>AA</v>
      </c>
      <c r="H313" s="13" t="str">
        <f ca="1">INDIRECT($B$1&amp;Items!M$2&amp;$B313)</f>
        <v>Оплата операционных расходов</v>
      </c>
      <c r="I313" s="13" t="str">
        <f ca="1">IF(INDIRECT($B$1&amp;Items!N$2&amp;$B313)="",H313,INDIRECT($B$1&amp;Items!N$2&amp;$B313))</f>
        <v>Оплата операционных расходов - блок-2</v>
      </c>
      <c r="J313" s="1" t="str">
        <f ca="1">IF(INDIRECT($B$1&amp;Items!O$2&amp;$B313)="",IF(H313&lt;&gt;I313,"  "&amp;I313,I313),"    "&amp;INDIRECT($B$1&amp;Items!O$2&amp;$B313))</f>
        <v xml:space="preserve">    Операционные расходы - 2-3</v>
      </c>
      <c r="S313" s="1">
        <f ca="1">SUM($U313:INDIRECT(ADDRESS(ROW(),SUMIFS($1:$1,$5:$5,MAX($5:$5)))))</f>
        <v>41730</v>
      </c>
      <c r="V313" s="1">
        <f ca="1">SUMIFS(INDIRECT($F$1&amp;$F313&amp;":"&amp;$F313),INDIRECT($F$1&amp;dbP!$D$2&amp;":"&amp;dbP!$D$2),"&gt;="&amp;V$6,INDIRECT($F$1&amp;dbP!$D$2&amp;":"&amp;dbP!$D$2),"&lt;="&amp;V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W313" s="1">
        <f ca="1">SUMIFS(INDIRECT($F$1&amp;$F313&amp;":"&amp;$F313),INDIRECT($F$1&amp;dbP!$D$2&amp;":"&amp;dbP!$D$2),"&gt;="&amp;W$6,INDIRECT($F$1&amp;dbP!$D$2&amp;":"&amp;dbP!$D$2),"&lt;="&amp;W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X313" s="1">
        <f ca="1">SUMIFS(INDIRECT($F$1&amp;$F313&amp;":"&amp;$F313),INDIRECT($F$1&amp;dbP!$D$2&amp;":"&amp;dbP!$D$2),"&gt;="&amp;X$6,INDIRECT($F$1&amp;dbP!$D$2&amp;":"&amp;dbP!$D$2),"&lt;="&amp;X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Y313" s="1">
        <f ca="1">SUMIFS(INDIRECT($F$1&amp;$F313&amp;":"&amp;$F313),INDIRECT($F$1&amp;dbP!$D$2&amp;":"&amp;dbP!$D$2),"&gt;="&amp;Y$6,INDIRECT($F$1&amp;dbP!$D$2&amp;":"&amp;dbP!$D$2),"&lt;="&amp;Y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Z313" s="1">
        <f ca="1">SUMIFS(INDIRECT($F$1&amp;$F313&amp;":"&amp;$F313),INDIRECT($F$1&amp;dbP!$D$2&amp;":"&amp;dbP!$D$2),"&gt;="&amp;Z$6,INDIRECT($F$1&amp;dbP!$D$2&amp;":"&amp;dbP!$D$2),"&lt;="&amp;Z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41730</v>
      </c>
      <c r="AA313" s="1">
        <f ca="1">SUMIFS(INDIRECT($F$1&amp;$F313&amp;":"&amp;$F313),INDIRECT($F$1&amp;dbP!$D$2&amp;":"&amp;dbP!$D$2),"&gt;="&amp;AA$6,INDIRECT($F$1&amp;dbP!$D$2&amp;":"&amp;dbP!$D$2),"&lt;="&amp;AA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B313" s="1">
        <f ca="1">SUMIFS(INDIRECT($F$1&amp;$F313&amp;":"&amp;$F313),INDIRECT($F$1&amp;dbP!$D$2&amp;":"&amp;dbP!$D$2),"&gt;="&amp;AB$6,INDIRECT($F$1&amp;dbP!$D$2&amp;":"&amp;dbP!$D$2),"&lt;="&amp;AB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C313" s="1">
        <f ca="1">SUMIFS(INDIRECT($F$1&amp;$F313&amp;":"&amp;$F313),INDIRECT($F$1&amp;dbP!$D$2&amp;":"&amp;dbP!$D$2),"&gt;="&amp;AC$6,INDIRECT($F$1&amp;dbP!$D$2&amp;":"&amp;dbP!$D$2),"&lt;="&amp;AC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D313" s="1">
        <f ca="1">SUMIFS(INDIRECT($F$1&amp;$F313&amp;":"&amp;$F313),INDIRECT($F$1&amp;dbP!$D$2&amp;":"&amp;dbP!$D$2),"&gt;="&amp;AD$6,INDIRECT($F$1&amp;dbP!$D$2&amp;":"&amp;dbP!$D$2),"&lt;="&amp;AD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E313" s="1">
        <f ca="1">SUMIFS(INDIRECT($F$1&amp;$F313&amp;":"&amp;$F313),INDIRECT($F$1&amp;dbP!$D$2&amp;":"&amp;dbP!$D$2),"&gt;="&amp;AE$6,INDIRECT($F$1&amp;dbP!$D$2&amp;":"&amp;dbP!$D$2),"&lt;="&amp;AE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F313" s="1">
        <f ca="1">SUMIFS(INDIRECT($F$1&amp;$F313&amp;":"&amp;$F313),INDIRECT($F$1&amp;dbP!$D$2&amp;":"&amp;dbP!$D$2),"&gt;="&amp;AF$6,INDIRECT($F$1&amp;dbP!$D$2&amp;":"&amp;dbP!$D$2),"&lt;="&amp;AF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G313" s="1">
        <f ca="1">SUMIFS(INDIRECT($F$1&amp;$F313&amp;":"&amp;$F313),INDIRECT($F$1&amp;dbP!$D$2&amp;":"&amp;dbP!$D$2),"&gt;="&amp;AG$6,INDIRECT($F$1&amp;dbP!$D$2&amp;":"&amp;dbP!$D$2),"&lt;="&amp;AG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H313" s="1">
        <f ca="1">SUMIFS(INDIRECT($F$1&amp;$F313&amp;":"&amp;$F313),INDIRECT($F$1&amp;dbP!$D$2&amp;":"&amp;dbP!$D$2),"&gt;="&amp;AH$6,INDIRECT($F$1&amp;dbP!$D$2&amp;":"&amp;dbP!$D$2),"&lt;="&amp;AH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I313" s="1">
        <f ca="1">SUMIFS(INDIRECT($F$1&amp;$F313&amp;":"&amp;$F313),INDIRECT($F$1&amp;dbP!$D$2&amp;":"&amp;dbP!$D$2),"&gt;="&amp;AI$6,INDIRECT($F$1&amp;dbP!$D$2&amp;":"&amp;dbP!$D$2),"&lt;="&amp;AI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J313" s="1">
        <f ca="1">SUMIFS(INDIRECT($F$1&amp;$F313&amp;":"&amp;$F313),INDIRECT($F$1&amp;dbP!$D$2&amp;":"&amp;dbP!$D$2),"&gt;="&amp;AJ$6,INDIRECT($F$1&amp;dbP!$D$2&amp;":"&amp;dbP!$D$2),"&lt;="&amp;AJ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K313" s="1">
        <f ca="1">SUMIFS(INDIRECT($F$1&amp;$F313&amp;":"&amp;$F313),INDIRECT($F$1&amp;dbP!$D$2&amp;":"&amp;dbP!$D$2),"&gt;="&amp;AK$6,INDIRECT($F$1&amp;dbP!$D$2&amp;":"&amp;dbP!$D$2),"&lt;="&amp;AK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L313" s="1">
        <f ca="1">SUMIFS(INDIRECT($F$1&amp;$F313&amp;":"&amp;$F313),INDIRECT($F$1&amp;dbP!$D$2&amp;":"&amp;dbP!$D$2),"&gt;="&amp;AL$6,INDIRECT($F$1&amp;dbP!$D$2&amp;":"&amp;dbP!$D$2),"&lt;="&amp;AL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M313" s="1">
        <f ca="1">SUMIFS(INDIRECT($F$1&amp;$F313&amp;":"&amp;$F313),INDIRECT($F$1&amp;dbP!$D$2&amp;":"&amp;dbP!$D$2),"&gt;="&amp;AM$6,INDIRECT($F$1&amp;dbP!$D$2&amp;":"&amp;dbP!$D$2),"&lt;="&amp;AM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N313" s="1">
        <f ca="1">SUMIFS(INDIRECT($F$1&amp;$F313&amp;":"&amp;$F313),INDIRECT($F$1&amp;dbP!$D$2&amp;":"&amp;dbP!$D$2),"&gt;="&amp;AN$6,INDIRECT($F$1&amp;dbP!$D$2&amp;":"&amp;dbP!$D$2),"&lt;="&amp;AN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O313" s="1">
        <f ca="1">SUMIFS(INDIRECT($F$1&amp;$F313&amp;":"&amp;$F313),INDIRECT($F$1&amp;dbP!$D$2&amp;":"&amp;dbP!$D$2),"&gt;="&amp;AO$6,INDIRECT($F$1&amp;dbP!$D$2&amp;":"&amp;dbP!$D$2),"&lt;="&amp;AO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P313" s="1">
        <f ca="1">SUMIFS(INDIRECT($F$1&amp;$F313&amp;":"&amp;$F313),INDIRECT($F$1&amp;dbP!$D$2&amp;":"&amp;dbP!$D$2),"&gt;="&amp;AP$6,INDIRECT($F$1&amp;dbP!$D$2&amp;":"&amp;dbP!$D$2),"&lt;="&amp;AP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Q313" s="1">
        <f ca="1">SUMIFS(INDIRECT($F$1&amp;$F313&amp;":"&amp;$F313),INDIRECT($F$1&amp;dbP!$D$2&amp;":"&amp;dbP!$D$2),"&gt;="&amp;AQ$6,INDIRECT($F$1&amp;dbP!$D$2&amp;":"&amp;dbP!$D$2),"&lt;="&amp;AQ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R313" s="1">
        <f ca="1">SUMIFS(INDIRECT($F$1&amp;$F313&amp;":"&amp;$F313),INDIRECT($F$1&amp;dbP!$D$2&amp;":"&amp;dbP!$D$2),"&gt;="&amp;AR$6,INDIRECT($F$1&amp;dbP!$D$2&amp;":"&amp;dbP!$D$2),"&lt;="&amp;AR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S313" s="1">
        <f ca="1">SUMIFS(INDIRECT($F$1&amp;$F313&amp;":"&amp;$F313),INDIRECT($F$1&amp;dbP!$D$2&amp;":"&amp;dbP!$D$2),"&gt;="&amp;AS$6,INDIRECT($F$1&amp;dbP!$D$2&amp;":"&amp;dbP!$D$2),"&lt;="&amp;AS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T313" s="1">
        <f ca="1">SUMIFS(INDIRECT($F$1&amp;$F313&amp;":"&amp;$F313),INDIRECT($F$1&amp;dbP!$D$2&amp;":"&amp;dbP!$D$2),"&gt;="&amp;AT$6,INDIRECT($F$1&amp;dbP!$D$2&amp;":"&amp;dbP!$D$2),"&lt;="&amp;AT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U313" s="1">
        <f ca="1">SUMIFS(INDIRECT($F$1&amp;$F313&amp;":"&amp;$F313),INDIRECT($F$1&amp;dbP!$D$2&amp;":"&amp;dbP!$D$2),"&gt;="&amp;AU$6,INDIRECT($F$1&amp;dbP!$D$2&amp;":"&amp;dbP!$D$2),"&lt;="&amp;AU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V313" s="1">
        <f ca="1">SUMIFS(INDIRECT($F$1&amp;$F313&amp;":"&amp;$F313),INDIRECT($F$1&amp;dbP!$D$2&amp;":"&amp;dbP!$D$2),"&gt;="&amp;AV$6,INDIRECT($F$1&amp;dbP!$D$2&amp;":"&amp;dbP!$D$2),"&lt;="&amp;AV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W313" s="1">
        <f ca="1">SUMIFS(INDIRECT($F$1&amp;$F313&amp;":"&amp;$F313),INDIRECT($F$1&amp;dbP!$D$2&amp;":"&amp;dbP!$D$2),"&gt;="&amp;AW$6,INDIRECT($F$1&amp;dbP!$D$2&amp;":"&amp;dbP!$D$2),"&lt;="&amp;AW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X313" s="1">
        <f ca="1">SUMIFS(INDIRECT($F$1&amp;$F313&amp;":"&amp;$F313),INDIRECT($F$1&amp;dbP!$D$2&amp;":"&amp;dbP!$D$2),"&gt;="&amp;AX$6,INDIRECT($F$1&amp;dbP!$D$2&amp;":"&amp;dbP!$D$2),"&lt;="&amp;AX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Y313" s="1">
        <f ca="1">SUMIFS(INDIRECT($F$1&amp;$F313&amp;":"&amp;$F313),INDIRECT($F$1&amp;dbP!$D$2&amp;":"&amp;dbP!$D$2),"&gt;="&amp;AY$6,INDIRECT($F$1&amp;dbP!$D$2&amp;":"&amp;dbP!$D$2),"&lt;="&amp;AY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Z313" s="1">
        <f ca="1">SUMIFS(INDIRECT($F$1&amp;$F313&amp;":"&amp;$F313),INDIRECT($F$1&amp;dbP!$D$2&amp;":"&amp;dbP!$D$2),"&gt;="&amp;AZ$6,INDIRECT($F$1&amp;dbP!$D$2&amp;":"&amp;dbP!$D$2),"&lt;="&amp;AZ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A313" s="1">
        <f ca="1">SUMIFS(INDIRECT($F$1&amp;$F313&amp;":"&amp;$F313),INDIRECT($F$1&amp;dbP!$D$2&amp;":"&amp;dbP!$D$2),"&gt;="&amp;BA$6,INDIRECT($F$1&amp;dbP!$D$2&amp;":"&amp;dbP!$D$2),"&lt;="&amp;BA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B313" s="1">
        <f ca="1">SUMIFS(INDIRECT($F$1&amp;$F313&amp;":"&amp;$F313),INDIRECT($F$1&amp;dbP!$D$2&amp;":"&amp;dbP!$D$2),"&gt;="&amp;BB$6,INDIRECT($F$1&amp;dbP!$D$2&amp;":"&amp;dbP!$D$2),"&lt;="&amp;BB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C313" s="1">
        <f ca="1">SUMIFS(INDIRECT($F$1&amp;$F313&amp;":"&amp;$F313),INDIRECT($F$1&amp;dbP!$D$2&amp;":"&amp;dbP!$D$2),"&gt;="&amp;BC$6,INDIRECT($F$1&amp;dbP!$D$2&amp;":"&amp;dbP!$D$2),"&lt;="&amp;BC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D313" s="1">
        <f ca="1">SUMIFS(INDIRECT($F$1&amp;$F313&amp;":"&amp;$F313),INDIRECT($F$1&amp;dbP!$D$2&amp;":"&amp;dbP!$D$2),"&gt;="&amp;BD$6,INDIRECT($F$1&amp;dbP!$D$2&amp;":"&amp;dbP!$D$2),"&lt;="&amp;BD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E313" s="1">
        <f ca="1">SUMIFS(INDIRECT($F$1&amp;$F313&amp;":"&amp;$F313),INDIRECT($F$1&amp;dbP!$D$2&amp;":"&amp;dbP!$D$2),"&gt;="&amp;BE$6,INDIRECT($F$1&amp;dbP!$D$2&amp;":"&amp;dbP!$D$2),"&lt;="&amp;BE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</row>
    <row r="314" spans="2:57" x14ac:dyDescent="0.3">
      <c r="B314" s="1">
        <f>MAX(B$218:B313)+1</f>
        <v>99</v>
      </c>
      <c r="D314" s="1" t="str">
        <f ca="1">INDIRECT($B$1&amp;Items!T$2&amp;$B314)</f>
        <v>CF(-)</v>
      </c>
      <c r="F314" s="1" t="str">
        <f ca="1">INDIRECT($B$1&amp;Items!P$2&amp;$B314)</f>
        <v>AA</v>
      </c>
      <c r="H314" s="13" t="str">
        <f ca="1">INDIRECT($B$1&amp;Items!M$2&amp;$B314)</f>
        <v>Оплата операционных расходов</v>
      </c>
      <c r="I314" s="13" t="str">
        <f ca="1">IF(INDIRECT($B$1&amp;Items!N$2&amp;$B314)="",H314,INDIRECT($B$1&amp;Items!N$2&amp;$B314))</f>
        <v>Оплата операционных расходов - блок-2</v>
      </c>
      <c r="J314" s="1" t="str">
        <f ca="1">IF(INDIRECT($B$1&amp;Items!O$2&amp;$B314)="",IF(H314&lt;&gt;I314,"  "&amp;I314,I314),"    "&amp;INDIRECT($B$1&amp;Items!O$2&amp;$B314))</f>
        <v xml:space="preserve">    Операционные расходы - 2-4</v>
      </c>
      <c r="S314" s="1">
        <f ca="1">SUM($U314:INDIRECT(ADDRESS(ROW(),SUMIFS($1:$1,$5:$5,MAX($5:$5)))))</f>
        <v>281513.79000000004</v>
      </c>
      <c r="V314" s="1">
        <f ca="1">SUMIFS(INDIRECT($F$1&amp;$F314&amp;":"&amp;$F314),INDIRECT($F$1&amp;dbP!$D$2&amp;":"&amp;dbP!$D$2),"&gt;="&amp;V$6,INDIRECT($F$1&amp;dbP!$D$2&amp;":"&amp;dbP!$D$2),"&lt;="&amp;V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W314" s="1">
        <f ca="1">SUMIFS(INDIRECT($F$1&amp;$F314&amp;":"&amp;$F314),INDIRECT($F$1&amp;dbP!$D$2&amp;":"&amp;dbP!$D$2),"&gt;="&amp;W$6,INDIRECT($F$1&amp;dbP!$D$2&amp;":"&amp;dbP!$D$2),"&lt;="&amp;W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X314" s="1">
        <f ca="1">SUMIFS(INDIRECT($F$1&amp;$F314&amp;":"&amp;$F314),INDIRECT($F$1&amp;dbP!$D$2&amp;":"&amp;dbP!$D$2),"&gt;="&amp;X$6,INDIRECT($F$1&amp;dbP!$D$2&amp;":"&amp;dbP!$D$2),"&lt;="&amp;X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Y314" s="1">
        <f ca="1">SUMIFS(INDIRECT($F$1&amp;$F314&amp;":"&amp;$F314),INDIRECT($F$1&amp;dbP!$D$2&amp;":"&amp;dbP!$D$2),"&gt;="&amp;Y$6,INDIRECT($F$1&amp;dbP!$D$2&amp;":"&amp;dbP!$D$2),"&lt;="&amp;Y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Z314" s="1">
        <f ca="1">SUMIFS(INDIRECT($F$1&amp;$F314&amp;":"&amp;$F314),INDIRECT($F$1&amp;dbP!$D$2&amp;":"&amp;dbP!$D$2),"&gt;="&amp;Z$6,INDIRECT($F$1&amp;dbP!$D$2&amp;":"&amp;dbP!$D$2),"&lt;="&amp;Z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A314" s="1">
        <f ca="1">SUMIFS(INDIRECT($F$1&amp;$F314&amp;":"&amp;$F314),INDIRECT($F$1&amp;dbP!$D$2&amp;":"&amp;dbP!$D$2),"&gt;="&amp;AA$6,INDIRECT($F$1&amp;dbP!$D$2&amp;":"&amp;dbP!$D$2),"&lt;="&amp;AA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B314" s="1">
        <f ca="1">SUMIFS(INDIRECT($F$1&amp;$F314&amp;":"&amp;$F314),INDIRECT($F$1&amp;dbP!$D$2&amp;":"&amp;dbP!$D$2),"&gt;="&amp;AB$6,INDIRECT($F$1&amp;dbP!$D$2&amp;":"&amp;dbP!$D$2),"&lt;="&amp;AB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281513.79000000004</v>
      </c>
      <c r="AC314" s="1">
        <f ca="1">SUMIFS(INDIRECT($F$1&amp;$F314&amp;":"&amp;$F314),INDIRECT($F$1&amp;dbP!$D$2&amp;":"&amp;dbP!$D$2),"&gt;="&amp;AC$6,INDIRECT($F$1&amp;dbP!$D$2&amp;":"&amp;dbP!$D$2),"&lt;="&amp;AC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D314" s="1">
        <f ca="1">SUMIFS(INDIRECT($F$1&amp;$F314&amp;":"&amp;$F314),INDIRECT($F$1&amp;dbP!$D$2&amp;":"&amp;dbP!$D$2),"&gt;="&amp;AD$6,INDIRECT($F$1&amp;dbP!$D$2&amp;":"&amp;dbP!$D$2),"&lt;="&amp;AD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E314" s="1">
        <f ca="1">SUMIFS(INDIRECT($F$1&amp;$F314&amp;":"&amp;$F314),INDIRECT($F$1&amp;dbP!$D$2&amp;":"&amp;dbP!$D$2),"&gt;="&amp;AE$6,INDIRECT($F$1&amp;dbP!$D$2&amp;":"&amp;dbP!$D$2),"&lt;="&amp;AE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F314" s="1">
        <f ca="1">SUMIFS(INDIRECT($F$1&amp;$F314&amp;":"&amp;$F314),INDIRECT($F$1&amp;dbP!$D$2&amp;":"&amp;dbP!$D$2),"&gt;="&amp;AF$6,INDIRECT($F$1&amp;dbP!$D$2&amp;":"&amp;dbP!$D$2),"&lt;="&amp;AF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G314" s="1">
        <f ca="1">SUMIFS(INDIRECT($F$1&amp;$F314&amp;":"&amp;$F314),INDIRECT($F$1&amp;dbP!$D$2&amp;":"&amp;dbP!$D$2),"&gt;="&amp;AG$6,INDIRECT($F$1&amp;dbP!$D$2&amp;":"&amp;dbP!$D$2),"&lt;="&amp;AG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H314" s="1">
        <f ca="1">SUMIFS(INDIRECT($F$1&amp;$F314&amp;":"&amp;$F314),INDIRECT($F$1&amp;dbP!$D$2&amp;":"&amp;dbP!$D$2),"&gt;="&amp;AH$6,INDIRECT($F$1&amp;dbP!$D$2&amp;":"&amp;dbP!$D$2),"&lt;="&amp;AH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I314" s="1">
        <f ca="1">SUMIFS(INDIRECT($F$1&amp;$F314&amp;":"&amp;$F314),INDIRECT($F$1&amp;dbP!$D$2&amp;":"&amp;dbP!$D$2),"&gt;="&amp;AI$6,INDIRECT($F$1&amp;dbP!$D$2&amp;":"&amp;dbP!$D$2),"&lt;="&amp;AI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J314" s="1">
        <f ca="1">SUMIFS(INDIRECT($F$1&amp;$F314&amp;":"&amp;$F314),INDIRECT($F$1&amp;dbP!$D$2&amp;":"&amp;dbP!$D$2),"&gt;="&amp;AJ$6,INDIRECT($F$1&amp;dbP!$D$2&amp;":"&amp;dbP!$D$2),"&lt;="&amp;AJ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K314" s="1">
        <f ca="1">SUMIFS(INDIRECT($F$1&amp;$F314&amp;":"&amp;$F314),INDIRECT($F$1&amp;dbP!$D$2&amp;":"&amp;dbP!$D$2),"&gt;="&amp;AK$6,INDIRECT($F$1&amp;dbP!$D$2&amp;":"&amp;dbP!$D$2),"&lt;="&amp;AK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L314" s="1">
        <f ca="1">SUMIFS(INDIRECT($F$1&amp;$F314&amp;":"&amp;$F314),INDIRECT($F$1&amp;dbP!$D$2&amp;":"&amp;dbP!$D$2),"&gt;="&amp;AL$6,INDIRECT($F$1&amp;dbP!$D$2&amp;":"&amp;dbP!$D$2),"&lt;="&amp;AL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M314" s="1">
        <f ca="1">SUMIFS(INDIRECT($F$1&amp;$F314&amp;":"&amp;$F314),INDIRECT($F$1&amp;dbP!$D$2&amp;":"&amp;dbP!$D$2),"&gt;="&amp;AM$6,INDIRECT($F$1&amp;dbP!$D$2&amp;":"&amp;dbP!$D$2),"&lt;="&amp;AM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N314" s="1">
        <f ca="1">SUMIFS(INDIRECT($F$1&amp;$F314&amp;":"&amp;$F314),INDIRECT($F$1&amp;dbP!$D$2&amp;":"&amp;dbP!$D$2),"&gt;="&amp;AN$6,INDIRECT($F$1&amp;dbP!$D$2&amp;":"&amp;dbP!$D$2),"&lt;="&amp;AN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O314" s="1">
        <f ca="1">SUMIFS(INDIRECT($F$1&amp;$F314&amp;":"&amp;$F314),INDIRECT($F$1&amp;dbP!$D$2&amp;":"&amp;dbP!$D$2),"&gt;="&amp;AO$6,INDIRECT($F$1&amp;dbP!$D$2&amp;":"&amp;dbP!$D$2),"&lt;="&amp;AO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P314" s="1">
        <f ca="1">SUMIFS(INDIRECT($F$1&amp;$F314&amp;":"&amp;$F314),INDIRECT($F$1&amp;dbP!$D$2&amp;":"&amp;dbP!$D$2),"&gt;="&amp;AP$6,INDIRECT($F$1&amp;dbP!$D$2&amp;":"&amp;dbP!$D$2),"&lt;="&amp;AP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Q314" s="1">
        <f ca="1">SUMIFS(INDIRECT($F$1&amp;$F314&amp;":"&amp;$F314),INDIRECT($F$1&amp;dbP!$D$2&amp;":"&amp;dbP!$D$2),"&gt;="&amp;AQ$6,INDIRECT($F$1&amp;dbP!$D$2&amp;":"&amp;dbP!$D$2),"&lt;="&amp;AQ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R314" s="1">
        <f ca="1">SUMIFS(INDIRECT($F$1&amp;$F314&amp;":"&amp;$F314),INDIRECT($F$1&amp;dbP!$D$2&amp;":"&amp;dbP!$D$2),"&gt;="&amp;AR$6,INDIRECT($F$1&amp;dbP!$D$2&amp;":"&amp;dbP!$D$2),"&lt;="&amp;AR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S314" s="1">
        <f ca="1">SUMIFS(INDIRECT($F$1&amp;$F314&amp;":"&amp;$F314),INDIRECT($F$1&amp;dbP!$D$2&amp;":"&amp;dbP!$D$2),"&gt;="&amp;AS$6,INDIRECT($F$1&amp;dbP!$D$2&amp;":"&amp;dbP!$D$2),"&lt;="&amp;AS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T314" s="1">
        <f ca="1">SUMIFS(INDIRECT($F$1&amp;$F314&amp;":"&amp;$F314),INDIRECT($F$1&amp;dbP!$D$2&amp;":"&amp;dbP!$D$2),"&gt;="&amp;AT$6,INDIRECT($F$1&amp;dbP!$D$2&amp;":"&amp;dbP!$D$2),"&lt;="&amp;AT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U314" s="1">
        <f ca="1">SUMIFS(INDIRECT($F$1&amp;$F314&amp;":"&amp;$F314),INDIRECT($F$1&amp;dbP!$D$2&amp;":"&amp;dbP!$D$2),"&gt;="&amp;AU$6,INDIRECT($F$1&amp;dbP!$D$2&amp;":"&amp;dbP!$D$2),"&lt;="&amp;AU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V314" s="1">
        <f ca="1">SUMIFS(INDIRECT($F$1&amp;$F314&amp;":"&amp;$F314),INDIRECT($F$1&amp;dbP!$D$2&amp;":"&amp;dbP!$D$2),"&gt;="&amp;AV$6,INDIRECT($F$1&amp;dbP!$D$2&amp;":"&amp;dbP!$D$2),"&lt;="&amp;AV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W314" s="1">
        <f ca="1">SUMIFS(INDIRECT($F$1&amp;$F314&amp;":"&amp;$F314),INDIRECT($F$1&amp;dbP!$D$2&amp;":"&amp;dbP!$D$2),"&gt;="&amp;AW$6,INDIRECT($F$1&amp;dbP!$D$2&amp;":"&amp;dbP!$D$2),"&lt;="&amp;AW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X314" s="1">
        <f ca="1">SUMIFS(INDIRECT($F$1&amp;$F314&amp;":"&amp;$F314),INDIRECT($F$1&amp;dbP!$D$2&amp;":"&amp;dbP!$D$2),"&gt;="&amp;AX$6,INDIRECT($F$1&amp;dbP!$D$2&amp;":"&amp;dbP!$D$2),"&lt;="&amp;AX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Y314" s="1">
        <f ca="1">SUMIFS(INDIRECT($F$1&amp;$F314&amp;":"&amp;$F314),INDIRECT($F$1&amp;dbP!$D$2&amp;":"&amp;dbP!$D$2),"&gt;="&amp;AY$6,INDIRECT($F$1&amp;dbP!$D$2&amp;":"&amp;dbP!$D$2),"&lt;="&amp;AY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Z314" s="1">
        <f ca="1">SUMIFS(INDIRECT($F$1&amp;$F314&amp;":"&amp;$F314),INDIRECT($F$1&amp;dbP!$D$2&amp;":"&amp;dbP!$D$2),"&gt;="&amp;AZ$6,INDIRECT($F$1&amp;dbP!$D$2&amp;":"&amp;dbP!$D$2),"&lt;="&amp;AZ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A314" s="1">
        <f ca="1">SUMIFS(INDIRECT($F$1&amp;$F314&amp;":"&amp;$F314),INDIRECT($F$1&amp;dbP!$D$2&amp;":"&amp;dbP!$D$2),"&gt;="&amp;BA$6,INDIRECT($F$1&amp;dbP!$D$2&amp;":"&amp;dbP!$D$2),"&lt;="&amp;BA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B314" s="1">
        <f ca="1">SUMIFS(INDIRECT($F$1&amp;$F314&amp;":"&amp;$F314),INDIRECT($F$1&amp;dbP!$D$2&amp;":"&amp;dbP!$D$2),"&gt;="&amp;BB$6,INDIRECT($F$1&amp;dbP!$D$2&amp;":"&amp;dbP!$D$2),"&lt;="&amp;BB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C314" s="1">
        <f ca="1">SUMIFS(INDIRECT($F$1&amp;$F314&amp;":"&amp;$F314),INDIRECT($F$1&amp;dbP!$D$2&amp;":"&amp;dbP!$D$2),"&gt;="&amp;BC$6,INDIRECT($F$1&amp;dbP!$D$2&amp;":"&amp;dbP!$D$2),"&lt;="&amp;BC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D314" s="1">
        <f ca="1">SUMIFS(INDIRECT($F$1&amp;$F314&amp;":"&amp;$F314),INDIRECT($F$1&amp;dbP!$D$2&amp;":"&amp;dbP!$D$2),"&gt;="&amp;BD$6,INDIRECT($F$1&amp;dbP!$D$2&amp;":"&amp;dbP!$D$2),"&lt;="&amp;BD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E314" s="1">
        <f ca="1">SUMIFS(INDIRECT($F$1&amp;$F314&amp;":"&amp;$F314),INDIRECT($F$1&amp;dbP!$D$2&amp;":"&amp;dbP!$D$2),"&gt;="&amp;BE$6,INDIRECT($F$1&amp;dbP!$D$2&amp;":"&amp;dbP!$D$2),"&lt;="&amp;BE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</row>
    <row r="315" spans="2:57" x14ac:dyDescent="0.3">
      <c r="B315" s="1">
        <f>MAX(B$218:B314)+1</f>
        <v>100</v>
      </c>
      <c r="D315" s="1" t="str">
        <f ca="1">INDIRECT($B$1&amp;Items!T$2&amp;$B315)</f>
        <v>CF(-)</v>
      </c>
      <c r="F315" s="1" t="str">
        <f ca="1">INDIRECT($B$1&amp;Items!P$2&amp;$B315)</f>
        <v>AA</v>
      </c>
      <c r="H315" s="13" t="str">
        <f ca="1">INDIRECT($B$1&amp;Items!M$2&amp;$B315)</f>
        <v>Оплата операционных расходов</v>
      </c>
      <c r="I315" s="13" t="str">
        <f ca="1">IF(INDIRECT($B$1&amp;Items!N$2&amp;$B315)="",H315,INDIRECT($B$1&amp;Items!N$2&amp;$B315))</f>
        <v>Оплата операционных расходов - блок-2</v>
      </c>
      <c r="J315" s="1" t="str">
        <f ca="1">IF(INDIRECT($B$1&amp;Items!O$2&amp;$B315)="",IF(H315&lt;&gt;I315,"  "&amp;I315,I315),"    "&amp;INDIRECT($B$1&amp;Items!O$2&amp;$B315))</f>
        <v xml:space="preserve">    Операционные расходы - 2-5</v>
      </c>
      <c r="S315" s="1">
        <f ca="1">SUM($U315:INDIRECT(ADDRESS(ROW(),SUMIFS($1:$1,$5:$5,MAX($5:$5)))))</f>
        <v>177633</v>
      </c>
      <c r="V315" s="1">
        <f ca="1">SUMIFS(INDIRECT($F$1&amp;$F315&amp;":"&amp;$F315),INDIRECT($F$1&amp;dbP!$D$2&amp;":"&amp;dbP!$D$2),"&gt;="&amp;V$6,INDIRECT($F$1&amp;dbP!$D$2&amp;":"&amp;dbP!$D$2),"&lt;="&amp;V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W315" s="1">
        <f ca="1">SUMIFS(INDIRECT($F$1&amp;$F315&amp;":"&amp;$F315),INDIRECT($F$1&amp;dbP!$D$2&amp;":"&amp;dbP!$D$2),"&gt;="&amp;W$6,INDIRECT($F$1&amp;dbP!$D$2&amp;":"&amp;dbP!$D$2),"&lt;="&amp;W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X315" s="1">
        <f ca="1">SUMIFS(INDIRECT($F$1&amp;$F315&amp;":"&amp;$F315),INDIRECT($F$1&amp;dbP!$D$2&amp;":"&amp;dbP!$D$2),"&gt;="&amp;X$6,INDIRECT($F$1&amp;dbP!$D$2&amp;":"&amp;dbP!$D$2),"&lt;="&amp;X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Y315" s="1">
        <f ca="1">SUMIFS(INDIRECT($F$1&amp;$F315&amp;":"&amp;$F315),INDIRECT($F$1&amp;dbP!$D$2&amp;":"&amp;dbP!$D$2),"&gt;="&amp;Y$6,INDIRECT($F$1&amp;dbP!$D$2&amp;":"&amp;dbP!$D$2),"&lt;="&amp;Y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Z315" s="1">
        <f ca="1">SUMIFS(INDIRECT($F$1&amp;$F315&amp;":"&amp;$F315),INDIRECT($F$1&amp;dbP!$D$2&amp;":"&amp;dbP!$D$2),"&gt;="&amp;Z$6,INDIRECT($F$1&amp;dbP!$D$2&amp;":"&amp;dbP!$D$2),"&lt;="&amp;Z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A315" s="1">
        <f ca="1">SUMIFS(INDIRECT($F$1&amp;$F315&amp;":"&amp;$F315),INDIRECT($F$1&amp;dbP!$D$2&amp;":"&amp;dbP!$D$2),"&gt;="&amp;AA$6,INDIRECT($F$1&amp;dbP!$D$2&amp;":"&amp;dbP!$D$2),"&lt;="&amp;AA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B315" s="1">
        <f ca="1">SUMIFS(INDIRECT($F$1&amp;$F315&amp;":"&amp;$F315),INDIRECT($F$1&amp;dbP!$D$2&amp;":"&amp;dbP!$D$2),"&gt;="&amp;AB$6,INDIRECT($F$1&amp;dbP!$D$2&amp;":"&amp;dbP!$D$2),"&lt;="&amp;AB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177633</v>
      </c>
      <c r="AC315" s="1">
        <f ca="1">SUMIFS(INDIRECT($F$1&amp;$F315&amp;":"&amp;$F315),INDIRECT($F$1&amp;dbP!$D$2&amp;":"&amp;dbP!$D$2),"&gt;="&amp;AC$6,INDIRECT($F$1&amp;dbP!$D$2&amp;":"&amp;dbP!$D$2),"&lt;="&amp;AC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D315" s="1">
        <f ca="1">SUMIFS(INDIRECT($F$1&amp;$F315&amp;":"&amp;$F315),INDIRECT($F$1&amp;dbP!$D$2&amp;":"&amp;dbP!$D$2),"&gt;="&amp;AD$6,INDIRECT($F$1&amp;dbP!$D$2&amp;":"&amp;dbP!$D$2),"&lt;="&amp;AD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E315" s="1">
        <f ca="1">SUMIFS(INDIRECT($F$1&amp;$F315&amp;":"&amp;$F315),INDIRECT($F$1&amp;dbP!$D$2&amp;":"&amp;dbP!$D$2),"&gt;="&amp;AE$6,INDIRECT($F$1&amp;dbP!$D$2&amp;":"&amp;dbP!$D$2),"&lt;="&amp;AE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F315" s="1">
        <f ca="1">SUMIFS(INDIRECT($F$1&amp;$F315&amp;":"&amp;$F315),INDIRECT($F$1&amp;dbP!$D$2&amp;":"&amp;dbP!$D$2),"&gt;="&amp;AF$6,INDIRECT($F$1&amp;dbP!$D$2&amp;":"&amp;dbP!$D$2),"&lt;="&amp;AF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G315" s="1">
        <f ca="1">SUMIFS(INDIRECT($F$1&amp;$F315&amp;":"&amp;$F315),INDIRECT($F$1&amp;dbP!$D$2&amp;":"&amp;dbP!$D$2),"&gt;="&amp;AG$6,INDIRECT($F$1&amp;dbP!$D$2&amp;":"&amp;dbP!$D$2),"&lt;="&amp;AG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H315" s="1">
        <f ca="1">SUMIFS(INDIRECT($F$1&amp;$F315&amp;":"&amp;$F315),INDIRECT($F$1&amp;dbP!$D$2&amp;":"&amp;dbP!$D$2),"&gt;="&amp;AH$6,INDIRECT($F$1&amp;dbP!$D$2&amp;":"&amp;dbP!$D$2),"&lt;="&amp;AH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I315" s="1">
        <f ca="1">SUMIFS(INDIRECT($F$1&amp;$F315&amp;":"&amp;$F315),INDIRECT($F$1&amp;dbP!$D$2&amp;":"&amp;dbP!$D$2),"&gt;="&amp;AI$6,INDIRECT($F$1&amp;dbP!$D$2&amp;":"&amp;dbP!$D$2),"&lt;="&amp;AI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J315" s="1">
        <f ca="1">SUMIFS(INDIRECT($F$1&amp;$F315&amp;":"&amp;$F315),INDIRECT($F$1&amp;dbP!$D$2&amp;":"&amp;dbP!$D$2),"&gt;="&amp;AJ$6,INDIRECT($F$1&amp;dbP!$D$2&amp;":"&amp;dbP!$D$2),"&lt;="&amp;AJ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K315" s="1">
        <f ca="1">SUMIFS(INDIRECT($F$1&amp;$F315&amp;":"&amp;$F315),INDIRECT($F$1&amp;dbP!$D$2&amp;":"&amp;dbP!$D$2),"&gt;="&amp;AK$6,INDIRECT($F$1&amp;dbP!$D$2&amp;":"&amp;dbP!$D$2),"&lt;="&amp;AK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L315" s="1">
        <f ca="1">SUMIFS(INDIRECT($F$1&amp;$F315&amp;":"&amp;$F315),INDIRECT($F$1&amp;dbP!$D$2&amp;":"&amp;dbP!$D$2),"&gt;="&amp;AL$6,INDIRECT($F$1&amp;dbP!$D$2&amp;":"&amp;dbP!$D$2),"&lt;="&amp;AL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M315" s="1">
        <f ca="1">SUMIFS(INDIRECT($F$1&amp;$F315&amp;":"&amp;$F315),INDIRECT($F$1&amp;dbP!$D$2&amp;":"&amp;dbP!$D$2),"&gt;="&amp;AM$6,INDIRECT($F$1&amp;dbP!$D$2&amp;":"&amp;dbP!$D$2),"&lt;="&amp;AM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N315" s="1">
        <f ca="1">SUMIFS(INDIRECT($F$1&amp;$F315&amp;":"&amp;$F315),INDIRECT($F$1&amp;dbP!$D$2&amp;":"&amp;dbP!$D$2),"&gt;="&amp;AN$6,INDIRECT($F$1&amp;dbP!$D$2&amp;":"&amp;dbP!$D$2),"&lt;="&amp;AN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O315" s="1">
        <f ca="1">SUMIFS(INDIRECT($F$1&amp;$F315&amp;":"&amp;$F315),INDIRECT($F$1&amp;dbP!$D$2&amp;":"&amp;dbP!$D$2),"&gt;="&amp;AO$6,INDIRECT($F$1&amp;dbP!$D$2&amp;":"&amp;dbP!$D$2),"&lt;="&amp;AO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P315" s="1">
        <f ca="1">SUMIFS(INDIRECT($F$1&amp;$F315&amp;":"&amp;$F315),INDIRECT($F$1&amp;dbP!$D$2&amp;":"&amp;dbP!$D$2),"&gt;="&amp;AP$6,INDIRECT($F$1&amp;dbP!$D$2&amp;":"&amp;dbP!$D$2),"&lt;="&amp;AP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Q315" s="1">
        <f ca="1">SUMIFS(INDIRECT($F$1&amp;$F315&amp;":"&amp;$F315),INDIRECT($F$1&amp;dbP!$D$2&amp;":"&amp;dbP!$D$2),"&gt;="&amp;AQ$6,INDIRECT($F$1&amp;dbP!$D$2&amp;":"&amp;dbP!$D$2),"&lt;="&amp;AQ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R315" s="1">
        <f ca="1">SUMIFS(INDIRECT($F$1&amp;$F315&amp;":"&amp;$F315),INDIRECT($F$1&amp;dbP!$D$2&amp;":"&amp;dbP!$D$2),"&gt;="&amp;AR$6,INDIRECT($F$1&amp;dbP!$D$2&amp;":"&amp;dbP!$D$2),"&lt;="&amp;AR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S315" s="1">
        <f ca="1">SUMIFS(INDIRECT($F$1&amp;$F315&amp;":"&amp;$F315),INDIRECT($F$1&amp;dbP!$D$2&amp;":"&amp;dbP!$D$2),"&gt;="&amp;AS$6,INDIRECT($F$1&amp;dbP!$D$2&amp;":"&amp;dbP!$D$2),"&lt;="&amp;AS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T315" s="1">
        <f ca="1">SUMIFS(INDIRECT($F$1&amp;$F315&amp;":"&amp;$F315),INDIRECT($F$1&amp;dbP!$D$2&amp;":"&amp;dbP!$D$2),"&gt;="&amp;AT$6,INDIRECT($F$1&amp;dbP!$D$2&amp;":"&amp;dbP!$D$2),"&lt;="&amp;AT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U315" s="1">
        <f ca="1">SUMIFS(INDIRECT($F$1&amp;$F315&amp;":"&amp;$F315),INDIRECT($F$1&amp;dbP!$D$2&amp;":"&amp;dbP!$D$2),"&gt;="&amp;AU$6,INDIRECT($F$1&amp;dbP!$D$2&amp;":"&amp;dbP!$D$2),"&lt;="&amp;AU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V315" s="1">
        <f ca="1">SUMIFS(INDIRECT($F$1&amp;$F315&amp;":"&amp;$F315),INDIRECT($F$1&amp;dbP!$D$2&amp;":"&amp;dbP!$D$2),"&gt;="&amp;AV$6,INDIRECT($F$1&amp;dbP!$D$2&amp;":"&amp;dbP!$D$2),"&lt;="&amp;AV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W315" s="1">
        <f ca="1">SUMIFS(INDIRECT($F$1&amp;$F315&amp;":"&amp;$F315),INDIRECT($F$1&amp;dbP!$D$2&amp;":"&amp;dbP!$D$2),"&gt;="&amp;AW$6,INDIRECT($F$1&amp;dbP!$D$2&amp;":"&amp;dbP!$D$2),"&lt;="&amp;AW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X315" s="1">
        <f ca="1">SUMIFS(INDIRECT($F$1&amp;$F315&amp;":"&amp;$F315),INDIRECT($F$1&amp;dbP!$D$2&amp;":"&amp;dbP!$D$2),"&gt;="&amp;AX$6,INDIRECT($F$1&amp;dbP!$D$2&amp;":"&amp;dbP!$D$2),"&lt;="&amp;AX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Y315" s="1">
        <f ca="1">SUMIFS(INDIRECT($F$1&amp;$F315&amp;":"&amp;$F315),INDIRECT($F$1&amp;dbP!$D$2&amp;":"&amp;dbP!$D$2),"&gt;="&amp;AY$6,INDIRECT($F$1&amp;dbP!$D$2&amp;":"&amp;dbP!$D$2),"&lt;="&amp;AY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Z315" s="1">
        <f ca="1">SUMIFS(INDIRECT($F$1&amp;$F315&amp;":"&amp;$F315),INDIRECT($F$1&amp;dbP!$D$2&amp;":"&amp;dbP!$D$2),"&gt;="&amp;AZ$6,INDIRECT($F$1&amp;dbP!$D$2&amp;":"&amp;dbP!$D$2),"&lt;="&amp;AZ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A315" s="1">
        <f ca="1">SUMIFS(INDIRECT($F$1&amp;$F315&amp;":"&amp;$F315),INDIRECT($F$1&amp;dbP!$D$2&amp;":"&amp;dbP!$D$2),"&gt;="&amp;BA$6,INDIRECT($F$1&amp;dbP!$D$2&amp;":"&amp;dbP!$D$2),"&lt;="&amp;BA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B315" s="1">
        <f ca="1">SUMIFS(INDIRECT($F$1&amp;$F315&amp;":"&amp;$F315),INDIRECT($F$1&amp;dbP!$D$2&amp;":"&amp;dbP!$D$2),"&gt;="&amp;BB$6,INDIRECT($F$1&amp;dbP!$D$2&amp;":"&amp;dbP!$D$2),"&lt;="&amp;BB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C315" s="1">
        <f ca="1">SUMIFS(INDIRECT($F$1&amp;$F315&amp;":"&amp;$F315),INDIRECT($F$1&amp;dbP!$D$2&amp;":"&amp;dbP!$D$2),"&gt;="&amp;BC$6,INDIRECT($F$1&amp;dbP!$D$2&amp;":"&amp;dbP!$D$2),"&lt;="&amp;BC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D315" s="1">
        <f ca="1">SUMIFS(INDIRECT($F$1&amp;$F315&amp;":"&amp;$F315),INDIRECT($F$1&amp;dbP!$D$2&amp;":"&amp;dbP!$D$2),"&gt;="&amp;BD$6,INDIRECT($F$1&amp;dbP!$D$2&amp;":"&amp;dbP!$D$2),"&lt;="&amp;BD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E315" s="1">
        <f ca="1">SUMIFS(INDIRECT($F$1&amp;$F315&amp;":"&amp;$F315),INDIRECT($F$1&amp;dbP!$D$2&amp;":"&amp;dbP!$D$2),"&gt;="&amp;BE$6,INDIRECT($F$1&amp;dbP!$D$2&amp;":"&amp;dbP!$D$2),"&lt;="&amp;BE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</row>
    <row r="316" spans="2:57" x14ac:dyDescent="0.3">
      <c r="B316" s="1">
        <f>MAX(B$218:B315)+1</f>
        <v>101</v>
      </c>
      <c r="D316" s="1" t="str">
        <f ca="1">INDIRECT($B$1&amp;Items!T$2&amp;$B316)</f>
        <v>CF(-)</v>
      </c>
      <c r="F316" s="1" t="str">
        <f ca="1">INDIRECT($B$1&amp;Items!P$2&amp;$B316)</f>
        <v>AA</v>
      </c>
      <c r="H316" s="13" t="str">
        <f ca="1">INDIRECT($B$1&amp;Items!M$2&amp;$B316)</f>
        <v>Оплата операционных расходов</v>
      </c>
      <c r="I316" s="13" t="str">
        <f ca="1">IF(INDIRECT($B$1&amp;Items!N$2&amp;$B316)="",H316,INDIRECT($B$1&amp;Items!N$2&amp;$B316))</f>
        <v>Оплата операционных расходов - блок-2</v>
      </c>
      <c r="J316" s="1" t="str">
        <f ca="1">IF(INDIRECT($B$1&amp;Items!O$2&amp;$B316)="",IF(H316&lt;&gt;I316,"  "&amp;I316,I316),"    "&amp;INDIRECT($B$1&amp;Items!O$2&amp;$B316))</f>
        <v xml:space="preserve">    Операционные расходы - 2-6</v>
      </c>
      <c r="S316" s="1">
        <f ca="1">SUM($U316:INDIRECT(ADDRESS(ROW(),SUMIFS($1:$1,$5:$5,MAX($5:$5)))))</f>
        <v>101475.70000000001</v>
      </c>
      <c r="V316" s="1">
        <f ca="1">SUMIFS(INDIRECT($F$1&amp;$F316&amp;":"&amp;$F316),INDIRECT($F$1&amp;dbP!$D$2&amp;":"&amp;dbP!$D$2),"&gt;="&amp;V$6,INDIRECT($F$1&amp;dbP!$D$2&amp;":"&amp;dbP!$D$2),"&lt;="&amp;V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W316" s="1">
        <f ca="1">SUMIFS(INDIRECT($F$1&amp;$F316&amp;":"&amp;$F316),INDIRECT($F$1&amp;dbP!$D$2&amp;":"&amp;dbP!$D$2),"&gt;="&amp;W$6,INDIRECT($F$1&amp;dbP!$D$2&amp;":"&amp;dbP!$D$2),"&lt;="&amp;W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X316" s="1">
        <f ca="1">SUMIFS(INDIRECT($F$1&amp;$F316&amp;":"&amp;$F316),INDIRECT($F$1&amp;dbP!$D$2&amp;":"&amp;dbP!$D$2),"&gt;="&amp;X$6,INDIRECT($F$1&amp;dbP!$D$2&amp;":"&amp;dbP!$D$2),"&lt;="&amp;X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Y316" s="1">
        <f ca="1">SUMIFS(INDIRECT($F$1&amp;$F316&amp;":"&amp;$F316),INDIRECT($F$1&amp;dbP!$D$2&amp;":"&amp;dbP!$D$2),"&gt;="&amp;Y$6,INDIRECT($F$1&amp;dbP!$D$2&amp;":"&amp;dbP!$D$2),"&lt;="&amp;Y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Z316" s="1">
        <f ca="1">SUMIFS(INDIRECT($F$1&amp;$F316&amp;":"&amp;$F316),INDIRECT($F$1&amp;dbP!$D$2&amp;":"&amp;dbP!$D$2),"&gt;="&amp;Z$6,INDIRECT($F$1&amp;dbP!$D$2&amp;":"&amp;dbP!$D$2),"&lt;="&amp;Z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A316" s="1">
        <f ca="1">SUMIFS(INDIRECT($F$1&amp;$F316&amp;":"&amp;$F316),INDIRECT($F$1&amp;dbP!$D$2&amp;":"&amp;dbP!$D$2),"&gt;="&amp;AA$6,INDIRECT($F$1&amp;dbP!$D$2&amp;":"&amp;dbP!$D$2),"&lt;="&amp;AA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B316" s="1">
        <f ca="1">SUMIFS(INDIRECT($F$1&amp;$F316&amp;":"&amp;$F316),INDIRECT($F$1&amp;dbP!$D$2&amp;":"&amp;dbP!$D$2),"&gt;="&amp;AB$6,INDIRECT($F$1&amp;dbP!$D$2&amp;":"&amp;dbP!$D$2),"&lt;="&amp;AB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101475.70000000001</v>
      </c>
      <c r="AC316" s="1">
        <f ca="1">SUMIFS(INDIRECT($F$1&amp;$F316&amp;":"&amp;$F316),INDIRECT($F$1&amp;dbP!$D$2&amp;":"&amp;dbP!$D$2),"&gt;="&amp;AC$6,INDIRECT($F$1&amp;dbP!$D$2&amp;":"&amp;dbP!$D$2),"&lt;="&amp;AC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D316" s="1">
        <f ca="1">SUMIFS(INDIRECT($F$1&amp;$F316&amp;":"&amp;$F316),INDIRECT($F$1&amp;dbP!$D$2&amp;":"&amp;dbP!$D$2),"&gt;="&amp;AD$6,INDIRECT($F$1&amp;dbP!$D$2&amp;":"&amp;dbP!$D$2),"&lt;="&amp;AD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E316" s="1">
        <f ca="1">SUMIFS(INDIRECT($F$1&amp;$F316&amp;":"&amp;$F316),INDIRECT($F$1&amp;dbP!$D$2&amp;":"&amp;dbP!$D$2),"&gt;="&amp;AE$6,INDIRECT($F$1&amp;dbP!$D$2&amp;":"&amp;dbP!$D$2),"&lt;="&amp;AE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F316" s="1">
        <f ca="1">SUMIFS(INDIRECT($F$1&amp;$F316&amp;":"&amp;$F316),INDIRECT($F$1&amp;dbP!$D$2&amp;":"&amp;dbP!$D$2),"&gt;="&amp;AF$6,INDIRECT($F$1&amp;dbP!$D$2&amp;":"&amp;dbP!$D$2),"&lt;="&amp;AF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G316" s="1">
        <f ca="1">SUMIFS(INDIRECT($F$1&amp;$F316&amp;":"&amp;$F316),INDIRECT($F$1&amp;dbP!$D$2&amp;":"&amp;dbP!$D$2),"&gt;="&amp;AG$6,INDIRECT($F$1&amp;dbP!$D$2&amp;":"&amp;dbP!$D$2),"&lt;="&amp;AG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H316" s="1">
        <f ca="1">SUMIFS(INDIRECT($F$1&amp;$F316&amp;":"&amp;$F316),INDIRECT($F$1&amp;dbP!$D$2&amp;":"&amp;dbP!$D$2),"&gt;="&amp;AH$6,INDIRECT($F$1&amp;dbP!$D$2&amp;":"&amp;dbP!$D$2),"&lt;="&amp;AH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I316" s="1">
        <f ca="1">SUMIFS(INDIRECT($F$1&amp;$F316&amp;":"&amp;$F316),INDIRECT($F$1&amp;dbP!$D$2&amp;":"&amp;dbP!$D$2),"&gt;="&amp;AI$6,INDIRECT($F$1&amp;dbP!$D$2&amp;":"&amp;dbP!$D$2),"&lt;="&amp;AI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J316" s="1">
        <f ca="1">SUMIFS(INDIRECT($F$1&amp;$F316&amp;":"&amp;$F316),INDIRECT($F$1&amp;dbP!$D$2&amp;":"&amp;dbP!$D$2),"&gt;="&amp;AJ$6,INDIRECT($F$1&amp;dbP!$D$2&amp;":"&amp;dbP!$D$2),"&lt;="&amp;AJ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K316" s="1">
        <f ca="1">SUMIFS(INDIRECT($F$1&amp;$F316&amp;":"&amp;$F316),INDIRECT($F$1&amp;dbP!$D$2&amp;":"&amp;dbP!$D$2),"&gt;="&amp;AK$6,INDIRECT($F$1&amp;dbP!$D$2&amp;":"&amp;dbP!$D$2),"&lt;="&amp;AK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L316" s="1">
        <f ca="1">SUMIFS(INDIRECT($F$1&amp;$F316&amp;":"&amp;$F316),INDIRECT($F$1&amp;dbP!$D$2&amp;":"&amp;dbP!$D$2),"&gt;="&amp;AL$6,INDIRECT($F$1&amp;dbP!$D$2&amp;":"&amp;dbP!$D$2),"&lt;="&amp;AL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M316" s="1">
        <f ca="1">SUMIFS(INDIRECT($F$1&amp;$F316&amp;":"&amp;$F316),INDIRECT($F$1&amp;dbP!$D$2&amp;":"&amp;dbP!$D$2),"&gt;="&amp;AM$6,INDIRECT($F$1&amp;dbP!$D$2&amp;":"&amp;dbP!$D$2),"&lt;="&amp;AM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N316" s="1">
        <f ca="1">SUMIFS(INDIRECT($F$1&amp;$F316&amp;":"&amp;$F316),INDIRECT($F$1&amp;dbP!$D$2&amp;":"&amp;dbP!$D$2),"&gt;="&amp;AN$6,INDIRECT($F$1&amp;dbP!$D$2&amp;":"&amp;dbP!$D$2),"&lt;="&amp;AN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O316" s="1">
        <f ca="1">SUMIFS(INDIRECT($F$1&amp;$F316&amp;":"&amp;$F316),INDIRECT($F$1&amp;dbP!$D$2&amp;":"&amp;dbP!$D$2),"&gt;="&amp;AO$6,INDIRECT($F$1&amp;dbP!$D$2&amp;":"&amp;dbP!$D$2),"&lt;="&amp;AO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P316" s="1">
        <f ca="1">SUMIFS(INDIRECT($F$1&amp;$F316&amp;":"&amp;$F316),INDIRECT($F$1&amp;dbP!$D$2&amp;":"&amp;dbP!$D$2),"&gt;="&amp;AP$6,INDIRECT($F$1&amp;dbP!$D$2&amp;":"&amp;dbP!$D$2),"&lt;="&amp;AP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Q316" s="1">
        <f ca="1">SUMIFS(INDIRECT($F$1&amp;$F316&amp;":"&amp;$F316),INDIRECT($F$1&amp;dbP!$D$2&amp;":"&amp;dbP!$D$2),"&gt;="&amp;AQ$6,INDIRECT($F$1&amp;dbP!$D$2&amp;":"&amp;dbP!$D$2),"&lt;="&amp;AQ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R316" s="1">
        <f ca="1">SUMIFS(INDIRECT($F$1&amp;$F316&amp;":"&amp;$F316),INDIRECT($F$1&amp;dbP!$D$2&amp;":"&amp;dbP!$D$2),"&gt;="&amp;AR$6,INDIRECT($F$1&amp;dbP!$D$2&amp;":"&amp;dbP!$D$2),"&lt;="&amp;AR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S316" s="1">
        <f ca="1">SUMIFS(INDIRECT($F$1&amp;$F316&amp;":"&amp;$F316),INDIRECT($F$1&amp;dbP!$D$2&amp;":"&amp;dbP!$D$2),"&gt;="&amp;AS$6,INDIRECT($F$1&amp;dbP!$D$2&amp;":"&amp;dbP!$D$2),"&lt;="&amp;AS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T316" s="1">
        <f ca="1">SUMIFS(INDIRECT($F$1&amp;$F316&amp;":"&amp;$F316),INDIRECT($F$1&amp;dbP!$D$2&amp;":"&amp;dbP!$D$2),"&gt;="&amp;AT$6,INDIRECT($F$1&amp;dbP!$D$2&amp;":"&amp;dbP!$D$2),"&lt;="&amp;AT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U316" s="1">
        <f ca="1">SUMIFS(INDIRECT($F$1&amp;$F316&amp;":"&amp;$F316),INDIRECT($F$1&amp;dbP!$D$2&amp;":"&amp;dbP!$D$2),"&gt;="&amp;AU$6,INDIRECT($F$1&amp;dbP!$D$2&amp;":"&amp;dbP!$D$2),"&lt;="&amp;AU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V316" s="1">
        <f ca="1">SUMIFS(INDIRECT($F$1&amp;$F316&amp;":"&amp;$F316),INDIRECT($F$1&amp;dbP!$D$2&amp;":"&amp;dbP!$D$2),"&gt;="&amp;AV$6,INDIRECT($F$1&amp;dbP!$D$2&amp;":"&amp;dbP!$D$2),"&lt;="&amp;AV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W316" s="1">
        <f ca="1">SUMIFS(INDIRECT($F$1&amp;$F316&amp;":"&amp;$F316),INDIRECT($F$1&amp;dbP!$D$2&amp;":"&amp;dbP!$D$2),"&gt;="&amp;AW$6,INDIRECT($F$1&amp;dbP!$D$2&amp;":"&amp;dbP!$D$2),"&lt;="&amp;AW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X316" s="1">
        <f ca="1">SUMIFS(INDIRECT($F$1&amp;$F316&amp;":"&amp;$F316),INDIRECT($F$1&amp;dbP!$D$2&amp;":"&amp;dbP!$D$2),"&gt;="&amp;AX$6,INDIRECT($F$1&amp;dbP!$D$2&amp;":"&amp;dbP!$D$2),"&lt;="&amp;AX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Y316" s="1">
        <f ca="1">SUMIFS(INDIRECT($F$1&amp;$F316&amp;":"&amp;$F316),INDIRECT($F$1&amp;dbP!$D$2&amp;":"&amp;dbP!$D$2),"&gt;="&amp;AY$6,INDIRECT($F$1&amp;dbP!$D$2&amp;":"&amp;dbP!$D$2),"&lt;="&amp;AY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Z316" s="1">
        <f ca="1">SUMIFS(INDIRECT($F$1&amp;$F316&amp;":"&amp;$F316),INDIRECT($F$1&amp;dbP!$D$2&amp;":"&amp;dbP!$D$2),"&gt;="&amp;AZ$6,INDIRECT($F$1&amp;dbP!$D$2&amp;":"&amp;dbP!$D$2),"&lt;="&amp;AZ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A316" s="1">
        <f ca="1">SUMIFS(INDIRECT($F$1&amp;$F316&amp;":"&amp;$F316),INDIRECT($F$1&amp;dbP!$D$2&amp;":"&amp;dbP!$D$2),"&gt;="&amp;BA$6,INDIRECT($F$1&amp;dbP!$D$2&amp;":"&amp;dbP!$D$2),"&lt;="&amp;BA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B316" s="1">
        <f ca="1">SUMIFS(INDIRECT($F$1&amp;$F316&amp;":"&amp;$F316),INDIRECT($F$1&amp;dbP!$D$2&amp;":"&amp;dbP!$D$2),"&gt;="&amp;BB$6,INDIRECT($F$1&amp;dbP!$D$2&amp;":"&amp;dbP!$D$2),"&lt;="&amp;BB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C316" s="1">
        <f ca="1">SUMIFS(INDIRECT($F$1&amp;$F316&amp;":"&amp;$F316),INDIRECT($F$1&amp;dbP!$D$2&amp;":"&amp;dbP!$D$2),"&gt;="&amp;BC$6,INDIRECT($F$1&amp;dbP!$D$2&amp;":"&amp;dbP!$D$2),"&lt;="&amp;BC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D316" s="1">
        <f ca="1">SUMIFS(INDIRECT($F$1&amp;$F316&amp;":"&amp;$F316),INDIRECT($F$1&amp;dbP!$D$2&amp;":"&amp;dbP!$D$2),"&gt;="&amp;BD$6,INDIRECT($F$1&amp;dbP!$D$2&amp;":"&amp;dbP!$D$2),"&lt;="&amp;BD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E316" s="1">
        <f ca="1">SUMIFS(INDIRECT($F$1&amp;$F316&amp;":"&amp;$F316),INDIRECT($F$1&amp;dbP!$D$2&amp;":"&amp;dbP!$D$2),"&gt;="&amp;BE$6,INDIRECT($F$1&amp;dbP!$D$2&amp;":"&amp;dbP!$D$2),"&lt;="&amp;BE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</row>
    <row r="317" spans="2:57" x14ac:dyDescent="0.3">
      <c r="B317" s="1">
        <f>MAX(B$218:B316)+1</f>
        <v>102</v>
      </c>
      <c r="D317" s="1" t="str">
        <f ca="1">INDIRECT($B$1&amp;Items!T$2&amp;$B317)</f>
        <v>CF(-)</v>
      </c>
      <c r="F317" s="1" t="str">
        <f ca="1">INDIRECT($B$1&amp;Items!P$2&amp;$B317)</f>
        <v>AA</v>
      </c>
      <c r="H317" s="13" t="str">
        <f ca="1">INDIRECT($B$1&amp;Items!M$2&amp;$B317)</f>
        <v>Оплата операционных расходов</v>
      </c>
      <c r="I317" s="13" t="str">
        <f ca="1">IF(INDIRECT($B$1&amp;Items!N$2&amp;$B317)="",H317,INDIRECT($B$1&amp;Items!N$2&amp;$B317))</f>
        <v>Оплата операционных расходов - блок-2</v>
      </c>
      <c r="J317" s="1" t="str">
        <f ca="1">IF(INDIRECT($B$1&amp;Items!O$2&amp;$B317)="",IF(H317&lt;&gt;I317,"  "&amp;I317,I317),"    "&amp;INDIRECT($B$1&amp;Items!O$2&amp;$B317))</f>
        <v xml:space="preserve">    Операционные расходы - 2-7</v>
      </c>
      <c r="S317" s="1">
        <f ca="1">SUM($U317:INDIRECT(ADDRESS(ROW(),SUMIFS($1:$1,$5:$5,MAX($5:$5)))))</f>
        <v>47776.677000000003</v>
      </c>
      <c r="V317" s="1">
        <f ca="1">SUMIFS(INDIRECT($F$1&amp;$F317&amp;":"&amp;$F317),INDIRECT($F$1&amp;dbP!$D$2&amp;":"&amp;dbP!$D$2),"&gt;="&amp;V$6,INDIRECT($F$1&amp;dbP!$D$2&amp;":"&amp;dbP!$D$2),"&lt;="&amp;V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47776.677000000003</v>
      </c>
      <c r="W317" s="1">
        <f ca="1">SUMIFS(INDIRECT($F$1&amp;$F317&amp;":"&amp;$F317),INDIRECT($F$1&amp;dbP!$D$2&amp;":"&amp;dbP!$D$2),"&gt;="&amp;W$6,INDIRECT($F$1&amp;dbP!$D$2&amp;":"&amp;dbP!$D$2),"&lt;="&amp;W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X317" s="1">
        <f ca="1">SUMIFS(INDIRECT($F$1&amp;$F317&amp;":"&amp;$F317),INDIRECT($F$1&amp;dbP!$D$2&amp;":"&amp;dbP!$D$2),"&gt;="&amp;X$6,INDIRECT($F$1&amp;dbP!$D$2&amp;":"&amp;dbP!$D$2),"&lt;="&amp;X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Y317" s="1">
        <f ca="1">SUMIFS(INDIRECT($F$1&amp;$F317&amp;":"&amp;$F317),INDIRECT($F$1&amp;dbP!$D$2&amp;":"&amp;dbP!$D$2),"&gt;="&amp;Y$6,INDIRECT($F$1&amp;dbP!$D$2&amp;":"&amp;dbP!$D$2),"&lt;="&amp;Y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Z317" s="1">
        <f ca="1">SUMIFS(INDIRECT($F$1&amp;$F317&amp;":"&amp;$F317),INDIRECT($F$1&amp;dbP!$D$2&amp;":"&amp;dbP!$D$2),"&gt;="&amp;Z$6,INDIRECT($F$1&amp;dbP!$D$2&amp;":"&amp;dbP!$D$2),"&lt;="&amp;Z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A317" s="1">
        <f ca="1">SUMIFS(INDIRECT($F$1&amp;$F317&amp;":"&amp;$F317),INDIRECT($F$1&amp;dbP!$D$2&amp;":"&amp;dbP!$D$2),"&gt;="&amp;AA$6,INDIRECT($F$1&amp;dbP!$D$2&amp;":"&amp;dbP!$D$2),"&lt;="&amp;AA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B317" s="1">
        <f ca="1">SUMIFS(INDIRECT($F$1&amp;$F317&amp;":"&amp;$F317),INDIRECT($F$1&amp;dbP!$D$2&amp;":"&amp;dbP!$D$2),"&gt;="&amp;AB$6,INDIRECT($F$1&amp;dbP!$D$2&amp;":"&amp;dbP!$D$2),"&lt;="&amp;AB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C317" s="1">
        <f ca="1">SUMIFS(INDIRECT($F$1&amp;$F317&amp;":"&amp;$F317),INDIRECT($F$1&amp;dbP!$D$2&amp;":"&amp;dbP!$D$2),"&gt;="&amp;AC$6,INDIRECT($F$1&amp;dbP!$D$2&amp;":"&amp;dbP!$D$2),"&lt;="&amp;AC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D317" s="1">
        <f ca="1">SUMIFS(INDIRECT($F$1&amp;$F317&amp;":"&amp;$F317),INDIRECT($F$1&amp;dbP!$D$2&amp;":"&amp;dbP!$D$2),"&gt;="&amp;AD$6,INDIRECT($F$1&amp;dbP!$D$2&amp;":"&amp;dbP!$D$2),"&lt;="&amp;AD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E317" s="1">
        <f ca="1">SUMIFS(INDIRECT($F$1&amp;$F317&amp;":"&amp;$F317),INDIRECT($F$1&amp;dbP!$D$2&amp;":"&amp;dbP!$D$2),"&gt;="&amp;AE$6,INDIRECT($F$1&amp;dbP!$D$2&amp;":"&amp;dbP!$D$2),"&lt;="&amp;AE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F317" s="1">
        <f ca="1">SUMIFS(INDIRECT($F$1&amp;$F317&amp;":"&amp;$F317),INDIRECT($F$1&amp;dbP!$D$2&amp;":"&amp;dbP!$D$2),"&gt;="&amp;AF$6,INDIRECT($F$1&amp;dbP!$D$2&amp;":"&amp;dbP!$D$2),"&lt;="&amp;AF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G317" s="1">
        <f ca="1">SUMIFS(INDIRECT($F$1&amp;$F317&amp;":"&amp;$F317),INDIRECT($F$1&amp;dbP!$D$2&amp;":"&amp;dbP!$D$2),"&gt;="&amp;AG$6,INDIRECT($F$1&amp;dbP!$D$2&amp;":"&amp;dbP!$D$2),"&lt;="&amp;AG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H317" s="1">
        <f ca="1">SUMIFS(INDIRECT($F$1&amp;$F317&amp;":"&amp;$F317),INDIRECT($F$1&amp;dbP!$D$2&amp;":"&amp;dbP!$D$2),"&gt;="&amp;AH$6,INDIRECT($F$1&amp;dbP!$D$2&amp;":"&amp;dbP!$D$2),"&lt;="&amp;AH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I317" s="1">
        <f ca="1">SUMIFS(INDIRECT($F$1&amp;$F317&amp;":"&amp;$F317),INDIRECT($F$1&amp;dbP!$D$2&amp;":"&amp;dbP!$D$2),"&gt;="&amp;AI$6,INDIRECT($F$1&amp;dbP!$D$2&amp;":"&amp;dbP!$D$2),"&lt;="&amp;AI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J317" s="1">
        <f ca="1">SUMIFS(INDIRECT($F$1&amp;$F317&amp;":"&amp;$F317),INDIRECT($F$1&amp;dbP!$D$2&amp;":"&amp;dbP!$D$2),"&gt;="&amp;AJ$6,INDIRECT($F$1&amp;dbP!$D$2&amp;":"&amp;dbP!$D$2),"&lt;="&amp;AJ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K317" s="1">
        <f ca="1">SUMIFS(INDIRECT($F$1&amp;$F317&amp;":"&amp;$F317),INDIRECT($F$1&amp;dbP!$D$2&amp;":"&amp;dbP!$D$2),"&gt;="&amp;AK$6,INDIRECT($F$1&amp;dbP!$D$2&amp;":"&amp;dbP!$D$2),"&lt;="&amp;AK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L317" s="1">
        <f ca="1">SUMIFS(INDIRECT($F$1&amp;$F317&amp;":"&amp;$F317),INDIRECT($F$1&amp;dbP!$D$2&amp;":"&amp;dbP!$D$2),"&gt;="&amp;AL$6,INDIRECT($F$1&amp;dbP!$D$2&amp;":"&amp;dbP!$D$2),"&lt;="&amp;AL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M317" s="1">
        <f ca="1">SUMIFS(INDIRECT($F$1&amp;$F317&amp;":"&amp;$F317),INDIRECT($F$1&amp;dbP!$D$2&amp;":"&amp;dbP!$D$2),"&gt;="&amp;AM$6,INDIRECT($F$1&amp;dbP!$D$2&amp;":"&amp;dbP!$D$2),"&lt;="&amp;AM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N317" s="1">
        <f ca="1">SUMIFS(INDIRECT($F$1&amp;$F317&amp;":"&amp;$F317),INDIRECT($F$1&amp;dbP!$D$2&amp;":"&amp;dbP!$D$2),"&gt;="&amp;AN$6,INDIRECT($F$1&amp;dbP!$D$2&amp;":"&amp;dbP!$D$2),"&lt;="&amp;AN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O317" s="1">
        <f ca="1">SUMIFS(INDIRECT($F$1&amp;$F317&amp;":"&amp;$F317),INDIRECT($F$1&amp;dbP!$D$2&amp;":"&amp;dbP!$D$2),"&gt;="&amp;AO$6,INDIRECT($F$1&amp;dbP!$D$2&amp;":"&amp;dbP!$D$2),"&lt;="&amp;AO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P317" s="1">
        <f ca="1">SUMIFS(INDIRECT($F$1&amp;$F317&amp;":"&amp;$F317),INDIRECT($F$1&amp;dbP!$D$2&amp;":"&amp;dbP!$D$2),"&gt;="&amp;AP$6,INDIRECT($F$1&amp;dbP!$D$2&amp;":"&amp;dbP!$D$2),"&lt;="&amp;AP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Q317" s="1">
        <f ca="1">SUMIFS(INDIRECT($F$1&amp;$F317&amp;":"&amp;$F317),INDIRECT($F$1&amp;dbP!$D$2&amp;":"&amp;dbP!$D$2),"&gt;="&amp;AQ$6,INDIRECT($F$1&amp;dbP!$D$2&amp;":"&amp;dbP!$D$2),"&lt;="&amp;AQ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R317" s="1">
        <f ca="1">SUMIFS(INDIRECT($F$1&amp;$F317&amp;":"&amp;$F317),INDIRECT($F$1&amp;dbP!$D$2&amp;":"&amp;dbP!$D$2),"&gt;="&amp;AR$6,INDIRECT($F$1&amp;dbP!$D$2&amp;":"&amp;dbP!$D$2),"&lt;="&amp;AR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S317" s="1">
        <f ca="1">SUMIFS(INDIRECT($F$1&amp;$F317&amp;":"&amp;$F317),INDIRECT($F$1&amp;dbP!$D$2&amp;":"&amp;dbP!$D$2),"&gt;="&amp;AS$6,INDIRECT($F$1&amp;dbP!$D$2&amp;":"&amp;dbP!$D$2),"&lt;="&amp;AS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T317" s="1">
        <f ca="1">SUMIFS(INDIRECT($F$1&amp;$F317&amp;":"&amp;$F317),INDIRECT($F$1&amp;dbP!$D$2&amp;":"&amp;dbP!$D$2),"&gt;="&amp;AT$6,INDIRECT($F$1&amp;dbP!$D$2&amp;":"&amp;dbP!$D$2),"&lt;="&amp;AT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U317" s="1">
        <f ca="1">SUMIFS(INDIRECT($F$1&amp;$F317&amp;":"&amp;$F317),INDIRECT($F$1&amp;dbP!$D$2&amp;":"&amp;dbP!$D$2),"&gt;="&amp;AU$6,INDIRECT($F$1&amp;dbP!$D$2&amp;":"&amp;dbP!$D$2),"&lt;="&amp;AU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V317" s="1">
        <f ca="1">SUMIFS(INDIRECT($F$1&amp;$F317&amp;":"&amp;$F317),INDIRECT($F$1&amp;dbP!$D$2&amp;":"&amp;dbP!$D$2),"&gt;="&amp;AV$6,INDIRECT($F$1&amp;dbP!$D$2&amp;":"&amp;dbP!$D$2),"&lt;="&amp;AV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W317" s="1">
        <f ca="1">SUMIFS(INDIRECT($F$1&amp;$F317&amp;":"&amp;$F317),INDIRECT($F$1&amp;dbP!$D$2&amp;":"&amp;dbP!$D$2),"&gt;="&amp;AW$6,INDIRECT($F$1&amp;dbP!$D$2&amp;":"&amp;dbP!$D$2),"&lt;="&amp;AW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X317" s="1">
        <f ca="1">SUMIFS(INDIRECT($F$1&amp;$F317&amp;":"&amp;$F317),INDIRECT($F$1&amp;dbP!$D$2&amp;":"&amp;dbP!$D$2),"&gt;="&amp;AX$6,INDIRECT($F$1&amp;dbP!$D$2&amp;":"&amp;dbP!$D$2),"&lt;="&amp;AX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Y317" s="1">
        <f ca="1">SUMIFS(INDIRECT($F$1&amp;$F317&amp;":"&amp;$F317),INDIRECT($F$1&amp;dbP!$D$2&amp;":"&amp;dbP!$D$2),"&gt;="&amp;AY$6,INDIRECT($F$1&amp;dbP!$D$2&amp;":"&amp;dbP!$D$2),"&lt;="&amp;AY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Z317" s="1">
        <f ca="1">SUMIFS(INDIRECT($F$1&amp;$F317&amp;":"&amp;$F317),INDIRECT($F$1&amp;dbP!$D$2&amp;":"&amp;dbP!$D$2),"&gt;="&amp;AZ$6,INDIRECT($F$1&amp;dbP!$D$2&amp;":"&amp;dbP!$D$2),"&lt;="&amp;AZ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A317" s="1">
        <f ca="1">SUMIFS(INDIRECT($F$1&amp;$F317&amp;":"&amp;$F317),INDIRECT($F$1&amp;dbP!$D$2&amp;":"&amp;dbP!$D$2),"&gt;="&amp;BA$6,INDIRECT($F$1&amp;dbP!$D$2&amp;":"&amp;dbP!$D$2),"&lt;="&amp;BA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B317" s="1">
        <f ca="1">SUMIFS(INDIRECT($F$1&amp;$F317&amp;":"&amp;$F317),INDIRECT($F$1&amp;dbP!$D$2&amp;":"&amp;dbP!$D$2),"&gt;="&amp;BB$6,INDIRECT($F$1&amp;dbP!$D$2&amp;":"&amp;dbP!$D$2),"&lt;="&amp;BB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C317" s="1">
        <f ca="1">SUMIFS(INDIRECT($F$1&amp;$F317&amp;":"&amp;$F317),INDIRECT($F$1&amp;dbP!$D$2&amp;":"&amp;dbP!$D$2),"&gt;="&amp;BC$6,INDIRECT($F$1&amp;dbP!$D$2&amp;":"&amp;dbP!$D$2),"&lt;="&amp;BC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D317" s="1">
        <f ca="1">SUMIFS(INDIRECT($F$1&amp;$F317&amp;":"&amp;$F317),INDIRECT($F$1&amp;dbP!$D$2&amp;":"&amp;dbP!$D$2),"&gt;="&amp;BD$6,INDIRECT($F$1&amp;dbP!$D$2&amp;":"&amp;dbP!$D$2),"&lt;="&amp;BD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E317" s="1">
        <f ca="1">SUMIFS(INDIRECT($F$1&amp;$F317&amp;":"&amp;$F317),INDIRECT($F$1&amp;dbP!$D$2&amp;":"&amp;dbP!$D$2),"&gt;="&amp;BE$6,INDIRECT($F$1&amp;dbP!$D$2&amp;":"&amp;dbP!$D$2),"&lt;="&amp;BE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</row>
    <row r="318" spans="2:57" x14ac:dyDescent="0.3">
      <c r="B318" s="1">
        <f>MAX(B$218:B317)+1</f>
        <v>103</v>
      </c>
      <c r="D318" s="1" t="str">
        <f ca="1">INDIRECT($B$1&amp;Items!T$2&amp;$B318)</f>
        <v>CF(-)</v>
      </c>
      <c r="F318" s="1" t="str">
        <f ca="1">INDIRECT($B$1&amp;Items!P$2&amp;$B318)</f>
        <v>AA</v>
      </c>
      <c r="H318" s="13" t="str">
        <f ca="1">INDIRECT($B$1&amp;Items!M$2&amp;$B318)</f>
        <v>Оплата операционных расходов</v>
      </c>
      <c r="I318" s="13" t="str">
        <f ca="1">IF(INDIRECT($B$1&amp;Items!N$2&amp;$B318)="",H318,INDIRECT($B$1&amp;Items!N$2&amp;$B318))</f>
        <v>Оплата операционных расходов - блок-2</v>
      </c>
      <c r="J318" s="1" t="str">
        <f ca="1">IF(INDIRECT($B$1&amp;Items!O$2&amp;$B318)="",IF(H318&lt;&gt;I318,"  "&amp;I318,I318),"    "&amp;INDIRECT($B$1&amp;Items!O$2&amp;$B318))</f>
        <v xml:space="preserve">    Операционные расходы - 2-8</v>
      </c>
      <c r="S318" s="1">
        <f ca="1">SUM($U318:INDIRECT(ADDRESS(ROW(),SUMIFS($1:$1,$5:$5,MAX($5:$5)))))</f>
        <v>322305.138171</v>
      </c>
      <c r="V318" s="1">
        <f ca="1">SUMIFS(INDIRECT($F$1&amp;$F318&amp;":"&amp;$F318),INDIRECT($F$1&amp;dbP!$D$2&amp;":"&amp;dbP!$D$2),"&gt;="&amp;V$6,INDIRECT($F$1&amp;dbP!$D$2&amp;":"&amp;dbP!$D$2),"&lt;="&amp;V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W318" s="1">
        <f ca="1">SUMIFS(INDIRECT($F$1&amp;$F318&amp;":"&amp;$F318),INDIRECT($F$1&amp;dbP!$D$2&amp;":"&amp;dbP!$D$2),"&gt;="&amp;W$6,INDIRECT($F$1&amp;dbP!$D$2&amp;":"&amp;dbP!$D$2),"&lt;="&amp;W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322305.138171</v>
      </c>
      <c r="X318" s="1">
        <f ca="1">SUMIFS(INDIRECT($F$1&amp;$F318&amp;":"&amp;$F318),INDIRECT($F$1&amp;dbP!$D$2&amp;":"&amp;dbP!$D$2),"&gt;="&amp;X$6,INDIRECT($F$1&amp;dbP!$D$2&amp;":"&amp;dbP!$D$2),"&lt;="&amp;X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Y318" s="1">
        <f ca="1">SUMIFS(INDIRECT($F$1&amp;$F318&amp;":"&amp;$F318),INDIRECT($F$1&amp;dbP!$D$2&amp;":"&amp;dbP!$D$2),"&gt;="&amp;Y$6,INDIRECT($F$1&amp;dbP!$D$2&amp;":"&amp;dbP!$D$2),"&lt;="&amp;Y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Z318" s="1">
        <f ca="1">SUMIFS(INDIRECT($F$1&amp;$F318&amp;":"&amp;$F318),INDIRECT($F$1&amp;dbP!$D$2&amp;":"&amp;dbP!$D$2),"&gt;="&amp;Z$6,INDIRECT($F$1&amp;dbP!$D$2&amp;":"&amp;dbP!$D$2),"&lt;="&amp;Z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A318" s="1">
        <f ca="1">SUMIFS(INDIRECT($F$1&amp;$F318&amp;":"&amp;$F318),INDIRECT($F$1&amp;dbP!$D$2&amp;":"&amp;dbP!$D$2),"&gt;="&amp;AA$6,INDIRECT($F$1&amp;dbP!$D$2&amp;":"&amp;dbP!$D$2),"&lt;="&amp;AA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B318" s="1">
        <f ca="1">SUMIFS(INDIRECT($F$1&amp;$F318&amp;":"&amp;$F318),INDIRECT($F$1&amp;dbP!$D$2&amp;":"&amp;dbP!$D$2),"&gt;="&amp;AB$6,INDIRECT($F$1&amp;dbP!$D$2&amp;":"&amp;dbP!$D$2),"&lt;="&amp;AB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C318" s="1">
        <f ca="1">SUMIFS(INDIRECT($F$1&amp;$F318&amp;":"&amp;$F318),INDIRECT($F$1&amp;dbP!$D$2&amp;":"&amp;dbP!$D$2),"&gt;="&amp;AC$6,INDIRECT($F$1&amp;dbP!$D$2&amp;":"&amp;dbP!$D$2),"&lt;="&amp;AC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D318" s="1">
        <f ca="1">SUMIFS(INDIRECT($F$1&amp;$F318&amp;":"&amp;$F318),INDIRECT($F$1&amp;dbP!$D$2&amp;":"&amp;dbP!$D$2),"&gt;="&amp;AD$6,INDIRECT($F$1&amp;dbP!$D$2&amp;":"&amp;dbP!$D$2),"&lt;="&amp;AD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E318" s="1">
        <f ca="1">SUMIFS(INDIRECT($F$1&amp;$F318&amp;":"&amp;$F318),INDIRECT($F$1&amp;dbP!$D$2&amp;":"&amp;dbP!$D$2),"&gt;="&amp;AE$6,INDIRECT($F$1&amp;dbP!$D$2&amp;":"&amp;dbP!$D$2),"&lt;="&amp;AE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F318" s="1">
        <f ca="1">SUMIFS(INDIRECT($F$1&amp;$F318&amp;":"&amp;$F318),INDIRECT($F$1&amp;dbP!$D$2&amp;":"&amp;dbP!$D$2),"&gt;="&amp;AF$6,INDIRECT($F$1&amp;dbP!$D$2&amp;":"&amp;dbP!$D$2),"&lt;="&amp;AF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G318" s="1">
        <f ca="1">SUMIFS(INDIRECT($F$1&amp;$F318&amp;":"&amp;$F318),INDIRECT($F$1&amp;dbP!$D$2&amp;":"&amp;dbP!$D$2),"&gt;="&amp;AG$6,INDIRECT($F$1&amp;dbP!$D$2&amp;":"&amp;dbP!$D$2),"&lt;="&amp;AG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H318" s="1">
        <f ca="1">SUMIFS(INDIRECT($F$1&amp;$F318&amp;":"&amp;$F318),INDIRECT($F$1&amp;dbP!$D$2&amp;":"&amp;dbP!$D$2),"&gt;="&amp;AH$6,INDIRECT($F$1&amp;dbP!$D$2&amp;":"&amp;dbP!$D$2),"&lt;="&amp;AH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I318" s="1">
        <f ca="1">SUMIFS(INDIRECT($F$1&amp;$F318&amp;":"&amp;$F318),INDIRECT($F$1&amp;dbP!$D$2&amp;":"&amp;dbP!$D$2),"&gt;="&amp;AI$6,INDIRECT($F$1&amp;dbP!$D$2&amp;":"&amp;dbP!$D$2),"&lt;="&amp;AI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J318" s="1">
        <f ca="1">SUMIFS(INDIRECT($F$1&amp;$F318&amp;":"&amp;$F318),INDIRECT($F$1&amp;dbP!$D$2&amp;":"&amp;dbP!$D$2),"&gt;="&amp;AJ$6,INDIRECT($F$1&amp;dbP!$D$2&amp;":"&amp;dbP!$D$2),"&lt;="&amp;AJ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K318" s="1">
        <f ca="1">SUMIFS(INDIRECT($F$1&amp;$F318&amp;":"&amp;$F318),INDIRECT($F$1&amp;dbP!$D$2&amp;":"&amp;dbP!$D$2),"&gt;="&amp;AK$6,INDIRECT($F$1&amp;dbP!$D$2&amp;":"&amp;dbP!$D$2),"&lt;="&amp;AK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L318" s="1">
        <f ca="1">SUMIFS(INDIRECT($F$1&amp;$F318&amp;":"&amp;$F318),INDIRECT($F$1&amp;dbP!$D$2&amp;":"&amp;dbP!$D$2),"&gt;="&amp;AL$6,INDIRECT($F$1&amp;dbP!$D$2&amp;":"&amp;dbP!$D$2),"&lt;="&amp;AL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M318" s="1">
        <f ca="1">SUMIFS(INDIRECT($F$1&amp;$F318&amp;":"&amp;$F318),INDIRECT($F$1&amp;dbP!$D$2&amp;":"&amp;dbP!$D$2),"&gt;="&amp;AM$6,INDIRECT($F$1&amp;dbP!$D$2&amp;":"&amp;dbP!$D$2),"&lt;="&amp;AM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N318" s="1">
        <f ca="1">SUMIFS(INDIRECT($F$1&amp;$F318&amp;":"&amp;$F318),INDIRECT($F$1&amp;dbP!$D$2&amp;":"&amp;dbP!$D$2),"&gt;="&amp;AN$6,INDIRECT($F$1&amp;dbP!$D$2&amp;":"&amp;dbP!$D$2),"&lt;="&amp;AN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O318" s="1">
        <f ca="1">SUMIFS(INDIRECT($F$1&amp;$F318&amp;":"&amp;$F318),INDIRECT($F$1&amp;dbP!$D$2&amp;":"&amp;dbP!$D$2),"&gt;="&amp;AO$6,INDIRECT($F$1&amp;dbP!$D$2&amp;":"&amp;dbP!$D$2),"&lt;="&amp;AO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P318" s="1">
        <f ca="1">SUMIFS(INDIRECT($F$1&amp;$F318&amp;":"&amp;$F318),INDIRECT($F$1&amp;dbP!$D$2&amp;":"&amp;dbP!$D$2),"&gt;="&amp;AP$6,INDIRECT($F$1&amp;dbP!$D$2&amp;":"&amp;dbP!$D$2),"&lt;="&amp;AP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Q318" s="1">
        <f ca="1">SUMIFS(INDIRECT($F$1&amp;$F318&amp;":"&amp;$F318),INDIRECT($F$1&amp;dbP!$D$2&amp;":"&amp;dbP!$D$2),"&gt;="&amp;AQ$6,INDIRECT($F$1&amp;dbP!$D$2&amp;":"&amp;dbP!$D$2),"&lt;="&amp;AQ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R318" s="1">
        <f ca="1">SUMIFS(INDIRECT($F$1&amp;$F318&amp;":"&amp;$F318),INDIRECT($F$1&amp;dbP!$D$2&amp;":"&amp;dbP!$D$2),"&gt;="&amp;AR$6,INDIRECT($F$1&amp;dbP!$D$2&amp;":"&amp;dbP!$D$2),"&lt;="&amp;AR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S318" s="1">
        <f ca="1">SUMIFS(INDIRECT($F$1&amp;$F318&amp;":"&amp;$F318),INDIRECT($F$1&amp;dbP!$D$2&amp;":"&amp;dbP!$D$2),"&gt;="&amp;AS$6,INDIRECT($F$1&amp;dbP!$D$2&amp;":"&amp;dbP!$D$2),"&lt;="&amp;AS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T318" s="1">
        <f ca="1">SUMIFS(INDIRECT($F$1&amp;$F318&amp;":"&amp;$F318),INDIRECT($F$1&amp;dbP!$D$2&amp;":"&amp;dbP!$D$2),"&gt;="&amp;AT$6,INDIRECT($F$1&amp;dbP!$D$2&amp;":"&amp;dbP!$D$2),"&lt;="&amp;AT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U318" s="1">
        <f ca="1">SUMIFS(INDIRECT($F$1&amp;$F318&amp;":"&amp;$F318),INDIRECT($F$1&amp;dbP!$D$2&amp;":"&amp;dbP!$D$2),"&gt;="&amp;AU$6,INDIRECT($F$1&amp;dbP!$D$2&amp;":"&amp;dbP!$D$2),"&lt;="&amp;AU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V318" s="1">
        <f ca="1">SUMIFS(INDIRECT($F$1&amp;$F318&amp;":"&amp;$F318),INDIRECT($F$1&amp;dbP!$D$2&amp;":"&amp;dbP!$D$2),"&gt;="&amp;AV$6,INDIRECT($F$1&amp;dbP!$D$2&amp;":"&amp;dbP!$D$2),"&lt;="&amp;AV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W318" s="1">
        <f ca="1">SUMIFS(INDIRECT($F$1&amp;$F318&amp;":"&amp;$F318),INDIRECT($F$1&amp;dbP!$D$2&amp;":"&amp;dbP!$D$2),"&gt;="&amp;AW$6,INDIRECT($F$1&amp;dbP!$D$2&amp;":"&amp;dbP!$D$2),"&lt;="&amp;AW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X318" s="1">
        <f ca="1">SUMIFS(INDIRECT($F$1&amp;$F318&amp;":"&amp;$F318),INDIRECT($F$1&amp;dbP!$D$2&amp;":"&amp;dbP!$D$2),"&gt;="&amp;AX$6,INDIRECT($F$1&amp;dbP!$D$2&amp;":"&amp;dbP!$D$2),"&lt;="&amp;AX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Y318" s="1">
        <f ca="1">SUMIFS(INDIRECT($F$1&amp;$F318&amp;":"&amp;$F318),INDIRECT($F$1&amp;dbP!$D$2&amp;":"&amp;dbP!$D$2),"&gt;="&amp;AY$6,INDIRECT($F$1&amp;dbP!$D$2&amp;":"&amp;dbP!$D$2),"&lt;="&amp;AY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Z318" s="1">
        <f ca="1">SUMIFS(INDIRECT($F$1&amp;$F318&amp;":"&amp;$F318),INDIRECT($F$1&amp;dbP!$D$2&amp;":"&amp;dbP!$D$2),"&gt;="&amp;AZ$6,INDIRECT($F$1&amp;dbP!$D$2&amp;":"&amp;dbP!$D$2),"&lt;="&amp;AZ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A318" s="1">
        <f ca="1">SUMIFS(INDIRECT($F$1&amp;$F318&amp;":"&amp;$F318),INDIRECT($F$1&amp;dbP!$D$2&amp;":"&amp;dbP!$D$2),"&gt;="&amp;BA$6,INDIRECT($F$1&amp;dbP!$D$2&amp;":"&amp;dbP!$D$2),"&lt;="&amp;BA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B318" s="1">
        <f ca="1">SUMIFS(INDIRECT($F$1&amp;$F318&amp;":"&amp;$F318),INDIRECT($F$1&amp;dbP!$D$2&amp;":"&amp;dbP!$D$2),"&gt;="&amp;BB$6,INDIRECT($F$1&amp;dbP!$D$2&amp;":"&amp;dbP!$D$2),"&lt;="&amp;BB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C318" s="1">
        <f ca="1">SUMIFS(INDIRECT($F$1&amp;$F318&amp;":"&amp;$F318),INDIRECT($F$1&amp;dbP!$D$2&amp;":"&amp;dbP!$D$2),"&gt;="&amp;BC$6,INDIRECT($F$1&amp;dbP!$D$2&amp;":"&amp;dbP!$D$2),"&lt;="&amp;BC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D318" s="1">
        <f ca="1">SUMIFS(INDIRECT($F$1&amp;$F318&amp;":"&amp;$F318),INDIRECT($F$1&amp;dbP!$D$2&amp;":"&amp;dbP!$D$2),"&gt;="&amp;BD$6,INDIRECT($F$1&amp;dbP!$D$2&amp;":"&amp;dbP!$D$2),"&lt;="&amp;BD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E318" s="1">
        <f ca="1">SUMIFS(INDIRECT($F$1&amp;$F318&amp;":"&amp;$F318),INDIRECT($F$1&amp;dbP!$D$2&amp;":"&amp;dbP!$D$2),"&gt;="&amp;BE$6,INDIRECT($F$1&amp;dbP!$D$2&amp;":"&amp;dbP!$D$2),"&lt;="&amp;BE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</row>
    <row r="319" spans="2:57" x14ac:dyDescent="0.3">
      <c r="B319" s="1">
        <f>MAX(B$218:B318)+1</f>
        <v>104</v>
      </c>
      <c r="D319" s="1" t="str">
        <f ca="1">INDIRECT($B$1&amp;Items!T$2&amp;$B319)</f>
        <v>CF(-)</v>
      </c>
      <c r="F319" s="1" t="str">
        <f ca="1">INDIRECT($B$1&amp;Items!P$2&amp;$B319)</f>
        <v>AA</v>
      </c>
      <c r="H319" s="13" t="str">
        <f ca="1">INDIRECT($B$1&amp;Items!M$2&amp;$B319)</f>
        <v>Оплата операционных расходов</v>
      </c>
      <c r="I319" s="13" t="str">
        <f ca="1">IF(INDIRECT($B$1&amp;Items!N$2&amp;$B319)="",H319,INDIRECT($B$1&amp;Items!N$2&amp;$B319))</f>
        <v>Оплата операционных расходов - блок-2</v>
      </c>
      <c r="J319" s="1" t="str">
        <f ca="1">IF(INDIRECT($B$1&amp;Items!O$2&amp;$B319)="",IF(H319&lt;&gt;I319,"  "&amp;I319,I319),"    "&amp;INDIRECT($B$1&amp;Items!O$2&amp;$B319))</f>
        <v xml:space="preserve">    Операционные расходы - 2-9</v>
      </c>
      <c r="S319" s="1">
        <f ca="1">SUM($U319:INDIRECT(ADDRESS(ROW(),SUMIFS($1:$1,$5:$5,MAX($5:$5)))))</f>
        <v>205835.32170000003</v>
      </c>
      <c r="V319" s="1">
        <f ca="1">SUMIFS(INDIRECT($F$1&amp;$F319&amp;":"&amp;$F319),INDIRECT($F$1&amp;dbP!$D$2&amp;":"&amp;dbP!$D$2),"&gt;="&amp;V$6,INDIRECT($F$1&amp;dbP!$D$2&amp;":"&amp;dbP!$D$2),"&lt;="&amp;V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W319" s="1">
        <f ca="1">SUMIFS(INDIRECT($F$1&amp;$F319&amp;":"&amp;$F319),INDIRECT($F$1&amp;dbP!$D$2&amp;":"&amp;dbP!$D$2),"&gt;="&amp;W$6,INDIRECT($F$1&amp;dbP!$D$2&amp;":"&amp;dbP!$D$2),"&lt;="&amp;W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X319" s="1">
        <f ca="1">SUMIFS(INDIRECT($F$1&amp;$F319&amp;":"&amp;$F319),INDIRECT($F$1&amp;dbP!$D$2&amp;":"&amp;dbP!$D$2),"&gt;="&amp;X$6,INDIRECT($F$1&amp;dbP!$D$2&amp;":"&amp;dbP!$D$2),"&lt;="&amp;X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205835.32170000003</v>
      </c>
      <c r="Y319" s="1">
        <f ca="1">SUMIFS(INDIRECT($F$1&amp;$F319&amp;":"&amp;$F319),INDIRECT($F$1&amp;dbP!$D$2&amp;":"&amp;dbP!$D$2),"&gt;="&amp;Y$6,INDIRECT($F$1&amp;dbP!$D$2&amp;":"&amp;dbP!$D$2),"&lt;="&amp;Y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Z319" s="1">
        <f ca="1">SUMIFS(INDIRECT($F$1&amp;$F319&amp;":"&amp;$F319),INDIRECT($F$1&amp;dbP!$D$2&amp;":"&amp;dbP!$D$2),"&gt;="&amp;Z$6,INDIRECT($F$1&amp;dbP!$D$2&amp;":"&amp;dbP!$D$2),"&lt;="&amp;Z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A319" s="1">
        <f ca="1">SUMIFS(INDIRECT($F$1&amp;$F319&amp;":"&amp;$F319),INDIRECT($F$1&amp;dbP!$D$2&amp;":"&amp;dbP!$D$2),"&gt;="&amp;AA$6,INDIRECT($F$1&amp;dbP!$D$2&amp;":"&amp;dbP!$D$2),"&lt;="&amp;AA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B319" s="1">
        <f ca="1">SUMIFS(INDIRECT($F$1&amp;$F319&amp;":"&amp;$F319),INDIRECT($F$1&amp;dbP!$D$2&amp;":"&amp;dbP!$D$2),"&gt;="&amp;AB$6,INDIRECT($F$1&amp;dbP!$D$2&amp;":"&amp;dbP!$D$2),"&lt;="&amp;AB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C319" s="1">
        <f ca="1">SUMIFS(INDIRECT($F$1&amp;$F319&amp;":"&amp;$F319),INDIRECT($F$1&amp;dbP!$D$2&amp;":"&amp;dbP!$D$2),"&gt;="&amp;AC$6,INDIRECT($F$1&amp;dbP!$D$2&amp;":"&amp;dbP!$D$2),"&lt;="&amp;AC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D319" s="1">
        <f ca="1">SUMIFS(INDIRECT($F$1&amp;$F319&amp;":"&amp;$F319),INDIRECT($F$1&amp;dbP!$D$2&amp;":"&amp;dbP!$D$2),"&gt;="&amp;AD$6,INDIRECT($F$1&amp;dbP!$D$2&amp;":"&amp;dbP!$D$2),"&lt;="&amp;AD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E319" s="1">
        <f ca="1">SUMIFS(INDIRECT($F$1&amp;$F319&amp;":"&amp;$F319),INDIRECT($F$1&amp;dbP!$D$2&amp;":"&amp;dbP!$D$2),"&gt;="&amp;AE$6,INDIRECT($F$1&amp;dbP!$D$2&amp;":"&amp;dbP!$D$2),"&lt;="&amp;AE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F319" s="1">
        <f ca="1">SUMIFS(INDIRECT($F$1&amp;$F319&amp;":"&amp;$F319),INDIRECT($F$1&amp;dbP!$D$2&amp;":"&amp;dbP!$D$2),"&gt;="&amp;AF$6,INDIRECT($F$1&amp;dbP!$D$2&amp;":"&amp;dbP!$D$2),"&lt;="&amp;AF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G319" s="1">
        <f ca="1">SUMIFS(INDIRECT($F$1&amp;$F319&amp;":"&amp;$F319),INDIRECT($F$1&amp;dbP!$D$2&amp;":"&amp;dbP!$D$2),"&gt;="&amp;AG$6,INDIRECT($F$1&amp;dbP!$D$2&amp;":"&amp;dbP!$D$2),"&lt;="&amp;AG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H319" s="1">
        <f ca="1">SUMIFS(INDIRECT($F$1&amp;$F319&amp;":"&amp;$F319),INDIRECT($F$1&amp;dbP!$D$2&amp;":"&amp;dbP!$D$2),"&gt;="&amp;AH$6,INDIRECT($F$1&amp;dbP!$D$2&amp;":"&amp;dbP!$D$2),"&lt;="&amp;AH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I319" s="1">
        <f ca="1">SUMIFS(INDIRECT($F$1&amp;$F319&amp;":"&amp;$F319),INDIRECT($F$1&amp;dbP!$D$2&amp;":"&amp;dbP!$D$2),"&gt;="&amp;AI$6,INDIRECT($F$1&amp;dbP!$D$2&amp;":"&amp;dbP!$D$2),"&lt;="&amp;AI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J319" s="1">
        <f ca="1">SUMIFS(INDIRECT($F$1&amp;$F319&amp;":"&amp;$F319),INDIRECT($F$1&amp;dbP!$D$2&amp;":"&amp;dbP!$D$2),"&gt;="&amp;AJ$6,INDIRECT($F$1&amp;dbP!$D$2&amp;":"&amp;dbP!$D$2),"&lt;="&amp;AJ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K319" s="1">
        <f ca="1">SUMIFS(INDIRECT($F$1&amp;$F319&amp;":"&amp;$F319),INDIRECT($F$1&amp;dbP!$D$2&amp;":"&amp;dbP!$D$2),"&gt;="&amp;AK$6,INDIRECT($F$1&amp;dbP!$D$2&amp;":"&amp;dbP!$D$2),"&lt;="&amp;AK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L319" s="1">
        <f ca="1">SUMIFS(INDIRECT($F$1&amp;$F319&amp;":"&amp;$F319),INDIRECT($F$1&amp;dbP!$D$2&amp;":"&amp;dbP!$D$2),"&gt;="&amp;AL$6,INDIRECT($F$1&amp;dbP!$D$2&amp;":"&amp;dbP!$D$2),"&lt;="&amp;AL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M319" s="1">
        <f ca="1">SUMIFS(INDIRECT($F$1&amp;$F319&amp;":"&amp;$F319),INDIRECT($F$1&amp;dbP!$D$2&amp;":"&amp;dbP!$D$2),"&gt;="&amp;AM$6,INDIRECT($F$1&amp;dbP!$D$2&amp;":"&amp;dbP!$D$2),"&lt;="&amp;AM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N319" s="1">
        <f ca="1">SUMIFS(INDIRECT($F$1&amp;$F319&amp;":"&amp;$F319),INDIRECT($F$1&amp;dbP!$D$2&amp;":"&amp;dbP!$D$2),"&gt;="&amp;AN$6,INDIRECT($F$1&amp;dbP!$D$2&amp;":"&amp;dbP!$D$2),"&lt;="&amp;AN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O319" s="1">
        <f ca="1">SUMIFS(INDIRECT($F$1&amp;$F319&amp;":"&amp;$F319),INDIRECT($F$1&amp;dbP!$D$2&amp;":"&amp;dbP!$D$2),"&gt;="&amp;AO$6,INDIRECT($F$1&amp;dbP!$D$2&amp;":"&amp;dbP!$D$2),"&lt;="&amp;AO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P319" s="1">
        <f ca="1">SUMIFS(INDIRECT($F$1&amp;$F319&amp;":"&amp;$F319),INDIRECT($F$1&amp;dbP!$D$2&amp;":"&amp;dbP!$D$2),"&gt;="&amp;AP$6,INDIRECT($F$1&amp;dbP!$D$2&amp;":"&amp;dbP!$D$2),"&lt;="&amp;AP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Q319" s="1">
        <f ca="1">SUMIFS(INDIRECT($F$1&amp;$F319&amp;":"&amp;$F319),INDIRECT($F$1&amp;dbP!$D$2&amp;":"&amp;dbP!$D$2),"&gt;="&amp;AQ$6,INDIRECT($F$1&amp;dbP!$D$2&amp;":"&amp;dbP!$D$2),"&lt;="&amp;AQ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R319" s="1">
        <f ca="1">SUMIFS(INDIRECT($F$1&amp;$F319&amp;":"&amp;$F319),INDIRECT($F$1&amp;dbP!$D$2&amp;":"&amp;dbP!$D$2),"&gt;="&amp;AR$6,INDIRECT($F$1&amp;dbP!$D$2&amp;":"&amp;dbP!$D$2),"&lt;="&amp;AR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S319" s="1">
        <f ca="1">SUMIFS(INDIRECT($F$1&amp;$F319&amp;":"&amp;$F319),INDIRECT($F$1&amp;dbP!$D$2&amp;":"&amp;dbP!$D$2),"&gt;="&amp;AS$6,INDIRECT($F$1&amp;dbP!$D$2&amp;":"&amp;dbP!$D$2),"&lt;="&amp;AS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T319" s="1">
        <f ca="1">SUMIFS(INDIRECT($F$1&amp;$F319&amp;":"&amp;$F319),INDIRECT($F$1&amp;dbP!$D$2&amp;":"&amp;dbP!$D$2),"&gt;="&amp;AT$6,INDIRECT($F$1&amp;dbP!$D$2&amp;":"&amp;dbP!$D$2),"&lt;="&amp;AT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U319" s="1">
        <f ca="1">SUMIFS(INDIRECT($F$1&amp;$F319&amp;":"&amp;$F319),INDIRECT($F$1&amp;dbP!$D$2&amp;":"&amp;dbP!$D$2),"&gt;="&amp;AU$6,INDIRECT($F$1&amp;dbP!$D$2&amp;":"&amp;dbP!$D$2),"&lt;="&amp;AU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V319" s="1">
        <f ca="1">SUMIFS(INDIRECT($F$1&amp;$F319&amp;":"&amp;$F319),INDIRECT($F$1&amp;dbP!$D$2&amp;":"&amp;dbP!$D$2),"&gt;="&amp;AV$6,INDIRECT($F$1&amp;dbP!$D$2&amp;":"&amp;dbP!$D$2),"&lt;="&amp;AV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W319" s="1">
        <f ca="1">SUMIFS(INDIRECT($F$1&amp;$F319&amp;":"&amp;$F319),INDIRECT($F$1&amp;dbP!$D$2&amp;":"&amp;dbP!$D$2),"&gt;="&amp;AW$6,INDIRECT($F$1&amp;dbP!$D$2&amp;":"&amp;dbP!$D$2),"&lt;="&amp;AW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X319" s="1">
        <f ca="1">SUMIFS(INDIRECT($F$1&amp;$F319&amp;":"&amp;$F319),INDIRECT($F$1&amp;dbP!$D$2&amp;":"&amp;dbP!$D$2),"&gt;="&amp;AX$6,INDIRECT($F$1&amp;dbP!$D$2&amp;":"&amp;dbP!$D$2),"&lt;="&amp;AX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Y319" s="1">
        <f ca="1">SUMIFS(INDIRECT($F$1&amp;$F319&amp;":"&amp;$F319),INDIRECT($F$1&amp;dbP!$D$2&amp;":"&amp;dbP!$D$2),"&gt;="&amp;AY$6,INDIRECT($F$1&amp;dbP!$D$2&amp;":"&amp;dbP!$D$2),"&lt;="&amp;AY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Z319" s="1">
        <f ca="1">SUMIFS(INDIRECT($F$1&amp;$F319&amp;":"&amp;$F319),INDIRECT($F$1&amp;dbP!$D$2&amp;":"&amp;dbP!$D$2),"&gt;="&amp;AZ$6,INDIRECT($F$1&amp;dbP!$D$2&amp;":"&amp;dbP!$D$2),"&lt;="&amp;AZ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A319" s="1">
        <f ca="1">SUMIFS(INDIRECT($F$1&amp;$F319&amp;":"&amp;$F319),INDIRECT($F$1&amp;dbP!$D$2&amp;":"&amp;dbP!$D$2),"&gt;="&amp;BA$6,INDIRECT($F$1&amp;dbP!$D$2&amp;":"&amp;dbP!$D$2),"&lt;="&amp;BA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B319" s="1">
        <f ca="1">SUMIFS(INDIRECT($F$1&amp;$F319&amp;":"&amp;$F319),INDIRECT($F$1&amp;dbP!$D$2&amp;":"&amp;dbP!$D$2),"&gt;="&amp;BB$6,INDIRECT($F$1&amp;dbP!$D$2&amp;":"&amp;dbP!$D$2),"&lt;="&amp;BB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C319" s="1">
        <f ca="1">SUMIFS(INDIRECT($F$1&amp;$F319&amp;":"&amp;$F319),INDIRECT($F$1&amp;dbP!$D$2&amp;":"&amp;dbP!$D$2),"&gt;="&amp;BC$6,INDIRECT($F$1&amp;dbP!$D$2&amp;":"&amp;dbP!$D$2),"&lt;="&amp;BC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D319" s="1">
        <f ca="1">SUMIFS(INDIRECT($F$1&amp;$F319&amp;":"&amp;$F319),INDIRECT($F$1&amp;dbP!$D$2&amp;":"&amp;dbP!$D$2),"&gt;="&amp;BD$6,INDIRECT($F$1&amp;dbP!$D$2&amp;":"&amp;dbP!$D$2),"&lt;="&amp;BD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E319" s="1">
        <f ca="1">SUMIFS(INDIRECT($F$1&amp;$F319&amp;":"&amp;$F319),INDIRECT($F$1&amp;dbP!$D$2&amp;":"&amp;dbP!$D$2),"&gt;="&amp;BE$6,INDIRECT($F$1&amp;dbP!$D$2&amp;":"&amp;dbP!$D$2),"&lt;="&amp;BE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</row>
    <row r="320" spans="2:57" x14ac:dyDescent="0.3">
      <c r="B320" s="1">
        <f>MAX(B$218:B319)+1</f>
        <v>105</v>
      </c>
      <c r="D320" s="1" t="str">
        <f ca="1">INDIRECT($B$1&amp;Items!T$2&amp;$B320)</f>
        <v>CF(-)</v>
      </c>
      <c r="F320" s="1" t="str">
        <f ca="1">INDIRECT($B$1&amp;Items!P$2&amp;$B320)</f>
        <v>AA</v>
      </c>
      <c r="H320" s="13" t="str">
        <f ca="1">INDIRECT($B$1&amp;Items!M$2&amp;$B320)</f>
        <v>Оплата операционных расходов</v>
      </c>
      <c r="I320" s="13" t="str">
        <f ca="1">IF(INDIRECT($B$1&amp;Items!N$2&amp;$B320)="",H320,INDIRECT($B$1&amp;Items!N$2&amp;$B320))</f>
        <v>Оплата операционных расходов - блок-2</v>
      </c>
      <c r="J320" s="1" t="str">
        <f ca="1">IF(INDIRECT($B$1&amp;Items!O$2&amp;$B320)="",IF(H320&lt;&gt;I320,"  "&amp;I320,I320),"    "&amp;INDIRECT($B$1&amp;Items!O$2&amp;$B320))</f>
        <v xml:space="preserve">    Операционные расходы - 2-10</v>
      </c>
      <c r="S320" s="1">
        <f ca="1">SUM($U320:INDIRECT(ADDRESS(ROW(),SUMIFS($1:$1,$5:$5,MAX($5:$5)))))</f>
        <v>116904.02893000001</v>
      </c>
      <c r="V320" s="1">
        <f ca="1">SUMIFS(INDIRECT($F$1&amp;$F320&amp;":"&amp;$F320),INDIRECT($F$1&amp;dbP!$D$2&amp;":"&amp;dbP!$D$2),"&gt;="&amp;V$6,INDIRECT($F$1&amp;dbP!$D$2&amp;":"&amp;dbP!$D$2),"&lt;="&amp;V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W320" s="1">
        <f ca="1">SUMIFS(INDIRECT($F$1&amp;$F320&amp;":"&amp;$F320),INDIRECT($F$1&amp;dbP!$D$2&amp;":"&amp;dbP!$D$2),"&gt;="&amp;W$6,INDIRECT($F$1&amp;dbP!$D$2&amp;":"&amp;dbP!$D$2),"&lt;="&amp;W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X320" s="1">
        <f ca="1">SUMIFS(INDIRECT($F$1&amp;$F320&amp;":"&amp;$F320),INDIRECT($F$1&amp;dbP!$D$2&amp;":"&amp;dbP!$D$2),"&gt;="&amp;X$6,INDIRECT($F$1&amp;dbP!$D$2&amp;":"&amp;dbP!$D$2),"&lt;="&amp;X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116904.02893000001</v>
      </c>
      <c r="Y320" s="1">
        <f ca="1">SUMIFS(INDIRECT($F$1&amp;$F320&amp;":"&amp;$F320),INDIRECT($F$1&amp;dbP!$D$2&amp;":"&amp;dbP!$D$2),"&gt;="&amp;Y$6,INDIRECT($F$1&amp;dbP!$D$2&amp;":"&amp;dbP!$D$2),"&lt;="&amp;Y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Z320" s="1">
        <f ca="1">SUMIFS(INDIRECT($F$1&amp;$F320&amp;":"&amp;$F320),INDIRECT($F$1&amp;dbP!$D$2&amp;":"&amp;dbP!$D$2),"&gt;="&amp;Z$6,INDIRECT($F$1&amp;dbP!$D$2&amp;":"&amp;dbP!$D$2),"&lt;="&amp;Z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A320" s="1">
        <f ca="1">SUMIFS(INDIRECT($F$1&amp;$F320&amp;":"&amp;$F320),INDIRECT($F$1&amp;dbP!$D$2&amp;":"&amp;dbP!$D$2),"&gt;="&amp;AA$6,INDIRECT($F$1&amp;dbP!$D$2&amp;":"&amp;dbP!$D$2),"&lt;="&amp;AA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B320" s="1">
        <f ca="1">SUMIFS(INDIRECT($F$1&amp;$F320&amp;":"&amp;$F320),INDIRECT($F$1&amp;dbP!$D$2&amp;":"&amp;dbP!$D$2),"&gt;="&amp;AB$6,INDIRECT($F$1&amp;dbP!$D$2&amp;":"&amp;dbP!$D$2),"&lt;="&amp;AB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C320" s="1">
        <f ca="1">SUMIFS(INDIRECT($F$1&amp;$F320&amp;":"&amp;$F320),INDIRECT($F$1&amp;dbP!$D$2&amp;":"&amp;dbP!$D$2),"&gt;="&amp;AC$6,INDIRECT($F$1&amp;dbP!$D$2&amp;":"&amp;dbP!$D$2),"&lt;="&amp;AC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D320" s="1">
        <f ca="1">SUMIFS(INDIRECT($F$1&amp;$F320&amp;":"&amp;$F320),INDIRECT($F$1&amp;dbP!$D$2&amp;":"&amp;dbP!$D$2),"&gt;="&amp;AD$6,INDIRECT($F$1&amp;dbP!$D$2&amp;":"&amp;dbP!$D$2),"&lt;="&amp;AD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E320" s="1">
        <f ca="1">SUMIFS(INDIRECT($F$1&amp;$F320&amp;":"&amp;$F320),INDIRECT($F$1&amp;dbP!$D$2&amp;":"&amp;dbP!$D$2),"&gt;="&amp;AE$6,INDIRECT($F$1&amp;dbP!$D$2&amp;":"&amp;dbP!$D$2),"&lt;="&amp;AE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F320" s="1">
        <f ca="1">SUMIFS(INDIRECT($F$1&amp;$F320&amp;":"&amp;$F320),INDIRECT($F$1&amp;dbP!$D$2&amp;":"&amp;dbP!$D$2),"&gt;="&amp;AF$6,INDIRECT($F$1&amp;dbP!$D$2&amp;":"&amp;dbP!$D$2),"&lt;="&amp;AF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G320" s="1">
        <f ca="1">SUMIFS(INDIRECT($F$1&amp;$F320&amp;":"&amp;$F320),INDIRECT($F$1&amp;dbP!$D$2&amp;":"&amp;dbP!$D$2),"&gt;="&amp;AG$6,INDIRECT($F$1&amp;dbP!$D$2&amp;":"&amp;dbP!$D$2),"&lt;="&amp;AG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H320" s="1">
        <f ca="1">SUMIFS(INDIRECT($F$1&amp;$F320&amp;":"&amp;$F320),INDIRECT($F$1&amp;dbP!$D$2&amp;":"&amp;dbP!$D$2),"&gt;="&amp;AH$6,INDIRECT($F$1&amp;dbP!$D$2&amp;":"&amp;dbP!$D$2),"&lt;="&amp;AH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I320" s="1">
        <f ca="1">SUMIFS(INDIRECT($F$1&amp;$F320&amp;":"&amp;$F320),INDIRECT($F$1&amp;dbP!$D$2&amp;":"&amp;dbP!$D$2),"&gt;="&amp;AI$6,INDIRECT($F$1&amp;dbP!$D$2&amp;":"&amp;dbP!$D$2),"&lt;="&amp;AI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J320" s="1">
        <f ca="1">SUMIFS(INDIRECT($F$1&amp;$F320&amp;":"&amp;$F320),INDIRECT($F$1&amp;dbP!$D$2&amp;":"&amp;dbP!$D$2),"&gt;="&amp;AJ$6,INDIRECT($F$1&amp;dbP!$D$2&amp;":"&amp;dbP!$D$2),"&lt;="&amp;AJ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K320" s="1">
        <f ca="1">SUMIFS(INDIRECT($F$1&amp;$F320&amp;":"&amp;$F320),INDIRECT($F$1&amp;dbP!$D$2&amp;":"&amp;dbP!$D$2),"&gt;="&amp;AK$6,INDIRECT($F$1&amp;dbP!$D$2&amp;":"&amp;dbP!$D$2),"&lt;="&amp;AK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L320" s="1">
        <f ca="1">SUMIFS(INDIRECT($F$1&amp;$F320&amp;":"&amp;$F320),INDIRECT($F$1&amp;dbP!$D$2&amp;":"&amp;dbP!$D$2),"&gt;="&amp;AL$6,INDIRECT($F$1&amp;dbP!$D$2&amp;":"&amp;dbP!$D$2),"&lt;="&amp;AL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M320" s="1">
        <f ca="1">SUMIFS(INDIRECT($F$1&amp;$F320&amp;":"&amp;$F320),INDIRECT($F$1&amp;dbP!$D$2&amp;":"&amp;dbP!$D$2),"&gt;="&amp;AM$6,INDIRECT($F$1&amp;dbP!$D$2&amp;":"&amp;dbP!$D$2),"&lt;="&amp;AM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N320" s="1">
        <f ca="1">SUMIFS(INDIRECT($F$1&amp;$F320&amp;":"&amp;$F320),INDIRECT($F$1&amp;dbP!$D$2&amp;":"&amp;dbP!$D$2),"&gt;="&amp;AN$6,INDIRECT($F$1&amp;dbP!$D$2&amp;":"&amp;dbP!$D$2),"&lt;="&amp;AN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O320" s="1">
        <f ca="1">SUMIFS(INDIRECT($F$1&amp;$F320&amp;":"&amp;$F320),INDIRECT($F$1&amp;dbP!$D$2&amp;":"&amp;dbP!$D$2),"&gt;="&amp;AO$6,INDIRECT($F$1&amp;dbP!$D$2&amp;":"&amp;dbP!$D$2),"&lt;="&amp;AO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P320" s="1">
        <f ca="1">SUMIFS(INDIRECT($F$1&amp;$F320&amp;":"&amp;$F320),INDIRECT($F$1&amp;dbP!$D$2&amp;":"&amp;dbP!$D$2),"&gt;="&amp;AP$6,INDIRECT($F$1&amp;dbP!$D$2&amp;":"&amp;dbP!$D$2),"&lt;="&amp;AP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Q320" s="1">
        <f ca="1">SUMIFS(INDIRECT($F$1&amp;$F320&amp;":"&amp;$F320),INDIRECT($F$1&amp;dbP!$D$2&amp;":"&amp;dbP!$D$2),"&gt;="&amp;AQ$6,INDIRECT($F$1&amp;dbP!$D$2&amp;":"&amp;dbP!$D$2),"&lt;="&amp;AQ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R320" s="1">
        <f ca="1">SUMIFS(INDIRECT($F$1&amp;$F320&amp;":"&amp;$F320),INDIRECT($F$1&amp;dbP!$D$2&amp;":"&amp;dbP!$D$2),"&gt;="&amp;AR$6,INDIRECT($F$1&amp;dbP!$D$2&amp;":"&amp;dbP!$D$2),"&lt;="&amp;AR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S320" s="1">
        <f ca="1">SUMIFS(INDIRECT($F$1&amp;$F320&amp;":"&amp;$F320),INDIRECT($F$1&amp;dbP!$D$2&amp;":"&amp;dbP!$D$2),"&gt;="&amp;AS$6,INDIRECT($F$1&amp;dbP!$D$2&amp;":"&amp;dbP!$D$2),"&lt;="&amp;AS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T320" s="1">
        <f ca="1">SUMIFS(INDIRECT($F$1&amp;$F320&amp;":"&amp;$F320),INDIRECT($F$1&amp;dbP!$D$2&amp;":"&amp;dbP!$D$2),"&gt;="&amp;AT$6,INDIRECT($F$1&amp;dbP!$D$2&amp;":"&amp;dbP!$D$2),"&lt;="&amp;AT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U320" s="1">
        <f ca="1">SUMIFS(INDIRECT($F$1&amp;$F320&amp;":"&amp;$F320),INDIRECT($F$1&amp;dbP!$D$2&amp;":"&amp;dbP!$D$2),"&gt;="&amp;AU$6,INDIRECT($F$1&amp;dbP!$D$2&amp;":"&amp;dbP!$D$2),"&lt;="&amp;AU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V320" s="1">
        <f ca="1">SUMIFS(INDIRECT($F$1&amp;$F320&amp;":"&amp;$F320),INDIRECT($F$1&amp;dbP!$D$2&amp;":"&amp;dbP!$D$2),"&gt;="&amp;AV$6,INDIRECT($F$1&amp;dbP!$D$2&amp;":"&amp;dbP!$D$2),"&lt;="&amp;AV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W320" s="1">
        <f ca="1">SUMIFS(INDIRECT($F$1&amp;$F320&amp;":"&amp;$F320),INDIRECT($F$1&amp;dbP!$D$2&amp;":"&amp;dbP!$D$2),"&gt;="&amp;AW$6,INDIRECT($F$1&amp;dbP!$D$2&amp;":"&amp;dbP!$D$2),"&lt;="&amp;AW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X320" s="1">
        <f ca="1">SUMIFS(INDIRECT($F$1&amp;$F320&amp;":"&amp;$F320),INDIRECT($F$1&amp;dbP!$D$2&amp;":"&amp;dbP!$D$2),"&gt;="&amp;AX$6,INDIRECT($F$1&amp;dbP!$D$2&amp;":"&amp;dbP!$D$2),"&lt;="&amp;AX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Y320" s="1">
        <f ca="1">SUMIFS(INDIRECT($F$1&amp;$F320&amp;":"&amp;$F320),INDIRECT($F$1&amp;dbP!$D$2&amp;":"&amp;dbP!$D$2),"&gt;="&amp;AY$6,INDIRECT($F$1&amp;dbP!$D$2&amp;":"&amp;dbP!$D$2),"&lt;="&amp;AY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Z320" s="1">
        <f ca="1">SUMIFS(INDIRECT($F$1&amp;$F320&amp;":"&amp;$F320),INDIRECT($F$1&amp;dbP!$D$2&amp;":"&amp;dbP!$D$2),"&gt;="&amp;AZ$6,INDIRECT($F$1&amp;dbP!$D$2&amp;":"&amp;dbP!$D$2),"&lt;="&amp;AZ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A320" s="1">
        <f ca="1">SUMIFS(INDIRECT($F$1&amp;$F320&amp;":"&amp;$F320),INDIRECT($F$1&amp;dbP!$D$2&amp;":"&amp;dbP!$D$2),"&gt;="&amp;BA$6,INDIRECT($F$1&amp;dbP!$D$2&amp;":"&amp;dbP!$D$2),"&lt;="&amp;BA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B320" s="1">
        <f ca="1">SUMIFS(INDIRECT($F$1&amp;$F320&amp;":"&amp;$F320),INDIRECT($F$1&amp;dbP!$D$2&amp;":"&amp;dbP!$D$2),"&gt;="&amp;BB$6,INDIRECT($F$1&amp;dbP!$D$2&amp;":"&amp;dbP!$D$2),"&lt;="&amp;BB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C320" s="1">
        <f ca="1">SUMIFS(INDIRECT($F$1&amp;$F320&amp;":"&amp;$F320),INDIRECT($F$1&amp;dbP!$D$2&amp;":"&amp;dbP!$D$2),"&gt;="&amp;BC$6,INDIRECT($F$1&amp;dbP!$D$2&amp;":"&amp;dbP!$D$2),"&lt;="&amp;BC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D320" s="1">
        <f ca="1">SUMIFS(INDIRECT($F$1&amp;$F320&amp;":"&amp;$F320),INDIRECT($F$1&amp;dbP!$D$2&amp;":"&amp;dbP!$D$2),"&gt;="&amp;BD$6,INDIRECT($F$1&amp;dbP!$D$2&amp;":"&amp;dbP!$D$2),"&lt;="&amp;BD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E320" s="1">
        <f ca="1">SUMIFS(INDIRECT($F$1&amp;$F320&amp;":"&amp;$F320),INDIRECT($F$1&amp;dbP!$D$2&amp;":"&amp;dbP!$D$2),"&gt;="&amp;BE$6,INDIRECT($F$1&amp;dbP!$D$2&amp;":"&amp;dbP!$D$2),"&lt;="&amp;BE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</row>
    <row r="321" spans="2:57" x14ac:dyDescent="0.3">
      <c r="B321" s="1">
        <f>MAX(B$218:B320)+1</f>
        <v>106</v>
      </c>
      <c r="D321" s="1">
        <f ca="1">INDIRECT($B$1&amp;Items!T$2&amp;$B321)</f>
        <v>0</v>
      </c>
      <c r="F321" s="1" t="str">
        <f ca="1">INDIRECT($B$1&amp;Items!P$2&amp;$B321)</f>
        <v>AA</v>
      </c>
      <c r="H321" s="13" t="str">
        <f ca="1">INDIRECT($B$1&amp;Items!M$2&amp;$B321)</f>
        <v>Оплата операционных расходов</v>
      </c>
      <c r="I321" s="13" t="str">
        <f ca="1">IF(INDIRECT($B$1&amp;Items!N$2&amp;$B321)="",H321,INDIRECT($B$1&amp;Items!N$2&amp;$B321))</f>
        <v>Оплата операционных расходов - блок-3</v>
      </c>
      <c r="J321" s="1" t="str">
        <f ca="1">IF(INDIRECT($B$1&amp;Items!O$2&amp;$B321)="",IF(H321&lt;&gt;I321,"  "&amp;I321,I321),"    "&amp;INDIRECT($B$1&amp;Items!O$2&amp;$B321))</f>
        <v xml:space="preserve">  Оплата операционных расходов - блок-3</v>
      </c>
      <c r="S321" s="1">
        <f ca="1">SUM($U321:INDIRECT(ADDRESS(ROW(),SUMIFS($1:$1,$5:$5,MAX($5:$5)))))</f>
        <v>2313901.2817222001</v>
      </c>
      <c r="V321" s="1">
        <f ca="1">SUMIFS(INDIRECT($F$1&amp;$F321&amp;":"&amp;$F321),INDIRECT($F$1&amp;dbP!$D$2&amp;":"&amp;dbP!$D$2),"&gt;="&amp;V$6,INDIRECT($F$1&amp;dbP!$D$2&amp;":"&amp;dbP!$D$2),"&lt;="&amp;V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W321" s="1">
        <f ca="1">SUMIFS(INDIRECT($F$1&amp;$F321&amp;":"&amp;$F321),INDIRECT($F$1&amp;dbP!$D$2&amp;":"&amp;dbP!$D$2),"&gt;="&amp;W$6,INDIRECT($F$1&amp;dbP!$D$2&amp;":"&amp;dbP!$D$2),"&lt;="&amp;W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415955.26449730003</v>
      </c>
      <c r="X321" s="1">
        <f ca="1">SUMIFS(INDIRECT($F$1&amp;$F321&amp;":"&amp;$F321),INDIRECT($F$1&amp;dbP!$D$2&amp;":"&amp;dbP!$D$2),"&gt;="&amp;X$6,INDIRECT($F$1&amp;dbP!$D$2&amp;":"&amp;dbP!$D$2),"&lt;="&amp;X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116382.00000000001</v>
      </c>
      <c r="Y321" s="1">
        <f ca="1">SUMIFS(INDIRECT($F$1&amp;$F321&amp;":"&amp;$F321),INDIRECT($F$1&amp;dbP!$D$2&amp;":"&amp;dbP!$D$2),"&gt;="&amp;Y$6,INDIRECT($F$1&amp;dbP!$D$2&amp;":"&amp;dbP!$D$2),"&lt;="&amp;Y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380804.94699999999</v>
      </c>
      <c r="Z321" s="1">
        <f ca="1">SUMIFS(INDIRECT($F$1&amp;$F321&amp;":"&amp;$F321),INDIRECT($F$1&amp;dbP!$D$2&amp;":"&amp;dbP!$D$2),"&gt;="&amp;Z$6,INDIRECT($F$1&amp;dbP!$D$2&amp;":"&amp;dbP!$D$2),"&lt;="&amp;Z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573407.30482029996</v>
      </c>
      <c r="AA321" s="1">
        <f ca="1">SUMIFS(INDIRECT($F$1&amp;$F321&amp;":"&amp;$F321),INDIRECT($F$1&amp;dbP!$D$2&amp;":"&amp;dbP!$D$2),"&gt;="&amp;AA$6,INDIRECT($F$1&amp;dbP!$D$2&amp;":"&amp;dbP!$D$2),"&lt;="&amp;AA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541215.88122899993</v>
      </c>
      <c r="AB321" s="1">
        <f ca="1">SUMIFS(INDIRECT($F$1&amp;$F321&amp;":"&amp;$F321),INDIRECT($F$1&amp;dbP!$D$2&amp;":"&amp;dbP!$D$2),"&gt;="&amp;AB$6,INDIRECT($F$1&amp;dbP!$D$2&amp;":"&amp;dbP!$D$2),"&lt;="&amp;AB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286135.88417560002</v>
      </c>
      <c r="AC321" s="1">
        <f ca="1">SUMIFS(INDIRECT($F$1&amp;$F321&amp;":"&amp;$F321),INDIRECT($F$1&amp;dbP!$D$2&amp;":"&amp;dbP!$D$2),"&gt;="&amp;AC$6,INDIRECT($F$1&amp;dbP!$D$2&amp;":"&amp;dbP!$D$2),"&lt;="&amp;AC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D321" s="1">
        <f ca="1">SUMIFS(INDIRECT($F$1&amp;$F321&amp;":"&amp;$F321),INDIRECT($F$1&amp;dbP!$D$2&amp;":"&amp;dbP!$D$2),"&gt;="&amp;AD$6,INDIRECT($F$1&amp;dbP!$D$2&amp;":"&amp;dbP!$D$2),"&lt;="&amp;AD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E321" s="1">
        <f ca="1">SUMIFS(INDIRECT($F$1&amp;$F321&amp;":"&amp;$F321),INDIRECT($F$1&amp;dbP!$D$2&amp;":"&amp;dbP!$D$2),"&gt;="&amp;AE$6,INDIRECT($F$1&amp;dbP!$D$2&amp;":"&amp;dbP!$D$2),"&lt;="&amp;AE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F321" s="1">
        <f ca="1">SUMIFS(INDIRECT($F$1&amp;$F321&amp;":"&amp;$F321),INDIRECT($F$1&amp;dbP!$D$2&amp;":"&amp;dbP!$D$2),"&gt;="&amp;AF$6,INDIRECT($F$1&amp;dbP!$D$2&amp;":"&amp;dbP!$D$2),"&lt;="&amp;AF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G321" s="1">
        <f ca="1">SUMIFS(INDIRECT($F$1&amp;$F321&amp;":"&amp;$F321),INDIRECT($F$1&amp;dbP!$D$2&amp;":"&amp;dbP!$D$2),"&gt;="&amp;AG$6,INDIRECT($F$1&amp;dbP!$D$2&amp;":"&amp;dbP!$D$2),"&lt;="&amp;AG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H321" s="1">
        <f ca="1">SUMIFS(INDIRECT($F$1&amp;$F321&amp;":"&amp;$F321),INDIRECT($F$1&amp;dbP!$D$2&amp;":"&amp;dbP!$D$2),"&gt;="&amp;AH$6,INDIRECT($F$1&amp;dbP!$D$2&amp;":"&amp;dbP!$D$2),"&lt;="&amp;AH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I321" s="1">
        <f ca="1">SUMIFS(INDIRECT($F$1&amp;$F321&amp;":"&amp;$F321),INDIRECT($F$1&amp;dbP!$D$2&amp;":"&amp;dbP!$D$2),"&gt;="&amp;AI$6,INDIRECT($F$1&amp;dbP!$D$2&amp;":"&amp;dbP!$D$2),"&lt;="&amp;AI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J321" s="1">
        <f ca="1">SUMIFS(INDIRECT($F$1&amp;$F321&amp;":"&amp;$F321),INDIRECT($F$1&amp;dbP!$D$2&amp;":"&amp;dbP!$D$2),"&gt;="&amp;AJ$6,INDIRECT($F$1&amp;dbP!$D$2&amp;":"&amp;dbP!$D$2),"&lt;="&amp;AJ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K321" s="1">
        <f ca="1">SUMIFS(INDIRECT($F$1&amp;$F321&amp;":"&amp;$F321),INDIRECT($F$1&amp;dbP!$D$2&amp;":"&amp;dbP!$D$2),"&gt;="&amp;AK$6,INDIRECT($F$1&amp;dbP!$D$2&amp;":"&amp;dbP!$D$2),"&lt;="&amp;AK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L321" s="1">
        <f ca="1">SUMIFS(INDIRECT($F$1&amp;$F321&amp;":"&amp;$F321),INDIRECT($F$1&amp;dbP!$D$2&amp;":"&amp;dbP!$D$2),"&gt;="&amp;AL$6,INDIRECT($F$1&amp;dbP!$D$2&amp;":"&amp;dbP!$D$2),"&lt;="&amp;AL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M321" s="1">
        <f ca="1">SUMIFS(INDIRECT($F$1&amp;$F321&amp;":"&amp;$F321),INDIRECT($F$1&amp;dbP!$D$2&amp;":"&amp;dbP!$D$2),"&gt;="&amp;AM$6,INDIRECT($F$1&amp;dbP!$D$2&amp;":"&amp;dbP!$D$2),"&lt;="&amp;AM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N321" s="1">
        <f ca="1">SUMIFS(INDIRECT($F$1&amp;$F321&amp;":"&amp;$F321),INDIRECT($F$1&amp;dbP!$D$2&amp;":"&amp;dbP!$D$2),"&gt;="&amp;AN$6,INDIRECT($F$1&amp;dbP!$D$2&amp;":"&amp;dbP!$D$2),"&lt;="&amp;AN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O321" s="1">
        <f ca="1">SUMIFS(INDIRECT($F$1&amp;$F321&amp;":"&amp;$F321),INDIRECT($F$1&amp;dbP!$D$2&amp;":"&amp;dbP!$D$2),"&gt;="&amp;AO$6,INDIRECT($F$1&amp;dbP!$D$2&amp;":"&amp;dbP!$D$2),"&lt;="&amp;AO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P321" s="1">
        <f ca="1">SUMIFS(INDIRECT($F$1&amp;$F321&amp;":"&amp;$F321),INDIRECT($F$1&amp;dbP!$D$2&amp;":"&amp;dbP!$D$2),"&gt;="&amp;AP$6,INDIRECT($F$1&amp;dbP!$D$2&amp;":"&amp;dbP!$D$2),"&lt;="&amp;AP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Q321" s="1">
        <f ca="1">SUMIFS(INDIRECT($F$1&amp;$F321&amp;":"&amp;$F321),INDIRECT($F$1&amp;dbP!$D$2&amp;":"&amp;dbP!$D$2),"&gt;="&amp;AQ$6,INDIRECT($F$1&amp;dbP!$D$2&amp;":"&amp;dbP!$D$2),"&lt;="&amp;AQ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R321" s="1">
        <f ca="1">SUMIFS(INDIRECT($F$1&amp;$F321&amp;":"&amp;$F321),INDIRECT($F$1&amp;dbP!$D$2&amp;":"&amp;dbP!$D$2),"&gt;="&amp;AR$6,INDIRECT($F$1&amp;dbP!$D$2&amp;":"&amp;dbP!$D$2),"&lt;="&amp;AR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S321" s="1">
        <f ca="1">SUMIFS(INDIRECT($F$1&amp;$F321&amp;":"&amp;$F321),INDIRECT($F$1&amp;dbP!$D$2&amp;":"&amp;dbP!$D$2),"&gt;="&amp;AS$6,INDIRECT($F$1&amp;dbP!$D$2&amp;":"&amp;dbP!$D$2),"&lt;="&amp;AS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T321" s="1">
        <f ca="1">SUMIFS(INDIRECT($F$1&amp;$F321&amp;":"&amp;$F321),INDIRECT($F$1&amp;dbP!$D$2&amp;":"&amp;dbP!$D$2),"&gt;="&amp;AT$6,INDIRECT($F$1&amp;dbP!$D$2&amp;":"&amp;dbP!$D$2),"&lt;="&amp;AT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U321" s="1">
        <f ca="1">SUMIFS(INDIRECT($F$1&amp;$F321&amp;":"&amp;$F321),INDIRECT($F$1&amp;dbP!$D$2&amp;":"&amp;dbP!$D$2),"&gt;="&amp;AU$6,INDIRECT($F$1&amp;dbP!$D$2&amp;":"&amp;dbP!$D$2),"&lt;="&amp;AU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V321" s="1">
        <f ca="1">SUMIFS(INDIRECT($F$1&amp;$F321&amp;":"&amp;$F321),INDIRECT($F$1&amp;dbP!$D$2&amp;":"&amp;dbP!$D$2),"&gt;="&amp;AV$6,INDIRECT($F$1&amp;dbP!$D$2&amp;":"&amp;dbP!$D$2),"&lt;="&amp;AV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W321" s="1">
        <f ca="1">SUMIFS(INDIRECT($F$1&amp;$F321&amp;":"&amp;$F321),INDIRECT($F$1&amp;dbP!$D$2&amp;":"&amp;dbP!$D$2),"&gt;="&amp;AW$6,INDIRECT($F$1&amp;dbP!$D$2&amp;":"&amp;dbP!$D$2),"&lt;="&amp;AW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X321" s="1">
        <f ca="1">SUMIFS(INDIRECT($F$1&amp;$F321&amp;":"&amp;$F321),INDIRECT($F$1&amp;dbP!$D$2&amp;":"&amp;dbP!$D$2),"&gt;="&amp;AX$6,INDIRECT($F$1&amp;dbP!$D$2&amp;":"&amp;dbP!$D$2),"&lt;="&amp;AX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Y321" s="1">
        <f ca="1">SUMIFS(INDIRECT($F$1&amp;$F321&amp;":"&amp;$F321),INDIRECT($F$1&amp;dbP!$D$2&amp;":"&amp;dbP!$D$2),"&gt;="&amp;AY$6,INDIRECT($F$1&amp;dbP!$D$2&amp;":"&amp;dbP!$D$2),"&lt;="&amp;AY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Z321" s="1">
        <f ca="1">SUMIFS(INDIRECT($F$1&amp;$F321&amp;":"&amp;$F321),INDIRECT($F$1&amp;dbP!$D$2&amp;":"&amp;dbP!$D$2),"&gt;="&amp;AZ$6,INDIRECT($F$1&amp;dbP!$D$2&amp;":"&amp;dbP!$D$2),"&lt;="&amp;AZ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A321" s="1">
        <f ca="1">SUMIFS(INDIRECT($F$1&amp;$F321&amp;":"&amp;$F321),INDIRECT($F$1&amp;dbP!$D$2&amp;":"&amp;dbP!$D$2),"&gt;="&amp;BA$6,INDIRECT($F$1&amp;dbP!$D$2&amp;":"&amp;dbP!$D$2),"&lt;="&amp;BA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B321" s="1">
        <f ca="1">SUMIFS(INDIRECT($F$1&amp;$F321&amp;":"&amp;$F321),INDIRECT($F$1&amp;dbP!$D$2&amp;":"&amp;dbP!$D$2),"&gt;="&amp;BB$6,INDIRECT($F$1&amp;dbP!$D$2&amp;":"&amp;dbP!$D$2),"&lt;="&amp;BB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C321" s="1">
        <f ca="1">SUMIFS(INDIRECT($F$1&amp;$F321&amp;":"&amp;$F321),INDIRECT($F$1&amp;dbP!$D$2&amp;":"&amp;dbP!$D$2),"&gt;="&amp;BC$6,INDIRECT($F$1&amp;dbP!$D$2&amp;":"&amp;dbP!$D$2),"&lt;="&amp;BC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D321" s="1">
        <f ca="1">SUMIFS(INDIRECT($F$1&amp;$F321&amp;":"&amp;$F321),INDIRECT($F$1&amp;dbP!$D$2&amp;":"&amp;dbP!$D$2),"&gt;="&amp;BD$6,INDIRECT($F$1&amp;dbP!$D$2&amp;":"&amp;dbP!$D$2),"&lt;="&amp;BD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E321" s="1">
        <f ca="1">SUMIFS(INDIRECT($F$1&amp;$F321&amp;":"&amp;$F321),INDIRECT($F$1&amp;dbP!$D$2&amp;":"&amp;dbP!$D$2),"&gt;="&amp;BE$6,INDIRECT($F$1&amp;dbP!$D$2&amp;":"&amp;dbP!$D$2),"&lt;="&amp;BE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</row>
    <row r="322" spans="2:57" x14ac:dyDescent="0.3">
      <c r="B322" s="1">
        <f>MAX(B$218:B321)+1</f>
        <v>107</v>
      </c>
      <c r="D322" s="1" t="str">
        <f ca="1">INDIRECT($B$1&amp;Items!T$2&amp;$B322)</f>
        <v>CF(-)</v>
      </c>
      <c r="F322" s="1" t="str">
        <f ca="1">INDIRECT($B$1&amp;Items!P$2&amp;$B322)</f>
        <v>AA</v>
      </c>
      <c r="H322" s="13" t="str">
        <f ca="1">INDIRECT($B$1&amp;Items!M$2&amp;$B322)</f>
        <v>Оплата операционных расходов</v>
      </c>
      <c r="I322" s="13" t="str">
        <f ca="1">IF(INDIRECT($B$1&amp;Items!N$2&amp;$B322)="",H322,INDIRECT($B$1&amp;Items!N$2&amp;$B322))</f>
        <v>Оплата операционных расходов - блок-3</v>
      </c>
      <c r="J322" s="1" t="str">
        <f ca="1">IF(INDIRECT($B$1&amp;Items!O$2&amp;$B322)="",IF(H322&lt;&gt;I322,"  "&amp;I322,I322),"    "&amp;INDIRECT($B$1&amp;Items!O$2&amp;$B322))</f>
        <v xml:space="preserve">    Операционные расходы - 3-1</v>
      </c>
      <c r="S322" s="1">
        <f ca="1">SUM($U322:INDIRECT(ADDRESS(ROW(),SUMIFS($1:$1,$5:$5,MAX($5:$5)))))</f>
        <v>54699.51749730001</v>
      </c>
      <c r="V322" s="1">
        <f ca="1">SUMIFS(INDIRECT($F$1&amp;$F322&amp;":"&amp;$F322),INDIRECT($F$1&amp;dbP!$D$2&amp;":"&amp;dbP!$D$2),"&gt;="&amp;V$6,INDIRECT($F$1&amp;dbP!$D$2&amp;":"&amp;dbP!$D$2),"&lt;="&amp;V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W322" s="1">
        <f ca="1">SUMIFS(INDIRECT($F$1&amp;$F322&amp;":"&amp;$F322),INDIRECT($F$1&amp;dbP!$D$2&amp;":"&amp;dbP!$D$2),"&gt;="&amp;W$6,INDIRECT($F$1&amp;dbP!$D$2&amp;":"&amp;dbP!$D$2),"&lt;="&amp;W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54699.51749730001</v>
      </c>
      <c r="X322" s="1">
        <f ca="1">SUMIFS(INDIRECT($F$1&amp;$F322&amp;":"&amp;$F322),INDIRECT($F$1&amp;dbP!$D$2&amp;":"&amp;dbP!$D$2),"&gt;="&amp;X$6,INDIRECT($F$1&amp;dbP!$D$2&amp;":"&amp;dbP!$D$2),"&lt;="&amp;X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Y322" s="1">
        <f ca="1">SUMIFS(INDIRECT($F$1&amp;$F322&amp;":"&amp;$F322),INDIRECT($F$1&amp;dbP!$D$2&amp;":"&amp;dbP!$D$2),"&gt;="&amp;Y$6,INDIRECT($F$1&amp;dbP!$D$2&amp;":"&amp;dbP!$D$2),"&lt;="&amp;Y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Z322" s="1">
        <f ca="1">SUMIFS(INDIRECT($F$1&amp;$F322&amp;":"&amp;$F322),INDIRECT($F$1&amp;dbP!$D$2&amp;":"&amp;dbP!$D$2),"&gt;="&amp;Z$6,INDIRECT($F$1&amp;dbP!$D$2&amp;":"&amp;dbP!$D$2),"&lt;="&amp;Z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A322" s="1">
        <f ca="1">SUMIFS(INDIRECT($F$1&amp;$F322&amp;":"&amp;$F322),INDIRECT($F$1&amp;dbP!$D$2&amp;":"&amp;dbP!$D$2),"&gt;="&amp;AA$6,INDIRECT($F$1&amp;dbP!$D$2&amp;":"&amp;dbP!$D$2),"&lt;="&amp;AA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B322" s="1">
        <f ca="1">SUMIFS(INDIRECT($F$1&amp;$F322&amp;":"&amp;$F322),INDIRECT($F$1&amp;dbP!$D$2&amp;":"&amp;dbP!$D$2),"&gt;="&amp;AB$6,INDIRECT($F$1&amp;dbP!$D$2&amp;":"&amp;dbP!$D$2),"&lt;="&amp;AB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C322" s="1">
        <f ca="1">SUMIFS(INDIRECT($F$1&amp;$F322&amp;":"&amp;$F322),INDIRECT($F$1&amp;dbP!$D$2&amp;":"&amp;dbP!$D$2),"&gt;="&amp;AC$6,INDIRECT($F$1&amp;dbP!$D$2&amp;":"&amp;dbP!$D$2),"&lt;="&amp;AC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D322" s="1">
        <f ca="1">SUMIFS(INDIRECT($F$1&amp;$F322&amp;":"&amp;$F322),INDIRECT($F$1&amp;dbP!$D$2&amp;":"&amp;dbP!$D$2),"&gt;="&amp;AD$6,INDIRECT($F$1&amp;dbP!$D$2&amp;":"&amp;dbP!$D$2),"&lt;="&amp;AD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E322" s="1">
        <f ca="1">SUMIFS(INDIRECT($F$1&amp;$F322&amp;":"&amp;$F322),INDIRECT($F$1&amp;dbP!$D$2&amp;":"&amp;dbP!$D$2),"&gt;="&amp;AE$6,INDIRECT($F$1&amp;dbP!$D$2&amp;":"&amp;dbP!$D$2),"&lt;="&amp;AE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F322" s="1">
        <f ca="1">SUMIFS(INDIRECT($F$1&amp;$F322&amp;":"&amp;$F322),INDIRECT($F$1&amp;dbP!$D$2&amp;":"&amp;dbP!$D$2),"&gt;="&amp;AF$6,INDIRECT($F$1&amp;dbP!$D$2&amp;":"&amp;dbP!$D$2),"&lt;="&amp;AF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G322" s="1">
        <f ca="1">SUMIFS(INDIRECT($F$1&amp;$F322&amp;":"&amp;$F322),INDIRECT($F$1&amp;dbP!$D$2&amp;":"&amp;dbP!$D$2),"&gt;="&amp;AG$6,INDIRECT($F$1&amp;dbP!$D$2&amp;":"&amp;dbP!$D$2),"&lt;="&amp;AG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H322" s="1">
        <f ca="1">SUMIFS(INDIRECT($F$1&amp;$F322&amp;":"&amp;$F322),INDIRECT($F$1&amp;dbP!$D$2&amp;":"&amp;dbP!$D$2),"&gt;="&amp;AH$6,INDIRECT($F$1&amp;dbP!$D$2&amp;":"&amp;dbP!$D$2),"&lt;="&amp;AH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I322" s="1">
        <f ca="1">SUMIFS(INDIRECT($F$1&amp;$F322&amp;":"&amp;$F322),INDIRECT($F$1&amp;dbP!$D$2&amp;":"&amp;dbP!$D$2),"&gt;="&amp;AI$6,INDIRECT($F$1&amp;dbP!$D$2&amp;":"&amp;dbP!$D$2),"&lt;="&amp;AI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J322" s="1">
        <f ca="1">SUMIFS(INDIRECT($F$1&amp;$F322&amp;":"&amp;$F322),INDIRECT($F$1&amp;dbP!$D$2&amp;":"&amp;dbP!$D$2),"&gt;="&amp;AJ$6,INDIRECT($F$1&amp;dbP!$D$2&amp;":"&amp;dbP!$D$2),"&lt;="&amp;AJ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K322" s="1">
        <f ca="1">SUMIFS(INDIRECT($F$1&amp;$F322&amp;":"&amp;$F322),INDIRECT($F$1&amp;dbP!$D$2&amp;":"&amp;dbP!$D$2),"&gt;="&amp;AK$6,INDIRECT($F$1&amp;dbP!$D$2&amp;":"&amp;dbP!$D$2),"&lt;="&amp;AK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L322" s="1">
        <f ca="1">SUMIFS(INDIRECT($F$1&amp;$F322&amp;":"&amp;$F322),INDIRECT($F$1&amp;dbP!$D$2&amp;":"&amp;dbP!$D$2),"&gt;="&amp;AL$6,INDIRECT($F$1&amp;dbP!$D$2&amp;":"&amp;dbP!$D$2),"&lt;="&amp;AL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M322" s="1">
        <f ca="1">SUMIFS(INDIRECT($F$1&amp;$F322&amp;":"&amp;$F322),INDIRECT($F$1&amp;dbP!$D$2&amp;":"&amp;dbP!$D$2),"&gt;="&amp;AM$6,INDIRECT($F$1&amp;dbP!$D$2&amp;":"&amp;dbP!$D$2),"&lt;="&amp;AM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N322" s="1">
        <f ca="1">SUMIFS(INDIRECT($F$1&amp;$F322&amp;":"&amp;$F322),INDIRECT($F$1&amp;dbP!$D$2&amp;":"&amp;dbP!$D$2),"&gt;="&amp;AN$6,INDIRECT($F$1&amp;dbP!$D$2&amp;":"&amp;dbP!$D$2),"&lt;="&amp;AN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O322" s="1">
        <f ca="1">SUMIFS(INDIRECT($F$1&amp;$F322&amp;":"&amp;$F322),INDIRECT($F$1&amp;dbP!$D$2&amp;":"&amp;dbP!$D$2),"&gt;="&amp;AO$6,INDIRECT($F$1&amp;dbP!$D$2&amp;":"&amp;dbP!$D$2),"&lt;="&amp;AO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P322" s="1">
        <f ca="1">SUMIFS(INDIRECT($F$1&amp;$F322&amp;":"&amp;$F322),INDIRECT($F$1&amp;dbP!$D$2&amp;":"&amp;dbP!$D$2),"&gt;="&amp;AP$6,INDIRECT($F$1&amp;dbP!$D$2&amp;":"&amp;dbP!$D$2),"&lt;="&amp;AP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Q322" s="1">
        <f ca="1">SUMIFS(INDIRECT($F$1&amp;$F322&amp;":"&amp;$F322),INDIRECT($F$1&amp;dbP!$D$2&amp;":"&amp;dbP!$D$2),"&gt;="&amp;AQ$6,INDIRECT($F$1&amp;dbP!$D$2&amp;":"&amp;dbP!$D$2),"&lt;="&amp;AQ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R322" s="1">
        <f ca="1">SUMIFS(INDIRECT($F$1&amp;$F322&amp;":"&amp;$F322),INDIRECT($F$1&amp;dbP!$D$2&amp;":"&amp;dbP!$D$2),"&gt;="&amp;AR$6,INDIRECT($F$1&amp;dbP!$D$2&amp;":"&amp;dbP!$D$2),"&lt;="&amp;AR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S322" s="1">
        <f ca="1">SUMIFS(INDIRECT($F$1&amp;$F322&amp;":"&amp;$F322),INDIRECT($F$1&amp;dbP!$D$2&amp;":"&amp;dbP!$D$2),"&gt;="&amp;AS$6,INDIRECT($F$1&amp;dbP!$D$2&amp;":"&amp;dbP!$D$2),"&lt;="&amp;AS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T322" s="1">
        <f ca="1">SUMIFS(INDIRECT($F$1&amp;$F322&amp;":"&amp;$F322),INDIRECT($F$1&amp;dbP!$D$2&amp;":"&amp;dbP!$D$2),"&gt;="&amp;AT$6,INDIRECT($F$1&amp;dbP!$D$2&amp;":"&amp;dbP!$D$2),"&lt;="&amp;AT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U322" s="1">
        <f ca="1">SUMIFS(INDIRECT($F$1&amp;$F322&amp;":"&amp;$F322),INDIRECT($F$1&amp;dbP!$D$2&amp;":"&amp;dbP!$D$2),"&gt;="&amp;AU$6,INDIRECT($F$1&amp;dbP!$D$2&amp;":"&amp;dbP!$D$2),"&lt;="&amp;AU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V322" s="1">
        <f ca="1">SUMIFS(INDIRECT($F$1&amp;$F322&amp;":"&amp;$F322),INDIRECT($F$1&amp;dbP!$D$2&amp;":"&amp;dbP!$D$2),"&gt;="&amp;AV$6,INDIRECT($F$1&amp;dbP!$D$2&amp;":"&amp;dbP!$D$2),"&lt;="&amp;AV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W322" s="1">
        <f ca="1">SUMIFS(INDIRECT($F$1&amp;$F322&amp;":"&amp;$F322),INDIRECT($F$1&amp;dbP!$D$2&amp;":"&amp;dbP!$D$2),"&gt;="&amp;AW$6,INDIRECT($F$1&amp;dbP!$D$2&amp;":"&amp;dbP!$D$2),"&lt;="&amp;AW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X322" s="1">
        <f ca="1">SUMIFS(INDIRECT($F$1&amp;$F322&amp;":"&amp;$F322),INDIRECT($F$1&amp;dbP!$D$2&amp;":"&amp;dbP!$D$2),"&gt;="&amp;AX$6,INDIRECT($F$1&amp;dbP!$D$2&amp;":"&amp;dbP!$D$2),"&lt;="&amp;AX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Y322" s="1">
        <f ca="1">SUMIFS(INDIRECT($F$1&amp;$F322&amp;":"&amp;$F322),INDIRECT($F$1&amp;dbP!$D$2&amp;":"&amp;dbP!$D$2),"&gt;="&amp;AY$6,INDIRECT($F$1&amp;dbP!$D$2&amp;":"&amp;dbP!$D$2),"&lt;="&amp;AY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Z322" s="1">
        <f ca="1">SUMIFS(INDIRECT($F$1&amp;$F322&amp;":"&amp;$F322),INDIRECT($F$1&amp;dbP!$D$2&amp;":"&amp;dbP!$D$2),"&gt;="&amp;AZ$6,INDIRECT($F$1&amp;dbP!$D$2&amp;":"&amp;dbP!$D$2),"&lt;="&amp;AZ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A322" s="1">
        <f ca="1">SUMIFS(INDIRECT($F$1&amp;$F322&amp;":"&amp;$F322),INDIRECT($F$1&amp;dbP!$D$2&amp;":"&amp;dbP!$D$2),"&gt;="&amp;BA$6,INDIRECT($F$1&amp;dbP!$D$2&amp;":"&amp;dbP!$D$2),"&lt;="&amp;BA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B322" s="1">
        <f ca="1">SUMIFS(INDIRECT($F$1&amp;$F322&amp;":"&amp;$F322),INDIRECT($F$1&amp;dbP!$D$2&amp;":"&amp;dbP!$D$2),"&gt;="&amp;BB$6,INDIRECT($F$1&amp;dbP!$D$2&amp;":"&amp;dbP!$D$2),"&lt;="&amp;BB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C322" s="1">
        <f ca="1">SUMIFS(INDIRECT($F$1&amp;$F322&amp;":"&amp;$F322),INDIRECT($F$1&amp;dbP!$D$2&amp;":"&amp;dbP!$D$2),"&gt;="&amp;BC$6,INDIRECT($F$1&amp;dbP!$D$2&amp;":"&amp;dbP!$D$2),"&lt;="&amp;BC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D322" s="1">
        <f ca="1">SUMIFS(INDIRECT($F$1&amp;$F322&amp;":"&amp;$F322),INDIRECT($F$1&amp;dbP!$D$2&amp;":"&amp;dbP!$D$2),"&gt;="&amp;BD$6,INDIRECT($F$1&amp;dbP!$D$2&amp;":"&amp;dbP!$D$2),"&lt;="&amp;BD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E322" s="1">
        <f ca="1">SUMIFS(INDIRECT($F$1&amp;$F322&amp;":"&amp;$F322),INDIRECT($F$1&amp;dbP!$D$2&amp;":"&amp;dbP!$D$2),"&gt;="&amp;BE$6,INDIRECT($F$1&amp;dbP!$D$2&amp;":"&amp;dbP!$D$2),"&lt;="&amp;BE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</row>
    <row r="323" spans="2:57" x14ac:dyDescent="0.3">
      <c r="B323" s="1">
        <f>MAX(B$218:B322)+1</f>
        <v>108</v>
      </c>
      <c r="D323" s="1" t="str">
        <f ca="1">INDIRECT($B$1&amp;Items!T$2&amp;$B323)</f>
        <v>CF(-)</v>
      </c>
      <c r="F323" s="1" t="str">
        <f ca="1">INDIRECT($B$1&amp;Items!P$2&amp;$B323)</f>
        <v>AA</v>
      </c>
      <c r="H323" s="13" t="str">
        <f ca="1">INDIRECT($B$1&amp;Items!M$2&amp;$B323)</f>
        <v>Оплата операционных расходов</v>
      </c>
      <c r="I323" s="13" t="str">
        <f ca="1">IF(INDIRECT($B$1&amp;Items!N$2&amp;$B323)="",H323,INDIRECT($B$1&amp;Items!N$2&amp;$B323))</f>
        <v>Оплата операционных расходов - блок-3</v>
      </c>
      <c r="J323" s="1" t="str">
        <f ca="1">IF(INDIRECT($B$1&amp;Items!O$2&amp;$B323)="",IF(H323&lt;&gt;I323,"  "&amp;I323,I323),"    "&amp;INDIRECT($B$1&amp;Items!O$2&amp;$B323))</f>
        <v xml:space="preserve">    Операционные расходы - 3-2</v>
      </c>
      <c r="S323" s="1">
        <f ca="1">SUM($U323:INDIRECT(ADDRESS(ROW(),SUMIFS($1:$1,$5:$5,MAX($5:$5)))))</f>
        <v>254610</v>
      </c>
      <c r="V323" s="1">
        <f ca="1">SUMIFS(INDIRECT($F$1&amp;$F323&amp;":"&amp;$F323),INDIRECT($F$1&amp;dbP!$D$2&amp;":"&amp;dbP!$D$2),"&gt;="&amp;V$6,INDIRECT($F$1&amp;dbP!$D$2&amp;":"&amp;dbP!$D$2),"&lt;="&amp;V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W323" s="1">
        <f ca="1">SUMIFS(INDIRECT($F$1&amp;$F323&amp;":"&amp;$F323),INDIRECT($F$1&amp;dbP!$D$2&amp;":"&amp;dbP!$D$2),"&gt;="&amp;W$6,INDIRECT($F$1&amp;dbP!$D$2&amp;":"&amp;dbP!$D$2),"&lt;="&amp;W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X323" s="1">
        <f ca="1">SUMIFS(INDIRECT($F$1&amp;$F323&amp;":"&amp;$F323),INDIRECT($F$1&amp;dbP!$D$2&amp;":"&amp;dbP!$D$2),"&gt;="&amp;X$6,INDIRECT($F$1&amp;dbP!$D$2&amp;":"&amp;dbP!$D$2),"&lt;="&amp;X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Y323" s="1">
        <f ca="1">SUMIFS(INDIRECT($F$1&amp;$F323&amp;":"&amp;$F323),INDIRECT($F$1&amp;dbP!$D$2&amp;":"&amp;dbP!$D$2),"&gt;="&amp;Y$6,INDIRECT($F$1&amp;dbP!$D$2&amp;":"&amp;dbP!$D$2),"&lt;="&amp;Y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254610</v>
      </c>
      <c r="Z323" s="1">
        <f ca="1">SUMIFS(INDIRECT($F$1&amp;$F323&amp;":"&amp;$F323),INDIRECT($F$1&amp;dbP!$D$2&amp;":"&amp;dbP!$D$2),"&gt;="&amp;Z$6,INDIRECT($F$1&amp;dbP!$D$2&amp;":"&amp;dbP!$D$2),"&lt;="&amp;Z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A323" s="1">
        <f ca="1">SUMIFS(INDIRECT($F$1&amp;$F323&amp;":"&amp;$F323),INDIRECT($F$1&amp;dbP!$D$2&amp;":"&amp;dbP!$D$2),"&gt;="&amp;AA$6,INDIRECT($F$1&amp;dbP!$D$2&amp;":"&amp;dbP!$D$2),"&lt;="&amp;AA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B323" s="1">
        <f ca="1">SUMIFS(INDIRECT($F$1&amp;$F323&amp;":"&amp;$F323),INDIRECT($F$1&amp;dbP!$D$2&amp;":"&amp;dbP!$D$2),"&gt;="&amp;AB$6,INDIRECT($F$1&amp;dbP!$D$2&amp;":"&amp;dbP!$D$2),"&lt;="&amp;AB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C323" s="1">
        <f ca="1">SUMIFS(INDIRECT($F$1&amp;$F323&amp;":"&amp;$F323),INDIRECT($F$1&amp;dbP!$D$2&amp;":"&amp;dbP!$D$2),"&gt;="&amp;AC$6,INDIRECT($F$1&amp;dbP!$D$2&amp;":"&amp;dbP!$D$2),"&lt;="&amp;AC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D323" s="1">
        <f ca="1">SUMIFS(INDIRECT($F$1&amp;$F323&amp;":"&amp;$F323),INDIRECT($F$1&amp;dbP!$D$2&amp;":"&amp;dbP!$D$2),"&gt;="&amp;AD$6,INDIRECT($F$1&amp;dbP!$D$2&amp;":"&amp;dbP!$D$2),"&lt;="&amp;AD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E323" s="1">
        <f ca="1">SUMIFS(INDIRECT($F$1&amp;$F323&amp;":"&amp;$F323),INDIRECT($F$1&amp;dbP!$D$2&amp;":"&amp;dbP!$D$2),"&gt;="&amp;AE$6,INDIRECT($F$1&amp;dbP!$D$2&amp;":"&amp;dbP!$D$2),"&lt;="&amp;AE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F323" s="1">
        <f ca="1">SUMIFS(INDIRECT($F$1&amp;$F323&amp;":"&amp;$F323),INDIRECT($F$1&amp;dbP!$D$2&amp;":"&amp;dbP!$D$2),"&gt;="&amp;AF$6,INDIRECT($F$1&amp;dbP!$D$2&amp;":"&amp;dbP!$D$2),"&lt;="&amp;AF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G323" s="1">
        <f ca="1">SUMIFS(INDIRECT($F$1&amp;$F323&amp;":"&amp;$F323),INDIRECT($F$1&amp;dbP!$D$2&amp;":"&amp;dbP!$D$2),"&gt;="&amp;AG$6,INDIRECT($F$1&amp;dbP!$D$2&amp;":"&amp;dbP!$D$2),"&lt;="&amp;AG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H323" s="1">
        <f ca="1">SUMIFS(INDIRECT($F$1&amp;$F323&amp;":"&amp;$F323),INDIRECT($F$1&amp;dbP!$D$2&amp;":"&amp;dbP!$D$2),"&gt;="&amp;AH$6,INDIRECT($F$1&amp;dbP!$D$2&amp;":"&amp;dbP!$D$2),"&lt;="&amp;AH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I323" s="1">
        <f ca="1">SUMIFS(INDIRECT($F$1&amp;$F323&amp;":"&amp;$F323),INDIRECT($F$1&amp;dbP!$D$2&amp;":"&amp;dbP!$D$2),"&gt;="&amp;AI$6,INDIRECT($F$1&amp;dbP!$D$2&amp;":"&amp;dbP!$D$2),"&lt;="&amp;AI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J323" s="1">
        <f ca="1">SUMIFS(INDIRECT($F$1&amp;$F323&amp;":"&amp;$F323),INDIRECT($F$1&amp;dbP!$D$2&amp;":"&amp;dbP!$D$2),"&gt;="&amp;AJ$6,INDIRECT($F$1&amp;dbP!$D$2&amp;":"&amp;dbP!$D$2),"&lt;="&amp;AJ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K323" s="1">
        <f ca="1">SUMIFS(INDIRECT($F$1&amp;$F323&amp;":"&amp;$F323),INDIRECT($F$1&amp;dbP!$D$2&amp;":"&amp;dbP!$D$2),"&gt;="&amp;AK$6,INDIRECT($F$1&amp;dbP!$D$2&amp;":"&amp;dbP!$D$2),"&lt;="&amp;AK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L323" s="1">
        <f ca="1">SUMIFS(INDIRECT($F$1&amp;$F323&amp;":"&amp;$F323),INDIRECT($F$1&amp;dbP!$D$2&amp;":"&amp;dbP!$D$2),"&gt;="&amp;AL$6,INDIRECT($F$1&amp;dbP!$D$2&amp;":"&amp;dbP!$D$2),"&lt;="&amp;AL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M323" s="1">
        <f ca="1">SUMIFS(INDIRECT($F$1&amp;$F323&amp;":"&amp;$F323),INDIRECT($F$1&amp;dbP!$D$2&amp;":"&amp;dbP!$D$2),"&gt;="&amp;AM$6,INDIRECT($F$1&amp;dbP!$D$2&amp;":"&amp;dbP!$D$2),"&lt;="&amp;AM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N323" s="1">
        <f ca="1">SUMIFS(INDIRECT($F$1&amp;$F323&amp;":"&amp;$F323),INDIRECT($F$1&amp;dbP!$D$2&amp;":"&amp;dbP!$D$2),"&gt;="&amp;AN$6,INDIRECT($F$1&amp;dbP!$D$2&amp;":"&amp;dbP!$D$2),"&lt;="&amp;AN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O323" s="1">
        <f ca="1">SUMIFS(INDIRECT($F$1&amp;$F323&amp;":"&amp;$F323),INDIRECT($F$1&amp;dbP!$D$2&amp;":"&amp;dbP!$D$2),"&gt;="&amp;AO$6,INDIRECT($F$1&amp;dbP!$D$2&amp;":"&amp;dbP!$D$2),"&lt;="&amp;AO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P323" s="1">
        <f ca="1">SUMIFS(INDIRECT($F$1&amp;$F323&amp;":"&amp;$F323),INDIRECT($F$1&amp;dbP!$D$2&amp;":"&amp;dbP!$D$2),"&gt;="&amp;AP$6,INDIRECT($F$1&amp;dbP!$D$2&amp;":"&amp;dbP!$D$2),"&lt;="&amp;AP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Q323" s="1">
        <f ca="1">SUMIFS(INDIRECT($F$1&amp;$F323&amp;":"&amp;$F323),INDIRECT($F$1&amp;dbP!$D$2&amp;":"&amp;dbP!$D$2),"&gt;="&amp;AQ$6,INDIRECT($F$1&amp;dbP!$D$2&amp;":"&amp;dbP!$D$2),"&lt;="&amp;AQ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R323" s="1">
        <f ca="1">SUMIFS(INDIRECT($F$1&amp;$F323&amp;":"&amp;$F323),INDIRECT($F$1&amp;dbP!$D$2&amp;":"&amp;dbP!$D$2),"&gt;="&amp;AR$6,INDIRECT($F$1&amp;dbP!$D$2&amp;":"&amp;dbP!$D$2),"&lt;="&amp;AR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S323" s="1">
        <f ca="1">SUMIFS(INDIRECT($F$1&amp;$F323&amp;":"&amp;$F323),INDIRECT($F$1&amp;dbP!$D$2&amp;":"&amp;dbP!$D$2),"&gt;="&amp;AS$6,INDIRECT($F$1&amp;dbP!$D$2&amp;":"&amp;dbP!$D$2),"&lt;="&amp;AS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T323" s="1">
        <f ca="1">SUMIFS(INDIRECT($F$1&amp;$F323&amp;":"&amp;$F323),INDIRECT($F$1&amp;dbP!$D$2&amp;":"&amp;dbP!$D$2),"&gt;="&amp;AT$6,INDIRECT($F$1&amp;dbP!$D$2&amp;":"&amp;dbP!$D$2),"&lt;="&amp;AT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U323" s="1">
        <f ca="1">SUMIFS(INDIRECT($F$1&amp;$F323&amp;":"&amp;$F323),INDIRECT($F$1&amp;dbP!$D$2&amp;":"&amp;dbP!$D$2),"&gt;="&amp;AU$6,INDIRECT($F$1&amp;dbP!$D$2&amp;":"&amp;dbP!$D$2),"&lt;="&amp;AU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V323" s="1">
        <f ca="1">SUMIFS(INDIRECT($F$1&amp;$F323&amp;":"&amp;$F323),INDIRECT($F$1&amp;dbP!$D$2&amp;":"&amp;dbP!$D$2),"&gt;="&amp;AV$6,INDIRECT($F$1&amp;dbP!$D$2&amp;":"&amp;dbP!$D$2),"&lt;="&amp;AV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W323" s="1">
        <f ca="1">SUMIFS(INDIRECT($F$1&amp;$F323&amp;":"&amp;$F323),INDIRECT($F$1&amp;dbP!$D$2&amp;":"&amp;dbP!$D$2),"&gt;="&amp;AW$6,INDIRECT($F$1&amp;dbP!$D$2&amp;":"&amp;dbP!$D$2),"&lt;="&amp;AW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X323" s="1">
        <f ca="1">SUMIFS(INDIRECT($F$1&amp;$F323&amp;":"&amp;$F323),INDIRECT($F$1&amp;dbP!$D$2&amp;":"&amp;dbP!$D$2),"&gt;="&amp;AX$6,INDIRECT($F$1&amp;dbP!$D$2&amp;":"&amp;dbP!$D$2),"&lt;="&amp;AX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Y323" s="1">
        <f ca="1">SUMIFS(INDIRECT($F$1&amp;$F323&amp;":"&amp;$F323),INDIRECT($F$1&amp;dbP!$D$2&amp;":"&amp;dbP!$D$2),"&gt;="&amp;AY$6,INDIRECT($F$1&amp;dbP!$D$2&amp;":"&amp;dbP!$D$2),"&lt;="&amp;AY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Z323" s="1">
        <f ca="1">SUMIFS(INDIRECT($F$1&amp;$F323&amp;":"&amp;$F323),INDIRECT($F$1&amp;dbP!$D$2&amp;":"&amp;dbP!$D$2),"&gt;="&amp;AZ$6,INDIRECT($F$1&amp;dbP!$D$2&amp;":"&amp;dbP!$D$2),"&lt;="&amp;AZ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A323" s="1">
        <f ca="1">SUMIFS(INDIRECT($F$1&amp;$F323&amp;":"&amp;$F323),INDIRECT($F$1&amp;dbP!$D$2&amp;":"&amp;dbP!$D$2),"&gt;="&amp;BA$6,INDIRECT($F$1&amp;dbP!$D$2&amp;":"&amp;dbP!$D$2),"&lt;="&amp;BA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B323" s="1">
        <f ca="1">SUMIFS(INDIRECT($F$1&amp;$F323&amp;":"&amp;$F323),INDIRECT($F$1&amp;dbP!$D$2&amp;":"&amp;dbP!$D$2),"&gt;="&amp;BB$6,INDIRECT($F$1&amp;dbP!$D$2&amp;":"&amp;dbP!$D$2),"&lt;="&amp;BB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C323" s="1">
        <f ca="1">SUMIFS(INDIRECT($F$1&amp;$F323&amp;":"&amp;$F323),INDIRECT($F$1&amp;dbP!$D$2&amp;":"&amp;dbP!$D$2),"&gt;="&amp;BC$6,INDIRECT($F$1&amp;dbP!$D$2&amp;":"&amp;dbP!$D$2),"&lt;="&amp;BC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D323" s="1">
        <f ca="1">SUMIFS(INDIRECT($F$1&amp;$F323&amp;":"&amp;$F323),INDIRECT($F$1&amp;dbP!$D$2&amp;":"&amp;dbP!$D$2),"&gt;="&amp;BD$6,INDIRECT($F$1&amp;dbP!$D$2&amp;":"&amp;dbP!$D$2),"&lt;="&amp;BD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E323" s="1">
        <f ca="1">SUMIFS(INDIRECT($F$1&amp;$F323&amp;":"&amp;$F323),INDIRECT($F$1&amp;dbP!$D$2&amp;":"&amp;dbP!$D$2),"&gt;="&amp;BE$6,INDIRECT($F$1&amp;dbP!$D$2&amp;":"&amp;dbP!$D$2),"&lt;="&amp;BE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</row>
    <row r="324" spans="2:57" x14ac:dyDescent="0.3">
      <c r="B324" s="1">
        <f>MAX(B$218:B323)+1</f>
        <v>109</v>
      </c>
      <c r="D324" s="1" t="str">
        <f ca="1">INDIRECT($B$1&amp;Items!T$2&amp;$B324)</f>
        <v>CF(-)</v>
      </c>
      <c r="F324" s="1" t="str">
        <f ca="1">INDIRECT($B$1&amp;Items!P$2&amp;$B324)</f>
        <v>AA</v>
      </c>
      <c r="H324" s="13" t="str">
        <f ca="1">INDIRECT($B$1&amp;Items!M$2&amp;$B324)</f>
        <v>Оплата операционных расходов</v>
      </c>
      <c r="I324" s="13" t="str">
        <f ca="1">IF(INDIRECT($B$1&amp;Items!N$2&amp;$B324)="",H324,INDIRECT($B$1&amp;Items!N$2&amp;$B324))</f>
        <v>Оплата операционных расходов - блок-3</v>
      </c>
      <c r="J324" s="1" t="str">
        <f ca="1">IF(INDIRECT($B$1&amp;Items!O$2&amp;$B324)="",IF(H324&lt;&gt;I324,"  "&amp;I324,I324),"    "&amp;INDIRECT($B$1&amp;Items!O$2&amp;$B324))</f>
        <v xml:space="preserve">    Операционные расходы - 3-3</v>
      </c>
      <c r="S324" s="1">
        <f ca="1">SUM($U324:INDIRECT(ADDRESS(ROW(),SUMIFS($1:$1,$5:$5,MAX($5:$5)))))</f>
        <v>132600</v>
      </c>
      <c r="V324" s="1">
        <f ca="1">SUMIFS(INDIRECT($F$1&amp;$F324&amp;":"&amp;$F324),INDIRECT($F$1&amp;dbP!$D$2&amp;":"&amp;dbP!$D$2),"&gt;="&amp;V$6,INDIRECT($F$1&amp;dbP!$D$2&amp;":"&amp;dbP!$D$2),"&lt;="&amp;V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W324" s="1">
        <f ca="1">SUMIFS(INDIRECT($F$1&amp;$F324&amp;":"&amp;$F324),INDIRECT($F$1&amp;dbP!$D$2&amp;":"&amp;dbP!$D$2),"&gt;="&amp;W$6,INDIRECT($F$1&amp;dbP!$D$2&amp;":"&amp;dbP!$D$2),"&lt;="&amp;W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X324" s="1">
        <f ca="1">SUMIFS(INDIRECT($F$1&amp;$F324&amp;":"&amp;$F324),INDIRECT($F$1&amp;dbP!$D$2&amp;":"&amp;dbP!$D$2),"&gt;="&amp;X$6,INDIRECT($F$1&amp;dbP!$D$2&amp;":"&amp;dbP!$D$2),"&lt;="&amp;X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Y324" s="1">
        <f ca="1">SUMIFS(INDIRECT($F$1&amp;$F324&amp;":"&amp;$F324),INDIRECT($F$1&amp;dbP!$D$2&amp;":"&amp;dbP!$D$2),"&gt;="&amp;Y$6,INDIRECT($F$1&amp;dbP!$D$2&amp;":"&amp;dbP!$D$2),"&lt;="&amp;Y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Z324" s="1">
        <f ca="1">SUMIFS(INDIRECT($F$1&amp;$F324&amp;":"&amp;$F324),INDIRECT($F$1&amp;dbP!$D$2&amp;":"&amp;dbP!$D$2),"&gt;="&amp;Z$6,INDIRECT($F$1&amp;dbP!$D$2&amp;":"&amp;dbP!$D$2),"&lt;="&amp;Z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132600</v>
      </c>
      <c r="AA324" s="1">
        <f ca="1">SUMIFS(INDIRECT($F$1&amp;$F324&amp;":"&amp;$F324),INDIRECT($F$1&amp;dbP!$D$2&amp;":"&amp;dbP!$D$2),"&gt;="&amp;AA$6,INDIRECT($F$1&amp;dbP!$D$2&amp;":"&amp;dbP!$D$2),"&lt;="&amp;AA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B324" s="1">
        <f ca="1">SUMIFS(INDIRECT($F$1&amp;$F324&amp;":"&amp;$F324),INDIRECT($F$1&amp;dbP!$D$2&amp;":"&amp;dbP!$D$2),"&gt;="&amp;AB$6,INDIRECT($F$1&amp;dbP!$D$2&amp;":"&amp;dbP!$D$2),"&lt;="&amp;AB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C324" s="1">
        <f ca="1">SUMIFS(INDIRECT($F$1&amp;$F324&amp;":"&amp;$F324),INDIRECT($F$1&amp;dbP!$D$2&amp;":"&amp;dbP!$D$2),"&gt;="&amp;AC$6,INDIRECT($F$1&amp;dbP!$D$2&amp;":"&amp;dbP!$D$2),"&lt;="&amp;AC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D324" s="1">
        <f ca="1">SUMIFS(INDIRECT($F$1&amp;$F324&amp;":"&amp;$F324),INDIRECT($F$1&amp;dbP!$D$2&amp;":"&amp;dbP!$D$2),"&gt;="&amp;AD$6,INDIRECT($F$1&amp;dbP!$D$2&amp;":"&amp;dbP!$D$2),"&lt;="&amp;AD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E324" s="1">
        <f ca="1">SUMIFS(INDIRECT($F$1&amp;$F324&amp;":"&amp;$F324),INDIRECT($F$1&amp;dbP!$D$2&amp;":"&amp;dbP!$D$2),"&gt;="&amp;AE$6,INDIRECT($F$1&amp;dbP!$D$2&amp;":"&amp;dbP!$D$2),"&lt;="&amp;AE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F324" s="1">
        <f ca="1">SUMIFS(INDIRECT($F$1&amp;$F324&amp;":"&amp;$F324),INDIRECT($F$1&amp;dbP!$D$2&amp;":"&amp;dbP!$D$2),"&gt;="&amp;AF$6,INDIRECT($F$1&amp;dbP!$D$2&amp;":"&amp;dbP!$D$2),"&lt;="&amp;AF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G324" s="1">
        <f ca="1">SUMIFS(INDIRECT($F$1&amp;$F324&amp;":"&amp;$F324),INDIRECT($F$1&amp;dbP!$D$2&amp;":"&amp;dbP!$D$2),"&gt;="&amp;AG$6,INDIRECT($F$1&amp;dbP!$D$2&amp;":"&amp;dbP!$D$2),"&lt;="&amp;AG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H324" s="1">
        <f ca="1">SUMIFS(INDIRECT($F$1&amp;$F324&amp;":"&amp;$F324),INDIRECT($F$1&amp;dbP!$D$2&amp;":"&amp;dbP!$D$2),"&gt;="&amp;AH$6,INDIRECT($F$1&amp;dbP!$D$2&amp;":"&amp;dbP!$D$2),"&lt;="&amp;AH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I324" s="1">
        <f ca="1">SUMIFS(INDIRECT($F$1&amp;$F324&amp;":"&amp;$F324),INDIRECT($F$1&amp;dbP!$D$2&amp;":"&amp;dbP!$D$2),"&gt;="&amp;AI$6,INDIRECT($F$1&amp;dbP!$D$2&amp;":"&amp;dbP!$D$2),"&lt;="&amp;AI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J324" s="1">
        <f ca="1">SUMIFS(INDIRECT($F$1&amp;$F324&amp;":"&amp;$F324),INDIRECT($F$1&amp;dbP!$D$2&amp;":"&amp;dbP!$D$2),"&gt;="&amp;AJ$6,INDIRECT($F$1&amp;dbP!$D$2&amp;":"&amp;dbP!$D$2),"&lt;="&amp;AJ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K324" s="1">
        <f ca="1">SUMIFS(INDIRECT($F$1&amp;$F324&amp;":"&amp;$F324),INDIRECT($F$1&amp;dbP!$D$2&amp;":"&amp;dbP!$D$2),"&gt;="&amp;AK$6,INDIRECT($F$1&amp;dbP!$D$2&amp;":"&amp;dbP!$D$2),"&lt;="&amp;AK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L324" s="1">
        <f ca="1">SUMIFS(INDIRECT($F$1&amp;$F324&amp;":"&amp;$F324),INDIRECT($F$1&amp;dbP!$D$2&amp;":"&amp;dbP!$D$2),"&gt;="&amp;AL$6,INDIRECT($F$1&amp;dbP!$D$2&amp;":"&amp;dbP!$D$2),"&lt;="&amp;AL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M324" s="1">
        <f ca="1">SUMIFS(INDIRECT($F$1&amp;$F324&amp;":"&amp;$F324),INDIRECT($F$1&amp;dbP!$D$2&amp;":"&amp;dbP!$D$2),"&gt;="&amp;AM$6,INDIRECT($F$1&amp;dbP!$D$2&amp;":"&amp;dbP!$D$2),"&lt;="&amp;AM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N324" s="1">
        <f ca="1">SUMIFS(INDIRECT($F$1&amp;$F324&amp;":"&amp;$F324),INDIRECT($F$1&amp;dbP!$D$2&amp;":"&amp;dbP!$D$2),"&gt;="&amp;AN$6,INDIRECT($F$1&amp;dbP!$D$2&amp;":"&amp;dbP!$D$2),"&lt;="&amp;AN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O324" s="1">
        <f ca="1">SUMIFS(INDIRECT($F$1&amp;$F324&amp;":"&amp;$F324),INDIRECT($F$1&amp;dbP!$D$2&amp;":"&amp;dbP!$D$2),"&gt;="&amp;AO$6,INDIRECT($F$1&amp;dbP!$D$2&amp;":"&amp;dbP!$D$2),"&lt;="&amp;AO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P324" s="1">
        <f ca="1">SUMIFS(INDIRECT($F$1&amp;$F324&amp;":"&amp;$F324),INDIRECT($F$1&amp;dbP!$D$2&amp;":"&amp;dbP!$D$2),"&gt;="&amp;AP$6,INDIRECT($F$1&amp;dbP!$D$2&amp;":"&amp;dbP!$D$2),"&lt;="&amp;AP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Q324" s="1">
        <f ca="1">SUMIFS(INDIRECT($F$1&amp;$F324&amp;":"&amp;$F324),INDIRECT($F$1&amp;dbP!$D$2&amp;":"&amp;dbP!$D$2),"&gt;="&amp;AQ$6,INDIRECT($F$1&amp;dbP!$D$2&amp;":"&amp;dbP!$D$2),"&lt;="&amp;AQ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R324" s="1">
        <f ca="1">SUMIFS(INDIRECT($F$1&amp;$F324&amp;":"&amp;$F324),INDIRECT($F$1&amp;dbP!$D$2&amp;":"&amp;dbP!$D$2),"&gt;="&amp;AR$6,INDIRECT($F$1&amp;dbP!$D$2&amp;":"&amp;dbP!$D$2),"&lt;="&amp;AR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S324" s="1">
        <f ca="1">SUMIFS(INDIRECT($F$1&amp;$F324&amp;":"&amp;$F324),INDIRECT($F$1&amp;dbP!$D$2&amp;":"&amp;dbP!$D$2),"&gt;="&amp;AS$6,INDIRECT($F$1&amp;dbP!$D$2&amp;":"&amp;dbP!$D$2),"&lt;="&amp;AS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T324" s="1">
        <f ca="1">SUMIFS(INDIRECT($F$1&amp;$F324&amp;":"&amp;$F324),INDIRECT($F$1&amp;dbP!$D$2&amp;":"&amp;dbP!$D$2),"&gt;="&amp;AT$6,INDIRECT($F$1&amp;dbP!$D$2&amp;":"&amp;dbP!$D$2),"&lt;="&amp;AT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U324" s="1">
        <f ca="1">SUMIFS(INDIRECT($F$1&amp;$F324&amp;":"&amp;$F324),INDIRECT($F$1&amp;dbP!$D$2&amp;":"&amp;dbP!$D$2),"&gt;="&amp;AU$6,INDIRECT($F$1&amp;dbP!$D$2&amp;":"&amp;dbP!$D$2),"&lt;="&amp;AU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V324" s="1">
        <f ca="1">SUMIFS(INDIRECT($F$1&amp;$F324&amp;":"&amp;$F324),INDIRECT($F$1&amp;dbP!$D$2&amp;":"&amp;dbP!$D$2),"&gt;="&amp;AV$6,INDIRECT($F$1&amp;dbP!$D$2&amp;":"&amp;dbP!$D$2),"&lt;="&amp;AV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W324" s="1">
        <f ca="1">SUMIFS(INDIRECT($F$1&amp;$F324&amp;":"&amp;$F324),INDIRECT($F$1&amp;dbP!$D$2&amp;":"&amp;dbP!$D$2),"&gt;="&amp;AW$6,INDIRECT($F$1&amp;dbP!$D$2&amp;":"&amp;dbP!$D$2),"&lt;="&amp;AW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X324" s="1">
        <f ca="1">SUMIFS(INDIRECT($F$1&amp;$F324&amp;":"&amp;$F324),INDIRECT($F$1&amp;dbP!$D$2&amp;":"&amp;dbP!$D$2),"&gt;="&amp;AX$6,INDIRECT($F$1&amp;dbP!$D$2&amp;":"&amp;dbP!$D$2),"&lt;="&amp;AX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Y324" s="1">
        <f ca="1">SUMIFS(INDIRECT($F$1&amp;$F324&amp;":"&amp;$F324),INDIRECT($F$1&amp;dbP!$D$2&amp;":"&amp;dbP!$D$2),"&gt;="&amp;AY$6,INDIRECT($F$1&amp;dbP!$D$2&amp;":"&amp;dbP!$D$2),"&lt;="&amp;AY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Z324" s="1">
        <f ca="1">SUMIFS(INDIRECT($F$1&amp;$F324&amp;":"&amp;$F324),INDIRECT($F$1&amp;dbP!$D$2&amp;":"&amp;dbP!$D$2),"&gt;="&amp;AZ$6,INDIRECT($F$1&amp;dbP!$D$2&amp;":"&amp;dbP!$D$2),"&lt;="&amp;AZ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A324" s="1">
        <f ca="1">SUMIFS(INDIRECT($F$1&amp;$F324&amp;":"&amp;$F324),INDIRECT($F$1&amp;dbP!$D$2&amp;":"&amp;dbP!$D$2),"&gt;="&amp;BA$6,INDIRECT($F$1&amp;dbP!$D$2&amp;":"&amp;dbP!$D$2),"&lt;="&amp;BA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B324" s="1">
        <f ca="1">SUMIFS(INDIRECT($F$1&amp;$F324&amp;":"&amp;$F324),INDIRECT($F$1&amp;dbP!$D$2&amp;":"&amp;dbP!$D$2),"&gt;="&amp;BB$6,INDIRECT($F$1&amp;dbP!$D$2&amp;":"&amp;dbP!$D$2),"&lt;="&amp;BB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C324" s="1">
        <f ca="1">SUMIFS(INDIRECT($F$1&amp;$F324&amp;":"&amp;$F324),INDIRECT($F$1&amp;dbP!$D$2&amp;":"&amp;dbP!$D$2),"&gt;="&amp;BC$6,INDIRECT($F$1&amp;dbP!$D$2&amp;":"&amp;dbP!$D$2),"&lt;="&amp;BC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D324" s="1">
        <f ca="1">SUMIFS(INDIRECT($F$1&amp;$F324&amp;":"&amp;$F324),INDIRECT($F$1&amp;dbP!$D$2&amp;":"&amp;dbP!$D$2),"&gt;="&amp;BD$6,INDIRECT($F$1&amp;dbP!$D$2&amp;":"&amp;dbP!$D$2),"&lt;="&amp;BD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E324" s="1">
        <f ca="1">SUMIFS(INDIRECT($F$1&amp;$F324&amp;":"&amp;$F324),INDIRECT($F$1&amp;dbP!$D$2&amp;":"&amp;dbP!$D$2),"&gt;="&amp;BE$6,INDIRECT($F$1&amp;dbP!$D$2&amp;":"&amp;dbP!$D$2),"&lt;="&amp;BE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</row>
    <row r="325" spans="2:57" x14ac:dyDescent="0.3">
      <c r="B325" s="1">
        <f>MAX(B$218:B324)+1</f>
        <v>110</v>
      </c>
      <c r="D325" s="1" t="str">
        <f ca="1">INDIRECT($B$1&amp;Items!T$2&amp;$B325)</f>
        <v>CF(-)</v>
      </c>
      <c r="F325" s="1" t="str">
        <f ca="1">INDIRECT($B$1&amp;Items!P$2&amp;$B325)</f>
        <v>AA</v>
      </c>
      <c r="H325" s="13" t="str">
        <f ca="1">INDIRECT($B$1&amp;Items!M$2&amp;$B325)</f>
        <v>Оплата операционных расходов</v>
      </c>
      <c r="I325" s="13" t="str">
        <f ca="1">IF(INDIRECT($B$1&amp;Items!N$2&amp;$B325)="",H325,INDIRECT($B$1&amp;Items!N$2&amp;$B325))</f>
        <v>Оплата операционных расходов - блок-3</v>
      </c>
      <c r="J325" s="1" t="str">
        <f ca="1">IF(INDIRECT($B$1&amp;Items!O$2&amp;$B325)="",IF(H325&lt;&gt;I325,"  "&amp;I325,I325),"    "&amp;INDIRECT($B$1&amp;Items!O$2&amp;$B325))</f>
        <v xml:space="preserve">    Операционные расходы - 3-4</v>
      </c>
      <c r="S325" s="1">
        <f ca="1">SUM($U325:INDIRECT(ADDRESS(ROW(),SUMIFS($1:$1,$5:$5,MAX($5:$5)))))</f>
        <v>78460</v>
      </c>
      <c r="V325" s="1">
        <f ca="1">SUMIFS(INDIRECT($F$1&amp;$F325&amp;":"&amp;$F325),INDIRECT($F$1&amp;dbP!$D$2&amp;":"&amp;dbP!$D$2),"&gt;="&amp;V$6,INDIRECT($F$1&amp;dbP!$D$2&amp;":"&amp;dbP!$D$2),"&lt;="&amp;V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W325" s="1">
        <f ca="1">SUMIFS(INDIRECT($F$1&amp;$F325&amp;":"&amp;$F325),INDIRECT($F$1&amp;dbP!$D$2&amp;":"&amp;dbP!$D$2),"&gt;="&amp;W$6,INDIRECT($F$1&amp;dbP!$D$2&amp;":"&amp;dbP!$D$2),"&lt;="&amp;W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X325" s="1">
        <f ca="1">SUMIFS(INDIRECT($F$1&amp;$F325&amp;":"&amp;$F325),INDIRECT($F$1&amp;dbP!$D$2&amp;":"&amp;dbP!$D$2),"&gt;="&amp;X$6,INDIRECT($F$1&amp;dbP!$D$2&amp;":"&amp;dbP!$D$2),"&lt;="&amp;X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Y325" s="1">
        <f ca="1">SUMIFS(INDIRECT($F$1&amp;$F325&amp;":"&amp;$F325),INDIRECT($F$1&amp;dbP!$D$2&amp;":"&amp;dbP!$D$2),"&gt;="&amp;Y$6,INDIRECT($F$1&amp;dbP!$D$2&amp;":"&amp;dbP!$D$2),"&lt;="&amp;Y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78460</v>
      </c>
      <c r="Z325" s="1">
        <f ca="1">SUMIFS(INDIRECT($F$1&amp;$F325&amp;":"&amp;$F325),INDIRECT($F$1&amp;dbP!$D$2&amp;":"&amp;dbP!$D$2),"&gt;="&amp;Z$6,INDIRECT($F$1&amp;dbP!$D$2&amp;":"&amp;dbP!$D$2),"&lt;="&amp;Z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A325" s="1">
        <f ca="1">SUMIFS(INDIRECT($F$1&amp;$F325&amp;":"&amp;$F325),INDIRECT($F$1&amp;dbP!$D$2&amp;":"&amp;dbP!$D$2),"&gt;="&amp;AA$6,INDIRECT($F$1&amp;dbP!$D$2&amp;":"&amp;dbP!$D$2),"&lt;="&amp;AA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B325" s="1">
        <f ca="1">SUMIFS(INDIRECT($F$1&amp;$F325&amp;":"&amp;$F325),INDIRECT($F$1&amp;dbP!$D$2&amp;":"&amp;dbP!$D$2),"&gt;="&amp;AB$6,INDIRECT($F$1&amp;dbP!$D$2&amp;":"&amp;dbP!$D$2),"&lt;="&amp;AB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C325" s="1">
        <f ca="1">SUMIFS(INDIRECT($F$1&amp;$F325&amp;":"&amp;$F325),INDIRECT($F$1&amp;dbP!$D$2&amp;":"&amp;dbP!$D$2),"&gt;="&amp;AC$6,INDIRECT($F$1&amp;dbP!$D$2&amp;":"&amp;dbP!$D$2),"&lt;="&amp;AC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D325" s="1">
        <f ca="1">SUMIFS(INDIRECT($F$1&amp;$F325&amp;":"&amp;$F325),INDIRECT($F$1&amp;dbP!$D$2&amp;":"&amp;dbP!$D$2),"&gt;="&amp;AD$6,INDIRECT($F$1&amp;dbP!$D$2&amp;":"&amp;dbP!$D$2),"&lt;="&amp;AD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E325" s="1">
        <f ca="1">SUMIFS(INDIRECT($F$1&amp;$F325&amp;":"&amp;$F325),INDIRECT($F$1&amp;dbP!$D$2&amp;":"&amp;dbP!$D$2),"&gt;="&amp;AE$6,INDIRECT($F$1&amp;dbP!$D$2&amp;":"&amp;dbP!$D$2),"&lt;="&amp;AE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F325" s="1">
        <f ca="1">SUMIFS(INDIRECT($F$1&amp;$F325&amp;":"&amp;$F325),INDIRECT($F$1&amp;dbP!$D$2&amp;":"&amp;dbP!$D$2),"&gt;="&amp;AF$6,INDIRECT($F$1&amp;dbP!$D$2&amp;":"&amp;dbP!$D$2),"&lt;="&amp;AF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G325" s="1">
        <f ca="1">SUMIFS(INDIRECT($F$1&amp;$F325&amp;":"&amp;$F325),INDIRECT($F$1&amp;dbP!$D$2&amp;":"&amp;dbP!$D$2),"&gt;="&amp;AG$6,INDIRECT($F$1&amp;dbP!$D$2&amp;":"&amp;dbP!$D$2),"&lt;="&amp;AG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H325" s="1">
        <f ca="1">SUMIFS(INDIRECT($F$1&amp;$F325&amp;":"&amp;$F325),INDIRECT($F$1&amp;dbP!$D$2&amp;":"&amp;dbP!$D$2),"&gt;="&amp;AH$6,INDIRECT($F$1&amp;dbP!$D$2&amp;":"&amp;dbP!$D$2),"&lt;="&amp;AH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I325" s="1">
        <f ca="1">SUMIFS(INDIRECT($F$1&amp;$F325&amp;":"&amp;$F325),INDIRECT($F$1&amp;dbP!$D$2&amp;":"&amp;dbP!$D$2),"&gt;="&amp;AI$6,INDIRECT($F$1&amp;dbP!$D$2&amp;":"&amp;dbP!$D$2),"&lt;="&amp;AI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J325" s="1">
        <f ca="1">SUMIFS(INDIRECT($F$1&amp;$F325&amp;":"&amp;$F325),INDIRECT($F$1&amp;dbP!$D$2&amp;":"&amp;dbP!$D$2),"&gt;="&amp;AJ$6,INDIRECT($F$1&amp;dbP!$D$2&amp;":"&amp;dbP!$D$2),"&lt;="&amp;AJ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K325" s="1">
        <f ca="1">SUMIFS(INDIRECT($F$1&amp;$F325&amp;":"&amp;$F325),INDIRECT($F$1&amp;dbP!$D$2&amp;":"&amp;dbP!$D$2),"&gt;="&amp;AK$6,INDIRECT($F$1&amp;dbP!$D$2&amp;":"&amp;dbP!$D$2),"&lt;="&amp;AK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L325" s="1">
        <f ca="1">SUMIFS(INDIRECT($F$1&amp;$F325&amp;":"&amp;$F325),INDIRECT($F$1&amp;dbP!$D$2&amp;":"&amp;dbP!$D$2),"&gt;="&amp;AL$6,INDIRECT($F$1&amp;dbP!$D$2&amp;":"&amp;dbP!$D$2),"&lt;="&amp;AL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M325" s="1">
        <f ca="1">SUMIFS(INDIRECT($F$1&amp;$F325&amp;":"&amp;$F325),INDIRECT($F$1&amp;dbP!$D$2&amp;":"&amp;dbP!$D$2),"&gt;="&amp;AM$6,INDIRECT($F$1&amp;dbP!$D$2&amp;":"&amp;dbP!$D$2),"&lt;="&amp;AM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N325" s="1">
        <f ca="1">SUMIFS(INDIRECT($F$1&amp;$F325&amp;":"&amp;$F325),INDIRECT($F$1&amp;dbP!$D$2&amp;":"&amp;dbP!$D$2),"&gt;="&amp;AN$6,INDIRECT($F$1&amp;dbP!$D$2&amp;":"&amp;dbP!$D$2),"&lt;="&amp;AN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O325" s="1">
        <f ca="1">SUMIFS(INDIRECT($F$1&amp;$F325&amp;":"&amp;$F325),INDIRECT($F$1&amp;dbP!$D$2&amp;":"&amp;dbP!$D$2),"&gt;="&amp;AO$6,INDIRECT($F$1&amp;dbP!$D$2&amp;":"&amp;dbP!$D$2),"&lt;="&amp;AO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P325" s="1">
        <f ca="1">SUMIFS(INDIRECT($F$1&amp;$F325&amp;":"&amp;$F325),INDIRECT($F$1&amp;dbP!$D$2&amp;":"&amp;dbP!$D$2),"&gt;="&amp;AP$6,INDIRECT($F$1&amp;dbP!$D$2&amp;":"&amp;dbP!$D$2),"&lt;="&amp;AP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Q325" s="1">
        <f ca="1">SUMIFS(INDIRECT($F$1&amp;$F325&amp;":"&amp;$F325),INDIRECT($F$1&amp;dbP!$D$2&amp;":"&amp;dbP!$D$2),"&gt;="&amp;AQ$6,INDIRECT($F$1&amp;dbP!$D$2&amp;":"&amp;dbP!$D$2),"&lt;="&amp;AQ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R325" s="1">
        <f ca="1">SUMIFS(INDIRECT($F$1&amp;$F325&amp;":"&amp;$F325),INDIRECT($F$1&amp;dbP!$D$2&amp;":"&amp;dbP!$D$2),"&gt;="&amp;AR$6,INDIRECT($F$1&amp;dbP!$D$2&amp;":"&amp;dbP!$D$2),"&lt;="&amp;AR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S325" s="1">
        <f ca="1">SUMIFS(INDIRECT($F$1&amp;$F325&amp;":"&amp;$F325),INDIRECT($F$1&amp;dbP!$D$2&amp;":"&amp;dbP!$D$2),"&gt;="&amp;AS$6,INDIRECT($F$1&amp;dbP!$D$2&amp;":"&amp;dbP!$D$2),"&lt;="&amp;AS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T325" s="1">
        <f ca="1">SUMIFS(INDIRECT($F$1&amp;$F325&amp;":"&amp;$F325),INDIRECT($F$1&amp;dbP!$D$2&amp;":"&amp;dbP!$D$2),"&gt;="&amp;AT$6,INDIRECT($F$1&amp;dbP!$D$2&amp;":"&amp;dbP!$D$2),"&lt;="&amp;AT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U325" s="1">
        <f ca="1">SUMIFS(INDIRECT($F$1&amp;$F325&amp;":"&amp;$F325),INDIRECT($F$1&amp;dbP!$D$2&amp;":"&amp;dbP!$D$2),"&gt;="&amp;AU$6,INDIRECT($F$1&amp;dbP!$D$2&amp;":"&amp;dbP!$D$2),"&lt;="&amp;AU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V325" s="1">
        <f ca="1">SUMIFS(INDIRECT($F$1&amp;$F325&amp;":"&amp;$F325),INDIRECT($F$1&amp;dbP!$D$2&amp;":"&amp;dbP!$D$2),"&gt;="&amp;AV$6,INDIRECT($F$1&amp;dbP!$D$2&amp;":"&amp;dbP!$D$2),"&lt;="&amp;AV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W325" s="1">
        <f ca="1">SUMIFS(INDIRECT($F$1&amp;$F325&amp;":"&amp;$F325),INDIRECT($F$1&amp;dbP!$D$2&amp;":"&amp;dbP!$D$2),"&gt;="&amp;AW$6,INDIRECT($F$1&amp;dbP!$D$2&amp;":"&amp;dbP!$D$2),"&lt;="&amp;AW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X325" s="1">
        <f ca="1">SUMIFS(INDIRECT($F$1&amp;$F325&amp;":"&amp;$F325),INDIRECT($F$1&amp;dbP!$D$2&amp;":"&amp;dbP!$D$2),"&gt;="&amp;AX$6,INDIRECT($F$1&amp;dbP!$D$2&amp;":"&amp;dbP!$D$2),"&lt;="&amp;AX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Y325" s="1">
        <f ca="1">SUMIFS(INDIRECT($F$1&amp;$F325&amp;":"&amp;$F325),INDIRECT($F$1&amp;dbP!$D$2&amp;":"&amp;dbP!$D$2),"&gt;="&amp;AY$6,INDIRECT($F$1&amp;dbP!$D$2&amp;":"&amp;dbP!$D$2),"&lt;="&amp;AY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Z325" s="1">
        <f ca="1">SUMIFS(INDIRECT($F$1&amp;$F325&amp;":"&amp;$F325),INDIRECT($F$1&amp;dbP!$D$2&amp;":"&amp;dbP!$D$2),"&gt;="&amp;AZ$6,INDIRECT($F$1&amp;dbP!$D$2&amp;":"&amp;dbP!$D$2),"&lt;="&amp;AZ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A325" s="1">
        <f ca="1">SUMIFS(INDIRECT($F$1&amp;$F325&amp;":"&amp;$F325),INDIRECT($F$1&amp;dbP!$D$2&amp;":"&amp;dbP!$D$2),"&gt;="&amp;BA$6,INDIRECT($F$1&amp;dbP!$D$2&amp;":"&amp;dbP!$D$2),"&lt;="&amp;BA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B325" s="1">
        <f ca="1">SUMIFS(INDIRECT($F$1&amp;$F325&amp;":"&amp;$F325),INDIRECT($F$1&amp;dbP!$D$2&amp;":"&amp;dbP!$D$2),"&gt;="&amp;BB$6,INDIRECT($F$1&amp;dbP!$D$2&amp;":"&amp;dbP!$D$2),"&lt;="&amp;BB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C325" s="1">
        <f ca="1">SUMIFS(INDIRECT($F$1&amp;$F325&amp;":"&amp;$F325),INDIRECT($F$1&amp;dbP!$D$2&amp;":"&amp;dbP!$D$2),"&gt;="&amp;BC$6,INDIRECT($F$1&amp;dbP!$D$2&amp;":"&amp;dbP!$D$2),"&lt;="&amp;BC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D325" s="1">
        <f ca="1">SUMIFS(INDIRECT($F$1&amp;$F325&amp;":"&amp;$F325),INDIRECT($F$1&amp;dbP!$D$2&amp;":"&amp;dbP!$D$2),"&gt;="&amp;BD$6,INDIRECT($F$1&amp;dbP!$D$2&amp;":"&amp;dbP!$D$2),"&lt;="&amp;BD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E325" s="1">
        <f ca="1">SUMIFS(INDIRECT($F$1&amp;$F325&amp;":"&amp;$F325),INDIRECT($F$1&amp;dbP!$D$2&amp;":"&amp;dbP!$D$2),"&gt;="&amp;BE$6,INDIRECT($F$1&amp;dbP!$D$2&amp;":"&amp;dbP!$D$2),"&lt;="&amp;BE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</row>
    <row r="326" spans="2:57" x14ac:dyDescent="0.3">
      <c r="B326" s="1">
        <f>MAX(B$218:B325)+1</f>
        <v>111</v>
      </c>
      <c r="D326" s="1" t="str">
        <f ca="1">INDIRECT($B$1&amp;Items!T$2&amp;$B326)</f>
        <v>CF(-)</v>
      </c>
      <c r="F326" s="1" t="str">
        <f ca="1">INDIRECT($B$1&amp;Items!P$2&amp;$B326)</f>
        <v>AA</v>
      </c>
      <c r="H326" s="13" t="str">
        <f ca="1">INDIRECT($B$1&amp;Items!M$2&amp;$B326)</f>
        <v>Оплата операционных расходов</v>
      </c>
      <c r="I326" s="13" t="str">
        <f ca="1">IF(INDIRECT($B$1&amp;Items!N$2&amp;$B326)="",H326,INDIRECT($B$1&amp;Items!N$2&amp;$B326))</f>
        <v>Оплата операционных расходов - блок-3</v>
      </c>
      <c r="J326" s="1" t="str">
        <f ca="1">IF(INDIRECT($B$1&amp;Items!O$2&amp;$B326)="",IF(H326&lt;&gt;I326,"  "&amp;I326,I326),"    "&amp;INDIRECT($B$1&amp;Items!O$2&amp;$B326))</f>
        <v xml:space="preserve">    Операционные расходы - 3-5</v>
      </c>
      <c r="S326" s="1">
        <f ca="1">SUM($U326:INDIRECT(ADDRESS(ROW(),SUMIFS($1:$1,$5:$5,MAX($5:$5)))))</f>
        <v>47734.947000000007</v>
      </c>
      <c r="V326" s="1">
        <f ca="1">SUMIFS(INDIRECT($F$1&amp;$F326&amp;":"&amp;$F326),INDIRECT($F$1&amp;dbP!$D$2&amp;":"&amp;dbP!$D$2),"&gt;="&amp;V$6,INDIRECT($F$1&amp;dbP!$D$2&amp;":"&amp;dbP!$D$2),"&lt;="&amp;V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W326" s="1">
        <f ca="1">SUMIFS(INDIRECT($F$1&amp;$F326&amp;":"&amp;$F326),INDIRECT($F$1&amp;dbP!$D$2&amp;":"&amp;dbP!$D$2),"&gt;="&amp;W$6,INDIRECT($F$1&amp;dbP!$D$2&amp;":"&amp;dbP!$D$2),"&lt;="&amp;W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X326" s="1">
        <f ca="1">SUMIFS(INDIRECT($F$1&amp;$F326&amp;":"&amp;$F326),INDIRECT($F$1&amp;dbP!$D$2&amp;":"&amp;dbP!$D$2),"&gt;="&amp;X$6,INDIRECT($F$1&amp;dbP!$D$2&amp;":"&amp;dbP!$D$2),"&lt;="&amp;X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Y326" s="1">
        <f ca="1">SUMIFS(INDIRECT($F$1&amp;$F326&amp;":"&amp;$F326),INDIRECT($F$1&amp;dbP!$D$2&amp;":"&amp;dbP!$D$2),"&gt;="&amp;Y$6,INDIRECT($F$1&amp;dbP!$D$2&amp;":"&amp;dbP!$D$2),"&lt;="&amp;Y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47734.947000000007</v>
      </c>
      <c r="Z326" s="1">
        <f ca="1">SUMIFS(INDIRECT($F$1&amp;$F326&amp;":"&amp;$F326),INDIRECT($F$1&amp;dbP!$D$2&amp;":"&amp;dbP!$D$2),"&gt;="&amp;Z$6,INDIRECT($F$1&amp;dbP!$D$2&amp;":"&amp;dbP!$D$2),"&lt;="&amp;Z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A326" s="1">
        <f ca="1">SUMIFS(INDIRECT($F$1&amp;$F326&amp;":"&amp;$F326),INDIRECT($F$1&amp;dbP!$D$2&amp;":"&amp;dbP!$D$2),"&gt;="&amp;AA$6,INDIRECT($F$1&amp;dbP!$D$2&amp;":"&amp;dbP!$D$2),"&lt;="&amp;AA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B326" s="1">
        <f ca="1">SUMIFS(INDIRECT($F$1&amp;$F326&amp;":"&amp;$F326),INDIRECT($F$1&amp;dbP!$D$2&amp;":"&amp;dbP!$D$2),"&gt;="&amp;AB$6,INDIRECT($F$1&amp;dbP!$D$2&amp;":"&amp;dbP!$D$2),"&lt;="&amp;AB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C326" s="1">
        <f ca="1">SUMIFS(INDIRECT($F$1&amp;$F326&amp;":"&amp;$F326),INDIRECT($F$1&amp;dbP!$D$2&amp;":"&amp;dbP!$D$2),"&gt;="&amp;AC$6,INDIRECT($F$1&amp;dbP!$D$2&amp;":"&amp;dbP!$D$2),"&lt;="&amp;AC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D326" s="1">
        <f ca="1">SUMIFS(INDIRECT($F$1&amp;$F326&amp;":"&amp;$F326),INDIRECT($F$1&amp;dbP!$D$2&amp;":"&amp;dbP!$D$2),"&gt;="&amp;AD$6,INDIRECT($F$1&amp;dbP!$D$2&amp;":"&amp;dbP!$D$2),"&lt;="&amp;AD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E326" s="1">
        <f ca="1">SUMIFS(INDIRECT($F$1&amp;$F326&amp;":"&amp;$F326),INDIRECT($F$1&amp;dbP!$D$2&amp;":"&amp;dbP!$D$2),"&gt;="&amp;AE$6,INDIRECT($F$1&amp;dbP!$D$2&amp;":"&amp;dbP!$D$2),"&lt;="&amp;AE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F326" s="1">
        <f ca="1">SUMIFS(INDIRECT($F$1&amp;$F326&amp;":"&amp;$F326),INDIRECT($F$1&amp;dbP!$D$2&amp;":"&amp;dbP!$D$2),"&gt;="&amp;AF$6,INDIRECT($F$1&amp;dbP!$D$2&amp;":"&amp;dbP!$D$2),"&lt;="&amp;AF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G326" s="1">
        <f ca="1">SUMIFS(INDIRECT($F$1&amp;$F326&amp;":"&amp;$F326),INDIRECT($F$1&amp;dbP!$D$2&amp;":"&amp;dbP!$D$2),"&gt;="&amp;AG$6,INDIRECT($F$1&amp;dbP!$D$2&amp;":"&amp;dbP!$D$2),"&lt;="&amp;AG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H326" s="1">
        <f ca="1">SUMIFS(INDIRECT($F$1&amp;$F326&amp;":"&amp;$F326),INDIRECT($F$1&amp;dbP!$D$2&amp;":"&amp;dbP!$D$2),"&gt;="&amp;AH$6,INDIRECT($F$1&amp;dbP!$D$2&amp;":"&amp;dbP!$D$2),"&lt;="&amp;AH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I326" s="1">
        <f ca="1">SUMIFS(INDIRECT($F$1&amp;$F326&amp;":"&amp;$F326),INDIRECT($F$1&amp;dbP!$D$2&amp;":"&amp;dbP!$D$2),"&gt;="&amp;AI$6,INDIRECT($F$1&amp;dbP!$D$2&amp;":"&amp;dbP!$D$2),"&lt;="&amp;AI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J326" s="1">
        <f ca="1">SUMIFS(INDIRECT($F$1&amp;$F326&amp;":"&amp;$F326),INDIRECT($F$1&amp;dbP!$D$2&amp;":"&amp;dbP!$D$2),"&gt;="&amp;AJ$6,INDIRECT($F$1&amp;dbP!$D$2&amp;":"&amp;dbP!$D$2),"&lt;="&amp;AJ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K326" s="1">
        <f ca="1">SUMIFS(INDIRECT($F$1&amp;$F326&amp;":"&amp;$F326),INDIRECT($F$1&amp;dbP!$D$2&amp;":"&amp;dbP!$D$2),"&gt;="&amp;AK$6,INDIRECT($F$1&amp;dbP!$D$2&amp;":"&amp;dbP!$D$2),"&lt;="&amp;AK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L326" s="1">
        <f ca="1">SUMIFS(INDIRECT($F$1&amp;$F326&amp;":"&amp;$F326),INDIRECT($F$1&amp;dbP!$D$2&amp;":"&amp;dbP!$D$2),"&gt;="&amp;AL$6,INDIRECT($F$1&amp;dbP!$D$2&amp;":"&amp;dbP!$D$2),"&lt;="&amp;AL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M326" s="1">
        <f ca="1">SUMIFS(INDIRECT($F$1&amp;$F326&amp;":"&amp;$F326),INDIRECT($F$1&amp;dbP!$D$2&amp;":"&amp;dbP!$D$2),"&gt;="&amp;AM$6,INDIRECT($F$1&amp;dbP!$D$2&amp;":"&amp;dbP!$D$2),"&lt;="&amp;AM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N326" s="1">
        <f ca="1">SUMIFS(INDIRECT($F$1&amp;$F326&amp;":"&amp;$F326),INDIRECT($F$1&amp;dbP!$D$2&amp;":"&amp;dbP!$D$2),"&gt;="&amp;AN$6,INDIRECT($F$1&amp;dbP!$D$2&amp;":"&amp;dbP!$D$2),"&lt;="&amp;AN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O326" s="1">
        <f ca="1">SUMIFS(INDIRECT($F$1&amp;$F326&amp;":"&amp;$F326),INDIRECT($F$1&amp;dbP!$D$2&amp;":"&amp;dbP!$D$2),"&gt;="&amp;AO$6,INDIRECT($F$1&amp;dbP!$D$2&amp;":"&amp;dbP!$D$2),"&lt;="&amp;AO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P326" s="1">
        <f ca="1">SUMIFS(INDIRECT($F$1&amp;$F326&amp;":"&amp;$F326),INDIRECT($F$1&amp;dbP!$D$2&amp;":"&amp;dbP!$D$2),"&gt;="&amp;AP$6,INDIRECT($F$1&amp;dbP!$D$2&amp;":"&amp;dbP!$D$2),"&lt;="&amp;AP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Q326" s="1">
        <f ca="1">SUMIFS(INDIRECT($F$1&amp;$F326&amp;":"&amp;$F326),INDIRECT($F$1&amp;dbP!$D$2&amp;":"&amp;dbP!$D$2),"&gt;="&amp;AQ$6,INDIRECT($F$1&amp;dbP!$D$2&amp;":"&amp;dbP!$D$2),"&lt;="&amp;AQ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R326" s="1">
        <f ca="1">SUMIFS(INDIRECT($F$1&amp;$F326&amp;":"&amp;$F326),INDIRECT($F$1&amp;dbP!$D$2&amp;":"&amp;dbP!$D$2),"&gt;="&amp;AR$6,INDIRECT($F$1&amp;dbP!$D$2&amp;":"&amp;dbP!$D$2),"&lt;="&amp;AR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S326" s="1">
        <f ca="1">SUMIFS(INDIRECT($F$1&amp;$F326&amp;":"&amp;$F326),INDIRECT($F$1&amp;dbP!$D$2&amp;":"&amp;dbP!$D$2),"&gt;="&amp;AS$6,INDIRECT($F$1&amp;dbP!$D$2&amp;":"&amp;dbP!$D$2),"&lt;="&amp;AS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T326" s="1">
        <f ca="1">SUMIFS(INDIRECT($F$1&amp;$F326&amp;":"&amp;$F326),INDIRECT($F$1&amp;dbP!$D$2&amp;":"&amp;dbP!$D$2),"&gt;="&amp;AT$6,INDIRECT($F$1&amp;dbP!$D$2&amp;":"&amp;dbP!$D$2),"&lt;="&amp;AT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U326" s="1">
        <f ca="1">SUMIFS(INDIRECT($F$1&amp;$F326&amp;":"&amp;$F326),INDIRECT($F$1&amp;dbP!$D$2&amp;":"&amp;dbP!$D$2),"&gt;="&amp;AU$6,INDIRECT($F$1&amp;dbP!$D$2&amp;":"&amp;dbP!$D$2),"&lt;="&amp;AU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V326" s="1">
        <f ca="1">SUMIFS(INDIRECT($F$1&amp;$F326&amp;":"&amp;$F326),INDIRECT($F$1&amp;dbP!$D$2&amp;":"&amp;dbP!$D$2),"&gt;="&amp;AV$6,INDIRECT($F$1&amp;dbP!$D$2&amp;":"&amp;dbP!$D$2),"&lt;="&amp;AV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W326" s="1">
        <f ca="1">SUMIFS(INDIRECT($F$1&amp;$F326&amp;":"&amp;$F326),INDIRECT($F$1&amp;dbP!$D$2&amp;":"&amp;dbP!$D$2),"&gt;="&amp;AW$6,INDIRECT($F$1&amp;dbP!$D$2&amp;":"&amp;dbP!$D$2),"&lt;="&amp;AW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X326" s="1">
        <f ca="1">SUMIFS(INDIRECT($F$1&amp;$F326&amp;":"&amp;$F326),INDIRECT($F$1&amp;dbP!$D$2&amp;":"&amp;dbP!$D$2),"&gt;="&amp;AX$6,INDIRECT($F$1&amp;dbP!$D$2&amp;":"&amp;dbP!$D$2),"&lt;="&amp;AX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Y326" s="1">
        <f ca="1">SUMIFS(INDIRECT($F$1&amp;$F326&amp;":"&amp;$F326),INDIRECT($F$1&amp;dbP!$D$2&amp;":"&amp;dbP!$D$2),"&gt;="&amp;AY$6,INDIRECT($F$1&amp;dbP!$D$2&amp;":"&amp;dbP!$D$2),"&lt;="&amp;AY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Z326" s="1">
        <f ca="1">SUMIFS(INDIRECT($F$1&amp;$F326&amp;":"&amp;$F326),INDIRECT($F$1&amp;dbP!$D$2&amp;":"&amp;dbP!$D$2),"&gt;="&amp;AZ$6,INDIRECT($F$1&amp;dbP!$D$2&amp;":"&amp;dbP!$D$2),"&lt;="&amp;AZ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A326" s="1">
        <f ca="1">SUMIFS(INDIRECT($F$1&amp;$F326&amp;":"&amp;$F326),INDIRECT($F$1&amp;dbP!$D$2&amp;":"&amp;dbP!$D$2),"&gt;="&amp;BA$6,INDIRECT($F$1&amp;dbP!$D$2&amp;":"&amp;dbP!$D$2),"&lt;="&amp;BA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B326" s="1">
        <f ca="1">SUMIFS(INDIRECT($F$1&amp;$F326&amp;":"&amp;$F326),INDIRECT($F$1&amp;dbP!$D$2&amp;":"&amp;dbP!$D$2),"&gt;="&amp;BB$6,INDIRECT($F$1&amp;dbP!$D$2&amp;":"&amp;dbP!$D$2),"&lt;="&amp;BB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C326" s="1">
        <f ca="1">SUMIFS(INDIRECT($F$1&amp;$F326&amp;":"&amp;$F326),INDIRECT($F$1&amp;dbP!$D$2&amp;":"&amp;dbP!$D$2),"&gt;="&amp;BC$6,INDIRECT($F$1&amp;dbP!$D$2&amp;":"&amp;dbP!$D$2),"&lt;="&amp;BC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D326" s="1">
        <f ca="1">SUMIFS(INDIRECT($F$1&amp;$F326&amp;":"&amp;$F326),INDIRECT($F$1&amp;dbP!$D$2&amp;":"&amp;dbP!$D$2),"&gt;="&amp;BD$6,INDIRECT($F$1&amp;dbP!$D$2&amp;":"&amp;dbP!$D$2),"&lt;="&amp;BD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E326" s="1">
        <f ca="1">SUMIFS(INDIRECT($F$1&amp;$F326&amp;":"&amp;$F326),INDIRECT($F$1&amp;dbP!$D$2&amp;":"&amp;dbP!$D$2),"&gt;="&amp;BE$6,INDIRECT($F$1&amp;dbP!$D$2&amp;":"&amp;dbP!$D$2),"&lt;="&amp;BE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</row>
    <row r="327" spans="2:57" x14ac:dyDescent="0.3">
      <c r="B327" s="1">
        <f>MAX(B$218:B326)+1</f>
        <v>112</v>
      </c>
      <c r="D327" s="1" t="str">
        <f ca="1">INDIRECT($B$1&amp;Items!T$2&amp;$B327)</f>
        <v>CF(-)</v>
      </c>
      <c r="F327" s="1" t="str">
        <f ca="1">INDIRECT($B$1&amp;Items!P$2&amp;$B327)</f>
        <v>AA</v>
      </c>
      <c r="H327" s="13" t="str">
        <f ca="1">INDIRECT($B$1&amp;Items!M$2&amp;$B327)</f>
        <v>Оплата операционных расходов</v>
      </c>
      <c r="I327" s="13" t="str">
        <f ca="1">IF(INDIRECT($B$1&amp;Items!N$2&amp;$B327)="",H327,INDIRECT($B$1&amp;Items!N$2&amp;$B327))</f>
        <v>Оплата операционных расходов - блок-3</v>
      </c>
      <c r="J327" s="1" t="str">
        <f ca="1">IF(INDIRECT($B$1&amp;Items!O$2&amp;$B327)="",IF(H327&lt;&gt;I327,"  "&amp;I327,I327),"    "&amp;INDIRECT($B$1&amp;Items!O$2&amp;$B327))</f>
        <v xml:space="preserve">    Операционные расходы - 3-6</v>
      </c>
      <c r="S327" s="1">
        <f ca="1">SUM($U327:INDIRECT(ADDRESS(ROW(),SUMIFS($1:$1,$5:$5,MAX($5:$5)))))</f>
        <v>295602.21000000002</v>
      </c>
      <c r="V327" s="1">
        <f ca="1">SUMIFS(INDIRECT($F$1&amp;$F327&amp;":"&amp;$F327),INDIRECT($F$1&amp;dbP!$D$2&amp;":"&amp;dbP!$D$2),"&gt;="&amp;V$6,INDIRECT($F$1&amp;dbP!$D$2&amp;":"&amp;dbP!$D$2),"&lt;="&amp;V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W327" s="1">
        <f ca="1">SUMIFS(INDIRECT($F$1&amp;$F327&amp;":"&amp;$F327),INDIRECT($F$1&amp;dbP!$D$2&amp;":"&amp;dbP!$D$2),"&gt;="&amp;W$6,INDIRECT($F$1&amp;dbP!$D$2&amp;":"&amp;dbP!$D$2),"&lt;="&amp;W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X327" s="1">
        <f ca="1">SUMIFS(INDIRECT($F$1&amp;$F327&amp;":"&amp;$F327),INDIRECT($F$1&amp;dbP!$D$2&amp;":"&amp;dbP!$D$2),"&gt;="&amp;X$6,INDIRECT($F$1&amp;dbP!$D$2&amp;":"&amp;dbP!$D$2),"&lt;="&amp;X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Y327" s="1">
        <f ca="1">SUMIFS(INDIRECT($F$1&amp;$F327&amp;":"&amp;$F327),INDIRECT($F$1&amp;dbP!$D$2&amp;":"&amp;dbP!$D$2),"&gt;="&amp;Y$6,INDIRECT($F$1&amp;dbP!$D$2&amp;":"&amp;dbP!$D$2),"&lt;="&amp;Y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Z327" s="1">
        <f ca="1">SUMIFS(INDIRECT($F$1&amp;$F327&amp;":"&amp;$F327),INDIRECT($F$1&amp;dbP!$D$2&amp;":"&amp;dbP!$D$2),"&gt;="&amp;Z$6,INDIRECT($F$1&amp;dbP!$D$2&amp;":"&amp;dbP!$D$2),"&lt;="&amp;Z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295602.21000000002</v>
      </c>
      <c r="AA327" s="1">
        <f ca="1">SUMIFS(INDIRECT($F$1&amp;$F327&amp;":"&amp;$F327),INDIRECT($F$1&amp;dbP!$D$2&amp;":"&amp;dbP!$D$2),"&gt;="&amp;AA$6,INDIRECT($F$1&amp;dbP!$D$2&amp;":"&amp;dbP!$D$2),"&lt;="&amp;AA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B327" s="1">
        <f ca="1">SUMIFS(INDIRECT($F$1&amp;$F327&amp;":"&amp;$F327),INDIRECT($F$1&amp;dbP!$D$2&amp;":"&amp;dbP!$D$2),"&gt;="&amp;AB$6,INDIRECT($F$1&amp;dbP!$D$2&amp;":"&amp;dbP!$D$2),"&lt;="&amp;AB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C327" s="1">
        <f ca="1">SUMIFS(INDIRECT($F$1&amp;$F327&amp;":"&amp;$F327),INDIRECT($F$1&amp;dbP!$D$2&amp;":"&amp;dbP!$D$2),"&gt;="&amp;AC$6,INDIRECT($F$1&amp;dbP!$D$2&amp;":"&amp;dbP!$D$2),"&lt;="&amp;AC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D327" s="1">
        <f ca="1">SUMIFS(INDIRECT($F$1&amp;$F327&amp;":"&amp;$F327),INDIRECT($F$1&amp;dbP!$D$2&amp;":"&amp;dbP!$D$2),"&gt;="&amp;AD$6,INDIRECT($F$1&amp;dbP!$D$2&amp;":"&amp;dbP!$D$2),"&lt;="&amp;AD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E327" s="1">
        <f ca="1">SUMIFS(INDIRECT($F$1&amp;$F327&amp;":"&amp;$F327),INDIRECT($F$1&amp;dbP!$D$2&amp;":"&amp;dbP!$D$2),"&gt;="&amp;AE$6,INDIRECT($F$1&amp;dbP!$D$2&amp;":"&amp;dbP!$D$2),"&lt;="&amp;AE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F327" s="1">
        <f ca="1">SUMIFS(INDIRECT($F$1&amp;$F327&amp;":"&amp;$F327),INDIRECT($F$1&amp;dbP!$D$2&amp;":"&amp;dbP!$D$2),"&gt;="&amp;AF$6,INDIRECT($F$1&amp;dbP!$D$2&amp;":"&amp;dbP!$D$2),"&lt;="&amp;AF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G327" s="1">
        <f ca="1">SUMIFS(INDIRECT($F$1&amp;$F327&amp;":"&amp;$F327),INDIRECT($F$1&amp;dbP!$D$2&amp;":"&amp;dbP!$D$2),"&gt;="&amp;AG$6,INDIRECT($F$1&amp;dbP!$D$2&amp;":"&amp;dbP!$D$2),"&lt;="&amp;AG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H327" s="1">
        <f ca="1">SUMIFS(INDIRECT($F$1&amp;$F327&amp;":"&amp;$F327),INDIRECT($F$1&amp;dbP!$D$2&amp;":"&amp;dbP!$D$2),"&gt;="&amp;AH$6,INDIRECT($F$1&amp;dbP!$D$2&amp;":"&amp;dbP!$D$2),"&lt;="&amp;AH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I327" s="1">
        <f ca="1">SUMIFS(INDIRECT($F$1&amp;$F327&amp;":"&amp;$F327),INDIRECT($F$1&amp;dbP!$D$2&amp;":"&amp;dbP!$D$2),"&gt;="&amp;AI$6,INDIRECT($F$1&amp;dbP!$D$2&amp;":"&amp;dbP!$D$2),"&lt;="&amp;AI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J327" s="1">
        <f ca="1">SUMIFS(INDIRECT($F$1&amp;$F327&amp;":"&amp;$F327),INDIRECT($F$1&amp;dbP!$D$2&amp;":"&amp;dbP!$D$2),"&gt;="&amp;AJ$6,INDIRECT($F$1&amp;dbP!$D$2&amp;":"&amp;dbP!$D$2),"&lt;="&amp;AJ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K327" s="1">
        <f ca="1">SUMIFS(INDIRECT($F$1&amp;$F327&amp;":"&amp;$F327),INDIRECT($F$1&amp;dbP!$D$2&amp;":"&amp;dbP!$D$2),"&gt;="&amp;AK$6,INDIRECT($F$1&amp;dbP!$D$2&amp;":"&amp;dbP!$D$2),"&lt;="&amp;AK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L327" s="1">
        <f ca="1">SUMIFS(INDIRECT($F$1&amp;$F327&amp;":"&amp;$F327),INDIRECT($F$1&amp;dbP!$D$2&amp;":"&amp;dbP!$D$2),"&gt;="&amp;AL$6,INDIRECT($F$1&amp;dbP!$D$2&amp;":"&amp;dbP!$D$2),"&lt;="&amp;AL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M327" s="1">
        <f ca="1">SUMIFS(INDIRECT($F$1&amp;$F327&amp;":"&amp;$F327),INDIRECT($F$1&amp;dbP!$D$2&amp;":"&amp;dbP!$D$2),"&gt;="&amp;AM$6,INDIRECT($F$1&amp;dbP!$D$2&amp;":"&amp;dbP!$D$2),"&lt;="&amp;AM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N327" s="1">
        <f ca="1">SUMIFS(INDIRECT($F$1&amp;$F327&amp;":"&amp;$F327),INDIRECT($F$1&amp;dbP!$D$2&amp;":"&amp;dbP!$D$2),"&gt;="&amp;AN$6,INDIRECT($F$1&amp;dbP!$D$2&amp;":"&amp;dbP!$D$2),"&lt;="&amp;AN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O327" s="1">
        <f ca="1">SUMIFS(INDIRECT($F$1&amp;$F327&amp;":"&amp;$F327),INDIRECT($F$1&amp;dbP!$D$2&amp;":"&amp;dbP!$D$2),"&gt;="&amp;AO$6,INDIRECT($F$1&amp;dbP!$D$2&amp;":"&amp;dbP!$D$2),"&lt;="&amp;AO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P327" s="1">
        <f ca="1">SUMIFS(INDIRECT($F$1&amp;$F327&amp;":"&amp;$F327),INDIRECT($F$1&amp;dbP!$D$2&amp;":"&amp;dbP!$D$2),"&gt;="&amp;AP$6,INDIRECT($F$1&amp;dbP!$D$2&amp;":"&amp;dbP!$D$2),"&lt;="&amp;AP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Q327" s="1">
        <f ca="1">SUMIFS(INDIRECT($F$1&amp;$F327&amp;":"&amp;$F327),INDIRECT($F$1&amp;dbP!$D$2&amp;":"&amp;dbP!$D$2),"&gt;="&amp;AQ$6,INDIRECT($F$1&amp;dbP!$D$2&amp;":"&amp;dbP!$D$2),"&lt;="&amp;AQ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R327" s="1">
        <f ca="1">SUMIFS(INDIRECT($F$1&amp;$F327&amp;":"&amp;$F327),INDIRECT($F$1&amp;dbP!$D$2&amp;":"&amp;dbP!$D$2),"&gt;="&amp;AR$6,INDIRECT($F$1&amp;dbP!$D$2&amp;":"&amp;dbP!$D$2),"&lt;="&amp;AR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S327" s="1">
        <f ca="1">SUMIFS(INDIRECT($F$1&amp;$F327&amp;":"&amp;$F327),INDIRECT($F$1&amp;dbP!$D$2&amp;":"&amp;dbP!$D$2),"&gt;="&amp;AS$6,INDIRECT($F$1&amp;dbP!$D$2&amp;":"&amp;dbP!$D$2),"&lt;="&amp;AS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T327" s="1">
        <f ca="1">SUMIFS(INDIRECT($F$1&amp;$F327&amp;":"&amp;$F327),INDIRECT($F$1&amp;dbP!$D$2&amp;":"&amp;dbP!$D$2),"&gt;="&amp;AT$6,INDIRECT($F$1&amp;dbP!$D$2&amp;":"&amp;dbP!$D$2),"&lt;="&amp;AT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U327" s="1">
        <f ca="1">SUMIFS(INDIRECT($F$1&amp;$F327&amp;":"&amp;$F327),INDIRECT($F$1&amp;dbP!$D$2&amp;":"&amp;dbP!$D$2),"&gt;="&amp;AU$6,INDIRECT($F$1&amp;dbP!$D$2&amp;":"&amp;dbP!$D$2),"&lt;="&amp;AU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V327" s="1">
        <f ca="1">SUMIFS(INDIRECT($F$1&amp;$F327&amp;":"&amp;$F327),INDIRECT($F$1&amp;dbP!$D$2&amp;":"&amp;dbP!$D$2),"&gt;="&amp;AV$6,INDIRECT($F$1&amp;dbP!$D$2&amp;":"&amp;dbP!$D$2),"&lt;="&amp;AV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W327" s="1">
        <f ca="1">SUMIFS(INDIRECT($F$1&amp;$F327&amp;":"&amp;$F327),INDIRECT($F$1&amp;dbP!$D$2&amp;":"&amp;dbP!$D$2),"&gt;="&amp;AW$6,INDIRECT($F$1&amp;dbP!$D$2&amp;":"&amp;dbP!$D$2),"&lt;="&amp;AW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X327" s="1">
        <f ca="1">SUMIFS(INDIRECT($F$1&amp;$F327&amp;":"&amp;$F327),INDIRECT($F$1&amp;dbP!$D$2&amp;":"&amp;dbP!$D$2),"&gt;="&amp;AX$6,INDIRECT($F$1&amp;dbP!$D$2&amp;":"&amp;dbP!$D$2),"&lt;="&amp;AX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Y327" s="1">
        <f ca="1">SUMIFS(INDIRECT($F$1&amp;$F327&amp;":"&amp;$F327),INDIRECT($F$1&amp;dbP!$D$2&amp;":"&amp;dbP!$D$2),"&gt;="&amp;AY$6,INDIRECT($F$1&amp;dbP!$D$2&amp;":"&amp;dbP!$D$2),"&lt;="&amp;AY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Z327" s="1">
        <f ca="1">SUMIFS(INDIRECT($F$1&amp;$F327&amp;":"&amp;$F327),INDIRECT($F$1&amp;dbP!$D$2&amp;":"&amp;dbP!$D$2),"&gt;="&amp;AZ$6,INDIRECT($F$1&amp;dbP!$D$2&amp;":"&amp;dbP!$D$2),"&lt;="&amp;AZ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A327" s="1">
        <f ca="1">SUMIFS(INDIRECT($F$1&amp;$F327&amp;":"&amp;$F327),INDIRECT($F$1&amp;dbP!$D$2&amp;":"&amp;dbP!$D$2),"&gt;="&amp;BA$6,INDIRECT($F$1&amp;dbP!$D$2&amp;":"&amp;dbP!$D$2),"&lt;="&amp;BA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B327" s="1">
        <f ca="1">SUMIFS(INDIRECT($F$1&amp;$F327&amp;":"&amp;$F327),INDIRECT($F$1&amp;dbP!$D$2&amp;":"&amp;dbP!$D$2),"&gt;="&amp;BB$6,INDIRECT($F$1&amp;dbP!$D$2&amp;":"&amp;dbP!$D$2),"&lt;="&amp;BB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C327" s="1">
        <f ca="1">SUMIFS(INDIRECT($F$1&amp;$F327&amp;":"&amp;$F327),INDIRECT($F$1&amp;dbP!$D$2&amp;":"&amp;dbP!$D$2),"&gt;="&amp;BC$6,INDIRECT($F$1&amp;dbP!$D$2&amp;":"&amp;dbP!$D$2),"&lt;="&amp;BC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D327" s="1">
        <f ca="1">SUMIFS(INDIRECT($F$1&amp;$F327&amp;":"&amp;$F327),INDIRECT($F$1&amp;dbP!$D$2&amp;":"&amp;dbP!$D$2),"&gt;="&amp;BD$6,INDIRECT($F$1&amp;dbP!$D$2&amp;":"&amp;dbP!$D$2),"&lt;="&amp;BD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E327" s="1">
        <f ca="1">SUMIFS(INDIRECT($F$1&amp;$F327&amp;":"&amp;$F327),INDIRECT($F$1&amp;dbP!$D$2&amp;":"&amp;dbP!$D$2),"&gt;="&amp;BE$6,INDIRECT($F$1&amp;dbP!$D$2&amp;":"&amp;dbP!$D$2),"&lt;="&amp;BE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</row>
    <row r="328" spans="2:57" x14ac:dyDescent="0.3">
      <c r="B328" s="1">
        <f>MAX(B$218:B327)+1</f>
        <v>113</v>
      </c>
      <c r="D328" s="1" t="str">
        <f ca="1">INDIRECT($B$1&amp;Items!T$2&amp;$B328)</f>
        <v>CF(-)</v>
      </c>
      <c r="F328" s="1" t="str">
        <f ca="1">INDIRECT($B$1&amp;Items!P$2&amp;$B328)</f>
        <v>AA</v>
      </c>
      <c r="H328" s="13" t="str">
        <f ca="1">INDIRECT($B$1&amp;Items!M$2&amp;$B328)</f>
        <v>Оплата операционных расходов</v>
      </c>
      <c r="I328" s="13" t="str">
        <f ca="1">IF(INDIRECT($B$1&amp;Items!N$2&amp;$B328)="",H328,INDIRECT($B$1&amp;Items!N$2&amp;$B328))</f>
        <v>Оплата операционных расходов - блок-3</v>
      </c>
      <c r="J328" s="1" t="str">
        <f ca="1">IF(INDIRECT($B$1&amp;Items!O$2&amp;$B328)="",IF(H328&lt;&gt;I328,"  "&amp;I328,I328),"    "&amp;INDIRECT($B$1&amp;Items!O$2&amp;$B328))</f>
        <v xml:space="preserve">    Операционные расходы - 3-7</v>
      </c>
      <c r="S328" s="1">
        <f ca="1">SUM($U328:INDIRECT(ADDRESS(ROW(),SUMIFS($1:$1,$5:$5,MAX($5:$5)))))</f>
        <v>155508.69</v>
      </c>
      <c r="V328" s="1">
        <f ca="1">SUMIFS(INDIRECT($F$1&amp;$F328&amp;":"&amp;$F328),INDIRECT($F$1&amp;dbP!$D$2&amp;":"&amp;dbP!$D$2),"&gt;="&amp;V$6,INDIRECT($F$1&amp;dbP!$D$2&amp;":"&amp;dbP!$D$2),"&lt;="&amp;V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W328" s="1">
        <f ca="1">SUMIFS(INDIRECT($F$1&amp;$F328&amp;":"&amp;$F328),INDIRECT($F$1&amp;dbP!$D$2&amp;":"&amp;dbP!$D$2),"&gt;="&amp;W$6,INDIRECT($F$1&amp;dbP!$D$2&amp;":"&amp;dbP!$D$2),"&lt;="&amp;W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X328" s="1">
        <f ca="1">SUMIFS(INDIRECT($F$1&amp;$F328&amp;":"&amp;$F328),INDIRECT($F$1&amp;dbP!$D$2&amp;":"&amp;dbP!$D$2),"&gt;="&amp;X$6,INDIRECT($F$1&amp;dbP!$D$2&amp;":"&amp;dbP!$D$2),"&lt;="&amp;X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Y328" s="1">
        <f ca="1">SUMIFS(INDIRECT($F$1&amp;$F328&amp;":"&amp;$F328),INDIRECT($F$1&amp;dbP!$D$2&amp;":"&amp;dbP!$D$2),"&gt;="&amp;Y$6,INDIRECT($F$1&amp;dbP!$D$2&amp;":"&amp;dbP!$D$2),"&lt;="&amp;Y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Z328" s="1">
        <f ca="1">SUMIFS(INDIRECT($F$1&amp;$F328&amp;":"&amp;$F328),INDIRECT($F$1&amp;dbP!$D$2&amp;":"&amp;dbP!$D$2),"&gt;="&amp;Z$6,INDIRECT($F$1&amp;dbP!$D$2&amp;":"&amp;dbP!$D$2),"&lt;="&amp;Z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A328" s="1">
        <f ca="1">SUMIFS(INDIRECT($F$1&amp;$F328&amp;":"&amp;$F328),INDIRECT($F$1&amp;dbP!$D$2&amp;":"&amp;dbP!$D$2),"&gt;="&amp;AA$6,INDIRECT($F$1&amp;dbP!$D$2&amp;":"&amp;dbP!$D$2),"&lt;="&amp;AA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155508.69</v>
      </c>
      <c r="AB328" s="1">
        <f ca="1">SUMIFS(INDIRECT($F$1&amp;$F328&amp;":"&amp;$F328),INDIRECT($F$1&amp;dbP!$D$2&amp;":"&amp;dbP!$D$2),"&gt;="&amp;AB$6,INDIRECT($F$1&amp;dbP!$D$2&amp;":"&amp;dbP!$D$2),"&lt;="&amp;AB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C328" s="1">
        <f ca="1">SUMIFS(INDIRECT($F$1&amp;$F328&amp;":"&amp;$F328),INDIRECT($F$1&amp;dbP!$D$2&amp;":"&amp;dbP!$D$2),"&gt;="&amp;AC$6,INDIRECT($F$1&amp;dbP!$D$2&amp;":"&amp;dbP!$D$2),"&lt;="&amp;AC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D328" s="1">
        <f ca="1">SUMIFS(INDIRECT($F$1&amp;$F328&amp;":"&amp;$F328),INDIRECT($F$1&amp;dbP!$D$2&amp;":"&amp;dbP!$D$2),"&gt;="&amp;AD$6,INDIRECT($F$1&amp;dbP!$D$2&amp;":"&amp;dbP!$D$2),"&lt;="&amp;AD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E328" s="1">
        <f ca="1">SUMIFS(INDIRECT($F$1&amp;$F328&amp;":"&amp;$F328),INDIRECT($F$1&amp;dbP!$D$2&amp;":"&amp;dbP!$D$2),"&gt;="&amp;AE$6,INDIRECT($F$1&amp;dbP!$D$2&amp;":"&amp;dbP!$D$2),"&lt;="&amp;AE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F328" s="1">
        <f ca="1">SUMIFS(INDIRECT($F$1&amp;$F328&amp;":"&amp;$F328),INDIRECT($F$1&amp;dbP!$D$2&amp;":"&amp;dbP!$D$2),"&gt;="&amp;AF$6,INDIRECT($F$1&amp;dbP!$D$2&amp;":"&amp;dbP!$D$2),"&lt;="&amp;AF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G328" s="1">
        <f ca="1">SUMIFS(INDIRECT($F$1&amp;$F328&amp;":"&amp;$F328),INDIRECT($F$1&amp;dbP!$D$2&amp;":"&amp;dbP!$D$2),"&gt;="&amp;AG$6,INDIRECT($F$1&amp;dbP!$D$2&amp;":"&amp;dbP!$D$2),"&lt;="&amp;AG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H328" s="1">
        <f ca="1">SUMIFS(INDIRECT($F$1&amp;$F328&amp;":"&amp;$F328),INDIRECT($F$1&amp;dbP!$D$2&amp;":"&amp;dbP!$D$2),"&gt;="&amp;AH$6,INDIRECT($F$1&amp;dbP!$D$2&amp;":"&amp;dbP!$D$2),"&lt;="&amp;AH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I328" s="1">
        <f ca="1">SUMIFS(INDIRECT($F$1&amp;$F328&amp;":"&amp;$F328),INDIRECT($F$1&amp;dbP!$D$2&amp;":"&amp;dbP!$D$2),"&gt;="&amp;AI$6,INDIRECT($F$1&amp;dbP!$D$2&amp;":"&amp;dbP!$D$2),"&lt;="&amp;AI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J328" s="1">
        <f ca="1">SUMIFS(INDIRECT($F$1&amp;$F328&amp;":"&amp;$F328),INDIRECT($F$1&amp;dbP!$D$2&amp;":"&amp;dbP!$D$2),"&gt;="&amp;AJ$6,INDIRECT($F$1&amp;dbP!$D$2&amp;":"&amp;dbP!$D$2),"&lt;="&amp;AJ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K328" s="1">
        <f ca="1">SUMIFS(INDIRECT($F$1&amp;$F328&amp;":"&amp;$F328),INDIRECT($F$1&amp;dbP!$D$2&amp;":"&amp;dbP!$D$2),"&gt;="&amp;AK$6,INDIRECT($F$1&amp;dbP!$D$2&amp;":"&amp;dbP!$D$2),"&lt;="&amp;AK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L328" s="1">
        <f ca="1">SUMIFS(INDIRECT($F$1&amp;$F328&amp;":"&amp;$F328),INDIRECT($F$1&amp;dbP!$D$2&amp;":"&amp;dbP!$D$2),"&gt;="&amp;AL$6,INDIRECT($F$1&amp;dbP!$D$2&amp;":"&amp;dbP!$D$2),"&lt;="&amp;AL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M328" s="1">
        <f ca="1">SUMIFS(INDIRECT($F$1&amp;$F328&amp;":"&amp;$F328),INDIRECT($F$1&amp;dbP!$D$2&amp;":"&amp;dbP!$D$2),"&gt;="&amp;AM$6,INDIRECT($F$1&amp;dbP!$D$2&amp;":"&amp;dbP!$D$2),"&lt;="&amp;AM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N328" s="1">
        <f ca="1">SUMIFS(INDIRECT($F$1&amp;$F328&amp;":"&amp;$F328),INDIRECT($F$1&amp;dbP!$D$2&amp;":"&amp;dbP!$D$2),"&gt;="&amp;AN$6,INDIRECT($F$1&amp;dbP!$D$2&amp;":"&amp;dbP!$D$2),"&lt;="&amp;AN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O328" s="1">
        <f ca="1">SUMIFS(INDIRECT($F$1&amp;$F328&amp;":"&amp;$F328),INDIRECT($F$1&amp;dbP!$D$2&amp;":"&amp;dbP!$D$2),"&gt;="&amp;AO$6,INDIRECT($F$1&amp;dbP!$D$2&amp;":"&amp;dbP!$D$2),"&lt;="&amp;AO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P328" s="1">
        <f ca="1">SUMIFS(INDIRECT($F$1&amp;$F328&amp;":"&amp;$F328),INDIRECT($F$1&amp;dbP!$D$2&amp;":"&amp;dbP!$D$2),"&gt;="&amp;AP$6,INDIRECT($F$1&amp;dbP!$D$2&amp;":"&amp;dbP!$D$2),"&lt;="&amp;AP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Q328" s="1">
        <f ca="1">SUMIFS(INDIRECT($F$1&amp;$F328&amp;":"&amp;$F328),INDIRECT($F$1&amp;dbP!$D$2&amp;":"&amp;dbP!$D$2),"&gt;="&amp;AQ$6,INDIRECT($F$1&amp;dbP!$D$2&amp;":"&amp;dbP!$D$2),"&lt;="&amp;AQ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R328" s="1">
        <f ca="1">SUMIFS(INDIRECT($F$1&amp;$F328&amp;":"&amp;$F328),INDIRECT($F$1&amp;dbP!$D$2&amp;":"&amp;dbP!$D$2),"&gt;="&amp;AR$6,INDIRECT($F$1&amp;dbP!$D$2&amp;":"&amp;dbP!$D$2),"&lt;="&amp;AR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S328" s="1">
        <f ca="1">SUMIFS(INDIRECT($F$1&amp;$F328&amp;":"&amp;$F328),INDIRECT($F$1&amp;dbP!$D$2&amp;":"&amp;dbP!$D$2),"&gt;="&amp;AS$6,INDIRECT($F$1&amp;dbP!$D$2&amp;":"&amp;dbP!$D$2),"&lt;="&amp;AS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T328" s="1">
        <f ca="1">SUMIFS(INDIRECT($F$1&amp;$F328&amp;":"&amp;$F328),INDIRECT($F$1&amp;dbP!$D$2&amp;":"&amp;dbP!$D$2),"&gt;="&amp;AT$6,INDIRECT($F$1&amp;dbP!$D$2&amp;":"&amp;dbP!$D$2),"&lt;="&amp;AT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U328" s="1">
        <f ca="1">SUMIFS(INDIRECT($F$1&amp;$F328&amp;":"&amp;$F328),INDIRECT($F$1&amp;dbP!$D$2&amp;":"&amp;dbP!$D$2),"&gt;="&amp;AU$6,INDIRECT($F$1&amp;dbP!$D$2&amp;":"&amp;dbP!$D$2),"&lt;="&amp;AU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V328" s="1">
        <f ca="1">SUMIFS(INDIRECT($F$1&amp;$F328&amp;":"&amp;$F328),INDIRECT($F$1&amp;dbP!$D$2&amp;":"&amp;dbP!$D$2),"&gt;="&amp;AV$6,INDIRECT($F$1&amp;dbP!$D$2&amp;":"&amp;dbP!$D$2),"&lt;="&amp;AV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W328" s="1">
        <f ca="1">SUMIFS(INDIRECT($F$1&amp;$F328&amp;":"&amp;$F328),INDIRECT($F$1&amp;dbP!$D$2&amp;":"&amp;dbP!$D$2),"&gt;="&amp;AW$6,INDIRECT($F$1&amp;dbP!$D$2&amp;":"&amp;dbP!$D$2),"&lt;="&amp;AW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X328" s="1">
        <f ca="1">SUMIFS(INDIRECT($F$1&amp;$F328&amp;":"&amp;$F328),INDIRECT($F$1&amp;dbP!$D$2&amp;":"&amp;dbP!$D$2),"&gt;="&amp;AX$6,INDIRECT($F$1&amp;dbP!$D$2&amp;":"&amp;dbP!$D$2),"&lt;="&amp;AX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Y328" s="1">
        <f ca="1">SUMIFS(INDIRECT($F$1&amp;$F328&amp;":"&amp;$F328),INDIRECT($F$1&amp;dbP!$D$2&amp;":"&amp;dbP!$D$2),"&gt;="&amp;AY$6,INDIRECT($F$1&amp;dbP!$D$2&amp;":"&amp;dbP!$D$2),"&lt;="&amp;AY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Z328" s="1">
        <f ca="1">SUMIFS(INDIRECT($F$1&amp;$F328&amp;":"&amp;$F328),INDIRECT($F$1&amp;dbP!$D$2&amp;":"&amp;dbP!$D$2),"&gt;="&amp;AZ$6,INDIRECT($F$1&amp;dbP!$D$2&amp;":"&amp;dbP!$D$2),"&lt;="&amp;AZ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A328" s="1">
        <f ca="1">SUMIFS(INDIRECT($F$1&amp;$F328&amp;":"&amp;$F328),INDIRECT($F$1&amp;dbP!$D$2&amp;":"&amp;dbP!$D$2),"&gt;="&amp;BA$6,INDIRECT($F$1&amp;dbP!$D$2&amp;":"&amp;dbP!$D$2),"&lt;="&amp;BA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B328" s="1">
        <f ca="1">SUMIFS(INDIRECT($F$1&amp;$F328&amp;":"&amp;$F328),INDIRECT($F$1&amp;dbP!$D$2&amp;":"&amp;dbP!$D$2),"&gt;="&amp;BB$6,INDIRECT($F$1&amp;dbP!$D$2&amp;":"&amp;dbP!$D$2),"&lt;="&amp;BB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C328" s="1">
        <f ca="1">SUMIFS(INDIRECT($F$1&amp;$F328&amp;":"&amp;$F328),INDIRECT($F$1&amp;dbP!$D$2&amp;":"&amp;dbP!$D$2),"&gt;="&amp;BC$6,INDIRECT($F$1&amp;dbP!$D$2&amp;":"&amp;dbP!$D$2),"&lt;="&amp;BC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D328" s="1">
        <f ca="1">SUMIFS(INDIRECT($F$1&amp;$F328&amp;":"&amp;$F328),INDIRECT($F$1&amp;dbP!$D$2&amp;":"&amp;dbP!$D$2),"&gt;="&amp;BD$6,INDIRECT($F$1&amp;dbP!$D$2&amp;":"&amp;dbP!$D$2),"&lt;="&amp;BD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E328" s="1">
        <f ca="1">SUMIFS(INDIRECT($F$1&amp;$F328&amp;":"&amp;$F328),INDIRECT($F$1&amp;dbP!$D$2&amp;":"&amp;dbP!$D$2),"&gt;="&amp;BE$6,INDIRECT($F$1&amp;dbP!$D$2&amp;":"&amp;dbP!$D$2),"&lt;="&amp;BE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</row>
    <row r="329" spans="2:57" x14ac:dyDescent="0.3">
      <c r="B329" s="1">
        <f>MAX(B$218:B328)+1</f>
        <v>114</v>
      </c>
      <c r="D329" s="1" t="str">
        <f ca="1">INDIRECT($B$1&amp;Items!T$2&amp;$B329)</f>
        <v>CF(-)</v>
      </c>
      <c r="F329" s="1" t="str">
        <f ca="1">INDIRECT($B$1&amp;Items!P$2&amp;$B329)</f>
        <v>AA</v>
      </c>
      <c r="H329" s="13" t="str">
        <f ca="1">INDIRECT($B$1&amp;Items!M$2&amp;$B329)</f>
        <v>Оплата операционных расходов</v>
      </c>
      <c r="I329" s="13" t="str">
        <f ca="1">IF(INDIRECT($B$1&amp;Items!N$2&amp;$B329)="",H329,INDIRECT($B$1&amp;Items!N$2&amp;$B329))</f>
        <v>Оплата операционных расходов - блок-3</v>
      </c>
      <c r="J329" s="1" t="str">
        <f ca="1">IF(INDIRECT($B$1&amp;Items!O$2&amp;$B329)="",IF(H329&lt;&gt;I329,"  "&amp;I329,I329),"    "&amp;INDIRECT($B$1&amp;Items!O$2&amp;$B329))</f>
        <v xml:space="preserve">    Операционные расходы - 3-8</v>
      </c>
      <c r="S329" s="1">
        <f ca="1">SUM($U329:INDIRECT(ADDRESS(ROW(),SUMIFS($1:$1,$5:$5,MAX($5:$5)))))</f>
        <v>90553.354000000007</v>
      </c>
      <c r="V329" s="1">
        <f ca="1">SUMIFS(INDIRECT($F$1&amp;$F329&amp;":"&amp;$F329),INDIRECT($F$1&amp;dbP!$D$2&amp;":"&amp;dbP!$D$2),"&gt;="&amp;V$6,INDIRECT($F$1&amp;dbP!$D$2&amp;":"&amp;dbP!$D$2),"&lt;="&amp;V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W329" s="1">
        <f ca="1">SUMIFS(INDIRECT($F$1&amp;$F329&amp;":"&amp;$F329),INDIRECT($F$1&amp;dbP!$D$2&amp;":"&amp;dbP!$D$2),"&gt;="&amp;W$6,INDIRECT($F$1&amp;dbP!$D$2&amp;":"&amp;dbP!$D$2),"&lt;="&amp;W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X329" s="1">
        <f ca="1">SUMIFS(INDIRECT($F$1&amp;$F329&amp;":"&amp;$F329),INDIRECT($F$1&amp;dbP!$D$2&amp;":"&amp;dbP!$D$2),"&gt;="&amp;X$6,INDIRECT($F$1&amp;dbP!$D$2&amp;":"&amp;dbP!$D$2),"&lt;="&amp;X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Y329" s="1">
        <f ca="1">SUMIFS(INDIRECT($F$1&amp;$F329&amp;":"&amp;$F329),INDIRECT($F$1&amp;dbP!$D$2&amp;":"&amp;dbP!$D$2),"&gt;="&amp;Y$6,INDIRECT($F$1&amp;dbP!$D$2&amp;":"&amp;dbP!$D$2),"&lt;="&amp;Y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Z329" s="1">
        <f ca="1">SUMIFS(INDIRECT($F$1&amp;$F329&amp;":"&amp;$F329),INDIRECT($F$1&amp;dbP!$D$2&amp;":"&amp;dbP!$D$2),"&gt;="&amp;Z$6,INDIRECT($F$1&amp;dbP!$D$2&amp;":"&amp;dbP!$D$2),"&lt;="&amp;Z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90553.354000000007</v>
      </c>
      <c r="AA329" s="1">
        <f ca="1">SUMIFS(INDIRECT($F$1&amp;$F329&amp;":"&amp;$F329),INDIRECT($F$1&amp;dbP!$D$2&amp;":"&amp;dbP!$D$2),"&gt;="&amp;AA$6,INDIRECT($F$1&amp;dbP!$D$2&amp;":"&amp;dbP!$D$2),"&lt;="&amp;AA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B329" s="1">
        <f ca="1">SUMIFS(INDIRECT($F$1&amp;$F329&amp;":"&amp;$F329),INDIRECT($F$1&amp;dbP!$D$2&amp;":"&amp;dbP!$D$2),"&gt;="&amp;AB$6,INDIRECT($F$1&amp;dbP!$D$2&amp;":"&amp;dbP!$D$2),"&lt;="&amp;AB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C329" s="1">
        <f ca="1">SUMIFS(INDIRECT($F$1&amp;$F329&amp;":"&amp;$F329),INDIRECT($F$1&amp;dbP!$D$2&amp;":"&amp;dbP!$D$2),"&gt;="&amp;AC$6,INDIRECT($F$1&amp;dbP!$D$2&amp;":"&amp;dbP!$D$2),"&lt;="&amp;AC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D329" s="1">
        <f ca="1">SUMIFS(INDIRECT($F$1&amp;$F329&amp;":"&amp;$F329),INDIRECT($F$1&amp;dbP!$D$2&amp;":"&amp;dbP!$D$2),"&gt;="&amp;AD$6,INDIRECT($F$1&amp;dbP!$D$2&amp;":"&amp;dbP!$D$2),"&lt;="&amp;AD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E329" s="1">
        <f ca="1">SUMIFS(INDIRECT($F$1&amp;$F329&amp;":"&amp;$F329),INDIRECT($F$1&amp;dbP!$D$2&amp;":"&amp;dbP!$D$2),"&gt;="&amp;AE$6,INDIRECT($F$1&amp;dbP!$D$2&amp;":"&amp;dbP!$D$2),"&lt;="&amp;AE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F329" s="1">
        <f ca="1">SUMIFS(INDIRECT($F$1&amp;$F329&amp;":"&amp;$F329),INDIRECT($F$1&amp;dbP!$D$2&amp;":"&amp;dbP!$D$2),"&gt;="&amp;AF$6,INDIRECT($F$1&amp;dbP!$D$2&amp;":"&amp;dbP!$D$2),"&lt;="&amp;AF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G329" s="1">
        <f ca="1">SUMIFS(INDIRECT($F$1&amp;$F329&amp;":"&amp;$F329),INDIRECT($F$1&amp;dbP!$D$2&amp;":"&amp;dbP!$D$2),"&gt;="&amp;AG$6,INDIRECT($F$1&amp;dbP!$D$2&amp;":"&amp;dbP!$D$2),"&lt;="&amp;AG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H329" s="1">
        <f ca="1">SUMIFS(INDIRECT($F$1&amp;$F329&amp;":"&amp;$F329),INDIRECT($F$1&amp;dbP!$D$2&amp;":"&amp;dbP!$D$2),"&gt;="&amp;AH$6,INDIRECT($F$1&amp;dbP!$D$2&amp;":"&amp;dbP!$D$2),"&lt;="&amp;AH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I329" s="1">
        <f ca="1">SUMIFS(INDIRECT($F$1&amp;$F329&amp;":"&amp;$F329),INDIRECT($F$1&amp;dbP!$D$2&amp;":"&amp;dbP!$D$2),"&gt;="&amp;AI$6,INDIRECT($F$1&amp;dbP!$D$2&amp;":"&amp;dbP!$D$2),"&lt;="&amp;AI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J329" s="1">
        <f ca="1">SUMIFS(INDIRECT($F$1&amp;$F329&amp;":"&amp;$F329),INDIRECT($F$1&amp;dbP!$D$2&amp;":"&amp;dbP!$D$2),"&gt;="&amp;AJ$6,INDIRECT($F$1&amp;dbP!$D$2&amp;":"&amp;dbP!$D$2),"&lt;="&amp;AJ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K329" s="1">
        <f ca="1">SUMIFS(INDIRECT($F$1&amp;$F329&amp;":"&amp;$F329),INDIRECT($F$1&amp;dbP!$D$2&amp;":"&amp;dbP!$D$2),"&gt;="&amp;AK$6,INDIRECT($F$1&amp;dbP!$D$2&amp;":"&amp;dbP!$D$2),"&lt;="&amp;AK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L329" s="1">
        <f ca="1">SUMIFS(INDIRECT($F$1&amp;$F329&amp;":"&amp;$F329),INDIRECT($F$1&amp;dbP!$D$2&amp;":"&amp;dbP!$D$2),"&gt;="&amp;AL$6,INDIRECT($F$1&amp;dbP!$D$2&amp;":"&amp;dbP!$D$2),"&lt;="&amp;AL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M329" s="1">
        <f ca="1">SUMIFS(INDIRECT($F$1&amp;$F329&amp;":"&amp;$F329),INDIRECT($F$1&amp;dbP!$D$2&amp;":"&amp;dbP!$D$2),"&gt;="&amp;AM$6,INDIRECT($F$1&amp;dbP!$D$2&amp;":"&amp;dbP!$D$2),"&lt;="&amp;AM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N329" s="1">
        <f ca="1">SUMIFS(INDIRECT($F$1&amp;$F329&amp;":"&amp;$F329),INDIRECT($F$1&amp;dbP!$D$2&amp;":"&amp;dbP!$D$2),"&gt;="&amp;AN$6,INDIRECT($F$1&amp;dbP!$D$2&amp;":"&amp;dbP!$D$2),"&lt;="&amp;AN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O329" s="1">
        <f ca="1">SUMIFS(INDIRECT($F$1&amp;$F329&amp;":"&amp;$F329),INDIRECT($F$1&amp;dbP!$D$2&amp;":"&amp;dbP!$D$2),"&gt;="&amp;AO$6,INDIRECT($F$1&amp;dbP!$D$2&amp;":"&amp;dbP!$D$2),"&lt;="&amp;AO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P329" s="1">
        <f ca="1">SUMIFS(INDIRECT($F$1&amp;$F329&amp;":"&amp;$F329),INDIRECT($F$1&amp;dbP!$D$2&amp;":"&amp;dbP!$D$2),"&gt;="&amp;AP$6,INDIRECT($F$1&amp;dbP!$D$2&amp;":"&amp;dbP!$D$2),"&lt;="&amp;AP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Q329" s="1">
        <f ca="1">SUMIFS(INDIRECT($F$1&amp;$F329&amp;":"&amp;$F329),INDIRECT($F$1&amp;dbP!$D$2&amp;":"&amp;dbP!$D$2),"&gt;="&amp;AQ$6,INDIRECT($F$1&amp;dbP!$D$2&amp;":"&amp;dbP!$D$2),"&lt;="&amp;AQ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R329" s="1">
        <f ca="1">SUMIFS(INDIRECT($F$1&amp;$F329&amp;":"&amp;$F329),INDIRECT($F$1&amp;dbP!$D$2&amp;":"&amp;dbP!$D$2),"&gt;="&amp;AR$6,INDIRECT($F$1&amp;dbP!$D$2&amp;":"&amp;dbP!$D$2),"&lt;="&amp;AR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S329" s="1">
        <f ca="1">SUMIFS(INDIRECT($F$1&amp;$F329&amp;":"&amp;$F329),INDIRECT($F$1&amp;dbP!$D$2&amp;":"&amp;dbP!$D$2),"&gt;="&amp;AS$6,INDIRECT($F$1&amp;dbP!$D$2&amp;":"&amp;dbP!$D$2),"&lt;="&amp;AS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T329" s="1">
        <f ca="1">SUMIFS(INDIRECT($F$1&amp;$F329&amp;":"&amp;$F329),INDIRECT($F$1&amp;dbP!$D$2&amp;":"&amp;dbP!$D$2),"&gt;="&amp;AT$6,INDIRECT($F$1&amp;dbP!$D$2&amp;":"&amp;dbP!$D$2),"&lt;="&amp;AT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U329" s="1">
        <f ca="1">SUMIFS(INDIRECT($F$1&amp;$F329&amp;":"&amp;$F329),INDIRECT($F$1&amp;dbP!$D$2&amp;":"&amp;dbP!$D$2),"&gt;="&amp;AU$6,INDIRECT($F$1&amp;dbP!$D$2&amp;":"&amp;dbP!$D$2),"&lt;="&amp;AU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V329" s="1">
        <f ca="1">SUMIFS(INDIRECT($F$1&amp;$F329&amp;":"&amp;$F329),INDIRECT($F$1&amp;dbP!$D$2&amp;":"&amp;dbP!$D$2),"&gt;="&amp;AV$6,INDIRECT($F$1&amp;dbP!$D$2&amp;":"&amp;dbP!$D$2),"&lt;="&amp;AV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W329" s="1">
        <f ca="1">SUMIFS(INDIRECT($F$1&amp;$F329&amp;":"&amp;$F329),INDIRECT($F$1&amp;dbP!$D$2&amp;":"&amp;dbP!$D$2),"&gt;="&amp;AW$6,INDIRECT($F$1&amp;dbP!$D$2&amp;":"&amp;dbP!$D$2),"&lt;="&amp;AW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X329" s="1">
        <f ca="1">SUMIFS(INDIRECT($F$1&amp;$F329&amp;":"&amp;$F329),INDIRECT($F$1&amp;dbP!$D$2&amp;":"&amp;dbP!$D$2),"&gt;="&amp;AX$6,INDIRECT($F$1&amp;dbP!$D$2&amp;":"&amp;dbP!$D$2),"&lt;="&amp;AX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Y329" s="1">
        <f ca="1">SUMIFS(INDIRECT($F$1&amp;$F329&amp;":"&amp;$F329),INDIRECT($F$1&amp;dbP!$D$2&amp;":"&amp;dbP!$D$2),"&gt;="&amp;AY$6,INDIRECT($F$1&amp;dbP!$D$2&amp;":"&amp;dbP!$D$2),"&lt;="&amp;AY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Z329" s="1">
        <f ca="1">SUMIFS(INDIRECT($F$1&amp;$F329&amp;":"&amp;$F329),INDIRECT($F$1&amp;dbP!$D$2&amp;":"&amp;dbP!$D$2),"&gt;="&amp;AZ$6,INDIRECT($F$1&amp;dbP!$D$2&amp;":"&amp;dbP!$D$2),"&lt;="&amp;AZ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A329" s="1">
        <f ca="1">SUMIFS(INDIRECT($F$1&amp;$F329&amp;":"&amp;$F329),INDIRECT($F$1&amp;dbP!$D$2&amp;":"&amp;dbP!$D$2),"&gt;="&amp;BA$6,INDIRECT($F$1&amp;dbP!$D$2&amp;":"&amp;dbP!$D$2),"&lt;="&amp;BA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B329" s="1">
        <f ca="1">SUMIFS(INDIRECT($F$1&amp;$F329&amp;":"&amp;$F329),INDIRECT($F$1&amp;dbP!$D$2&amp;":"&amp;dbP!$D$2),"&gt;="&amp;BB$6,INDIRECT($F$1&amp;dbP!$D$2&amp;":"&amp;dbP!$D$2),"&lt;="&amp;BB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C329" s="1">
        <f ca="1">SUMIFS(INDIRECT($F$1&amp;$F329&amp;":"&amp;$F329),INDIRECT($F$1&amp;dbP!$D$2&amp;":"&amp;dbP!$D$2),"&gt;="&amp;BC$6,INDIRECT($F$1&amp;dbP!$D$2&amp;":"&amp;dbP!$D$2),"&lt;="&amp;BC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D329" s="1">
        <f ca="1">SUMIFS(INDIRECT($F$1&amp;$F329&amp;":"&amp;$F329),INDIRECT($F$1&amp;dbP!$D$2&amp;":"&amp;dbP!$D$2),"&gt;="&amp;BD$6,INDIRECT($F$1&amp;dbP!$D$2&amp;":"&amp;dbP!$D$2),"&lt;="&amp;BD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E329" s="1">
        <f ca="1">SUMIFS(INDIRECT($F$1&amp;$F329&amp;":"&amp;$F329),INDIRECT($F$1&amp;dbP!$D$2&amp;":"&amp;dbP!$D$2),"&gt;="&amp;BE$6,INDIRECT($F$1&amp;dbP!$D$2&amp;":"&amp;dbP!$D$2),"&lt;="&amp;BE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</row>
    <row r="330" spans="2:57" x14ac:dyDescent="0.3">
      <c r="B330" s="1">
        <f>MAX(B$218:B329)+1</f>
        <v>115</v>
      </c>
      <c r="D330" s="1" t="str">
        <f ca="1">INDIRECT($B$1&amp;Items!T$2&amp;$B330)</f>
        <v>CF(-)</v>
      </c>
      <c r="F330" s="1" t="str">
        <f ca="1">INDIRECT($B$1&amp;Items!P$2&amp;$B330)</f>
        <v>AA</v>
      </c>
      <c r="H330" s="13" t="str">
        <f ca="1">INDIRECT($B$1&amp;Items!M$2&amp;$B330)</f>
        <v>Оплата операционных расходов</v>
      </c>
      <c r="I330" s="13" t="str">
        <f ca="1">IF(INDIRECT($B$1&amp;Items!N$2&amp;$B330)="",H330,INDIRECT($B$1&amp;Items!N$2&amp;$B330))</f>
        <v>Оплата операционных расходов - блок-3</v>
      </c>
      <c r="J330" s="1" t="str">
        <f ca="1">IF(INDIRECT($B$1&amp;Items!O$2&amp;$B330)="",IF(H330&lt;&gt;I330,"  "&amp;I330,I330),"    "&amp;INDIRECT($B$1&amp;Items!O$2&amp;$B330))</f>
        <v xml:space="preserve">    Операционные расходы - 3-9</v>
      </c>
      <c r="S330" s="1">
        <f ca="1">SUM($U330:INDIRECT(ADDRESS(ROW(),SUMIFS($1:$1,$5:$5,MAX($5:$5)))))</f>
        <v>54651.740820300001</v>
      </c>
      <c r="V330" s="1">
        <f ca="1">SUMIFS(INDIRECT($F$1&amp;$F330&amp;":"&amp;$F330),INDIRECT($F$1&amp;dbP!$D$2&amp;":"&amp;dbP!$D$2),"&gt;="&amp;V$6,INDIRECT($F$1&amp;dbP!$D$2&amp;":"&amp;dbP!$D$2),"&lt;="&amp;V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W330" s="1">
        <f ca="1">SUMIFS(INDIRECT($F$1&amp;$F330&amp;":"&amp;$F330),INDIRECT($F$1&amp;dbP!$D$2&amp;":"&amp;dbP!$D$2),"&gt;="&amp;W$6,INDIRECT($F$1&amp;dbP!$D$2&amp;":"&amp;dbP!$D$2),"&lt;="&amp;W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X330" s="1">
        <f ca="1">SUMIFS(INDIRECT($F$1&amp;$F330&amp;":"&amp;$F330),INDIRECT($F$1&amp;dbP!$D$2&amp;":"&amp;dbP!$D$2),"&gt;="&amp;X$6,INDIRECT($F$1&amp;dbP!$D$2&amp;":"&amp;dbP!$D$2),"&lt;="&amp;X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Y330" s="1">
        <f ca="1">SUMIFS(INDIRECT($F$1&amp;$F330&amp;":"&amp;$F330),INDIRECT($F$1&amp;dbP!$D$2&amp;":"&amp;dbP!$D$2),"&gt;="&amp;Y$6,INDIRECT($F$1&amp;dbP!$D$2&amp;":"&amp;dbP!$D$2),"&lt;="&amp;Y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Z330" s="1">
        <f ca="1">SUMIFS(INDIRECT($F$1&amp;$F330&amp;":"&amp;$F330),INDIRECT($F$1&amp;dbP!$D$2&amp;":"&amp;dbP!$D$2),"&gt;="&amp;Z$6,INDIRECT($F$1&amp;dbP!$D$2&amp;":"&amp;dbP!$D$2),"&lt;="&amp;Z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54651.740820300001</v>
      </c>
      <c r="AA330" s="1">
        <f ca="1">SUMIFS(INDIRECT($F$1&amp;$F330&amp;":"&amp;$F330),INDIRECT($F$1&amp;dbP!$D$2&amp;":"&amp;dbP!$D$2),"&gt;="&amp;AA$6,INDIRECT($F$1&amp;dbP!$D$2&amp;":"&amp;dbP!$D$2),"&lt;="&amp;AA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B330" s="1">
        <f ca="1">SUMIFS(INDIRECT($F$1&amp;$F330&amp;":"&amp;$F330),INDIRECT($F$1&amp;dbP!$D$2&amp;":"&amp;dbP!$D$2),"&gt;="&amp;AB$6,INDIRECT($F$1&amp;dbP!$D$2&amp;":"&amp;dbP!$D$2),"&lt;="&amp;AB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C330" s="1">
        <f ca="1">SUMIFS(INDIRECT($F$1&amp;$F330&amp;":"&amp;$F330),INDIRECT($F$1&amp;dbP!$D$2&amp;":"&amp;dbP!$D$2),"&gt;="&amp;AC$6,INDIRECT($F$1&amp;dbP!$D$2&amp;":"&amp;dbP!$D$2),"&lt;="&amp;AC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D330" s="1">
        <f ca="1">SUMIFS(INDIRECT($F$1&amp;$F330&amp;":"&amp;$F330),INDIRECT($F$1&amp;dbP!$D$2&amp;":"&amp;dbP!$D$2),"&gt;="&amp;AD$6,INDIRECT($F$1&amp;dbP!$D$2&amp;":"&amp;dbP!$D$2),"&lt;="&amp;AD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E330" s="1">
        <f ca="1">SUMIFS(INDIRECT($F$1&amp;$F330&amp;":"&amp;$F330),INDIRECT($F$1&amp;dbP!$D$2&amp;":"&amp;dbP!$D$2),"&gt;="&amp;AE$6,INDIRECT($F$1&amp;dbP!$D$2&amp;":"&amp;dbP!$D$2),"&lt;="&amp;AE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F330" s="1">
        <f ca="1">SUMIFS(INDIRECT($F$1&amp;$F330&amp;":"&amp;$F330),INDIRECT($F$1&amp;dbP!$D$2&amp;":"&amp;dbP!$D$2),"&gt;="&amp;AF$6,INDIRECT($F$1&amp;dbP!$D$2&amp;":"&amp;dbP!$D$2),"&lt;="&amp;AF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G330" s="1">
        <f ca="1">SUMIFS(INDIRECT($F$1&amp;$F330&amp;":"&amp;$F330),INDIRECT($F$1&amp;dbP!$D$2&amp;":"&amp;dbP!$D$2),"&gt;="&amp;AG$6,INDIRECT($F$1&amp;dbP!$D$2&amp;":"&amp;dbP!$D$2),"&lt;="&amp;AG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H330" s="1">
        <f ca="1">SUMIFS(INDIRECT($F$1&amp;$F330&amp;":"&amp;$F330),INDIRECT($F$1&amp;dbP!$D$2&amp;":"&amp;dbP!$D$2),"&gt;="&amp;AH$6,INDIRECT($F$1&amp;dbP!$D$2&amp;":"&amp;dbP!$D$2),"&lt;="&amp;AH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I330" s="1">
        <f ca="1">SUMIFS(INDIRECT($F$1&amp;$F330&amp;":"&amp;$F330),INDIRECT($F$1&amp;dbP!$D$2&amp;":"&amp;dbP!$D$2),"&gt;="&amp;AI$6,INDIRECT($F$1&amp;dbP!$D$2&amp;":"&amp;dbP!$D$2),"&lt;="&amp;AI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J330" s="1">
        <f ca="1">SUMIFS(INDIRECT($F$1&amp;$F330&amp;":"&amp;$F330),INDIRECT($F$1&amp;dbP!$D$2&amp;":"&amp;dbP!$D$2),"&gt;="&amp;AJ$6,INDIRECT($F$1&amp;dbP!$D$2&amp;":"&amp;dbP!$D$2),"&lt;="&amp;AJ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K330" s="1">
        <f ca="1">SUMIFS(INDIRECT($F$1&amp;$F330&amp;":"&amp;$F330),INDIRECT($F$1&amp;dbP!$D$2&amp;":"&amp;dbP!$D$2),"&gt;="&amp;AK$6,INDIRECT($F$1&amp;dbP!$D$2&amp;":"&amp;dbP!$D$2),"&lt;="&amp;AK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L330" s="1">
        <f ca="1">SUMIFS(INDIRECT($F$1&amp;$F330&amp;":"&amp;$F330),INDIRECT($F$1&amp;dbP!$D$2&amp;":"&amp;dbP!$D$2),"&gt;="&amp;AL$6,INDIRECT($F$1&amp;dbP!$D$2&amp;":"&amp;dbP!$D$2),"&lt;="&amp;AL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M330" s="1">
        <f ca="1">SUMIFS(INDIRECT($F$1&amp;$F330&amp;":"&amp;$F330),INDIRECT($F$1&amp;dbP!$D$2&amp;":"&amp;dbP!$D$2),"&gt;="&amp;AM$6,INDIRECT($F$1&amp;dbP!$D$2&amp;":"&amp;dbP!$D$2),"&lt;="&amp;AM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N330" s="1">
        <f ca="1">SUMIFS(INDIRECT($F$1&amp;$F330&amp;":"&amp;$F330),INDIRECT($F$1&amp;dbP!$D$2&amp;":"&amp;dbP!$D$2),"&gt;="&amp;AN$6,INDIRECT($F$1&amp;dbP!$D$2&amp;":"&amp;dbP!$D$2),"&lt;="&amp;AN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O330" s="1">
        <f ca="1">SUMIFS(INDIRECT($F$1&amp;$F330&amp;":"&amp;$F330),INDIRECT($F$1&amp;dbP!$D$2&amp;":"&amp;dbP!$D$2),"&gt;="&amp;AO$6,INDIRECT($F$1&amp;dbP!$D$2&amp;":"&amp;dbP!$D$2),"&lt;="&amp;AO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P330" s="1">
        <f ca="1">SUMIFS(INDIRECT($F$1&amp;$F330&amp;":"&amp;$F330),INDIRECT($F$1&amp;dbP!$D$2&amp;":"&amp;dbP!$D$2),"&gt;="&amp;AP$6,INDIRECT($F$1&amp;dbP!$D$2&amp;":"&amp;dbP!$D$2),"&lt;="&amp;AP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Q330" s="1">
        <f ca="1">SUMIFS(INDIRECT($F$1&amp;$F330&amp;":"&amp;$F330),INDIRECT($F$1&amp;dbP!$D$2&amp;":"&amp;dbP!$D$2),"&gt;="&amp;AQ$6,INDIRECT($F$1&amp;dbP!$D$2&amp;":"&amp;dbP!$D$2),"&lt;="&amp;AQ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R330" s="1">
        <f ca="1">SUMIFS(INDIRECT($F$1&amp;$F330&amp;":"&amp;$F330),INDIRECT($F$1&amp;dbP!$D$2&amp;":"&amp;dbP!$D$2),"&gt;="&amp;AR$6,INDIRECT($F$1&amp;dbP!$D$2&amp;":"&amp;dbP!$D$2),"&lt;="&amp;AR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S330" s="1">
        <f ca="1">SUMIFS(INDIRECT($F$1&amp;$F330&amp;":"&amp;$F330),INDIRECT($F$1&amp;dbP!$D$2&amp;":"&amp;dbP!$D$2),"&gt;="&amp;AS$6,INDIRECT($F$1&amp;dbP!$D$2&amp;":"&amp;dbP!$D$2),"&lt;="&amp;AS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T330" s="1">
        <f ca="1">SUMIFS(INDIRECT($F$1&amp;$F330&amp;":"&amp;$F330),INDIRECT($F$1&amp;dbP!$D$2&amp;":"&amp;dbP!$D$2),"&gt;="&amp;AT$6,INDIRECT($F$1&amp;dbP!$D$2&amp;":"&amp;dbP!$D$2),"&lt;="&amp;AT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U330" s="1">
        <f ca="1">SUMIFS(INDIRECT($F$1&amp;$F330&amp;":"&amp;$F330),INDIRECT($F$1&amp;dbP!$D$2&amp;":"&amp;dbP!$D$2),"&gt;="&amp;AU$6,INDIRECT($F$1&amp;dbP!$D$2&amp;":"&amp;dbP!$D$2),"&lt;="&amp;AU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V330" s="1">
        <f ca="1">SUMIFS(INDIRECT($F$1&amp;$F330&amp;":"&amp;$F330),INDIRECT($F$1&amp;dbP!$D$2&amp;":"&amp;dbP!$D$2),"&gt;="&amp;AV$6,INDIRECT($F$1&amp;dbP!$D$2&amp;":"&amp;dbP!$D$2),"&lt;="&amp;AV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W330" s="1">
        <f ca="1">SUMIFS(INDIRECT($F$1&amp;$F330&amp;":"&amp;$F330),INDIRECT($F$1&amp;dbP!$D$2&amp;":"&amp;dbP!$D$2),"&gt;="&amp;AW$6,INDIRECT($F$1&amp;dbP!$D$2&amp;":"&amp;dbP!$D$2),"&lt;="&amp;AW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X330" s="1">
        <f ca="1">SUMIFS(INDIRECT($F$1&amp;$F330&amp;":"&amp;$F330),INDIRECT($F$1&amp;dbP!$D$2&amp;":"&amp;dbP!$D$2),"&gt;="&amp;AX$6,INDIRECT($F$1&amp;dbP!$D$2&amp;":"&amp;dbP!$D$2),"&lt;="&amp;AX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Y330" s="1">
        <f ca="1">SUMIFS(INDIRECT($F$1&amp;$F330&amp;":"&amp;$F330),INDIRECT($F$1&amp;dbP!$D$2&amp;":"&amp;dbP!$D$2),"&gt;="&amp;AY$6,INDIRECT($F$1&amp;dbP!$D$2&amp;":"&amp;dbP!$D$2),"&lt;="&amp;AY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Z330" s="1">
        <f ca="1">SUMIFS(INDIRECT($F$1&amp;$F330&amp;":"&amp;$F330),INDIRECT($F$1&amp;dbP!$D$2&amp;":"&amp;dbP!$D$2),"&gt;="&amp;AZ$6,INDIRECT($F$1&amp;dbP!$D$2&amp;":"&amp;dbP!$D$2),"&lt;="&amp;AZ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A330" s="1">
        <f ca="1">SUMIFS(INDIRECT($F$1&amp;$F330&amp;":"&amp;$F330),INDIRECT($F$1&amp;dbP!$D$2&amp;":"&amp;dbP!$D$2),"&gt;="&amp;BA$6,INDIRECT($F$1&amp;dbP!$D$2&amp;":"&amp;dbP!$D$2),"&lt;="&amp;BA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B330" s="1">
        <f ca="1">SUMIFS(INDIRECT($F$1&amp;$F330&amp;":"&amp;$F330),INDIRECT($F$1&amp;dbP!$D$2&amp;":"&amp;dbP!$D$2),"&gt;="&amp;BB$6,INDIRECT($F$1&amp;dbP!$D$2&amp;":"&amp;dbP!$D$2),"&lt;="&amp;BB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C330" s="1">
        <f ca="1">SUMIFS(INDIRECT($F$1&amp;$F330&amp;":"&amp;$F330),INDIRECT($F$1&amp;dbP!$D$2&amp;":"&amp;dbP!$D$2),"&gt;="&amp;BC$6,INDIRECT($F$1&amp;dbP!$D$2&amp;":"&amp;dbP!$D$2),"&lt;="&amp;BC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D330" s="1">
        <f ca="1">SUMIFS(INDIRECT($F$1&amp;$F330&amp;":"&amp;$F330),INDIRECT($F$1&amp;dbP!$D$2&amp;":"&amp;dbP!$D$2),"&gt;="&amp;BD$6,INDIRECT($F$1&amp;dbP!$D$2&amp;":"&amp;dbP!$D$2),"&lt;="&amp;BD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E330" s="1">
        <f ca="1">SUMIFS(INDIRECT($F$1&amp;$F330&amp;":"&amp;$F330),INDIRECT($F$1&amp;dbP!$D$2&amp;":"&amp;dbP!$D$2),"&gt;="&amp;BE$6,INDIRECT($F$1&amp;dbP!$D$2&amp;":"&amp;dbP!$D$2),"&lt;="&amp;BE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</row>
    <row r="331" spans="2:57" x14ac:dyDescent="0.3">
      <c r="B331" s="1">
        <f>MAX(B$218:B330)+1</f>
        <v>116</v>
      </c>
      <c r="D331" s="1" t="str">
        <f ca="1">INDIRECT($B$1&amp;Items!T$2&amp;$B331)</f>
        <v>CF(-)</v>
      </c>
      <c r="F331" s="1" t="str">
        <f ca="1">INDIRECT($B$1&amp;Items!P$2&amp;$B331)</f>
        <v>AA</v>
      </c>
      <c r="H331" s="13" t="str">
        <f ca="1">INDIRECT($B$1&amp;Items!M$2&amp;$B331)</f>
        <v>Оплата операционных расходов</v>
      </c>
      <c r="I331" s="13" t="str">
        <f ca="1">IF(INDIRECT($B$1&amp;Items!N$2&amp;$B331)="",H331,INDIRECT($B$1&amp;Items!N$2&amp;$B331))</f>
        <v>Оплата операционных расходов - блок-3</v>
      </c>
      <c r="J331" s="1" t="str">
        <f ca="1">IF(INDIRECT($B$1&amp;Items!O$2&amp;$B331)="",IF(H331&lt;&gt;I331,"  "&amp;I331,I331),"    "&amp;INDIRECT($B$1&amp;Items!O$2&amp;$B331))</f>
        <v xml:space="preserve">    Операционные расходы - 3-10</v>
      </c>
      <c r="S331" s="1">
        <f ca="1">SUM($U331:INDIRECT(ADDRESS(ROW(),SUMIFS($1:$1,$5:$5,MAX($5:$5)))))</f>
        <v>342534.19122899999</v>
      </c>
      <c r="V331" s="1">
        <f ca="1">SUMIFS(INDIRECT($F$1&amp;$F331&amp;":"&amp;$F331),INDIRECT($F$1&amp;dbP!$D$2&amp;":"&amp;dbP!$D$2),"&gt;="&amp;V$6,INDIRECT($F$1&amp;dbP!$D$2&amp;":"&amp;dbP!$D$2),"&lt;="&amp;V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W331" s="1">
        <f ca="1">SUMIFS(INDIRECT($F$1&amp;$F331&amp;":"&amp;$F331),INDIRECT($F$1&amp;dbP!$D$2&amp;":"&amp;dbP!$D$2),"&gt;="&amp;W$6,INDIRECT($F$1&amp;dbP!$D$2&amp;":"&amp;dbP!$D$2),"&lt;="&amp;W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X331" s="1">
        <f ca="1">SUMIFS(INDIRECT($F$1&amp;$F331&amp;":"&amp;$F331),INDIRECT($F$1&amp;dbP!$D$2&amp;":"&amp;dbP!$D$2),"&gt;="&amp;X$6,INDIRECT($F$1&amp;dbP!$D$2&amp;":"&amp;dbP!$D$2),"&lt;="&amp;X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Y331" s="1">
        <f ca="1">SUMIFS(INDIRECT($F$1&amp;$F331&amp;":"&amp;$F331),INDIRECT($F$1&amp;dbP!$D$2&amp;":"&amp;dbP!$D$2),"&gt;="&amp;Y$6,INDIRECT($F$1&amp;dbP!$D$2&amp;":"&amp;dbP!$D$2),"&lt;="&amp;Y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Z331" s="1">
        <f ca="1">SUMIFS(INDIRECT($F$1&amp;$F331&amp;":"&amp;$F331),INDIRECT($F$1&amp;dbP!$D$2&amp;":"&amp;dbP!$D$2),"&gt;="&amp;Z$6,INDIRECT($F$1&amp;dbP!$D$2&amp;":"&amp;dbP!$D$2),"&lt;="&amp;Z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A331" s="1">
        <f ca="1">SUMIFS(INDIRECT($F$1&amp;$F331&amp;":"&amp;$F331),INDIRECT($F$1&amp;dbP!$D$2&amp;":"&amp;dbP!$D$2),"&gt;="&amp;AA$6,INDIRECT($F$1&amp;dbP!$D$2&amp;":"&amp;dbP!$D$2),"&lt;="&amp;AA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342534.19122899999</v>
      </c>
      <c r="AB331" s="1">
        <f ca="1">SUMIFS(INDIRECT($F$1&amp;$F331&amp;":"&amp;$F331),INDIRECT($F$1&amp;dbP!$D$2&amp;":"&amp;dbP!$D$2),"&gt;="&amp;AB$6,INDIRECT($F$1&amp;dbP!$D$2&amp;":"&amp;dbP!$D$2),"&lt;="&amp;AB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C331" s="1">
        <f ca="1">SUMIFS(INDIRECT($F$1&amp;$F331&amp;":"&amp;$F331),INDIRECT($F$1&amp;dbP!$D$2&amp;":"&amp;dbP!$D$2),"&gt;="&amp;AC$6,INDIRECT($F$1&amp;dbP!$D$2&amp;":"&amp;dbP!$D$2),"&lt;="&amp;AC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D331" s="1">
        <f ca="1">SUMIFS(INDIRECT($F$1&amp;$F331&amp;":"&amp;$F331),INDIRECT($F$1&amp;dbP!$D$2&amp;":"&amp;dbP!$D$2),"&gt;="&amp;AD$6,INDIRECT($F$1&amp;dbP!$D$2&amp;":"&amp;dbP!$D$2),"&lt;="&amp;AD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E331" s="1">
        <f ca="1">SUMIFS(INDIRECT($F$1&amp;$F331&amp;":"&amp;$F331),INDIRECT($F$1&amp;dbP!$D$2&amp;":"&amp;dbP!$D$2),"&gt;="&amp;AE$6,INDIRECT($F$1&amp;dbP!$D$2&amp;":"&amp;dbP!$D$2),"&lt;="&amp;AE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F331" s="1">
        <f ca="1">SUMIFS(INDIRECT($F$1&amp;$F331&amp;":"&amp;$F331),INDIRECT($F$1&amp;dbP!$D$2&amp;":"&amp;dbP!$D$2),"&gt;="&amp;AF$6,INDIRECT($F$1&amp;dbP!$D$2&amp;":"&amp;dbP!$D$2),"&lt;="&amp;AF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G331" s="1">
        <f ca="1">SUMIFS(INDIRECT($F$1&amp;$F331&amp;":"&amp;$F331),INDIRECT($F$1&amp;dbP!$D$2&amp;":"&amp;dbP!$D$2),"&gt;="&amp;AG$6,INDIRECT($F$1&amp;dbP!$D$2&amp;":"&amp;dbP!$D$2),"&lt;="&amp;AG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H331" s="1">
        <f ca="1">SUMIFS(INDIRECT($F$1&amp;$F331&amp;":"&amp;$F331),INDIRECT($F$1&amp;dbP!$D$2&amp;":"&amp;dbP!$D$2),"&gt;="&amp;AH$6,INDIRECT($F$1&amp;dbP!$D$2&amp;":"&amp;dbP!$D$2),"&lt;="&amp;AH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I331" s="1">
        <f ca="1">SUMIFS(INDIRECT($F$1&amp;$F331&amp;":"&amp;$F331),INDIRECT($F$1&amp;dbP!$D$2&amp;":"&amp;dbP!$D$2),"&gt;="&amp;AI$6,INDIRECT($F$1&amp;dbP!$D$2&amp;":"&amp;dbP!$D$2),"&lt;="&amp;AI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J331" s="1">
        <f ca="1">SUMIFS(INDIRECT($F$1&amp;$F331&amp;":"&amp;$F331),INDIRECT($F$1&amp;dbP!$D$2&amp;":"&amp;dbP!$D$2),"&gt;="&amp;AJ$6,INDIRECT($F$1&amp;dbP!$D$2&amp;":"&amp;dbP!$D$2),"&lt;="&amp;AJ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K331" s="1">
        <f ca="1">SUMIFS(INDIRECT($F$1&amp;$F331&amp;":"&amp;$F331),INDIRECT($F$1&amp;dbP!$D$2&amp;":"&amp;dbP!$D$2),"&gt;="&amp;AK$6,INDIRECT($F$1&amp;dbP!$D$2&amp;":"&amp;dbP!$D$2),"&lt;="&amp;AK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L331" s="1">
        <f ca="1">SUMIFS(INDIRECT($F$1&amp;$F331&amp;":"&amp;$F331),INDIRECT($F$1&amp;dbP!$D$2&amp;":"&amp;dbP!$D$2),"&gt;="&amp;AL$6,INDIRECT($F$1&amp;dbP!$D$2&amp;":"&amp;dbP!$D$2),"&lt;="&amp;AL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M331" s="1">
        <f ca="1">SUMIFS(INDIRECT($F$1&amp;$F331&amp;":"&amp;$F331),INDIRECT($F$1&amp;dbP!$D$2&amp;":"&amp;dbP!$D$2),"&gt;="&amp;AM$6,INDIRECT($F$1&amp;dbP!$D$2&amp;":"&amp;dbP!$D$2),"&lt;="&amp;AM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N331" s="1">
        <f ca="1">SUMIFS(INDIRECT($F$1&amp;$F331&amp;":"&amp;$F331),INDIRECT($F$1&amp;dbP!$D$2&amp;":"&amp;dbP!$D$2),"&gt;="&amp;AN$6,INDIRECT($F$1&amp;dbP!$D$2&amp;":"&amp;dbP!$D$2),"&lt;="&amp;AN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O331" s="1">
        <f ca="1">SUMIFS(INDIRECT($F$1&amp;$F331&amp;":"&amp;$F331),INDIRECT($F$1&amp;dbP!$D$2&amp;":"&amp;dbP!$D$2),"&gt;="&amp;AO$6,INDIRECT($F$1&amp;dbP!$D$2&amp;":"&amp;dbP!$D$2),"&lt;="&amp;AO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P331" s="1">
        <f ca="1">SUMIFS(INDIRECT($F$1&amp;$F331&amp;":"&amp;$F331),INDIRECT($F$1&amp;dbP!$D$2&amp;":"&amp;dbP!$D$2),"&gt;="&amp;AP$6,INDIRECT($F$1&amp;dbP!$D$2&amp;":"&amp;dbP!$D$2),"&lt;="&amp;AP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Q331" s="1">
        <f ca="1">SUMIFS(INDIRECT($F$1&amp;$F331&amp;":"&amp;$F331),INDIRECT($F$1&amp;dbP!$D$2&amp;":"&amp;dbP!$D$2),"&gt;="&amp;AQ$6,INDIRECT($F$1&amp;dbP!$D$2&amp;":"&amp;dbP!$D$2),"&lt;="&amp;AQ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R331" s="1">
        <f ca="1">SUMIFS(INDIRECT($F$1&amp;$F331&amp;":"&amp;$F331),INDIRECT($F$1&amp;dbP!$D$2&amp;":"&amp;dbP!$D$2),"&gt;="&amp;AR$6,INDIRECT($F$1&amp;dbP!$D$2&amp;":"&amp;dbP!$D$2),"&lt;="&amp;AR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S331" s="1">
        <f ca="1">SUMIFS(INDIRECT($F$1&amp;$F331&amp;":"&amp;$F331),INDIRECT($F$1&amp;dbP!$D$2&amp;":"&amp;dbP!$D$2),"&gt;="&amp;AS$6,INDIRECT($F$1&amp;dbP!$D$2&amp;":"&amp;dbP!$D$2),"&lt;="&amp;AS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T331" s="1">
        <f ca="1">SUMIFS(INDIRECT($F$1&amp;$F331&amp;":"&amp;$F331),INDIRECT($F$1&amp;dbP!$D$2&amp;":"&amp;dbP!$D$2),"&gt;="&amp;AT$6,INDIRECT($F$1&amp;dbP!$D$2&amp;":"&amp;dbP!$D$2),"&lt;="&amp;AT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U331" s="1">
        <f ca="1">SUMIFS(INDIRECT($F$1&amp;$F331&amp;":"&amp;$F331),INDIRECT($F$1&amp;dbP!$D$2&amp;":"&amp;dbP!$D$2),"&gt;="&amp;AU$6,INDIRECT($F$1&amp;dbP!$D$2&amp;":"&amp;dbP!$D$2),"&lt;="&amp;AU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V331" s="1">
        <f ca="1">SUMIFS(INDIRECT($F$1&amp;$F331&amp;":"&amp;$F331),INDIRECT($F$1&amp;dbP!$D$2&amp;":"&amp;dbP!$D$2),"&gt;="&amp;AV$6,INDIRECT($F$1&amp;dbP!$D$2&amp;":"&amp;dbP!$D$2),"&lt;="&amp;AV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W331" s="1">
        <f ca="1">SUMIFS(INDIRECT($F$1&amp;$F331&amp;":"&amp;$F331),INDIRECT($F$1&amp;dbP!$D$2&amp;":"&amp;dbP!$D$2),"&gt;="&amp;AW$6,INDIRECT($F$1&amp;dbP!$D$2&amp;":"&amp;dbP!$D$2),"&lt;="&amp;AW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X331" s="1">
        <f ca="1">SUMIFS(INDIRECT($F$1&amp;$F331&amp;":"&amp;$F331),INDIRECT($F$1&amp;dbP!$D$2&amp;":"&amp;dbP!$D$2),"&gt;="&amp;AX$6,INDIRECT($F$1&amp;dbP!$D$2&amp;":"&amp;dbP!$D$2),"&lt;="&amp;AX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Y331" s="1">
        <f ca="1">SUMIFS(INDIRECT($F$1&amp;$F331&amp;":"&amp;$F331),INDIRECT($F$1&amp;dbP!$D$2&amp;":"&amp;dbP!$D$2),"&gt;="&amp;AY$6,INDIRECT($F$1&amp;dbP!$D$2&amp;":"&amp;dbP!$D$2),"&lt;="&amp;AY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Z331" s="1">
        <f ca="1">SUMIFS(INDIRECT($F$1&amp;$F331&amp;":"&amp;$F331),INDIRECT($F$1&amp;dbP!$D$2&amp;":"&amp;dbP!$D$2),"&gt;="&amp;AZ$6,INDIRECT($F$1&amp;dbP!$D$2&amp;":"&amp;dbP!$D$2),"&lt;="&amp;AZ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A331" s="1">
        <f ca="1">SUMIFS(INDIRECT($F$1&amp;$F331&amp;":"&amp;$F331),INDIRECT($F$1&amp;dbP!$D$2&amp;":"&amp;dbP!$D$2),"&gt;="&amp;BA$6,INDIRECT($F$1&amp;dbP!$D$2&amp;":"&amp;dbP!$D$2),"&lt;="&amp;BA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B331" s="1">
        <f ca="1">SUMIFS(INDIRECT($F$1&amp;$F331&amp;":"&amp;$F331),INDIRECT($F$1&amp;dbP!$D$2&amp;":"&amp;dbP!$D$2),"&gt;="&amp;BB$6,INDIRECT($F$1&amp;dbP!$D$2&amp;":"&amp;dbP!$D$2),"&lt;="&amp;BB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C331" s="1">
        <f ca="1">SUMIFS(INDIRECT($F$1&amp;$F331&amp;":"&amp;$F331),INDIRECT($F$1&amp;dbP!$D$2&amp;":"&amp;dbP!$D$2),"&gt;="&amp;BC$6,INDIRECT($F$1&amp;dbP!$D$2&amp;":"&amp;dbP!$D$2),"&lt;="&amp;BC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D331" s="1">
        <f ca="1">SUMIFS(INDIRECT($F$1&amp;$F331&amp;":"&amp;$F331),INDIRECT($F$1&amp;dbP!$D$2&amp;":"&amp;dbP!$D$2),"&gt;="&amp;BD$6,INDIRECT($F$1&amp;dbP!$D$2&amp;":"&amp;dbP!$D$2),"&lt;="&amp;BD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E331" s="1">
        <f ca="1">SUMIFS(INDIRECT($F$1&amp;$F331&amp;":"&amp;$F331),INDIRECT($F$1&amp;dbP!$D$2&amp;":"&amp;dbP!$D$2),"&gt;="&amp;BE$6,INDIRECT($F$1&amp;dbP!$D$2&amp;":"&amp;dbP!$D$2),"&lt;="&amp;BE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</row>
    <row r="332" spans="2:57" x14ac:dyDescent="0.3">
      <c r="B332" s="1">
        <f>MAX(B$218:B331)+1</f>
        <v>117</v>
      </c>
      <c r="D332" s="1" t="str">
        <f ca="1">INDIRECT($B$1&amp;Items!T$2&amp;$B332)</f>
        <v>CF(-)</v>
      </c>
      <c r="F332" s="1" t="str">
        <f ca="1">INDIRECT($B$1&amp;Items!P$2&amp;$B332)</f>
        <v>AA</v>
      </c>
      <c r="H332" s="13" t="str">
        <f ca="1">INDIRECT($B$1&amp;Items!M$2&amp;$B332)</f>
        <v>Оплата операционных расходов</v>
      </c>
      <c r="I332" s="13" t="str">
        <f ca="1">IF(INDIRECT($B$1&amp;Items!N$2&amp;$B332)="",H332,INDIRECT($B$1&amp;Items!N$2&amp;$B332))</f>
        <v>Оплата операционных расходов - блок-3</v>
      </c>
      <c r="J332" s="1" t="str">
        <f ca="1">IF(INDIRECT($B$1&amp;Items!O$2&amp;$B332)="",IF(H332&lt;&gt;I332,"  "&amp;I332,I332),"    "&amp;INDIRECT($B$1&amp;Items!O$2&amp;$B332))</f>
        <v xml:space="preserve">    Операционные расходы - 3-11</v>
      </c>
      <c r="S332" s="1">
        <f ca="1">SUM($U332:INDIRECT(ADDRESS(ROW(),SUMIFS($1:$1,$5:$5,MAX($5:$5)))))</f>
        <v>181736.84918100003</v>
      </c>
      <c r="V332" s="1">
        <f ca="1">SUMIFS(INDIRECT($F$1&amp;$F332&amp;":"&amp;$F332),INDIRECT($F$1&amp;dbP!$D$2&amp;":"&amp;dbP!$D$2),"&gt;="&amp;V$6,INDIRECT($F$1&amp;dbP!$D$2&amp;":"&amp;dbP!$D$2),"&lt;="&amp;V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W332" s="1">
        <f ca="1">SUMIFS(INDIRECT($F$1&amp;$F332&amp;":"&amp;$F332),INDIRECT($F$1&amp;dbP!$D$2&amp;":"&amp;dbP!$D$2),"&gt;="&amp;W$6,INDIRECT($F$1&amp;dbP!$D$2&amp;":"&amp;dbP!$D$2),"&lt;="&amp;W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X332" s="1">
        <f ca="1">SUMIFS(INDIRECT($F$1&amp;$F332&amp;":"&amp;$F332),INDIRECT($F$1&amp;dbP!$D$2&amp;":"&amp;dbP!$D$2),"&gt;="&amp;X$6,INDIRECT($F$1&amp;dbP!$D$2&amp;":"&amp;dbP!$D$2),"&lt;="&amp;X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Y332" s="1">
        <f ca="1">SUMIFS(INDIRECT($F$1&amp;$F332&amp;":"&amp;$F332),INDIRECT($F$1&amp;dbP!$D$2&amp;":"&amp;dbP!$D$2),"&gt;="&amp;Y$6,INDIRECT($F$1&amp;dbP!$D$2&amp;":"&amp;dbP!$D$2),"&lt;="&amp;Y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Z332" s="1">
        <f ca="1">SUMIFS(INDIRECT($F$1&amp;$F332&amp;":"&amp;$F332),INDIRECT($F$1&amp;dbP!$D$2&amp;":"&amp;dbP!$D$2),"&gt;="&amp;Z$6,INDIRECT($F$1&amp;dbP!$D$2&amp;":"&amp;dbP!$D$2),"&lt;="&amp;Z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A332" s="1">
        <f ca="1">SUMIFS(INDIRECT($F$1&amp;$F332&amp;":"&amp;$F332),INDIRECT($F$1&amp;dbP!$D$2&amp;":"&amp;dbP!$D$2),"&gt;="&amp;AA$6,INDIRECT($F$1&amp;dbP!$D$2&amp;":"&amp;dbP!$D$2),"&lt;="&amp;AA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B332" s="1">
        <f ca="1">SUMIFS(INDIRECT($F$1&amp;$F332&amp;":"&amp;$F332),INDIRECT($F$1&amp;dbP!$D$2&amp;":"&amp;dbP!$D$2),"&gt;="&amp;AB$6,INDIRECT($F$1&amp;dbP!$D$2&amp;":"&amp;dbP!$D$2),"&lt;="&amp;AB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181736.84918100003</v>
      </c>
      <c r="AC332" s="1">
        <f ca="1">SUMIFS(INDIRECT($F$1&amp;$F332&amp;":"&amp;$F332),INDIRECT($F$1&amp;dbP!$D$2&amp;":"&amp;dbP!$D$2),"&gt;="&amp;AC$6,INDIRECT($F$1&amp;dbP!$D$2&amp;":"&amp;dbP!$D$2),"&lt;="&amp;AC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D332" s="1">
        <f ca="1">SUMIFS(INDIRECT($F$1&amp;$F332&amp;":"&amp;$F332),INDIRECT($F$1&amp;dbP!$D$2&amp;":"&amp;dbP!$D$2),"&gt;="&amp;AD$6,INDIRECT($F$1&amp;dbP!$D$2&amp;":"&amp;dbP!$D$2),"&lt;="&amp;AD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E332" s="1">
        <f ca="1">SUMIFS(INDIRECT($F$1&amp;$F332&amp;":"&amp;$F332),INDIRECT($F$1&amp;dbP!$D$2&amp;":"&amp;dbP!$D$2),"&gt;="&amp;AE$6,INDIRECT($F$1&amp;dbP!$D$2&amp;":"&amp;dbP!$D$2),"&lt;="&amp;AE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F332" s="1">
        <f ca="1">SUMIFS(INDIRECT($F$1&amp;$F332&amp;":"&amp;$F332),INDIRECT($F$1&amp;dbP!$D$2&amp;":"&amp;dbP!$D$2),"&gt;="&amp;AF$6,INDIRECT($F$1&amp;dbP!$D$2&amp;":"&amp;dbP!$D$2),"&lt;="&amp;AF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G332" s="1">
        <f ca="1">SUMIFS(INDIRECT($F$1&amp;$F332&amp;":"&amp;$F332),INDIRECT($F$1&amp;dbP!$D$2&amp;":"&amp;dbP!$D$2),"&gt;="&amp;AG$6,INDIRECT($F$1&amp;dbP!$D$2&amp;":"&amp;dbP!$D$2),"&lt;="&amp;AG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H332" s="1">
        <f ca="1">SUMIFS(INDIRECT($F$1&amp;$F332&amp;":"&amp;$F332),INDIRECT($F$1&amp;dbP!$D$2&amp;":"&amp;dbP!$D$2),"&gt;="&amp;AH$6,INDIRECT($F$1&amp;dbP!$D$2&amp;":"&amp;dbP!$D$2),"&lt;="&amp;AH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I332" s="1">
        <f ca="1">SUMIFS(INDIRECT($F$1&amp;$F332&amp;":"&amp;$F332),INDIRECT($F$1&amp;dbP!$D$2&amp;":"&amp;dbP!$D$2),"&gt;="&amp;AI$6,INDIRECT($F$1&amp;dbP!$D$2&amp;":"&amp;dbP!$D$2),"&lt;="&amp;AI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J332" s="1">
        <f ca="1">SUMIFS(INDIRECT($F$1&amp;$F332&amp;":"&amp;$F332),INDIRECT($F$1&amp;dbP!$D$2&amp;":"&amp;dbP!$D$2),"&gt;="&amp;AJ$6,INDIRECT($F$1&amp;dbP!$D$2&amp;":"&amp;dbP!$D$2),"&lt;="&amp;AJ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K332" s="1">
        <f ca="1">SUMIFS(INDIRECT($F$1&amp;$F332&amp;":"&amp;$F332),INDIRECT($F$1&amp;dbP!$D$2&amp;":"&amp;dbP!$D$2),"&gt;="&amp;AK$6,INDIRECT($F$1&amp;dbP!$D$2&amp;":"&amp;dbP!$D$2),"&lt;="&amp;AK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L332" s="1">
        <f ca="1">SUMIFS(INDIRECT($F$1&amp;$F332&amp;":"&amp;$F332),INDIRECT($F$1&amp;dbP!$D$2&amp;":"&amp;dbP!$D$2),"&gt;="&amp;AL$6,INDIRECT($F$1&amp;dbP!$D$2&amp;":"&amp;dbP!$D$2),"&lt;="&amp;AL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M332" s="1">
        <f ca="1">SUMIFS(INDIRECT($F$1&amp;$F332&amp;":"&amp;$F332),INDIRECT($F$1&amp;dbP!$D$2&amp;":"&amp;dbP!$D$2),"&gt;="&amp;AM$6,INDIRECT($F$1&amp;dbP!$D$2&amp;":"&amp;dbP!$D$2),"&lt;="&amp;AM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N332" s="1">
        <f ca="1">SUMIFS(INDIRECT($F$1&amp;$F332&amp;":"&amp;$F332),INDIRECT($F$1&amp;dbP!$D$2&amp;":"&amp;dbP!$D$2),"&gt;="&amp;AN$6,INDIRECT($F$1&amp;dbP!$D$2&amp;":"&amp;dbP!$D$2),"&lt;="&amp;AN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O332" s="1">
        <f ca="1">SUMIFS(INDIRECT($F$1&amp;$F332&amp;":"&amp;$F332),INDIRECT($F$1&amp;dbP!$D$2&amp;":"&amp;dbP!$D$2),"&gt;="&amp;AO$6,INDIRECT($F$1&amp;dbP!$D$2&amp;":"&amp;dbP!$D$2),"&lt;="&amp;AO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P332" s="1">
        <f ca="1">SUMIFS(INDIRECT($F$1&amp;$F332&amp;":"&amp;$F332),INDIRECT($F$1&amp;dbP!$D$2&amp;":"&amp;dbP!$D$2),"&gt;="&amp;AP$6,INDIRECT($F$1&amp;dbP!$D$2&amp;":"&amp;dbP!$D$2),"&lt;="&amp;AP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Q332" s="1">
        <f ca="1">SUMIFS(INDIRECT($F$1&amp;$F332&amp;":"&amp;$F332),INDIRECT($F$1&amp;dbP!$D$2&amp;":"&amp;dbP!$D$2),"&gt;="&amp;AQ$6,INDIRECT($F$1&amp;dbP!$D$2&amp;":"&amp;dbP!$D$2),"&lt;="&amp;AQ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R332" s="1">
        <f ca="1">SUMIFS(INDIRECT($F$1&amp;$F332&amp;":"&amp;$F332),INDIRECT($F$1&amp;dbP!$D$2&amp;":"&amp;dbP!$D$2),"&gt;="&amp;AR$6,INDIRECT($F$1&amp;dbP!$D$2&amp;":"&amp;dbP!$D$2),"&lt;="&amp;AR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S332" s="1">
        <f ca="1">SUMIFS(INDIRECT($F$1&amp;$F332&amp;":"&amp;$F332),INDIRECT($F$1&amp;dbP!$D$2&amp;":"&amp;dbP!$D$2),"&gt;="&amp;AS$6,INDIRECT($F$1&amp;dbP!$D$2&amp;":"&amp;dbP!$D$2),"&lt;="&amp;AS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T332" s="1">
        <f ca="1">SUMIFS(INDIRECT($F$1&amp;$F332&amp;":"&amp;$F332),INDIRECT($F$1&amp;dbP!$D$2&amp;":"&amp;dbP!$D$2),"&gt;="&amp;AT$6,INDIRECT($F$1&amp;dbP!$D$2&amp;":"&amp;dbP!$D$2),"&lt;="&amp;AT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U332" s="1">
        <f ca="1">SUMIFS(INDIRECT($F$1&amp;$F332&amp;":"&amp;$F332),INDIRECT($F$1&amp;dbP!$D$2&amp;":"&amp;dbP!$D$2),"&gt;="&amp;AU$6,INDIRECT($F$1&amp;dbP!$D$2&amp;":"&amp;dbP!$D$2),"&lt;="&amp;AU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V332" s="1">
        <f ca="1">SUMIFS(INDIRECT($F$1&amp;$F332&amp;":"&amp;$F332),INDIRECT($F$1&amp;dbP!$D$2&amp;":"&amp;dbP!$D$2),"&gt;="&amp;AV$6,INDIRECT($F$1&amp;dbP!$D$2&amp;":"&amp;dbP!$D$2),"&lt;="&amp;AV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W332" s="1">
        <f ca="1">SUMIFS(INDIRECT($F$1&amp;$F332&amp;":"&amp;$F332),INDIRECT($F$1&amp;dbP!$D$2&amp;":"&amp;dbP!$D$2),"&gt;="&amp;AW$6,INDIRECT($F$1&amp;dbP!$D$2&amp;":"&amp;dbP!$D$2),"&lt;="&amp;AW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X332" s="1">
        <f ca="1">SUMIFS(INDIRECT($F$1&amp;$F332&amp;":"&amp;$F332),INDIRECT($F$1&amp;dbP!$D$2&amp;":"&amp;dbP!$D$2),"&gt;="&amp;AX$6,INDIRECT($F$1&amp;dbP!$D$2&amp;":"&amp;dbP!$D$2),"&lt;="&amp;AX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Y332" s="1">
        <f ca="1">SUMIFS(INDIRECT($F$1&amp;$F332&amp;":"&amp;$F332),INDIRECT($F$1&amp;dbP!$D$2&amp;":"&amp;dbP!$D$2),"&gt;="&amp;AY$6,INDIRECT($F$1&amp;dbP!$D$2&amp;":"&amp;dbP!$D$2),"&lt;="&amp;AY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Z332" s="1">
        <f ca="1">SUMIFS(INDIRECT($F$1&amp;$F332&amp;":"&amp;$F332),INDIRECT($F$1&amp;dbP!$D$2&amp;":"&amp;dbP!$D$2),"&gt;="&amp;AZ$6,INDIRECT($F$1&amp;dbP!$D$2&amp;":"&amp;dbP!$D$2),"&lt;="&amp;AZ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A332" s="1">
        <f ca="1">SUMIFS(INDIRECT($F$1&amp;$F332&amp;":"&amp;$F332),INDIRECT($F$1&amp;dbP!$D$2&amp;":"&amp;dbP!$D$2),"&gt;="&amp;BA$6,INDIRECT($F$1&amp;dbP!$D$2&amp;":"&amp;dbP!$D$2),"&lt;="&amp;BA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B332" s="1">
        <f ca="1">SUMIFS(INDIRECT($F$1&amp;$F332&amp;":"&amp;$F332),INDIRECT($F$1&amp;dbP!$D$2&amp;":"&amp;dbP!$D$2),"&gt;="&amp;BB$6,INDIRECT($F$1&amp;dbP!$D$2&amp;":"&amp;dbP!$D$2),"&lt;="&amp;BB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C332" s="1">
        <f ca="1">SUMIFS(INDIRECT($F$1&amp;$F332&amp;":"&amp;$F332),INDIRECT($F$1&amp;dbP!$D$2&amp;":"&amp;dbP!$D$2),"&gt;="&amp;BC$6,INDIRECT($F$1&amp;dbP!$D$2&amp;":"&amp;dbP!$D$2),"&lt;="&amp;BC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D332" s="1">
        <f ca="1">SUMIFS(INDIRECT($F$1&amp;$F332&amp;":"&amp;$F332),INDIRECT($F$1&amp;dbP!$D$2&amp;":"&amp;dbP!$D$2),"&gt;="&amp;BD$6,INDIRECT($F$1&amp;dbP!$D$2&amp;":"&amp;dbP!$D$2),"&lt;="&amp;BD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E332" s="1">
        <f ca="1">SUMIFS(INDIRECT($F$1&amp;$F332&amp;":"&amp;$F332),INDIRECT($F$1&amp;dbP!$D$2&amp;":"&amp;dbP!$D$2),"&gt;="&amp;BE$6,INDIRECT($F$1&amp;dbP!$D$2&amp;":"&amp;dbP!$D$2),"&lt;="&amp;BE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</row>
    <row r="333" spans="2:57" x14ac:dyDescent="0.3">
      <c r="B333" s="1">
        <f>MAX(B$218:B332)+1</f>
        <v>118</v>
      </c>
      <c r="D333" s="1" t="str">
        <f ca="1">INDIRECT($B$1&amp;Items!T$2&amp;$B333)</f>
        <v>CF(-)</v>
      </c>
      <c r="F333" s="1" t="str">
        <f ca="1">INDIRECT($B$1&amp;Items!P$2&amp;$B333)</f>
        <v>AA</v>
      </c>
      <c r="H333" s="13" t="str">
        <f ca="1">INDIRECT($B$1&amp;Items!M$2&amp;$B333)</f>
        <v>Оплата операционных расходов</v>
      </c>
      <c r="I333" s="13" t="str">
        <f ca="1">IF(INDIRECT($B$1&amp;Items!N$2&amp;$B333)="",H333,INDIRECT($B$1&amp;Items!N$2&amp;$B333))</f>
        <v>Оплата операционных расходов - блок-3</v>
      </c>
      <c r="J333" s="1" t="str">
        <f ca="1">IF(INDIRECT($B$1&amp;Items!O$2&amp;$B333)="",IF(H333&lt;&gt;I333,"  "&amp;I333,I333),"    "&amp;INDIRECT($B$1&amp;Items!O$2&amp;$B333))</f>
        <v xml:space="preserve">    Операционные расходы - 3-12</v>
      </c>
      <c r="S333" s="1">
        <f ca="1">SUM($U333:INDIRECT(ADDRESS(ROW(),SUMIFS($1:$1,$5:$5,MAX($5:$5)))))</f>
        <v>104399.03499460002</v>
      </c>
      <c r="V333" s="1">
        <f ca="1">SUMIFS(INDIRECT($F$1&amp;$F333&amp;":"&amp;$F333),INDIRECT($F$1&amp;dbP!$D$2&amp;":"&amp;dbP!$D$2),"&gt;="&amp;V$6,INDIRECT($F$1&amp;dbP!$D$2&amp;":"&amp;dbP!$D$2),"&lt;="&amp;V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W333" s="1">
        <f ca="1">SUMIFS(INDIRECT($F$1&amp;$F333&amp;":"&amp;$F333),INDIRECT($F$1&amp;dbP!$D$2&amp;":"&amp;dbP!$D$2),"&gt;="&amp;W$6,INDIRECT($F$1&amp;dbP!$D$2&amp;":"&amp;dbP!$D$2),"&lt;="&amp;W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X333" s="1">
        <f ca="1">SUMIFS(INDIRECT($F$1&amp;$F333&amp;":"&amp;$F333),INDIRECT($F$1&amp;dbP!$D$2&amp;":"&amp;dbP!$D$2),"&gt;="&amp;X$6,INDIRECT($F$1&amp;dbP!$D$2&amp;":"&amp;dbP!$D$2),"&lt;="&amp;X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Y333" s="1">
        <f ca="1">SUMIFS(INDIRECT($F$1&amp;$F333&amp;":"&amp;$F333),INDIRECT($F$1&amp;dbP!$D$2&amp;":"&amp;dbP!$D$2),"&gt;="&amp;Y$6,INDIRECT($F$1&amp;dbP!$D$2&amp;":"&amp;dbP!$D$2),"&lt;="&amp;Y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Z333" s="1">
        <f ca="1">SUMIFS(INDIRECT($F$1&amp;$F333&amp;":"&amp;$F333),INDIRECT($F$1&amp;dbP!$D$2&amp;":"&amp;dbP!$D$2),"&gt;="&amp;Z$6,INDIRECT($F$1&amp;dbP!$D$2&amp;":"&amp;dbP!$D$2),"&lt;="&amp;Z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A333" s="1">
        <f ca="1">SUMIFS(INDIRECT($F$1&amp;$F333&amp;":"&amp;$F333),INDIRECT($F$1&amp;dbP!$D$2&amp;":"&amp;dbP!$D$2),"&gt;="&amp;AA$6,INDIRECT($F$1&amp;dbP!$D$2&amp;":"&amp;dbP!$D$2),"&lt;="&amp;AA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B333" s="1">
        <f ca="1">SUMIFS(INDIRECT($F$1&amp;$F333&amp;":"&amp;$F333),INDIRECT($F$1&amp;dbP!$D$2&amp;":"&amp;dbP!$D$2),"&gt;="&amp;AB$6,INDIRECT($F$1&amp;dbP!$D$2&amp;":"&amp;dbP!$D$2),"&lt;="&amp;AB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104399.03499460002</v>
      </c>
      <c r="AC333" s="1">
        <f ca="1">SUMIFS(INDIRECT($F$1&amp;$F333&amp;":"&amp;$F333),INDIRECT($F$1&amp;dbP!$D$2&amp;":"&amp;dbP!$D$2),"&gt;="&amp;AC$6,INDIRECT($F$1&amp;dbP!$D$2&amp;":"&amp;dbP!$D$2),"&lt;="&amp;AC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D333" s="1">
        <f ca="1">SUMIFS(INDIRECT($F$1&amp;$F333&amp;":"&amp;$F333),INDIRECT($F$1&amp;dbP!$D$2&amp;":"&amp;dbP!$D$2),"&gt;="&amp;AD$6,INDIRECT($F$1&amp;dbP!$D$2&amp;":"&amp;dbP!$D$2),"&lt;="&amp;AD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E333" s="1">
        <f ca="1">SUMIFS(INDIRECT($F$1&amp;$F333&amp;":"&amp;$F333),INDIRECT($F$1&amp;dbP!$D$2&amp;":"&amp;dbP!$D$2),"&gt;="&amp;AE$6,INDIRECT($F$1&amp;dbP!$D$2&amp;":"&amp;dbP!$D$2),"&lt;="&amp;AE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F333" s="1">
        <f ca="1">SUMIFS(INDIRECT($F$1&amp;$F333&amp;":"&amp;$F333),INDIRECT($F$1&amp;dbP!$D$2&amp;":"&amp;dbP!$D$2),"&gt;="&amp;AF$6,INDIRECT($F$1&amp;dbP!$D$2&amp;":"&amp;dbP!$D$2),"&lt;="&amp;AF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G333" s="1">
        <f ca="1">SUMIFS(INDIRECT($F$1&amp;$F333&amp;":"&amp;$F333),INDIRECT($F$1&amp;dbP!$D$2&amp;":"&amp;dbP!$D$2),"&gt;="&amp;AG$6,INDIRECT($F$1&amp;dbP!$D$2&amp;":"&amp;dbP!$D$2),"&lt;="&amp;AG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H333" s="1">
        <f ca="1">SUMIFS(INDIRECT($F$1&amp;$F333&amp;":"&amp;$F333),INDIRECT($F$1&amp;dbP!$D$2&amp;":"&amp;dbP!$D$2),"&gt;="&amp;AH$6,INDIRECT($F$1&amp;dbP!$D$2&amp;":"&amp;dbP!$D$2),"&lt;="&amp;AH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I333" s="1">
        <f ca="1">SUMIFS(INDIRECT($F$1&amp;$F333&amp;":"&amp;$F333),INDIRECT($F$1&amp;dbP!$D$2&amp;":"&amp;dbP!$D$2),"&gt;="&amp;AI$6,INDIRECT($F$1&amp;dbP!$D$2&amp;":"&amp;dbP!$D$2),"&lt;="&amp;AI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J333" s="1">
        <f ca="1">SUMIFS(INDIRECT($F$1&amp;$F333&amp;":"&amp;$F333),INDIRECT($F$1&amp;dbP!$D$2&amp;":"&amp;dbP!$D$2),"&gt;="&amp;AJ$6,INDIRECT($F$1&amp;dbP!$D$2&amp;":"&amp;dbP!$D$2),"&lt;="&amp;AJ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K333" s="1">
        <f ca="1">SUMIFS(INDIRECT($F$1&amp;$F333&amp;":"&amp;$F333),INDIRECT($F$1&amp;dbP!$D$2&amp;":"&amp;dbP!$D$2),"&gt;="&amp;AK$6,INDIRECT($F$1&amp;dbP!$D$2&amp;":"&amp;dbP!$D$2),"&lt;="&amp;AK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L333" s="1">
        <f ca="1">SUMIFS(INDIRECT($F$1&amp;$F333&amp;":"&amp;$F333),INDIRECT($F$1&amp;dbP!$D$2&amp;":"&amp;dbP!$D$2),"&gt;="&amp;AL$6,INDIRECT($F$1&amp;dbP!$D$2&amp;":"&amp;dbP!$D$2),"&lt;="&amp;AL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M333" s="1">
        <f ca="1">SUMIFS(INDIRECT($F$1&amp;$F333&amp;":"&amp;$F333),INDIRECT($F$1&amp;dbP!$D$2&amp;":"&amp;dbP!$D$2),"&gt;="&amp;AM$6,INDIRECT($F$1&amp;dbP!$D$2&amp;":"&amp;dbP!$D$2),"&lt;="&amp;AM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N333" s="1">
        <f ca="1">SUMIFS(INDIRECT($F$1&amp;$F333&amp;":"&amp;$F333),INDIRECT($F$1&amp;dbP!$D$2&amp;":"&amp;dbP!$D$2),"&gt;="&amp;AN$6,INDIRECT($F$1&amp;dbP!$D$2&amp;":"&amp;dbP!$D$2),"&lt;="&amp;AN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O333" s="1">
        <f ca="1">SUMIFS(INDIRECT($F$1&amp;$F333&amp;":"&amp;$F333),INDIRECT($F$1&amp;dbP!$D$2&amp;":"&amp;dbP!$D$2),"&gt;="&amp;AO$6,INDIRECT($F$1&amp;dbP!$D$2&amp;":"&amp;dbP!$D$2),"&lt;="&amp;AO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P333" s="1">
        <f ca="1">SUMIFS(INDIRECT($F$1&amp;$F333&amp;":"&amp;$F333),INDIRECT($F$1&amp;dbP!$D$2&amp;":"&amp;dbP!$D$2),"&gt;="&amp;AP$6,INDIRECT($F$1&amp;dbP!$D$2&amp;":"&amp;dbP!$D$2),"&lt;="&amp;AP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Q333" s="1">
        <f ca="1">SUMIFS(INDIRECT($F$1&amp;$F333&amp;":"&amp;$F333),INDIRECT($F$1&amp;dbP!$D$2&amp;":"&amp;dbP!$D$2),"&gt;="&amp;AQ$6,INDIRECT($F$1&amp;dbP!$D$2&amp;":"&amp;dbP!$D$2),"&lt;="&amp;AQ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R333" s="1">
        <f ca="1">SUMIFS(INDIRECT($F$1&amp;$F333&amp;":"&amp;$F333),INDIRECT($F$1&amp;dbP!$D$2&amp;":"&amp;dbP!$D$2),"&gt;="&amp;AR$6,INDIRECT($F$1&amp;dbP!$D$2&amp;":"&amp;dbP!$D$2),"&lt;="&amp;AR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S333" s="1">
        <f ca="1">SUMIFS(INDIRECT($F$1&amp;$F333&amp;":"&amp;$F333),INDIRECT($F$1&amp;dbP!$D$2&amp;":"&amp;dbP!$D$2),"&gt;="&amp;AS$6,INDIRECT($F$1&amp;dbP!$D$2&amp;":"&amp;dbP!$D$2),"&lt;="&amp;AS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T333" s="1">
        <f ca="1">SUMIFS(INDIRECT($F$1&amp;$F333&amp;":"&amp;$F333),INDIRECT($F$1&amp;dbP!$D$2&amp;":"&amp;dbP!$D$2),"&gt;="&amp;AT$6,INDIRECT($F$1&amp;dbP!$D$2&amp;":"&amp;dbP!$D$2),"&lt;="&amp;AT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U333" s="1">
        <f ca="1">SUMIFS(INDIRECT($F$1&amp;$F333&amp;":"&amp;$F333),INDIRECT($F$1&amp;dbP!$D$2&amp;":"&amp;dbP!$D$2),"&gt;="&amp;AU$6,INDIRECT($F$1&amp;dbP!$D$2&amp;":"&amp;dbP!$D$2),"&lt;="&amp;AU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V333" s="1">
        <f ca="1">SUMIFS(INDIRECT($F$1&amp;$F333&amp;":"&amp;$F333),INDIRECT($F$1&amp;dbP!$D$2&amp;":"&amp;dbP!$D$2),"&gt;="&amp;AV$6,INDIRECT($F$1&amp;dbP!$D$2&amp;":"&amp;dbP!$D$2),"&lt;="&amp;AV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W333" s="1">
        <f ca="1">SUMIFS(INDIRECT($F$1&amp;$F333&amp;":"&amp;$F333),INDIRECT($F$1&amp;dbP!$D$2&amp;":"&amp;dbP!$D$2),"&gt;="&amp;AW$6,INDIRECT($F$1&amp;dbP!$D$2&amp;":"&amp;dbP!$D$2),"&lt;="&amp;AW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X333" s="1">
        <f ca="1">SUMIFS(INDIRECT($F$1&amp;$F333&amp;":"&amp;$F333),INDIRECT($F$1&amp;dbP!$D$2&amp;":"&amp;dbP!$D$2),"&gt;="&amp;AX$6,INDIRECT($F$1&amp;dbP!$D$2&amp;":"&amp;dbP!$D$2),"&lt;="&amp;AX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Y333" s="1">
        <f ca="1">SUMIFS(INDIRECT($F$1&amp;$F333&amp;":"&amp;$F333),INDIRECT($F$1&amp;dbP!$D$2&amp;":"&amp;dbP!$D$2),"&gt;="&amp;AY$6,INDIRECT($F$1&amp;dbP!$D$2&amp;":"&amp;dbP!$D$2),"&lt;="&amp;AY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Z333" s="1">
        <f ca="1">SUMIFS(INDIRECT($F$1&amp;$F333&amp;":"&amp;$F333),INDIRECT($F$1&amp;dbP!$D$2&amp;":"&amp;dbP!$D$2),"&gt;="&amp;AZ$6,INDIRECT($F$1&amp;dbP!$D$2&amp;":"&amp;dbP!$D$2),"&lt;="&amp;AZ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A333" s="1">
        <f ca="1">SUMIFS(INDIRECT($F$1&amp;$F333&amp;":"&amp;$F333),INDIRECT($F$1&amp;dbP!$D$2&amp;":"&amp;dbP!$D$2),"&gt;="&amp;BA$6,INDIRECT($F$1&amp;dbP!$D$2&amp;":"&amp;dbP!$D$2),"&lt;="&amp;BA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B333" s="1">
        <f ca="1">SUMIFS(INDIRECT($F$1&amp;$F333&amp;":"&amp;$F333),INDIRECT($F$1&amp;dbP!$D$2&amp;":"&amp;dbP!$D$2),"&gt;="&amp;BB$6,INDIRECT($F$1&amp;dbP!$D$2&amp;":"&amp;dbP!$D$2),"&lt;="&amp;BB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C333" s="1">
        <f ca="1">SUMIFS(INDIRECT($F$1&amp;$F333&amp;":"&amp;$F333),INDIRECT($F$1&amp;dbP!$D$2&amp;":"&amp;dbP!$D$2),"&gt;="&amp;BC$6,INDIRECT($F$1&amp;dbP!$D$2&amp;":"&amp;dbP!$D$2),"&lt;="&amp;BC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D333" s="1">
        <f ca="1">SUMIFS(INDIRECT($F$1&amp;$F333&amp;":"&amp;$F333),INDIRECT($F$1&amp;dbP!$D$2&amp;":"&amp;dbP!$D$2),"&gt;="&amp;BD$6,INDIRECT($F$1&amp;dbP!$D$2&amp;":"&amp;dbP!$D$2),"&lt;="&amp;BD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E333" s="1">
        <f ca="1">SUMIFS(INDIRECT($F$1&amp;$F333&amp;":"&amp;$F333),INDIRECT($F$1&amp;dbP!$D$2&amp;":"&amp;dbP!$D$2),"&gt;="&amp;BE$6,INDIRECT($F$1&amp;dbP!$D$2&amp;":"&amp;dbP!$D$2),"&lt;="&amp;BE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</row>
    <row r="334" spans="2:57" x14ac:dyDescent="0.3">
      <c r="B334" s="1">
        <f>MAX(B$218:B333)+1</f>
        <v>119</v>
      </c>
      <c r="D334" s="1" t="str">
        <f ca="1">INDIRECT($B$1&amp;Items!T$2&amp;$B334)</f>
        <v>CF(-)</v>
      </c>
      <c r="F334" s="1" t="str">
        <f ca="1">INDIRECT($B$1&amp;Items!P$2&amp;$B334)</f>
        <v>AA</v>
      </c>
      <c r="H334" s="13" t="str">
        <f ca="1">INDIRECT($B$1&amp;Items!M$2&amp;$B334)</f>
        <v>Оплата операционных расходов</v>
      </c>
      <c r="I334" s="13" t="str">
        <f ca="1">IF(INDIRECT($B$1&amp;Items!N$2&amp;$B334)="",H334,INDIRECT($B$1&amp;Items!N$2&amp;$B334))</f>
        <v>Оплата операционных расходов - блок-3</v>
      </c>
      <c r="J334" s="1" t="str">
        <f ca="1">IF(INDIRECT($B$1&amp;Items!O$2&amp;$B334)="",IF(H334&lt;&gt;I334,"  "&amp;I334,I334),"    "&amp;INDIRECT($B$1&amp;Items!O$2&amp;$B334))</f>
        <v xml:space="preserve">    Операционные расходы - 3-13</v>
      </c>
      <c r="S334" s="1">
        <f ca="1">SUM($U334:INDIRECT(ADDRESS(ROW(),SUMIFS($1:$1,$5:$5,MAX($5:$5)))))</f>
        <v>43173</v>
      </c>
      <c r="V334" s="1">
        <f ca="1">SUMIFS(INDIRECT($F$1&amp;$F334&amp;":"&amp;$F334),INDIRECT($F$1&amp;dbP!$D$2&amp;":"&amp;dbP!$D$2),"&gt;="&amp;V$6,INDIRECT($F$1&amp;dbP!$D$2&amp;":"&amp;dbP!$D$2),"&lt;="&amp;V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W334" s="1">
        <f ca="1">SUMIFS(INDIRECT($F$1&amp;$F334&amp;":"&amp;$F334),INDIRECT($F$1&amp;dbP!$D$2&amp;":"&amp;dbP!$D$2),"&gt;="&amp;W$6,INDIRECT($F$1&amp;dbP!$D$2&amp;":"&amp;dbP!$D$2),"&lt;="&amp;W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X334" s="1">
        <f ca="1">SUMIFS(INDIRECT($F$1&amp;$F334&amp;":"&amp;$F334),INDIRECT($F$1&amp;dbP!$D$2&amp;":"&amp;dbP!$D$2),"&gt;="&amp;X$6,INDIRECT($F$1&amp;dbP!$D$2&amp;":"&amp;dbP!$D$2),"&lt;="&amp;X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Y334" s="1">
        <f ca="1">SUMIFS(INDIRECT($F$1&amp;$F334&amp;":"&amp;$F334),INDIRECT($F$1&amp;dbP!$D$2&amp;":"&amp;dbP!$D$2),"&gt;="&amp;Y$6,INDIRECT($F$1&amp;dbP!$D$2&amp;":"&amp;dbP!$D$2),"&lt;="&amp;Y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Z334" s="1">
        <f ca="1">SUMIFS(INDIRECT($F$1&amp;$F334&amp;":"&amp;$F334),INDIRECT($F$1&amp;dbP!$D$2&amp;":"&amp;dbP!$D$2),"&gt;="&amp;Z$6,INDIRECT($F$1&amp;dbP!$D$2&amp;":"&amp;dbP!$D$2),"&lt;="&amp;Z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A334" s="1">
        <f ca="1">SUMIFS(INDIRECT($F$1&amp;$F334&amp;":"&amp;$F334),INDIRECT($F$1&amp;dbP!$D$2&amp;":"&amp;dbP!$D$2),"&gt;="&amp;AA$6,INDIRECT($F$1&amp;dbP!$D$2&amp;":"&amp;dbP!$D$2),"&lt;="&amp;AA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43173</v>
      </c>
      <c r="AB334" s="1">
        <f ca="1">SUMIFS(INDIRECT($F$1&amp;$F334&amp;":"&amp;$F334),INDIRECT($F$1&amp;dbP!$D$2&amp;":"&amp;dbP!$D$2),"&gt;="&amp;AB$6,INDIRECT($F$1&amp;dbP!$D$2&amp;":"&amp;dbP!$D$2),"&lt;="&amp;AB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C334" s="1">
        <f ca="1">SUMIFS(INDIRECT($F$1&amp;$F334&amp;":"&amp;$F334),INDIRECT($F$1&amp;dbP!$D$2&amp;":"&amp;dbP!$D$2),"&gt;="&amp;AC$6,INDIRECT($F$1&amp;dbP!$D$2&amp;":"&amp;dbP!$D$2),"&lt;="&amp;AC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D334" s="1">
        <f ca="1">SUMIFS(INDIRECT($F$1&amp;$F334&amp;":"&amp;$F334),INDIRECT($F$1&amp;dbP!$D$2&amp;":"&amp;dbP!$D$2),"&gt;="&amp;AD$6,INDIRECT($F$1&amp;dbP!$D$2&amp;":"&amp;dbP!$D$2),"&lt;="&amp;AD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E334" s="1">
        <f ca="1">SUMIFS(INDIRECT($F$1&amp;$F334&amp;":"&amp;$F334),INDIRECT($F$1&amp;dbP!$D$2&amp;":"&amp;dbP!$D$2),"&gt;="&amp;AE$6,INDIRECT($F$1&amp;dbP!$D$2&amp;":"&amp;dbP!$D$2),"&lt;="&amp;AE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F334" s="1">
        <f ca="1">SUMIFS(INDIRECT($F$1&amp;$F334&amp;":"&amp;$F334),INDIRECT($F$1&amp;dbP!$D$2&amp;":"&amp;dbP!$D$2),"&gt;="&amp;AF$6,INDIRECT($F$1&amp;dbP!$D$2&amp;":"&amp;dbP!$D$2),"&lt;="&amp;AF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G334" s="1">
        <f ca="1">SUMIFS(INDIRECT($F$1&amp;$F334&amp;":"&amp;$F334),INDIRECT($F$1&amp;dbP!$D$2&amp;":"&amp;dbP!$D$2),"&gt;="&amp;AG$6,INDIRECT($F$1&amp;dbP!$D$2&amp;":"&amp;dbP!$D$2),"&lt;="&amp;AG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H334" s="1">
        <f ca="1">SUMIFS(INDIRECT($F$1&amp;$F334&amp;":"&amp;$F334),INDIRECT($F$1&amp;dbP!$D$2&amp;":"&amp;dbP!$D$2),"&gt;="&amp;AH$6,INDIRECT($F$1&amp;dbP!$D$2&amp;":"&amp;dbP!$D$2),"&lt;="&amp;AH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I334" s="1">
        <f ca="1">SUMIFS(INDIRECT($F$1&amp;$F334&amp;":"&amp;$F334),INDIRECT($F$1&amp;dbP!$D$2&amp;":"&amp;dbP!$D$2),"&gt;="&amp;AI$6,INDIRECT($F$1&amp;dbP!$D$2&amp;":"&amp;dbP!$D$2),"&lt;="&amp;AI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J334" s="1">
        <f ca="1">SUMIFS(INDIRECT($F$1&amp;$F334&amp;":"&amp;$F334),INDIRECT($F$1&amp;dbP!$D$2&amp;":"&amp;dbP!$D$2),"&gt;="&amp;AJ$6,INDIRECT($F$1&amp;dbP!$D$2&amp;":"&amp;dbP!$D$2),"&lt;="&amp;AJ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K334" s="1">
        <f ca="1">SUMIFS(INDIRECT($F$1&amp;$F334&amp;":"&amp;$F334),INDIRECT($F$1&amp;dbP!$D$2&amp;":"&amp;dbP!$D$2),"&gt;="&amp;AK$6,INDIRECT($F$1&amp;dbP!$D$2&amp;":"&amp;dbP!$D$2),"&lt;="&amp;AK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L334" s="1">
        <f ca="1">SUMIFS(INDIRECT($F$1&amp;$F334&amp;":"&amp;$F334),INDIRECT($F$1&amp;dbP!$D$2&amp;":"&amp;dbP!$D$2),"&gt;="&amp;AL$6,INDIRECT($F$1&amp;dbP!$D$2&amp;":"&amp;dbP!$D$2),"&lt;="&amp;AL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M334" s="1">
        <f ca="1">SUMIFS(INDIRECT($F$1&amp;$F334&amp;":"&amp;$F334),INDIRECT($F$1&amp;dbP!$D$2&amp;":"&amp;dbP!$D$2),"&gt;="&amp;AM$6,INDIRECT($F$1&amp;dbP!$D$2&amp;":"&amp;dbP!$D$2),"&lt;="&amp;AM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N334" s="1">
        <f ca="1">SUMIFS(INDIRECT($F$1&amp;$F334&amp;":"&amp;$F334),INDIRECT($F$1&amp;dbP!$D$2&amp;":"&amp;dbP!$D$2),"&gt;="&amp;AN$6,INDIRECT($F$1&amp;dbP!$D$2&amp;":"&amp;dbP!$D$2),"&lt;="&amp;AN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O334" s="1">
        <f ca="1">SUMIFS(INDIRECT($F$1&amp;$F334&amp;":"&amp;$F334),INDIRECT($F$1&amp;dbP!$D$2&amp;":"&amp;dbP!$D$2),"&gt;="&amp;AO$6,INDIRECT($F$1&amp;dbP!$D$2&amp;":"&amp;dbP!$D$2),"&lt;="&amp;AO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P334" s="1">
        <f ca="1">SUMIFS(INDIRECT($F$1&amp;$F334&amp;":"&amp;$F334),INDIRECT($F$1&amp;dbP!$D$2&amp;":"&amp;dbP!$D$2),"&gt;="&amp;AP$6,INDIRECT($F$1&amp;dbP!$D$2&amp;":"&amp;dbP!$D$2),"&lt;="&amp;AP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Q334" s="1">
        <f ca="1">SUMIFS(INDIRECT($F$1&amp;$F334&amp;":"&amp;$F334),INDIRECT($F$1&amp;dbP!$D$2&amp;":"&amp;dbP!$D$2),"&gt;="&amp;AQ$6,INDIRECT($F$1&amp;dbP!$D$2&amp;":"&amp;dbP!$D$2),"&lt;="&amp;AQ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R334" s="1">
        <f ca="1">SUMIFS(INDIRECT($F$1&amp;$F334&amp;":"&amp;$F334),INDIRECT($F$1&amp;dbP!$D$2&amp;":"&amp;dbP!$D$2),"&gt;="&amp;AR$6,INDIRECT($F$1&amp;dbP!$D$2&amp;":"&amp;dbP!$D$2),"&lt;="&amp;AR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S334" s="1">
        <f ca="1">SUMIFS(INDIRECT($F$1&amp;$F334&amp;":"&amp;$F334),INDIRECT($F$1&amp;dbP!$D$2&amp;":"&amp;dbP!$D$2),"&gt;="&amp;AS$6,INDIRECT($F$1&amp;dbP!$D$2&amp;":"&amp;dbP!$D$2),"&lt;="&amp;AS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T334" s="1">
        <f ca="1">SUMIFS(INDIRECT($F$1&amp;$F334&amp;":"&amp;$F334),INDIRECT($F$1&amp;dbP!$D$2&amp;":"&amp;dbP!$D$2),"&gt;="&amp;AT$6,INDIRECT($F$1&amp;dbP!$D$2&amp;":"&amp;dbP!$D$2),"&lt;="&amp;AT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U334" s="1">
        <f ca="1">SUMIFS(INDIRECT($F$1&amp;$F334&amp;":"&amp;$F334),INDIRECT($F$1&amp;dbP!$D$2&amp;":"&amp;dbP!$D$2),"&gt;="&amp;AU$6,INDIRECT($F$1&amp;dbP!$D$2&amp;":"&amp;dbP!$D$2),"&lt;="&amp;AU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V334" s="1">
        <f ca="1">SUMIFS(INDIRECT($F$1&amp;$F334&amp;":"&amp;$F334),INDIRECT($F$1&amp;dbP!$D$2&amp;":"&amp;dbP!$D$2),"&gt;="&amp;AV$6,INDIRECT($F$1&amp;dbP!$D$2&amp;":"&amp;dbP!$D$2),"&lt;="&amp;AV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W334" s="1">
        <f ca="1">SUMIFS(INDIRECT($F$1&amp;$F334&amp;":"&amp;$F334),INDIRECT($F$1&amp;dbP!$D$2&amp;":"&amp;dbP!$D$2),"&gt;="&amp;AW$6,INDIRECT($F$1&amp;dbP!$D$2&amp;":"&amp;dbP!$D$2),"&lt;="&amp;AW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X334" s="1">
        <f ca="1">SUMIFS(INDIRECT($F$1&amp;$F334&amp;":"&amp;$F334),INDIRECT($F$1&amp;dbP!$D$2&amp;":"&amp;dbP!$D$2),"&gt;="&amp;AX$6,INDIRECT($F$1&amp;dbP!$D$2&amp;":"&amp;dbP!$D$2),"&lt;="&amp;AX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Y334" s="1">
        <f ca="1">SUMIFS(INDIRECT($F$1&amp;$F334&amp;":"&amp;$F334),INDIRECT($F$1&amp;dbP!$D$2&amp;":"&amp;dbP!$D$2),"&gt;="&amp;AY$6,INDIRECT($F$1&amp;dbP!$D$2&amp;":"&amp;dbP!$D$2),"&lt;="&amp;AY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Z334" s="1">
        <f ca="1">SUMIFS(INDIRECT($F$1&amp;$F334&amp;":"&amp;$F334),INDIRECT($F$1&amp;dbP!$D$2&amp;":"&amp;dbP!$D$2),"&gt;="&amp;AZ$6,INDIRECT($F$1&amp;dbP!$D$2&amp;":"&amp;dbP!$D$2),"&lt;="&amp;AZ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A334" s="1">
        <f ca="1">SUMIFS(INDIRECT($F$1&amp;$F334&amp;":"&amp;$F334),INDIRECT($F$1&amp;dbP!$D$2&amp;":"&amp;dbP!$D$2),"&gt;="&amp;BA$6,INDIRECT($F$1&amp;dbP!$D$2&amp;":"&amp;dbP!$D$2),"&lt;="&amp;BA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B334" s="1">
        <f ca="1">SUMIFS(INDIRECT($F$1&amp;$F334&amp;":"&amp;$F334),INDIRECT($F$1&amp;dbP!$D$2&amp;":"&amp;dbP!$D$2),"&gt;="&amp;BB$6,INDIRECT($F$1&amp;dbP!$D$2&amp;":"&amp;dbP!$D$2),"&lt;="&amp;BB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C334" s="1">
        <f ca="1">SUMIFS(INDIRECT($F$1&amp;$F334&amp;":"&amp;$F334),INDIRECT($F$1&amp;dbP!$D$2&amp;":"&amp;dbP!$D$2),"&gt;="&amp;BC$6,INDIRECT($F$1&amp;dbP!$D$2&amp;":"&amp;dbP!$D$2),"&lt;="&amp;BC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D334" s="1">
        <f ca="1">SUMIFS(INDIRECT($F$1&amp;$F334&amp;":"&amp;$F334),INDIRECT($F$1&amp;dbP!$D$2&amp;":"&amp;dbP!$D$2),"&gt;="&amp;BD$6,INDIRECT($F$1&amp;dbP!$D$2&amp;":"&amp;dbP!$D$2),"&lt;="&amp;BD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E334" s="1">
        <f ca="1">SUMIFS(INDIRECT($F$1&amp;$F334&amp;":"&amp;$F334),INDIRECT($F$1&amp;dbP!$D$2&amp;":"&amp;dbP!$D$2),"&gt;="&amp;BE$6,INDIRECT($F$1&amp;dbP!$D$2&amp;":"&amp;dbP!$D$2),"&lt;="&amp;BE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</row>
    <row r="335" spans="2:57" x14ac:dyDescent="0.3">
      <c r="B335" s="1">
        <f>MAX(B$218:B334)+1</f>
        <v>120</v>
      </c>
      <c r="D335" s="1" t="str">
        <f ca="1">INDIRECT($B$1&amp;Items!T$2&amp;$B335)</f>
        <v>CF(-)</v>
      </c>
      <c r="F335" s="1" t="str">
        <f ca="1">INDIRECT($B$1&amp;Items!P$2&amp;$B335)</f>
        <v>AA</v>
      </c>
      <c r="H335" s="13" t="str">
        <f ca="1">INDIRECT($B$1&amp;Items!M$2&amp;$B335)</f>
        <v>Оплата операционных расходов</v>
      </c>
      <c r="I335" s="13" t="str">
        <f ca="1">IF(INDIRECT($B$1&amp;Items!N$2&amp;$B335)="",H335,INDIRECT($B$1&amp;Items!N$2&amp;$B335))</f>
        <v>Оплата операционных расходов - блок-3</v>
      </c>
      <c r="J335" s="1" t="str">
        <f ca="1">IF(INDIRECT($B$1&amp;Items!O$2&amp;$B335)="",IF(H335&lt;&gt;I335,"  "&amp;I335,I335),"    "&amp;INDIRECT($B$1&amp;Items!O$2&amp;$B335))</f>
        <v xml:space="preserve">    Операционные расходы - 3-14</v>
      </c>
      <c r="S335" s="1">
        <f ca="1">SUM($U335:INDIRECT(ADDRESS(ROW(),SUMIFS($1:$1,$5:$5,MAX($5:$5)))))</f>
        <v>220662</v>
      </c>
      <c r="V335" s="1">
        <f ca="1">SUMIFS(INDIRECT($F$1&amp;$F335&amp;":"&amp;$F335),INDIRECT($F$1&amp;dbP!$D$2&amp;":"&amp;dbP!$D$2),"&gt;="&amp;V$6,INDIRECT($F$1&amp;dbP!$D$2&amp;":"&amp;dbP!$D$2),"&lt;="&amp;V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W335" s="1">
        <f ca="1">SUMIFS(INDIRECT($F$1&amp;$F335&amp;":"&amp;$F335),INDIRECT($F$1&amp;dbP!$D$2&amp;":"&amp;dbP!$D$2),"&gt;="&amp;W$6,INDIRECT($F$1&amp;dbP!$D$2&amp;":"&amp;dbP!$D$2),"&lt;="&amp;W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220662</v>
      </c>
      <c r="X335" s="1">
        <f ca="1">SUMIFS(INDIRECT($F$1&amp;$F335&amp;":"&amp;$F335),INDIRECT($F$1&amp;dbP!$D$2&amp;":"&amp;dbP!$D$2),"&gt;="&amp;X$6,INDIRECT($F$1&amp;dbP!$D$2&amp;":"&amp;dbP!$D$2),"&lt;="&amp;X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Y335" s="1">
        <f ca="1">SUMIFS(INDIRECT($F$1&amp;$F335&amp;":"&amp;$F335),INDIRECT($F$1&amp;dbP!$D$2&amp;":"&amp;dbP!$D$2),"&gt;="&amp;Y$6,INDIRECT($F$1&amp;dbP!$D$2&amp;":"&amp;dbP!$D$2),"&lt;="&amp;Y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Z335" s="1">
        <f ca="1">SUMIFS(INDIRECT($F$1&amp;$F335&amp;":"&amp;$F335),INDIRECT($F$1&amp;dbP!$D$2&amp;":"&amp;dbP!$D$2),"&gt;="&amp;Z$6,INDIRECT($F$1&amp;dbP!$D$2&amp;":"&amp;dbP!$D$2),"&lt;="&amp;Z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A335" s="1">
        <f ca="1">SUMIFS(INDIRECT($F$1&amp;$F335&amp;":"&amp;$F335),INDIRECT($F$1&amp;dbP!$D$2&amp;":"&amp;dbP!$D$2),"&gt;="&amp;AA$6,INDIRECT($F$1&amp;dbP!$D$2&amp;":"&amp;dbP!$D$2),"&lt;="&amp;AA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B335" s="1">
        <f ca="1">SUMIFS(INDIRECT($F$1&amp;$F335&amp;":"&amp;$F335),INDIRECT($F$1&amp;dbP!$D$2&amp;":"&amp;dbP!$D$2),"&gt;="&amp;AB$6,INDIRECT($F$1&amp;dbP!$D$2&amp;":"&amp;dbP!$D$2),"&lt;="&amp;AB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C335" s="1">
        <f ca="1">SUMIFS(INDIRECT($F$1&amp;$F335&amp;":"&amp;$F335),INDIRECT($F$1&amp;dbP!$D$2&amp;":"&amp;dbP!$D$2),"&gt;="&amp;AC$6,INDIRECT($F$1&amp;dbP!$D$2&amp;":"&amp;dbP!$D$2),"&lt;="&amp;AC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D335" s="1">
        <f ca="1">SUMIFS(INDIRECT($F$1&amp;$F335&amp;":"&amp;$F335),INDIRECT($F$1&amp;dbP!$D$2&amp;":"&amp;dbP!$D$2),"&gt;="&amp;AD$6,INDIRECT($F$1&amp;dbP!$D$2&amp;":"&amp;dbP!$D$2),"&lt;="&amp;AD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E335" s="1">
        <f ca="1">SUMIFS(INDIRECT($F$1&amp;$F335&amp;":"&amp;$F335),INDIRECT($F$1&amp;dbP!$D$2&amp;":"&amp;dbP!$D$2),"&gt;="&amp;AE$6,INDIRECT($F$1&amp;dbP!$D$2&amp;":"&amp;dbP!$D$2),"&lt;="&amp;AE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F335" s="1">
        <f ca="1">SUMIFS(INDIRECT($F$1&amp;$F335&amp;":"&amp;$F335),INDIRECT($F$1&amp;dbP!$D$2&amp;":"&amp;dbP!$D$2),"&gt;="&amp;AF$6,INDIRECT($F$1&amp;dbP!$D$2&amp;":"&amp;dbP!$D$2),"&lt;="&amp;AF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G335" s="1">
        <f ca="1">SUMIFS(INDIRECT($F$1&amp;$F335&amp;":"&amp;$F335),INDIRECT($F$1&amp;dbP!$D$2&amp;":"&amp;dbP!$D$2),"&gt;="&amp;AG$6,INDIRECT($F$1&amp;dbP!$D$2&amp;":"&amp;dbP!$D$2),"&lt;="&amp;AG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H335" s="1">
        <f ca="1">SUMIFS(INDIRECT($F$1&amp;$F335&amp;":"&amp;$F335),INDIRECT($F$1&amp;dbP!$D$2&amp;":"&amp;dbP!$D$2),"&gt;="&amp;AH$6,INDIRECT($F$1&amp;dbP!$D$2&amp;":"&amp;dbP!$D$2),"&lt;="&amp;AH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I335" s="1">
        <f ca="1">SUMIFS(INDIRECT($F$1&amp;$F335&amp;":"&amp;$F335),INDIRECT($F$1&amp;dbP!$D$2&amp;":"&amp;dbP!$D$2),"&gt;="&amp;AI$6,INDIRECT($F$1&amp;dbP!$D$2&amp;":"&amp;dbP!$D$2),"&lt;="&amp;AI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J335" s="1">
        <f ca="1">SUMIFS(INDIRECT($F$1&amp;$F335&amp;":"&amp;$F335),INDIRECT($F$1&amp;dbP!$D$2&amp;":"&amp;dbP!$D$2),"&gt;="&amp;AJ$6,INDIRECT($F$1&amp;dbP!$D$2&amp;":"&amp;dbP!$D$2),"&lt;="&amp;AJ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K335" s="1">
        <f ca="1">SUMIFS(INDIRECT($F$1&amp;$F335&amp;":"&amp;$F335),INDIRECT($F$1&amp;dbP!$D$2&amp;":"&amp;dbP!$D$2),"&gt;="&amp;AK$6,INDIRECT($F$1&amp;dbP!$D$2&amp;":"&amp;dbP!$D$2),"&lt;="&amp;AK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L335" s="1">
        <f ca="1">SUMIFS(INDIRECT($F$1&amp;$F335&amp;":"&amp;$F335),INDIRECT($F$1&amp;dbP!$D$2&amp;":"&amp;dbP!$D$2),"&gt;="&amp;AL$6,INDIRECT($F$1&amp;dbP!$D$2&amp;":"&amp;dbP!$D$2),"&lt;="&amp;AL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M335" s="1">
        <f ca="1">SUMIFS(INDIRECT($F$1&amp;$F335&amp;":"&amp;$F335),INDIRECT($F$1&amp;dbP!$D$2&amp;":"&amp;dbP!$D$2),"&gt;="&amp;AM$6,INDIRECT($F$1&amp;dbP!$D$2&amp;":"&amp;dbP!$D$2),"&lt;="&amp;AM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N335" s="1">
        <f ca="1">SUMIFS(INDIRECT($F$1&amp;$F335&amp;":"&amp;$F335),INDIRECT($F$1&amp;dbP!$D$2&amp;":"&amp;dbP!$D$2),"&gt;="&amp;AN$6,INDIRECT($F$1&amp;dbP!$D$2&amp;":"&amp;dbP!$D$2),"&lt;="&amp;AN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O335" s="1">
        <f ca="1">SUMIFS(INDIRECT($F$1&amp;$F335&amp;":"&amp;$F335),INDIRECT($F$1&amp;dbP!$D$2&amp;":"&amp;dbP!$D$2),"&gt;="&amp;AO$6,INDIRECT($F$1&amp;dbP!$D$2&amp;":"&amp;dbP!$D$2),"&lt;="&amp;AO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P335" s="1">
        <f ca="1">SUMIFS(INDIRECT($F$1&amp;$F335&amp;":"&amp;$F335),INDIRECT($F$1&amp;dbP!$D$2&amp;":"&amp;dbP!$D$2),"&gt;="&amp;AP$6,INDIRECT($F$1&amp;dbP!$D$2&amp;":"&amp;dbP!$D$2),"&lt;="&amp;AP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Q335" s="1">
        <f ca="1">SUMIFS(INDIRECT($F$1&amp;$F335&amp;":"&amp;$F335),INDIRECT($F$1&amp;dbP!$D$2&amp;":"&amp;dbP!$D$2),"&gt;="&amp;AQ$6,INDIRECT($F$1&amp;dbP!$D$2&amp;":"&amp;dbP!$D$2),"&lt;="&amp;AQ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R335" s="1">
        <f ca="1">SUMIFS(INDIRECT($F$1&amp;$F335&amp;":"&amp;$F335),INDIRECT($F$1&amp;dbP!$D$2&amp;":"&amp;dbP!$D$2),"&gt;="&amp;AR$6,INDIRECT($F$1&amp;dbP!$D$2&amp;":"&amp;dbP!$D$2),"&lt;="&amp;AR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S335" s="1">
        <f ca="1">SUMIFS(INDIRECT($F$1&amp;$F335&amp;":"&amp;$F335),INDIRECT($F$1&amp;dbP!$D$2&amp;":"&amp;dbP!$D$2),"&gt;="&amp;AS$6,INDIRECT($F$1&amp;dbP!$D$2&amp;":"&amp;dbP!$D$2),"&lt;="&amp;AS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T335" s="1">
        <f ca="1">SUMIFS(INDIRECT($F$1&amp;$F335&amp;":"&amp;$F335),INDIRECT($F$1&amp;dbP!$D$2&amp;":"&amp;dbP!$D$2),"&gt;="&amp;AT$6,INDIRECT($F$1&amp;dbP!$D$2&amp;":"&amp;dbP!$D$2),"&lt;="&amp;AT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U335" s="1">
        <f ca="1">SUMIFS(INDIRECT($F$1&amp;$F335&amp;":"&amp;$F335),INDIRECT($F$1&amp;dbP!$D$2&amp;":"&amp;dbP!$D$2),"&gt;="&amp;AU$6,INDIRECT($F$1&amp;dbP!$D$2&amp;":"&amp;dbP!$D$2),"&lt;="&amp;AU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V335" s="1">
        <f ca="1">SUMIFS(INDIRECT($F$1&amp;$F335&amp;":"&amp;$F335),INDIRECT($F$1&amp;dbP!$D$2&amp;":"&amp;dbP!$D$2),"&gt;="&amp;AV$6,INDIRECT($F$1&amp;dbP!$D$2&amp;":"&amp;dbP!$D$2),"&lt;="&amp;AV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W335" s="1">
        <f ca="1">SUMIFS(INDIRECT($F$1&amp;$F335&amp;":"&amp;$F335),INDIRECT($F$1&amp;dbP!$D$2&amp;":"&amp;dbP!$D$2),"&gt;="&amp;AW$6,INDIRECT($F$1&amp;dbP!$D$2&amp;":"&amp;dbP!$D$2),"&lt;="&amp;AW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X335" s="1">
        <f ca="1">SUMIFS(INDIRECT($F$1&amp;$F335&amp;":"&amp;$F335),INDIRECT($F$1&amp;dbP!$D$2&amp;":"&amp;dbP!$D$2),"&gt;="&amp;AX$6,INDIRECT($F$1&amp;dbP!$D$2&amp;":"&amp;dbP!$D$2),"&lt;="&amp;AX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Y335" s="1">
        <f ca="1">SUMIFS(INDIRECT($F$1&amp;$F335&amp;":"&amp;$F335),INDIRECT($F$1&amp;dbP!$D$2&amp;":"&amp;dbP!$D$2),"&gt;="&amp;AY$6,INDIRECT($F$1&amp;dbP!$D$2&amp;":"&amp;dbP!$D$2),"&lt;="&amp;AY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Z335" s="1">
        <f ca="1">SUMIFS(INDIRECT($F$1&amp;$F335&amp;":"&amp;$F335),INDIRECT($F$1&amp;dbP!$D$2&amp;":"&amp;dbP!$D$2),"&gt;="&amp;AZ$6,INDIRECT($F$1&amp;dbP!$D$2&amp;":"&amp;dbP!$D$2),"&lt;="&amp;AZ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A335" s="1">
        <f ca="1">SUMIFS(INDIRECT($F$1&amp;$F335&amp;":"&amp;$F335),INDIRECT($F$1&amp;dbP!$D$2&amp;":"&amp;dbP!$D$2),"&gt;="&amp;BA$6,INDIRECT($F$1&amp;dbP!$D$2&amp;":"&amp;dbP!$D$2),"&lt;="&amp;BA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B335" s="1">
        <f ca="1">SUMIFS(INDIRECT($F$1&amp;$F335&amp;":"&amp;$F335),INDIRECT($F$1&amp;dbP!$D$2&amp;":"&amp;dbP!$D$2),"&gt;="&amp;BB$6,INDIRECT($F$1&amp;dbP!$D$2&amp;":"&amp;dbP!$D$2),"&lt;="&amp;BB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C335" s="1">
        <f ca="1">SUMIFS(INDIRECT($F$1&amp;$F335&amp;":"&amp;$F335),INDIRECT($F$1&amp;dbP!$D$2&amp;":"&amp;dbP!$D$2),"&gt;="&amp;BC$6,INDIRECT($F$1&amp;dbP!$D$2&amp;":"&amp;dbP!$D$2),"&lt;="&amp;BC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D335" s="1">
        <f ca="1">SUMIFS(INDIRECT($F$1&amp;$F335&amp;":"&amp;$F335),INDIRECT($F$1&amp;dbP!$D$2&amp;":"&amp;dbP!$D$2),"&gt;="&amp;BD$6,INDIRECT($F$1&amp;dbP!$D$2&amp;":"&amp;dbP!$D$2),"&lt;="&amp;BD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E335" s="1">
        <f ca="1">SUMIFS(INDIRECT($F$1&amp;$F335&amp;":"&amp;$F335),INDIRECT($F$1&amp;dbP!$D$2&amp;":"&amp;dbP!$D$2),"&gt;="&amp;BE$6,INDIRECT($F$1&amp;dbP!$D$2&amp;":"&amp;dbP!$D$2),"&lt;="&amp;BE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</row>
    <row r="336" spans="2:57" x14ac:dyDescent="0.3">
      <c r="B336" s="1">
        <f>MAX(B$218:B335)+1</f>
        <v>121</v>
      </c>
      <c r="D336" s="1" t="str">
        <f ca="1">INDIRECT($B$1&amp;Items!T$2&amp;$B336)</f>
        <v>CF(-)</v>
      </c>
      <c r="F336" s="1" t="str">
        <f ca="1">INDIRECT($B$1&amp;Items!P$2&amp;$B336)</f>
        <v>AA</v>
      </c>
      <c r="H336" s="13" t="str">
        <f ca="1">INDIRECT($B$1&amp;Items!M$2&amp;$B336)</f>
        <v>Оплата операционных расходов</v>
      </c>
      <c r="I336" s="13" t="str">
        <f ca="1">IF(INDIRECT($B$1&amp;Items!N$2&amp;$B336)="",H336,INDIRECT($B$1&amp;Items!N$2&amp;$B336))</f>
        <v>Оплата операционных расходов - блок-3</v>
      </c>
      <c r="J336" s="1" t="str">
        <f ca="1">IF(INDIRECT($B$1&amp;Items!O$2&amp;$B336)="",IF(H336&lt;&gt;I336,"  "&amp;I336,I336),"    "&amp;INDIRECT($B$1&amp;Items!O$2&amp;$B336))</f>
        <v xml:space="preserve">    Операционные расходы - 3-15</v>
      </c>
      <c r="S336" s="1">
        <f ca="1">SUM($U336:INDIRECT(ADDRESS(ROW(),SUMIFS($1:$1,$5:$5,MAX($5:$5)))))</f>
        <v>116382.00000000001</v>
      </c>
      <c r="V336" s="1">
        <f ca="1">SUMIFS(INDIRECT($F$1&amp;$F336&amp;":"&amp;$F336),INDIRECT($F$1&amp;dbP!$D$2&amp;":"&amp;dbP!$D$2),"&gt;="&amp;V$6,INDIRECT($F$1&amp;dbP!$D$2&amp;":"&amp;dbP!$D$2),"&lt;="&amp;V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W336" s="1">
        <f ca="1">SUMIFS(INDIRECT($F$1&amp;$F336&amp;":"&amp;$F336),INDIRECT($F$1&amp;dbP!$D$2&amp;":"&amp;dbP!$D$2),"&gt;="&amp;W$6,INDIRECT($F$1&amp;dbP!$D$2&amp;":"&amp;dbP!$D$2),"&lt;="&amp;W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X336" s="1">
        <f ca="1">SUMIFS(INDIRECT($F$1&amp;$F336&amp;":"&amp;$F336),INDIRECT($F$1&amp;dbP!$D$2&amp;":"&amp;dbP!$D$2),"&gt;="&amp;X$6,INDIRECT($F$1&amp;dbP!$D$2&amp;":"&amp;dbP!$D$2),"&lt;="&amp;X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116382.00000000001</v>
      </c>
      <c r="Y336" s="1">
        <f ca="1">SUMIFS(INDIRECT($F$1&amp;$F336&amp;":"&amp;$F336),INDIRECT($F$1&amp;dbP!$D$2&amp;":"&amp;dbP!$D$2),"&gt;="&amp;Y$6,INDIRECT($F$1&amp;dbP!$D$2&amp;":"&amp;dbP!$D$2),"&lt;="&amp;Y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Z336" s="1">
        <f ca="1">SUMIFS(INDIRECT($F$1&amp;$F336&amp;":"&amp;$F336),INDIRECT($F$1&amp;dbP!$D$2&amp;":"&amp;dbP!$D$2),"&gt;="&amp;Z$6,INDIRECT($F$1&amp;dbP!$D$2&amp;":"&amp;dbP!$D$2),"&lt;="&amp;Z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A336" s="1">
        <f ca="1">SUMIFS(INDIRECT($F$1&amp;$F336&amp;":"&amp;$F336),INDIRECT($F$1&amp;dbP!$D$2&amp;":"&amp;dbP!$D$2),"&gt;="&amp;AA$6,INDIRECT($F$1&amp;dbP!$D$2&amp;":"&amp;dbP!$D$2),"&lt;="&amp;AA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B336" s="1">
        <f ca="1">SUMIFS(INDIRECT($F$1&amp;$F336&amp;":"&amp;$F336),INDIRECT($F$1&amp;dbP!$D$2&amp;":"&amp;dbP!$D$2),"&gt;="&amp;AB$6,INDIRECT($F$1&amp;dbP!$D$2&amp;":"&amp;dbP!$D$2),"&lt;="&amp;AB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C336" s="1">
        <f ca="1">SUMIFS(INDIRECT($F$1&amp;$F336&amp;":"&amp;$F336),INDIRECT($F$1&amp;dbP!$D$2&amp;":"&amp;dbP!$D$2),"&gt;="&amp;AC$6,INDIRECT($F$1&amp;dbP!$D$2&amp;":"&amp;dbP!$D$2),"&lt;="&amp;AC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D336" s="1">
        <f ca="1">SUMIFS(INDIRECT($F$1&amp;$F336&amp;":"&amp;$F336),INDIRECT($F$1&amp;dbP!$D$2&amp;":"&amp;dbP!$D$2),"&gt;="&amp;AD$6,INDIRECT($F$1&amp;dbP!$D$2&amp;":"&amp;dbP!$D$2),"&lt;="&amp;AD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E336" s="1">
        <f ca="1">SUMIFS(INDIRECT($F$1&amp;$F336&amp;":"&amp;$F336),INDIRECT($F$1&amp;dbP!$D$2&amp;":"&amp;dbP!$D$2),"&gt;="&amp;AE$6,INDIRECT($F$1&amp;dbP!$D$2&amp;":"&amp;dbP!$D$2),"&lt;="&amp;AE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F336" s="1">
        <f ca="1">SUMIFS(INDIRECT($F$1&amp;$F336&amp;":"&amp;$F336),INDIRECT($F$1&amp;dbP!$D$2&amp;":"&amp;dbP!$D$2),"&gt;="&amp;AF$6,INDIRECT($F$1&amp;dbP!$D$2&amp;":"&amp;dbP!$D$2),"&lt;="&amp;AF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G336" s="1">
        <f ca="1">SUMIFS(INDIRECT($F$1&amp;$F336&amp;":"&amp;$F336),INDIRECT($F$1&amp;dbP!$D$2&amp;":"&amp;dbP!$D$2),"&gt;="&amp;AG$6,INDIRECT($F$1&amp;dbP!$D$2&amp;":"&amp;dbP!$D$2),"&lt;="&amp;AG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H336" s="1">
        <f ca="1">SUMIFS(INDIRECT($F$1&amp;$F336&amp;":"&amp;$F336),INDIRECT($F$1&amp;dbP!$D$2&amp;":"&amp;dbP!$D$2),"&gt;="&amp;AH$6,INDIRECT($F$1&amp;dbP!$D$2&amp;":"&amp;dbP!$D$2),"&lt;="&amp;AH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I336" s="1">
        <f ca="1">SUMIFS(INDIRECT($F$1&amp;$F336&amp;":"&amp;$F336),INDIRECT($F$1&amp;dbP!$D$2&amp;":"&amp;dbP!$D$2),"&gt;="&amp;AI$6,INDIRECT($F$1&amp;dbP!$D$2&amp;":"&amp;dbP!$D$2),"&lt;="&amp;AI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J336" s="1">
        <f ca="1">SUMIFS(INDIRECT($F$1&amp;$F336&amp;":"&amp;$F336),INDIRECT($F$1&amp;dbP!$D$2&amp;":"&amp;dbP!$D$2),"&gt;="&amp;AJ$6,INDIRECT($F$1&amp;dbP!$D$2&amp;":"&amp;dbP!$D$2),"&lt;="&amp;AJ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K336" s="1">
        <f ca="1">SUMIFS(INDIRECT($F$1&amp;$F336&amp;":"&amp;$F336),INDIRECT($F$1&amp;dbP!$D$2&amp;":"&amp;dbP!$D$2),"&gt;="&amp;AK$6,INDIRECT($F$1&amp;dbP!$D$2&amp;":"&amp;dbP!$D$2),"&lt;="&amp;AK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L336" s="1">
        <f ca="1">SUMIFS(INDIRECT($F$1&amp;$F336&amp;":"&amp;$F336),INDIRECT($F$1&amp;dbP!$D$2&amp;":"&amp;dbP!$D$2),"&gt;="&amp;AL$6,INDIRECT($F$1&amp;dbP!$D$2&amp;":"&amp;dbP!$D$2),"&lt;="&amp;AL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M336" s="1">
        <f ca="1">SUMIFS(INDIRECT($F$1&amp;$F336&amp;":"&amp;$F336),INDIRECT($F$1&amp;dbP!$D$2&amp;":"&amp;dbP!$D$2),"&gt;="&amp;AM$6,INDIRECT($F$1&amp;dbP!$D$2&amp;":"&amp;dbP!$D$2),"&lt;="&amp;AM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N336" s="1">
        <f ca="1">SUMIFS(INDIRECT($F$1&amp;$F336&amp;":"&amp;$F336),INDIRECT($F$1&amp;dbP!$D$2&amp;":"&amp;dbP!$D$2),"&gt;="&amp;AN$6,INDIRECT($F$1&amp;dbP!$D$2&amp;":"&amp;dbP!$D$2),"&lt;="&amp;AN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O336" s="1">
        <f ca="1">SUMIFS(INDIRECT($F$1&amp;$F336&amp;":"&amp;$F336),INDIRECT($F$1&amp;dbP!$D$2&amp;":"&amp;dbP!$D$2),"&gt;="&amp;AO$6,INDIRECT($F$1&amp;dbP!$D$2&amp;":"&amp;dbP!$D$2),"&lt;="&amp;AO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P336" s="1">
        <f ca="1">SUMIFS(INDIRECT($F$1&amp;$F336&amp;":"&amp;$F336),INDIRECT($F$1&amp;dbP!$D$2&amp;":"&amp;dbP!$D$2),"&gt;="&amp;AP$6,INDIRECT($F$1&amp;dbP!$D$2&amp;":"&amp;dbP!$D$2),"&lt;="&amp;AP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Q336" s="1">
        <f ca="1">SUMIFS(INDIRECT($F$1&amp;$F336&amp;":"&amp;$F336),INDIRECT($F$1&amp;dbP!$D$2&amp;":"&amp;dbP!$D$2),"&gt;="&amp;AQ$6,INDIRECT($F$1&amp;dbP!$D$2&amp;":"&amp;dbP!$D$2),"&lt;="&amp;AQ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R336" s="1">
        <f ca="1">SUMIFS(INDIRECT($F$1&amp;$F336&amp;":"&amp;$F336),INDIRECT($F$1&amp;dbP!$D$2&amp;":"&amp;dbP!$D$2),"&gt;="&amp;AR$6,INDIRECT($F$1&amp;dbP!$D$2&amp;":"&amp;dbP!$D$2),"&lt;="&amp;AR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S336" s="1">
        <f ca="1">SUMIFS(INDIRECT($F$1&amp;$F336&amp;":"&amp;$F336),INDIRECT($F$1&amp;dbP!$D$2&amp;":"&amp;dbP!$D$2),"&gt;="&amp;AS$6,INDIRECT($F$1&amp;dbP!$D$2&amp;":"&amp;dbP!$D$2),"&lt;="&amp;AS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T336" s="1">
        <f ca="1">SUMIFS(INDIRECT($F$1&amp;$F336&amp;":"&amp;$F336),INDIRECT($F$1&amp;dbP!$D$2&amp;":"&amp;dbP!$D$2),"&gt;="&amp;AT$6,INDIRECT($F$1&amp;dbP!$D$2&amp;":"&amp;dbP!$D$2),"&lt;="&amp;AT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U336" s="1">
        <f ca="1">SUMIFS(INDIRECT($F$1&amp;$F336&amp;":"&amp;$F336),INDIRECT($F$1&amp;dbP!$D$2&amp;":"&amp;dbP!$D$2),"&gt;="&amp;AU$6,INDIRECT($F$1&amp;dbP!$D$2&amp;":"&amp;dbP!$D$2),"&lt;="&amp;AU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V336" s="1">
        <f ca="1">SUMIFS(INDIRECT($F$1&amp;$F336&amp;":"&amp;$F336),INDIRECT($F$1&amp;dbP!$D$2&amp;":"&amp;dbP!$D$2),"&gt;="&amp;AV$6,INDIRECT($F$1&amp;dbP!$D$2&amp;":"&amp;dbP!$D$2),"&lt;="&amp;AV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W336" s="1">
        <f ca="1">SUMIFS(INDIRECT($F$1&amp;$F336&amp;":"&amp;$F336),INDIRECT($F$1&amp;dbP!$D$2&amp;":"&amp;dbP!$D$2),"&gt;="&amp;AW$6,INDIRECT($F$1&amp;dbP!$D$2&amp;":"&amp;dbP!$D$2),"&lt;="&amp;AW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X336" s="1">
        <f ca="1">SUMIFS(INDIRECT($F$1&amp;$F336&amp;":"&amp;$F336),INDIRECT($F$1&amp;dbP!$D$2&amp;":"&amp;dbP!$D$2),"&gt;="&amp;AX$6,INDIRECT($F$1&amp;dbP!$D$2&amp;":"&amp;dbP!$D$2),"&lt;="&amp;AX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Y336" s="1">
        <f ca="1">SUMIFS(INDIRECT($F$1&amp;$F336&amp;":"&amp;$F336),INDIRECT($F$1&amp;dbP!$D$2&amp;":"&amp;dbP!$D$2),"&gt;="&amp;AY$6,INDIRECT($F$1&amp;dbP!$D$2&amp;":"&amp;dbP!$D$2),"&lt;="&amp;AY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Z336" s="1">
        <f ca="1">SUMIFS(INDIRECT($F$1&amp;$F336&amp;":"&amp;$F336),INDIRECT($F$1&amp;dbP!$D$2&amp;":"&amp;dbP!$D$2),"&gt;="&amp;AZ$6,INDIRECT($F$1&amp;dbP!$D$2&amp;":"&amp;dbP!$D$2),"&lt;="&amp;AZ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A336" s="1">
        <f ca="1">SUMIFS(INDIRECT($F$1&amp;$F336&amp;":"&amp;$F336),INDIRECT($F$1&amp;dbP!$D$2&amp;":"&amp;dbP!$D$2),"&gt;="&amp;BA$6,INDIRECT($F$1&amp;dbP!$D$2&amp;":"&amp;dbP!$D$2),"&lt;="&amp;BA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B336" s="1">
        <f ca="1">SUMIFS(INDIRECT($F$1&amp;$F336&amp;":"&amp;$F336),INDIRECT($F$1&amp;dbP!$D$2&amp;":"&amp;dbP!$D$2),"&gt;="&amp;BB$6,INDIRECT($F$1&amp;dbP!$D$2&amp;":"&amp;dbP!$D$2),"&lt;="&amp;BB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C336" s="1">
        <f ca="1">SUMIFS(INDIRECT($F$1&amp;$F336&amp;":"&amp;$F336),INDIRECT($F$1&amp;dbP!$D$2&amp;":"&amp;dbP!$D$2),"&gt;="&amp;BC$6,INDIRECT($F$1&amp;dbP!$D$2&amp;":"&amp;dbP!$D$2),"&lt;="&amp;BC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D336" s="1">
        <f ca="1">SUMIFS(INDIRECT($F$1&amp;$F336&amp;":"&amp;$F336),INDIRECT($F$1&amp;dbP!$D$2&amp;":"&amp;dbP!$D$2),"&gt;="&amp;BD$6,INDIRECT($F$1&amp;dbP!$D$2&amp;":"&amp;dbP!$D$2),"&lt;="&amp;BD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E336" s="1">
        <f ca="1">SUMIFS(INDIRECT($F$1&amp;$F336&amp;":"&amp;$F336),INDIRECT($F$1&amp;dbP!$D$2&amp;":"&amp;dbP!$D$2),"&gt;="&amp;BE$6,INDIRECT($F$1&amp;dbP!$D$2&amp;":"&amp;dbP!$D$2),"&lt;="&amp;BE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</row>
    <row r="337" spans="2:57" x14ac:dyDescent="0.3">
      <c r="B337" s="1">
        <f>MAX(B$218:B336)+1</f>
        <v>122</v>
      </c>
      <c r="D337" s="1" t="str">
        <f ca="1">INDIRECT($B$1&amp;Items!T$2&amp;$B337)</f>
        <v>CF(-)</v>
      </c>
      <c r="F337" s="1" t="str">
        <f ca="1">INDIRECT($B$1&amp;Items!P$2&amp;$B337)</f>
        <v>AA</v>
      </c>
      <c r="H337" s="13" t="str">
        <f ca="1">INDIRECT($B$1&amp;Items!M$2&amp;$B337)</f>
        <v>Оплата операционных расходов</v>
      </c>
      <c r="I337" s="13" t="str">
        <f ca="1">IF(INDIRECT($B$1&amp;Items!N$2&amp;$B337)="",H337,INDIRECT($B$1&amp;Items!N$2&amp;$B337))</f>
        <v>Оплата операционных расходов - блок-3</v>
      </c>
      <c r="J337" s="1" t="str">
        <f ca="1">IF(INDIRECT($B$1&amp;Items!O$2&amp;$B337)="",IF(H337&lt;&gt;I337,"  "&amp;I337,I337),"    "&amp;INDIRECT($B$1&amp;Items!O$2&amp;$B337))</f>
        <v xml:space="preserve">    Операционные расходы - 3-16</v>
      </c>
      <c r="S337" s="1">
        <f ca="1">SUM($U337:INDIRECT(ADDRESS(ROW(),SUMIFS($1:$1,$5:$5,MAX($5:$5)))))</f>
        <v>90469.894000000015</v>
      </c>
      <c r="V337" s="1">
        <f ca="1">SUMIFS(INDIRECT($F$1&amp;$F337&amp;":"&amp;$F337),INDIRECT($F$1&amp;dbP!$D$2&amp;":"&amp;dbP!$D$2),"&gt;="&amp;V$6,INDIRECT($F$1&amp;dbP!$D$2&amp;":"&amp;dbP!$D$2),"&lt;="&amp;V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W337" s="1">
        <f ca="1">SUMIFS(INDIRECT($F$1&amp;$F337&amp;":"&amp;$F337),INDIRECT($F$1&amp;dbP!$D$2&amp;":"&amp;dbP!$D$2),"&gt;="&amp;W$6,INDIRECT($F$1&amp;dbP!$D$2&amp;":"&amp;dbP!$D$2),"&lt;="&amp;W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90469.894000000015</v>
      </c>
      <c r="X337" s="1">
        <f ca="1">SUMIFS(INDIRECT($F$1&amp;$F337&amp;":"&amp;$F337),INDIRECT($F$1&amp;dbP!$D$2&amp;":"&amp;dbP!$D$2),"&gt;="&amp;X$6,INDIRECT($F$1&amp;dbP!$D$2&amp;":"&amp;dbP!$D$2),"&lt;="&amp;X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Y337" s="1">
        <f ca="1">SUMIFS(INDIRECT($F$1&amp;$F337&amp;":"&amp;$F337),INDIRECT($F$1&amp;dbP!$D$2&amp;":"&amp;dbP!$D$2),"&gt;="&amp;Y$6,INDIRECT($F$1&amp;dbP!$D$2&amp;":"&amp;dbP!$D$2),"&lt;="&amp;Y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Z337" s="1">
        <f ca="1">SUMIFS(INDIRECT($F$1&amp;$F337&amp;":"&amp;$F337),INDIRECT($F$1&amp;dbP!$D$2&amp;":"&amp;dbP!$D$2),"&gt;="&amp;Z$6,INDIRECT($F$1&amp;dbP!$D$2&amp;":"&amp;dbP!$D$2),"&lt;="&amp;Z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A337" s="1">
        <f ca="1">SUMIFS(INDIRECT($F$1&amp;$F337&amp;":"&amp;$F337),INDIRECT($F$1&amp;dbP!$D$2&amp;":"&amp;dbP!$D$2),"&gt;="&amp;AA$6,INDIRECT($F$1&amp;dbP!$D$2&amp;":"&amp;dbP!$D$2),"&lt;="&amp;AA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B337" s="1">
        <f ca="1">SUMIFS(INDIRECT($F$1&amp;$F337&amp;":"&amp;$F337),INDIRECT($F$1&amp;dbP!$D$2&amp;":"&amp;dbP!$D$2),"&gt;="&amp;AB$6,INDIRECT($F$1&amp;dbP!$D$2&amp;":"&amp;dbP!$D$2),"&lt;="&amp;AB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C337" s="1">
        <f ca="1">SUMIFS(INDIRECT($F$1&amp;$F337&amp;":"&amp;$F337),INDIRECT($F$1&amp;dbP!$D$2&amp;":"&amp;dbP!$D$2),"&gt;="&amp;AC$6,INDIRECT($F$1&amp;dbP!$D$2&amp;":"&amp;dbP!$D$2),"&lt;="&amp;AC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D337" s="1">
        <f ca="1">SUMIFS(INDIRECT($F$1&amp;$F337&amp;":"&amp;$F337),INDIRECT($F$1&amp;dbP!$D$2&amp;":"&amp;dbP!$D$2),"&gt;="&amp;AD$6,INDIRECT($F$1&amp;dbP!$D$2&amp;":"&amp;dbP!$D$2),"&lt;="&amp;AD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E337" s="1">
        <f ca="1">SUMIFS(INDIRECT($F$1&amp;$F337&amp;":"&amp;$F337),INDIRECT($F$1&amp;dbP!$D$2&amp;":"&amp;dbP!$D$2),"&gt;="&amp;AE$6,INDIRECT($F$1&amp;dbP!$D$2&amp;":"&amp;dbP!$D$2),"&lt;="&amp;AE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F337" s="1">
        <f ca="1">SUMIFS(INDIRECT($F$1&amp;$F337&amp;":"&amp;$F337),INDIRECT($F$1&amp;dbP!$D$2&amp;":"&amp;dbP!$D$2),"&gt;="&amp;AF$6,INDIRECT($F$1&amp;dbP!$D$2&amp;":"&amp;dbP!$D$2),"&lt;="&amp;AF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G337" s="1">
        <f ca="1">SUMIFS(INDIRECT($F$1&amp;$F337&amp;":"&amp;$F337),INDIRECT($F$1&amp;dbP!$D$2&amp;":"&amp;dbP!$D$2),"&gt;="&amp;AG$6,INDIRECT($F$1&amp;dbP!$D$2&amp;":"&amp;dbP!$D$2),"&lt;="&amp;AG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H337" s="1">
        <f ca="1">SUMIFS(INDIRECT($F$1&amp;$F337&amp;":"&amp;$F337),INDIRECT($F$1&amp;dbP!$D$2&amp;":"&amp;dbP!$D$2),"&gt;="&amp;AH$6,INDIRECT($F$1&amp;dbP!$D$2&amp;":"&amp;dbP!$D$2),"&lt;="&amp;AH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I337" s="1">
        <f ca="1">SUMIFS(INDIRECT($F$1&amp;$F337&amp;":"&amp;$F337),INDIRECT($F$1&amp;dbP!$D$2&amp;":"&amp;dbP!$D$2),"&gt;="&amp;AI$6,INDIRECT($F$1&amp;dbP!$D$2&amp;":"&amp;dbP!$D$2),"&lt;="&amp;AI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J337" s="1">
        <f ca="1">SUMIFS(INDIRECT($F$1&amp;$F337&amp;":"&amp;$F337),INDIRECT($F$1&amp;dbP!$D$2&amp;":"&amp;dbP!$D$2),"&gt;="&amp;AJ$6,INDIRECT($F$1&amp;dbP!$D$2&amp;":"&amp;dbP!$D$2),"&lt;="&amp;AJ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K337" s="1">
        <f ca="1">SUMIFS(INDIRECT($F$1&amp;$F337&amp;":"&amp;$F337),INDIRECT($F$1&amp;dbP!$D$2&amp;":"&amp;dbP!$D$2),"&gt;="&amp;AK$6,INDIRECT($F$1&amp;dbP!$D$2&amp;":"&amp;dbP!$D$2),"&lt;="&amp;AK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L337" s="1">
        <f ca="1">SUMIFS(INDIRECT($F$1&amp;$F337&amp;":"&amp;$F337),INDIRECT($F$1&amp;dbP!$D$2&amp;":"&amp;dbP!$D$2),"&gt;="&amp;AL$6,INDIRECT($F$1&amp;dbP!$D$2&amp;":"&amp;dbP!$D$2),"&lt;="&amp;AL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M337" s="1">
        <f ca="1">SUMIFS(INDIRECT($F$1&amp;$F337&amp;":"&amp;$F337),INDIRECT($F$1&amp;dbP!$D$2&amp;":"&amp;dbP!$D$2),"&gt;="&amp;AM$6,INDIRECT($F$1&amp;dbP!$D$2&amp;":"&amp;dbP!$D$2),"&lt;="&amp;AM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N337" s="1">
        <f ca="1">SUMIFS(INDIRECT($F$1&amp;$F337&amp;":"&amp;$F337),INDIRECT($F$1&amp;dbP!$D$2&amp;":"&amp;dbP!$D$2),"&gt;="&amp;AN$6,INDIRECT($F$1&amp;dbP!$D$2&amp;":"&amp;dbP!$D$2),"&lt;="&amp;AN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O337" s="1">
        <f ca="1">SUMIFS(INDIRECT($F$1&amp;$F337&amp;":"&amp;$F337),INDIRECT($F$1&amp;dbP!$D$2&amp;":"&amp;dbP!$D$2),"&gt;="&amp;AO$6,INDIRECT($F$1&amp;dbP!$D$2&amp;":"&amp;dbP!$D$2),"&lt;="&amp;AO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P337" s="1">
        <f ca="1">SUMIFS(INDIRECT($F$1&amp;$F337&amp;":"&amp;$F337),INDIRECT($F$1&amp;dbP!$D$2&amp;":"&amp;dbP!$D$2),"&gt;="&amp;AP$6,INDIRECT($F$1&amp;dbP!$D$2&amp;":"&amp;dbP!$D$2),"&lt;="&amp;AP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Q337" s="1">
        <f ca="1">SUMIFS(INDIRECT($F$1&amp;$F337&amp;":"&amp;$F337),INDIRECT($F$1&amp;dbP!$D$2&amp;":"&amp;dbP!$D$2),"&gt;="&amp;AQ$6,INDIRECT($F$1&amp;dbP!$D$2&amp;":"&amp;dbP!$D$2),"&lt;="&amp;AQ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R337" s="1">
        <f ca="1">SUMIFS(INDIRECT($F$1&amp;$F337&amp;":"&amp;$F337),INDIRECT($F$1&amp;dbP!$D$2&amp;":"&amp;dbP!$D$2),"&gt;="&amp;AR$6,INDIRECT($F$1&amp;dbP!$D$2&amp;":"&amp;dbP!$D$2),"&lt;="&amp;AR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S337" s="1">
        <f ca="1">SUMIFS(INDIRECT($F$1&amp;$F337&amp;":"&amp;$F337),INDIRECT($F$1&amp;dbP!$D$2&amp;":"&amp;dbP!$D$2),"&gt;="&amp;AS$6,INDIRECT($F$1&amp;dbP!$D$2&amp;":"&amp;dbP!$D$2),"&lt;="&amp;AS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T337" s="1">
        <f ca="1">SUMIFS(INDIRECT($F$1&amp;$F337&amp;":"&amp;$F337),INDIRECT($F$1&amp;dbP!$D$2&amp;":"&amp;dbP!$D$2),"&gt;="&amp;AT$6,INDIRECT($F$1&amp;dbP!$D$2&amp;":"&amp;dbP!$D$2),"&lt;="&amp;AT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U337" s="1">
        <f ca="1">SUMIFS(INDIRECT($F$1&amp;$F337&amp;":"&amp;$F337),INDIRECT($F$1&amp;dbP!$D$2&amp;":"&amp;dbP!$D$2),"&gt;="&amp;AU$6,INDIRECT($F$1&amp;dbP!$D$2&amp;":"&amp;dbP!$D$2),"&lt;="&amp;AU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V337" s="1">
        <f ca="1">SUMIFS(INDIRECT($F$1&amp;$F337&amp;":"&amp;$F337),INDIRECT($F$1&amp;dbP!$D$2&amp;":"&amp;dbP!$D$2),"&gt;="&amp;AV$6,INDIRECT($F$1&amp;dbP!$D$2&amp;":"&amp;dbP!$D$2),"&lt;="&amp;AV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W337" s="1">
        <f ca="1">SUMIFS(INDIRECT($F$1&amp;$F337&amp;":"&amp;$F337),INDIRECT($F$1&amp;dbP!$D$2&amp;":"&amp;dbP!$D$2),"&gt;="&amp;AW$6,INDIRECT($F$1&amp;dbP!$D$2&amp;":"&amp;dbP!$D$2),"&lt;="&amp;AW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X337" s="1">
        <f ca="1">SUMIFS(INDIRECT($F$1&amp;$F337&amp;":"&amp;$F337),INDIRECT($F$1&amp;dbP!$D$2&amp;":"&amp;dbP!$D$2),"&gt;="&amp;AX$6,INDIRECT($F$1&amp;dbP!$D$2&amp;":"&amp;dbP!$D$2),"&lt;="&amp;AX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Y337" s="1">
        <f ca="1">SUMIFS(INDIRECT($F$1&amp;$F337&amp;":"&amp;$F337),INDIRECT($F$1&amp;dbP!$D$2&amp;":"&amp;dbP!$D$2),"&gt;="&amp;AY$6,INDIRECT($F$1&amp;dbP!$D$2&amp;":"&amp;dbP!$D$2),"&lt;="&amp;AY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Z337" s="1">
        <f ca="1">SUMIFS(INDIRECT($F$1&amp;$F337&amp;":"&amp;$F337),INDIRECT($F$1&amp;dbP!$D$2&amp;":"&amp;dbP!$D$2),"&gt;="&amp;AZ$6,INDIRECT($F$1&amp;dbP!$D$2&amp;":"&amp;dbP!$D$2),"&lt;="&amp;AZ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A337" s="1">
        <f ca="1">SUMIFS(INDIRECT($F$1&amp;$F337&amp;":"&amp;$F337),INDIRECT($F$1&amp;dbP!$D$2&amp;":"&amp;dbP!$D$2),"&gt;="&amp;BA$6,INDIRECT($F$1&amp;dbP!$D$2&amp;":"&amp;dbP!$D$2),"&lt;="&amp;BA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B337" s="1">
        <f ca="1">SUMIFS(INDIRECT($F$1&amp;$F337&amp;":"&amp;$F337),INDIRECT($F$1&amp;dbP!$D$2&amp;":"&amp;dbP!$D$2),"&gt;="&amp;BB$6,INDIRECT($F$1&amp;dbP!$D$2&amp;":"&amp;dbP!$D$2),"&lt;="&amp;BB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C337" s="1">
        <f ca="1">SUMIFS(INDIRECT($F$1&amp;$F337&amp;":"&amp;$F337),INDIRECT($F$1&amp;dbP!$D$2&amp;":"&amp;dbP!$D$2),"&gt;="&amp;BC$6,INDIRECT($F$1&amp;dbP!$D$2&amp;":"&amp;dbP!$D$2),"&lt;="&amp;BC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D337" s="1">
        <f ca="1">SUMIFS(INDIRECT($F$1&amp;$F337&amp;":"&amp;$F337),INDIRECT($F$1&amp;dbP!$D$2&amp;":"&amp;dbP!$D$2),"&gt;="&amp;BD$6,INDIRECT($F$1&amp;dbP!$D$2&amp;":"&amp;dbP!$D$2),"&lt;="&amp;BD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E337" s="1">
        <f ca="1">SUMIFS(INDIRECT($F$1&amp;$F337&amp;":"&amp;$F337),INDIRECT($F$1&amp;dbP!$D$2&amp;":"&amp;dbP!$D$2),"&gt;="&amp;BE$6,INDIRECT($F$1&amp;dbP!$D$2&amp;":"&amp;dbP!$D$2),"&lt;="&amp;BE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</row>
    <row r="338" spans="2:57" x14ac:dyDescent="0.3">
      <c r="B338" s="1">
        <f>MAX(B$218:B337)+1</f>
        <v>123</v>
      </c>
      <c r="D338" s="1" t="str">
        <f ca="1">INDIRECT($B$1&amp;Items!T$2&amp;$B338)</f>
        <v>CF(-)</v>
      </c>
      <c r="F338" s="1" t="str">
        <f ca="1">INDIRECT($B$1&amp;Items!P$2&amp;$B338)</f>
        <v>AA</v>
      </c>
      <c r="H338" s="13" t="str">
        <f ca="1">INDIRECT($B$1&amp;Items!M$2&amp;$B338)</f>
        <v>Оплата операционных расходов</v>
      </c>
      <c r="I338" s="13" t="str">
        <f ca="1">IF(INDIRECT($B$1&amp;Items!N$2&amp;$B338)="",H338,INDIRECT($B$1&amp;Items!N$2&amp;$B338))</f>
        <v>Оплата операционных расходов - блок-3</v>
      </c>
      <c r="J338" s="1" t="str">
        <f ca="1">IF(INDIRECT($B$1&amp;Items!O$2&amp;$B338)="",IF(H338&lt;&gt;I338,"  "&amp;I338,I338),"    "&amp;INDIRECT($B$1&amp;Items!O$2&amp;$B338))</f>
        <v xml:space="preserve">    Операционные расходы - 3-17</v>
      </c>
      <c r="S338" s="1">
        <f ca="1">SUM($U338:INDIRECT(ADDRESS(ROW(),SUMIFS($1:$1,$5:$5,MAX($5:$5)))))</f>
        <v>50123.853000000003</v>
      </c>
      <c r="V338" s="1">
        <f ca="1">SUMIFS(INDIRECT($F$1&amp;$F338&amp;":"&amp;$F338),INDIRECT($F$1&amp;dbP!$D$2&amp;":"&amp;dbP!$D$2),"&gt;="&amp;V$6,INDIRECT($F$1&amp;dbP!$D$2&amp;":"&amp;dbP!$D$2),"&lt;="&amp;V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W338" s="1">
        <f ca="1">SUMIFS(INDIRECT($F$1&amp;$F338&amp;":"&amp;$F338),INDIRECT($F$1&amp;dbP!$D$2&amp;":"&amp;dbP!$D$2),"&gt;="&amp;W$6,INDIRECT($F$1&amp;dbP!$D$2&amp;":"&amp;dbP!$D$2),"&lt;="&amp;W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50123.853000000003</v>
      </c>
      <c r="X338" s="1">
        <f ca="1">SUMIFS(INDIRECT($F$1&amp;$F338&amp;":"&amp;$F338),INDIRECT($F$1&amp;dbP!$D$2&amp;":"&amp;dbP!$D$2),"&gt;="&amp;X$6,INDIRECT($F$1&amp;dbP!$D$2&amp;":"&amp;dbP!$D$2),"&lt;="&amp;X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Y338" s="1">
        <f ca="1">SUMIFS(INDIRECT($F$1&amp;$F338&amp;":"&amp;$F338),INDIRECT($F$1&amp;dbP!$D$2&amp;":"&amp;dbP!$D$2),"&gt;="&amp;Y$6,INDIRECT($F$1&amp;dbP!$D$2&amp;":"&amp;dbP!$D$2),"&lt;="&amp;Y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Z338" s="1">
        <f ca="1">SUMIFS(INDIRECT($F$1&amp;$F338&amp;":"&amp;$F338),INDIRECT($F$1&amp;dbP!$D$2&amp;":"&amp;dbP!$D$2),"&gt;="&amp;Z$6,INDIRECT($F$1&amp;dbP!$D$2&amp;":"&amp;dbP!$D$2),"&lt;="&amp;Z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A338" s="1">
        <f ca="1">SUMIFS(INDIRECT($F$1&amp;$F338&amp;":"&amp;$F338),INDIRECT($F$1&amp;dbP!$D$2&amp;":"&amp;dbP!$D$2),"&gt;="&amp;AA$6,INDIRECT($F$1&amp;dbP!$D$2&amp;":"&amp;dbP!$D$2),"&lt;="&amp;AA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B338" s="1">
        <f ca="1">SUMIFS(INDIRECT($F$1&amp;$F338&amp;":"&amp;$F338),INDIRECT($F$1&amp;dbP!$D$2&amp;":"&amp;dbP!$D$2),"&gt;="&amp;AB$6,INDIRECT($F$1&amp;dbP!$D$2&amp;":"&amp;dbP!$D$2),"&lt;="&amp;AB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C338" s="1">
        <f ca="1">SUMIFS(INDIRECT($F$1&amp;$F338&amp;":"&amp;$F338),INDIRECT($F$1&amp;dbP!$D$2&amp;":"&amp;dbP!$D$2),"&gt;="&amp;AC$6,INDIRECT($F$1&amp;dbP!$D$2&amp;":"&amp;dbP!$D$2),"&lt;="&amp;AC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D338" s="1">
        <f ca="1">SUMIFS(INDIRECT($F$1&amp;$F338&amp;":"&amp;$F338),INDIRECT($F$1&amp;dbP!$D$2&amp;":"&amp;dbP!$D$2),"&gt;="&amp;AD$6,INDIRECT($F$1&amp;dbP!$D$2&amp;":"&amp;dbP!$D$2),"&lt;="&amp;AD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E338" s="1">
        <f ca="1">SUMIFS(INDIRECT($F$1&amp;$F338&amp;":"&amp;$F338),INDIRECT($F$1&amp;dbP!$D$2&amp;":"&amp;dbP!$D$2),"&gt;="&amp;AE$6,INDIRECT($F$1&amp;dbP!$D$2&amp;":"&amp;dbP!$D$2),"&lt;="&amp;AE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F338" s="1">
        <f ca="1">SUMIFS(INDIRECT($F$1&amp;$F338&amp;":"&amp;$F338),INDIRECT($F$1&amp;dbP!$D$2&amp;":"&amp;dbP!$D$2),"&gt;="&amp;AF$6,INDIRECT($F$1&amp;dbP!$D$2&amp;":"&amp;dbP!$D$2),"&lt;="&amp;AF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G338" s="1">
        <f ca="1">SUMIFS(INDIRECT($F$1&amp;$F338&amp;":"&amp;$F338),INDIRECT($F$1&amp;dbP!$D$2&amp;":"&amp;dbP!$D$2),"&gt;="&amp;AG$6,INDIRECT($F$1&amp;dbP!$D$2&amp;":"&amp;dbP!$D$2),"&lt;="&amp;AG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H338" s="1">
        <f ca="1">SUMIFS(INDIRECT($F$1&amp;$F338&amp;":"&amp;$F338),INDIRECT($F$1&amp;dbP!$D$2&amp;":"&amp;dbP!$D$2),"&gt;="&amp;AH$6,INDIRECT($F$1&amp;dbP!$D$2&amp;":"&amp;dbP!$D$2),"&lt;="&amp;AH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I338" s="1">
        <f ca="1">SUMIFS(INDIRECT($F$1&amp;$F338&amp;":"&amp;$F338),INDIRECT($F$1&amp;dbP!$D$2&amp;":"&amp;dbP!$D$2),"&gt;="&amp;AI$6,INDIRECT($F$1&amp;dbP!$D$2&amp;":"&amp;dbP!$D$2),"&lt;="&amp;AI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J338" s="1">
        <f ca="1">SUMIFS(INDIRECT($F$1&amp;$F338&amp;":"&amp;$F338),INDIRECT($F$1&amp;dbP!$D$2&amp;":"&amp;dbP!$D$2),"&gt;="&amp;AJ$6,INDIRECT($F$1&amp;dbP!$D$2&amp;":"&amp;dbP!$D$2),"&lt;="&amp;AJ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K338" s="1">
        <f ca="1">SUMIFS(INDIRECT($F$1&amp;$F338&amp;":"&amp;$F338),INDIRECT($F$1&amp;dbP!$D$2&amp;":"&amp;dbP!$D$2),"&gt;="&amp;AK$6,INDIRECT($F$1&amp;dbP!$D$2&amp;":"&amp;dbP!$D$2),"&lt;="&amp;AK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L338" s="1">
        <f ca="1">SUMIFS(INDIRECT($F$1&amp;$F338&amp;":"&amp;$F338),INDIRECT($F$1&amp;dbP!$D$2&amp;":"&amp;dbP!$D$2),"&gt;="&amp;AL$6,INDIRECT($F$1&amp;dbP!$D$2&amp;":"&amp;dbP!$D$2),"&lt;="&amp;AL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M338" s="1">
        <f ca="1">SUMIFS(INDIRECT($F$1&amp;$F338&amp;":"&amp;$F338),INDIRECT($F$1&amp;dbP!$D$2&amp;":"&amp;dbP!$D$2),"&gt;="&amp;AM$6,INDIRECT($F$1&amp;dbP!$D$2&amp;":"&amp;dbP!$D$2),"&lt;="&amp;AM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N338" s="1">
        <f ca="1">SUMIFS(INDIRECT($F$1&amp;$F338&amp;":"&amp;$F338),INDIRECT($F$1&amp;dbP!$D$2&amp;":"&amp;dbP!$D$2),"&gt;="&amp;AN$6,INDIRECT($F$1&amp;dbP!$D$2&amp;":"&amp;dbP!$D$2),"&lt;="&amp;AN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O338" s="1">
        <f ca="1">SUMIFS(INDIRECT($F$1&amp;$F338&amp;":"&amp;$F338),INDIRECT($F$1&amp;dbP!$D$2&amp;":"&amp;dbP!$D$2),"&gt;="&amp;AO$6,INDIRECT($F$1&amp;dbP!$D$2&amp;":"&amp;dbP!$D$2),"&lt;="&amp;AO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P338" s="1">
        <f ca="1">SUMIFS(INDIRECT($F$1&amp;$F338&amp;":"&amp;$F338),INDIRECT($F$1&amp;dbP!$D$2&amp;":"&amp;dbP!$D$2),"&gt;="&amp;AP$6,INDIRECT($F$1&amp;dbP!$D$2&amp;":"&amp;dbP!$D$2),"&lt;="&amp;AP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Q338" s="1">
        <f ca="1">SUMIFS(INDIRECT($F$1&amp;$F338&amp;":"&amp;$F338),INDIRECT($F$1&amp;dbP!$D$2&amp;":"&amp;dbP!$D$2),"&gt;="&amp;AQ$6,INDIRECT($F$1&amp;dbP!$D$2&amp;":"&amp;dbP!$D$2),"&lt;="&amp;AQ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R338" s="1">
        <f ca="1">SUMIFS(INDIRECT($F$1&amp;$F338&amp;":"&amp;$F338),INDIRECT($F$1&amp;dbP!$D$2&amp;":"&amp;dbP!$D$2),"&gt;="&amp;AR$6,INDIRECT($F$1&amp;dbP!$D$2&amp;":"&amp;dbP!$D$2),"&lt;="&amp;AR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S338" s="1">
        <f ca="1">SUMIFS(INDIRECT($F$1&amp;$F338&amp;":"&amp;$F338),INDIRECT($F$1&amp;dbP!$D$2&amp;":"&amp;dbP!$D$2),"&gt;="&amp;AS$6,INDIRECT($F$1&amp;dbP!$D$2&amp;":"&amp;dbP!$D$2),"&lt;="&amp;AS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T338" s="1">
        <f ca="1">SUMIFS(INDIRECT($F$1&amp;$F338&amp;":"&amp;$F338),INDIRECT($F$1&amp;dbP!$D$2&amp;":"&amp;dbP!$D$2),"&gt;="&amp;AT$6,INDIRECT($F$1&amp;dbP!$D$2&amp;":"&amp;dbP!$D$2),"&lt;="&amp;AT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U338" s="1">
        <f ca="1">SUMIFS(INDIRECT($F$1&amp;$F338&amp;":"&amp;$F338),INDIRECT($F$1&amp;dbP!$D$2&amp;":"&amp;dbP!$D$2),"&gt;="&amp;AU$6,INDIRECT($F$1&amp;dbP!$D$2&amp;":"&amp;dbP!$D$2),"&lt;="&amp;AU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V338" s="1">
        <f ca="1">SUMIFS(INDIRECT($F$1&amp;$F338&amp;":"&amp;$F338),INDIRECT($F$1&amp;dbP!$D$2&amp;":"&amp;dbP!$D$2),"&gt;="&amp;AV$6,INDIRECT($F$1&amp;dbP!$D$2&amp;":"&amp;dbP!$D$2),"&lt;="&amp;AV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W338" s="1">
        <f ca="1">SUMIFS(INDIRECT($F$1&amp;$F338&amp;":"&amp;$F338),INDIRECT($F$1&amp;dbP!$D$2&amp;":"&amp;dbP!$D$2),"&gt;="&amp;AW$6,INDIRECT($F$1&amp;dbP!$D$2&amp;":"&amp;dbP!$D$2),"&lt;="&amp;AW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X338" s="1">
        <f ca="1">SUMIFS(INDIRECT($F$1&amp;$F338&amp;":"&amp;$F338),INDIRECT($F$1&amp;dbP!$D$2&amp;":"&amp;dbP!$D$2),"&gt;="&amp;AX$6,INDIRECT($F$1&amp;dbP!$D$2&amp;":"&amp;dbP!$D$2),"&lt;="&amp;AX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Y338" s="1">
        <f ca="1">SUMIFS(INDIRECT($F$1&amp;$F338&amp;":"&amp;$F338),INDIRECT($F$1&amp;dbP!$D$2&amp;":"&amp;dbP!$D$2),"&gt;="&amp;AY$6,INDIRECT($F$1&amp;dbP!$D$2&amp;":"&amp;dbP!$D$2),"&lt;="&amp;AY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Z338" s="1">
        <f ca="1">SUMIFS(INDIRECT($F$1&amp;$F338&amp;":"&amp;$F338),INDIRECT($F$1&amp;dbP!$D$2&amp;":"&amp;dbP!$D$2),"&gt;="&amp;AZ$6,INDIRECT($F$1&amp;dbP!$D$2&amp;":"&amp;dbP!$D$2),"&lt;="&amp;AZ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A338" s="1">
        <f ca="1">SUMIFS(INDIRECT($F$1&amp;$F338&amp;":"&amp;$F338),INDIRECT($F$1&amp;dbP!$D$2&amp;":"&amp;dbP!$D$2),"&gt;="&amp;BA$6,INDIRECT($F$1&amp;dbP!$D$2&amp;":"&amp;dbP!$D$2),"&lt;="&amp;BA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B338" s="1">
        <f ca="1">SUMIFS(INDIRECT($F$1&amp;$F338&amp;":"&amp;$F338),INDIRECT($F$1&amp;dbP!$D$2&amp;":"&amp;dbP!$D$2),"&gt;="&amp;BB$6,INDIRECT($F$1&amp;dbP!$D$2&amp;":"&amp;dbP!$D$2),"&lt;="&amp;BB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C338" s="1">
        <f ca="1">SUMIFS(INDIRECT($F$1&amp;$F338&amp;":"&amp;$F338),INDIRECT($F$1&amp;dbP!$D$2&amp;":"&amp;dbP!$D$2),"&gt;="&amp;BC$6,INDIRECT($F$1&amp;dbP!$D$2&amp;":"&amp;dbP!$D$2),"&lt;="&amp;BC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D338" s="1">
        <f ca="1">SUMIFS(INDIRECT($F$1&amp;$F338&amp;":"&amp;$F338),INDIRECT($F$1&amp;dbP!$D$2&amp;":"&amp;dbP!$D$2),"&gt;="&amp;BD$6,INDIRECT($F$1&amp;dbP!$D$2&amp;":"&amp;dbP!$D$2),"&lt;="&amp;BD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E338" s="1">
        <f ca="1">SUMIFS(INDIRECT($F$1&amp;$F338&amp;":"&amp;$F338),INDIRECT($F$1&amp;dbP!$D$2&amp;":"&amp;dbP!$D$2),"&gt;="&amp;BE$6,INDIRECT($F$1&amp;dbP!$D$2&amp;":"&amp;dbP!$D$2),"&lt;="&amp;BE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</row>
    <row r="339" spans="2:57" x14ac:dyDescent="0.3">
      <c r="B339" s="1">
        <f>MAX(B$218:B338)+1</f>
        <v>124</v>
      </c>
      <c r="D339" s="1">
        <f ca="1">INDIRECT($B$1&amp;Items!T$2&amp;$B339)</f>
        <v>0</v>
      </c>
      <c r="F339" s="1" t="str">
        <f ca="1">INDIRECT($B$1&amp;Items!P$2&amp;$B339)</f>
        <v>AA</v>
      </c>
      <c r="H339" s="13" t="str">
        <f ca="1">INDIRECT($B$1&amp;Items!M$2&amp;$B339)</f>
        <v>Оплата операционных расходов</v>
      </c>
      <c r="I339" s="13" t="str">
        <f ca="1">IF(INDIRECT($B$1&amp;Items!N$2&amp;$B339)="",H339,INDIRECT($B$1&amp;Items!N$2&amp;$B339))</f>
        <v>Оплата операционных расходов - блок-4</v>
      </c>
      <c r="J339" s="1" t="str">
        <f ca="1">IF(INDIRECT($B$1&amp;Items!O$2&amp;$B339)="",IF(H339&lt;&gt;I339,"  "&amp;I339,I339),"    "&amp;INDIRECT($B$1&amp;Items!O$2&amp;$B339))</f>
        <v xml:space="preserve">  Оплата операционных расходов - блок-4</v>
      </c>
      <c r="S339" s="1">
        <f ca="1">SUM($U339:INDIRECT(ADDRESS(ROW(),SUMIFS($1:$1,$5:$5,MAX($5:$5)))))</f>
        <v>1470255.4404740899</v>
      </c>
      <c r="V339" s="1">
        <f ca="1">SUMIFS(INDIRECT($F$1&amp;$F339&amp;":"&amp;$F339),INDIRECT($F$1&amp;dbP!$D$2&amp;":"&amp;dbP!$D$2),"&gt;="&amp;V$6,INDIRECT($F$1&amp;dbP!$D$2&amp;":"&amp;dbP!$D$2),"&lt;="&amp;V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W339" s="1">
        <f ca="1">SUMIFS(INDIRECT($F$1&amp;$F339&amp;":"&amp;$F339),INDIRECT($F$1&amp;dbP!$D$2&amp;":"&amp;dbP!$D$2),"&gt;="&amp;W$6,INDIRECT($F$1&amp;dbP!$D$2&amp;":"&amp;dbP!$D$2),"&lt;="&amp;W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X339" s="1">
        <f ca="1">SUMIFS(INDIRECT($F$1&amp;$F339&amp;":"&amp;$F339),INDIRECT($F$1&amp;dbP!$D$2&amp;":"&amp;dbP!$D$2),"&gt;="&amp;X$6,INDIRECT($F$1&amp;dbP!$D$2&amp;":"&amp;dbP!$D$2),"&lt;="&amp;X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Y339" s="1">
        <f ca="1">SUMIFS(INDIRECT($F$1&amp;$F339&amp;":"&amp;$F339),INDIRECT($F$1&amp;dbP!$D$2&amp;":"&amp;dbP!$D$2),"&gt;="&amp;Y$6,INDIRECT($F$1&amp;dbP!$D$2&amp;":"&amp;dbP!$D$2),"&lt;="&amp;Y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558110.8233403</v>
      </c>
      <c r="Z339" s="1">
        <f ca="1">SUMIFS(INDIRECT($F$1&amp;$F339&amp;":"&amp;$F339),INDIRECT($F$1&amp;dbP!$D$2&amp;":"&amp;dbP!$D$2),"&gt;="&amp;Z$6,INDIRECT($F$1&amp;dbP!$D$2&amp;":"&amp;dbP!$D$2),"&lt;="&amp;Z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421194.09784296999</v>
      </c>
      <c r="AA339" s="1">
        <f ca="1">SUMIFS(INDIRECT($F$1&amp;$F339&amp;":"&amp;$F339),INDIRECT($F$1&amp;dbP!$D$2&amp;":"&amp;dbP!$D$2),"&gt;="&amp;AA$6,INDIRECT($F$1&amp;dbP!$D$2&amp;":"&amp;dbP!$D$2),"&lt;="&amp;AA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354151.69949082006</v>
      </c>
      <c r="AB339" s="1">
        <f ca="1">SUMIFS(INDIRECT($F$1&amp;$F339&amp;":"&amp;$F339),INDIRECT($F$1&amp;dbP!$D$2&amp;":"&amp;dbP!$D$2),"&gt;="&amp;AB$6,INDIRECT($F$1&amp;dbP!$D$2&amp;":"&amp;dbP!$D$2),"&lt;="&amp;AB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136798.81980000003</v>
      </c>
      <c r="AC339" s="1">
        <f ca="1">SUMIFS(INDIRECT($F$1&amp;$F339&amp;":"&amp;$F339),INDIRECT($F$1&amp;dbP!$D$2&amp;":"&amp;dbP!$D$2),"&gt;="&amp;AC$6,INDIRECT($F$1&amp;dbP!$D$2&amp;":"&amp;dbP!$D$2),"&lt;="&amp;AC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D339" s="1">
        <f ca="1">SUMIFS(INDIRECT($F$1&amp;$F339&amp;":"&amp;$F339),INDIRECT($F$1&amp;dbP!$D$2&amp;":"&amp;dbP!$D$2),"&gt;="&amp;AD$6,INDIRECT($F$1&amp;dbP!$D$2&amp;":"&amp;dbP!$D$2),"&lt;="&amp;AD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E339" s="1">
        <f ca="1">SUMIFS(INDIRECT($F$1&amp;$F339&amp;":"&amp;$F339),INDIRECT($F$1&amp;dbP!$D$2&amp;":"&amp;dbP!$D$2),"&gt;="&amp;AE$6,INDIRECT($F$1&amp;dbP!$D$2&amp;":"&amp;dbP!$D$2),"&lt;="&amp;AE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F339" s="1">
        <f ca="1">SUMIFS(INDIRECT($F$1&amp;$F339&amp;":"&amp;$F339),INDIRECT($F$1&amp;dbP!$D$2&amp;":"&amp;dbP!$D$2),"&gt;="&amp;AF$6,INDIRECT($F$1&amp;dbP!$D$2&amp;":"&amp;dbP!$D$2),"&lt;="&amp;AF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G339" s="1">
        <f ca="1">SUMIFS(INDIRECT($F$1&amp;$F339&amp;":"&amp;$F339),INDIRECT($F$1&amp;dbP!$D$2&amp;":"&amp;dbP!$D$2),"&gt;="&amp;AG$6,INDIRECT($F$1&amp;dbP!$D$2&amp;":"&amp;dbP!$D$2),"&lt;="&amp;AG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H339" s="1">
        <f ca="1">SUMIFS(INDIRECT($F$1&amp;$F339&amp;":"&amp;$F339),INDIRECT($F$1&amp;dbP!$D$2&amp;":"&amp;dbP!$D$2),"&gt;="&amp;AH$6,INDIRECT($F$1&amp;dbP!$D$2&amp;":"&amp;dbP!$D$2),"&lt;="&amp;AH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I339" s="1">
        <f ca="1">SUMIFS(INDIRECT($F$1&amp;$F339&amp;":"&amp;$F339),INDIRECT($F$1&amp;dbP!$D$2&amp;":"&amp;dbP!$D$2),"&gt;="&amp;AI$6,INDIRECT($F$1&amp;dbP!$D$2&amp;":"&amp;dbP!$D$2),"&lt;="&amp;AI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J339" s="1">
        <f ca="1">SUMIFS(INDIRECT($F$1&amp;$F339&amp;":"&amp;$F339),INDIRECT($F$1&amp;dbP!$D$2&amp;":"&amp;dbP!$D$2),"&gt;="&amp;AJ$6,INDIRECT($F$1&amp;dbP!$D$2&amp;":"&amp;dbP!$D$2),"&lt;="&amp;AJ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K339" s="1">
        <f ca="1">SUMIFS(INDIRECT($F$1&amp;$F339&amp;":"&amp;$F339),INDIRECT($F$1&amp;dbP!$D$2&amp;":"&amp;dbP!$D$2),"&gt;="&amp;AK$6,INDIRECT($F$1&amp;dbP!$D$2&amp;":"&amp;dbP!$D$2),"&lt;="&amp;AK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L339" s="1">
        <f ca="1">SUMIFS(INDIRECT($F$1&amp;$F339&amp;":"&amp;$F339),INDIRECT($F$1&amp;dbP!$D$2&amp;":"&amp;dbP!$D$2),"&gt;="&amp;AL$6,INDIRECT($F$1&amp;dbP!$D$2&amp;":"&amp;dbP!$D$2),"&lt;="&amp;AL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M339" s="1">
        <f ca="1">SUMIFS(INDIRECT($F$1&amp;$F339&amp;":"&amp;$F339),INDIRECT($F$1&amp;dbP!$D$2&amp;":"&amp;dbP!$D$2),"&gt;="&amp;AM$6,INDIRECT($F$1&amp;dbP!$D$2&amp;":"&amp;dbP!$D$2),"&lt;="&amp;AM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N339" s="1">
        <f ca="1">SUMIFS(INDIRECT($F$1&amp;$F339&amp;":"&amp;$F339),INDIRECT($F$1&amp;dbP!$D$2&amp;":"&amp;dbP!$D$2),"&gt;="&amp;AN$6,INDIRECT($F$1&amp;dbP!$D$2&amp;":"&amp;dbP!$D$2),"&lt;="&amp;AN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O339" s="1">
        <f ca="1">SUMIFS(INDIRECT($F$1&amp;$F339&amp;":"&amp;$F339),INDIRECT($F$1&amp;dbP!$D$2&amp;":"&amp;dbP!$D$2),"&gt;="&amp;AO$6,INDIRECT($F$1&amp;dbP!$D$2&amp;":"&amp;dbP!$D$2),"&lt;="&amp;AO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P339" s="1">
        <f ca="1">SUMIFS(INDIRECT($F$1&amp;$F339&amp;":"&amp;$F339),INDIRECT($F$1&amp;dbP!$D$2&amp;":"&amp;dbP!$D$2),"&gt;="&amp;AP$6,INDIRECT($F$1&amp;dbP!$D$2&amp;":"&amp;dbP!$D$2),"&lt;="&amp;AP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Q339" s="1">
        <f ca="1">SUMIFS(INDIRECT($F$1&amp;$F339&amp;":"&amp;$F339),INDIRECT($F$1&amp;dbP!$D$2&amp;":"&amp;dbP!$D$2),"&gt;="&amp;AQ$6,INDIRECT($F$1&amp;dbP!$D$2&amp;":"&amp;dbP!$D$2),"&lt;="&amp;AQ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R339" s="1">
        <f ca="1">SUMIFS(INDIRECT($F$1&amp;$F339&amp;":"&amp;$F339),INDIRECT($F$1&amp;dbP!$D$2&amp;":"&amp;dbP!$D$2),"&gt;="&amp;AR$6,INDIRECT($F$1&amp;dbP!$D$2&amp;":"&amp;dbP!$D$2),"&lt;="&amp;AR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S339" s="1">
        <f ca="1">SUMIFS(INDIRECT($F$1&amp;$F339&amp;":"&amp;$F339),INDIRECT($F$1&amp;dbP!$D$2&amp;":"&amp;dbP!$D$2),"&gt;="&amp;AS$6,INDIRECT($F$1&amp;dbP!$D$2&amp;":"&amp;dbP!$D$2),"&lt;="&amp;AS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T339" s="1">
        <f ca="1">SUMIFS(INDIRECT($F$1&amp;$F339&amp;":"&amp;$F339),INDIRECT($F$1&amp;dbP!$D$2&amp;":"&amp;dbP!$D$2),"&gt;="&amp;AT$6,INDIRECT($F$1&amp;dbP!$D$2&amp;":"&amp;dbP!$D$2),"&lt;="&amp;AT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U339" s="1">
        <f ca="1">SUMIFS(INDIRECT($F$1&amp;$F339&amp;":"&amp;$F339),INDIRECT($F$1&amp;dbP!$D$2&amp;":"&amp;dbP!$D$2),"&gt;="&amp;AU$6,INDIRECT($F$1&amp;dbP!$D$2&amp;":"&amp;dbP!$D$2),"&lt;="&amp;AU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V339" s="1">
        <f ca="1">SUMIFS(INDIRECT($F$1&amp;$F339&amp;":"&amp;$F339),INDIRECT($F$1&amp;dbP!$D$2&amp;":"&amp;dbP!$D$2),"&gt;="&amp;AV$6,INDIRECT($F$1&amp;dbP!$D$2&amp;":"&amp;dbP!$D$2),"&lt;="&amp;AV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W339" s="1">
        <f ca="1">SUMIFS(INDIRECT($F$1&amp;$F339&amp;":"&amp;$F339),INDIRECT($F$1&amp;dbP!$D$2&amp;":"&amp;dbP!$D$2),"&gt;="&amp;AW$6,INDIRECT($F$1&amp;dbP!$D$2&amp;":"&amp;dbP!$D$2),"&lt;="&amp;AW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X339" s="1">
        <f ca="1">SUMIFS(INDIRECT($F$1&amp;$F339&amp;":"&amp;$F339),INDIRECT($F$1&amp;dbP!$D$2&amp;":"&amp;dbP!$D$2),"&gt;="&amp;AX$6,INDIRECT($F$1&amp;dbP!$D$2&amp;":"&amp;dbP!$D$2),"&lt;="&amp;AX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Y339" s="1">
        <f ca="1">SUMIFS(INDIRECT($F$1&amp;$F339&amp;":"&amp;$F339),INDIRECT($F$1&amp;dbP!$D$2&amp;":"&amp;dbP!$D$2),"&gt;="&amp;AY$6,INDIRECT($F$1&amp;dbP!$D$2&amp;":"&amp;dbP!$D$2),"&lt;="&amp;AY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Z339" s="1">
        <f ca="1">SUMIFS(INDIRECT($F$1&amp;$F339&amp;":"&amp;$F339),INDIRECT($F$1&amp;dbP!$D$2&amp;":"&amp;dbP!$D$2),"&gt;="&amp;AZ$6,INDIRECT($F$1&amp;dbP!$D$2&amp;":"&amp;dbP!$D$2),"&lt;="&amp;AZ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A339" s="1">
        <f ca="1">SUMIFS(INDIRECT($F$1&amp;$F339&amp;":"&amp;$F339),INDIRECT($F$1&amp;dbP!$D$2&amp;":"&amp;dbP!$D$2),"&gt;="&amp;BA$6,INDIRECT($F$1&amp;dbP!$D$2&amp;":"&amp;dbP!$D$2),"&lt;="&amp;BA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B339" s="1">
        <f ca="1">SUMIFS(INDIRECT($F$1&amp;$F339&amp;":"&amp;$F339),INDIRECT($F$1&amp;dbP!$D$2&amp;":"&amp;dbP!$D$2),"&gt;="&amp;BB$6,INDIRECT($F$1&amp;dbP!$D$2&amp;":"&amp;dbP!$D$2),"&lt;="&amp;BB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C339" s="1">
        <f ca="1">SUMIFS(INDIRECT($F$1&amp;$F339&amp;":"&amp;$F339),INDIRECT($F$1&amp;dbP!$D$2&amp;":"&amp;dbP!$D$2),"&gt;="&amp;BC$6,INDIRECT($F$1&amp;dbP!$D$2&amp;":"&amp;dbP!$D$2),"&lt;="&amp;BC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D339" s="1">
        <f ca="1">SUMIFS(INDIRECT($F$1&amp;$F339&amp;":"&amp;$F339),INDIRECT($F$1&amp;dbP!$D$2&amp;":"&amp;dbP!$D$2),"&gt;="&amp;BD$6,INDIRECT($F$1&amp;dbP!$D$2&amp;":"&amp;dbP!$D$2),"&lt;="&amp;BD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E339" s="1">
        <f ca="1">SUMIFS(INDIRECT($F$1&amp;$F339&amp;":"&amp;$F339),INDIRECT($F$1&amp;dbP!$D$2&amp;":"&amp;dbP!$D$2),"&gt;="&amp;BE$6,INDIRECT($F$1&amp;dbP!$D$2&amp;":"&amp;dbP!$D$2),"&lt;="&amp;BE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</row>
    <row r="340" spans="2:57" x14ac:dyDescent="0.3">
      <c r="B340" s="1">
        <f>MAX(B$218:B339)+1</f>
        <v>125</v>
      </c>
      <c r="D340" s="1" t="str">
        <f ca="1">INDIRECT($B$1&amp;Items!T$2&amp;$B340)</f>
        <v>CF(-)</v>
      </c>
      <c r="F340" s="1" t="str">
        <f ca="1">INDIRECT($B$1&amp;Items!P$2&amp;$B340)</f>
        <v>AA</v>
      </c>
      <c r="H340" s="13" t="str">
        <f ca="1">INDIRECT($B$1&amp;Items!M$2&amp;$B340)</f>
        <v>Оплата операционных расходов</v>
      </c>
      <c r="I340" s="13" t="str">
        <f ca="1">IF(INDIRECT($B$1&amp;Items!N$2&amp;$B340)="",H340,INDIRECT($B$1&amp;Items!N$2&amp;$B340))</f>
        <v>Оплата операционных расходов - блок-4</v>
      </c>
      <c r="J340" s="1" t="str">
        <f ca="1">IF(INDIRECT($B$1&amp;Items!O$2&amp;$B340)="",IF(H340&lt;&gt;I340,"  "&amp;I340,I340),"    "&amp;INDIRECT($B$1&amp;Items!O$2&amp;$B340))</f>
        <v xml:space="preserve">    Операционные расходы - 4-1</v>
      </c>
      <c r="S340" s="1">
        <f ca="1">SUM($U340:INDIRECT(ADDRESS(ROW(),SUMIFS($1:$1,$5:$5,MAX($5:$5)))))</f>
        <v>258784.75529999999</v>
      </c>
      <c r="V340" s="1">
        <f ca="1">SUMIFS(INDIRECT($F$1&amp;$F340&amp;":"&amp;$F340),INDIRECT($F$1&amp;dbP!$D$2&amp;":"&amp;dbP!$D$2),"&gt;="&amp;V$6,INDIRECT($F$1&amp;dbP!$D$2&amp;":"&amp;dbP!$D$2),"&lt;="&amp;V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W340" s="1">
        <f ca="1">SUMIFS(INDIRECT($F$1&amp;$F340&amp;":"&amp;$F340),INDIRECT($F$1&amp;dbP!$D$2&amp;":"&amp;dbP!$D$2),"&gt;="&amp;W$6,INDIRECT($F$1&amp;dbP!$D$2&amp;":"&amp;dbP!$D$2),"&lt;="&amp;W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X340" s="1">
        <f ca="1">SUMIFS(INDIRECT($F$1&amp;$F340&amp;":"&amp;$F340),INDIRECT($F$1&amp;dbP!$D$2&amp;":"&amp;dbP!$D$2),"&gt;="&amp;X$6,INDIRECT($F$1&amp;dbP!$D$2&amp;":"&amp;dbP!$D$2),"&lt;="&amp;X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Y340" s="1">
        <f ca="1">SUMIFS(INDIRECT($F$1&amp;$F340&amp;":"&amp;$F340),INDIRECT($F$1&amp;dbP!$D$2&amp;":"&amp;dbP!$D$2),"&gt;="&amp;Y$6,INDIRECT($F$1&amp;dbP!$D$2&amp;":"&amp;dbP!$D$2),"&lt;="&amp;Y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258784.75529999999</v>
      </c>
      <c r="Z340" s="1">
        <f ca="1">SUMIFS(INDIRECT($F$1&amp;$F340&amp;":"&amp;$F340),INDIRECT($F$1&amp;dbP!$D$2&amp;":"&amp;dbP!$D$2),"&gt;="&amp;Z$6,INDIRECT($F$1&amp;dbP!$D$2&amp;":"&amp;dbP!$D$2),"&lt;="&amp;Z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A340" s="1">
        <f ca="1">SUMIFS(INDIRECT($F$1&amp;$F340&amp;":"&amp;$F340),INDIRECT($F$1&amp;dbP!$D$2&amp;":"&amp;dbP!$D$2),"&gt;="&amp;AA$6,INDIRECT($F$1&amp;dbP!$D$2&amp;":"&amp;dbP!$D$2),"&lt;="&amp;AA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B340" s="1">
        <f ca="1">SUMIFS(INDIRECT($F$1&amp;$F340&amp;":"&amp;$F340),INDIRECT($F$1&amp;dbP!$D$2&amp;":"&amp;dbP!$D$2),"&gt;="&amp;AB$6,INDIRECT($F$1&amp;dbP!$D$2&amp;":"&amp;dbP!$D$2),"&lt;="&amp;AB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C340" s="1">
        <f ca="1">SUMIFS(INDIRECT($F$1&amp;$F340&amp;":"&amp;$F340),INDIRECT($F$1&amp;dbP!$D$2&amp;":"&amp;dbP!$D$2),"&gt;="&amp;AC$6,INDIRECT($F$1&amp;dbP!$D$2&amp;":"&amp;dbP!$D$2),"&lt;="&amp;AC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D340" s="1">
        <f ca="1">SUMIFS(INDIRECT($F$1&amp;$F340&amp;":"&amp;$F340),INDIRECT($F$1&amp;dbP!$D$2&amp;":"&amp;dbP!$D$2),"&gt;="&amp;AD$6,INDIRECT($F$1&amp;dbP!$D$2&amp;":"&amp;dbP!$D$2),"&lt;="&amp;AD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E340" s="1">
        <f ca="1">SUMIFS(INDIRECT($F$1&amp;$F340&amp;":"&amp;$F340),INDIRECT($F$1&amp;dbP!$D$2&amp;":"&amp;dbP!$D$2),"&gt;="&amp;AE$6,INDIRECT($F$1&amp;dbP!$D$2&amp;":"&amp;dbP!$D$2),"&lt;="&amp;AE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F340" s="1">
        <f ca="1">SUMIFS(INDIRECT($F$1&amp;$F340&amp;":"&amp;$F340),INDIRECT($F$1&amp;dbP!$D$2&amp;":"&amp;dbP!$D$2),"&gt;="&amp;AF$6,INDIRECT($F$1&amp;dbP!$D$2&amp;":"&amp;dbP!$D$2),"&lt;="&amp;AF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G340" s="1">
        <f ca="1">SUMIFS(INDIRECT($F$1&amp;$F340&amp;":"&amp;$F340),INDIRECT($F$1&amp;dbP!$D$2&amp;":"&amp;dbP!$D$2),"&gt;="&amp;AG$6,INDIRECT($F$1&amp;dbP!$D$2&amp;":"&amp;dbP!$D$2),"&lt;="&amp;AG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H340" s="1">
        <f ca="1">SUMIFS(INDIRECT($F$1&amp;$F340&amp;":"&amp;$F340),INDIRECT($F$1&amp;dbP!$D$2&amp;":"&amp;dbP!$D$2),"&gt;="&amp;AH$6,INDIRECT($F$1&amp;dbP!$D$2&amp;":"&amp;dbP!$D$2),"&lt;="&amp;AH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I340" s="1">
        <f ca="1">SUMIFS(INDIRECT($F$1&amp;$F340&amp;":"&amp;$F340),INDIRECT($F$1&amp;dbP!$D$2&amp;":"&amp;dbP!$D$2),"&gt;="&amp;AI$6,INDIRECT($F$1&amp;dbP!$D$2&amp;":"&amp;dbP!$D$2),"&lt;="&amp;AI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J340" s="1">
        <f ca="1">SUMIFS(INDIRECT($F$1&amp;$F340&amp;":"&amp;$F340),INDIRECT($F$1&amp;dbP!$D$2&amp;":"&amp;dbP!$D$2),"&gt;="&amp;AJ$6,INDIRECT($F$1&amp;dbP!$D$2&amp;":"&amp;dbP!$D$2),"&lt;="&amp;AJ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K340" s="1">
        <f ca="1">SUMIFS(INDIRECT($F$1&amp;$F340&amp;":"&amp;$F340),INDIRECT($F$1&amp;dbP!$D$2&amp;":"&amp;dbP!$D$2),"&gt;="&amp;AK$6,INDIRECT($F$1&amp;dbP!$D$2&amp;":"&amp;dbP!$D$2),"&lt;="&amp;AK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L340" s="1">
        <f ca="1">SUMIFS(INDIRECT($F$1&amp;$F340&amp;":"&amp;$F340),INDIRECT($F$1&amp;dbP!$D$2&amp;":"&amp;dbP!$D$2),"&gt;="&amp;AL$6,INDIRECT($F$1&amp;dbP!$D$2&amp;":"&amp;dbP!$D$2),"&lt;="&amp;AL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M340" s="1">
        <f ca="1">SUMIFS(INDIRECT($F$1&amp;$F340&amp;":"&amp;$F340),INDIRECT($F$1&amp;dbP!$D$2&amp;":"&amp;dbP!$D$2),"&gt;="&amp;AM$6,INDIRECT($F$1&amp;dbP!$D$2&amp;":"&amp;dbP!$D$2),"&lt;="&amp;AM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N340" s="1">
        <f ca="1">SUMIFS(INDIRECT($F$1&amp;$F340&amp;":"&amp;$F340),INDIRECT($F$1&amp;dbP!$D$2&amp;":"&amp;dbP!$D$2),"&gt;="&amp;AN$6,INDIRECT($F$1&amp;dbP!$D$2&amp;":"&amp;dbP!$D$2),"&lt;="&amp;AN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O340" s="1">
        <f ca="1">SUMIFS(INDIRECT($F$1&amp;$F340&amp;":"&amp;$F340),INDIRECT($F$1&amp;dbP!$D$2&amp;":"&amp;dbP!$D$2),"&gt;="&amp;AO$6,INDIRECT($F$1&amp;dbP!$D$2&amp;":"&amp;dbP!$D$2),"&lt;="&amp;AO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P340" s="1">
        <f ca="1">SUMIFS(INDIRECT($F$1&amp;$F340&amp;":"&amp;$F340),INDIRECT($F$1&amp;dbP!$D$2&amp;":"&amp;dbP!$D$2),"&gt;="&amp;AP$6,INDIRECT($F$1&amp;dbP!$D$2&amp;":"&amp;dbP!$D$2),"&lt;="&amp;AP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Q340" s="1">
        <f ca="1">SUMIFS(INDIRECT($F$1&amp;$F340&amp;":"&amp;$F340),INDIRECT($F$1&amp;dbP!$D$2&amp;":"&amp;dbP!$D$2),"&gt;="&amp;AQ$6,INDIRECT($F$1&amp;dbP!$D$2&amp;":"&amp;dbP!$D$2),"&lt;="&amp;AQ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R340" s="1">
        <f ca="1">SUMIFS(INDIRECT($F$1&amp;$F340&amp;":"&amp;$F340),INDIRECT($F$1&amp;dbP!$D$2&amp;":"&amp;dbP!$D$2),"&gt;="&amp;AR$6,INDIRECT($F$1&amp;dbP!$D$2&amp;":"&amp;dbP!$D$2),"&lt;="&amp;AR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S340" s="1">
        <f ca="1">SUMIFS(INDIRECT($F$1&amp;$F340&amp;":"&amp;$F340),INDIRECT($F$1&amp;dbP!$D$2&amp;":"&amp;dbP!$D$2),"&gt;="&amp;AS$6,INDIRECT($F$1&amp;dbP!$D$2&amp;":"&amp;dbP!$D$2),"&lt;="&amp;AS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T340" s="1">
        <f ca="1">SUMIFS(INDIRECT($F$1&amp;$F340&amp;":"&amp;$F340),INDIRECT($F$1&amp;dbP!$D$2&amp;":"&amp;dbP!$D$2),"&gt;="&amp;AT$6,INDIRECT($F$1&amp;dbP!$D$2&amp;":"&amp;dbP!$D$2),"&lt;="&amp;AT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U340" s="1">
        <f ca="1">SUMIFS(INDIRECT($F$1&amp;$F340&amp;":"&amp;$F340),INDIRECT($F$1&amp;dbP!$D$2&amp;":"&amp;dbP!$D$2),"&gt;="&amp;AU$6,INDIRECT($F$1&amp;dbP!$D$2&amp;":"&amp;dbP!$D$2),"&lt;="&amp;AU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V340" s="1">
        <f ca="1">SUMIFS(INDIRECT($F$1&amp;$F340&amp;":"&amp;$F340),INDIRECT($F$1&amp;dbP!$D$2&amp;":"&amp;dbP!$D$2),"&gt;="&amp;AV$6,INDIRECT($F$1&amp;dbP!$D$2&amp;":"&amp;dbP!$D$2),"&lt;="&amp;AV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W340" s="1">
        <f ca="1">SUMIFS(INDIRECT($F$1&amp;$F340&amp;":"&amp;$F340),INDIRECT($F$1&amp;dbP!$D$2&amp;":"&amp;dbP!$D$2),"&gt;="&amp;AW$6,INDIRECT($F$1&amp;dbP!$D$2&amp;":"&amp;dbP!$D$2),"&lt;="&amp;AW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X340" s="1">
        <f ca="1">SUMIFS(INDIRECT($F$1&amp;$F340&amp;":"&amp;$F340),INDIRECT($F$1&amp;dbP!$D$2&amp;":"&amp;dbP!$D$2),"&gt;="&amp;AX$6,INDIRECT($F$1&amp;dbP!$D$2&amp;":"&amp;dbP!$D$2),"&lt;="&amp;AX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Y340" s="1">
        <f ca="1">SUMIFS(INDIRECT($F$1&amp;$F340&amp;":"&amp;$F340),INDIRECT($F$1&amp;dbP!$D$2&amp;":"&amp;dbP!$D$2),"&gt;="&amp;AY$6,INDIRECT($F$1&amp;dbP!$D$2&amp;":"&amp;dbP!$D$2),"&lt;="&amp;AY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Z340" s="1">
        <f ca="1">SUMIFS(INDIRECT($F$1&amp;$F340&amp;":"&amp;$F340),INDIRECT($F$1&amp;dbP!$D$2&amp;":"&amp;dbP!$D$2),"&gt;="&amp;AZ$6,INDIRECT($F$1&amp;dbP!$D$2&amp;":"&amp;dbP!$D$2),"&lt;="&amp;AZ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A340" s="1">
        <f ca="1">SUMIFS(INDIRECT($F$1&amp;$F340&amp;":"&amp;$F340),INDIRECT($F$1&amp;dbP!$D$2&amp;":"&amp;dbP!$D$2),"&gt;="&amp;BA$6,INDIRECT($F$1&amp;dbP!$D$2&amp;":"&amp;dbP!$D$2),"&lt;="&amp;BA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B340" s="1">
        <f ca="1">SUMIFS(INDIRECT($F$1&amp;$F340&amp;":"&amp;$F340),INDIRECT($F$1&amp;dbP!$D$2&amp;":"&amp;dbP!$D$2),"&gt;="&amp;BB$6,INDIRECT($F$1&amp;dbP!$D$2&amp;":"&amp;dbP!$D$2),"&lt;="&amp;BB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C340" s="1">
        <f ca="1">SUMIFS(INDIRECT($F$1&amp;$F340&amp;":"&amp;$F340),INDIRECT($F$1&amp;dbP!$D$2&amp;":"&amp;dbP!$D$2),"&gt;="&amp;BC$6,INDIRECT($F$1&amp;dbP!$D$2&amp;":"&amp;dbP!$D$2),"&lt;="&amp;BC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D340" s="1">
        <f ca="1">SUMIFS(INDIRECT($F$1&amp;$F340&amp;":"&amp;$F340),INDIRECT($F$1&amp;dbP!$D$2&amp;":"&amp;dbP!$D$2),"&gt;="&amp;BD$6,INDIRECT($F$1&amp;dbP!$D$2&amp;":"&amp;dbP!$D$2),"&lt;="&amp;BD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E340" s="1">
        <f ca="1">SUMIFS(INDIRECT($F$1&amp;$F340&amp;":"&amp;$F340),INDIRECT($F$1&amp;dbP!$D$2&amp;":"&amp;dbP!$D$2),"&gt;="&amp;BE$6,INDIRECT($F$1&amp;dbP!$D$2&amp;":"&amp;dbP!$D$2),"&lt;="&amp;BE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</row>
    <row r="341" spans="2:57" x14ac:dyDescent="0.3">
      <c r="B341" s="1">
        <f>MAX(B$218:B340)+1</f>
        <v>126</v>
      </c>
      <c r="D341" s="1" t="str">
        <f ca="1">INDIRECT($B$1&amp;Items!T$2&amp;$B341)</f>
        <v>CF(-)</v>
      </c>
      <c r="F341" s="1" t="str">
        <f ca="1">INDIRECT($B$1&amp;Items!P$2&amp;$B341)</f>
        <v>AA</v>
      </c>
      <c r="H341" s="13" t="str">
        <f ca="1">INDIRECT($B$1&amp;Items!M$2&amp;$B341)</f>
        <v>Оплата операционных расходов</v>
      </c>
      <c r="I341" s="13" t="str">
        <f ca="1">IF(INDIRECT($B$1&amp;Items!N$2&amp;$B341)="",H341,INDIRECT($B$1&amp;Items!N$2&amp;$B341))</f>
        <v>Оплата операционных расходов - блок-4</v>
      </c>
      <c r="J341" s="1" t="str">
        <f ca="1">IF(INDIRECT($B$1&amp;Items!O$2&amp;$B341)="",IF(H341&lt;&gt;I341,"  "&amp;I341,I341),"    "&amp;INDIRECT($B$1&amp;Items!O$2&amp;$B341))</f>
        <v xml:space="preserve">    Операционные расходы - 4-2</v>
      </c>
      <c r="S341" s="1">
        <f ca="1">SUM($U341:INDIRECT(ADDRESS(ROW(),SUMIFS($1:$1,$5:$5,MAX($5:$5)))))</f>
        <v>136940.70180000001</v>
      </c>
      <c r="V341" s="1">
        <f ca="1">SUMIFS(INDIRECT($F$1&amp;$F341&amp;":"&amp;$F341),INDIRECT($F$1&amp;dbP!$D$2&amp;":"&amp;dbP!$D$2),"&gt;="&amp;V$6,INDIRECT($F$1&amp;dbP!$D$2&amp;":"&amp;dbP!$D$2),"&lt;="&amp;V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W341" s="1">
        <f ca="1">SUMIFS(INDIRECT($F$1&amp;$F341&amp;":"&amp;$F341),INDIRECT($F$1&amp;dbP!$D$2&amp;":"&amp;dbP!$D$2),"&gt;="&amp;W$6,INDIRECT($F$1&amp;dbP!$D$2&amp;":"&amp;dbP!$D$2),"&lt;="&amp;W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X341" s="1">
        <f ca="1">SUMIFS(INDIRECT($F$1&amp;$F341&amp;":"&amp;$F341),INDIRECT($F$1&amp;dbP!$D$2&amp;":"&amp;dbP!$D$2),"&gt;="&amp;X$6,INDIRECT($F$1&amp;dbP!$D$2&amp;":"&amp;dbP!$D$2),"&lt;="&amp;X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Y341" s="1">
        <f ca="1">SUMIFS(INDIRECT($F$1&amp;$F341&amp;":"&amp;$F341),INDIRECT($F$1&amp;dbP!$D$2&amp;":"&amp;dbP!$D$2),"&gt;="&amp;Y$6,INDIRECT($F$1&amp;dbP!$D$2&amp;":"&amp;dbP!$D$2),"&lt;="&amp;Y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136940.70180000001</v>
      </c>
      <c r="Z341" s="1">
        <f ca="1">SUMIFS(INDIRECT($F$1&amp;$F341&amp;":"&amp;$F341),INDIRECT($F$1&amp;dbP!$D$2&amp;":"&amp;dbP!$D$2),"&gt;="&amp;Z$6,INDIRECT($F$1&amp;dbP!$D$2&amp;":"&amp;dbP!$D$2),"&lt;="&amp;Z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A341" s="1">
        <f ca="1">SUMIFS(INDIRECT($F$1&amp;$F341&amp;":"&amp;$F341),INDIRECT($F$1&amp;dbP!$D$2&amp;":"&amp;dbP!$D$2),"&gt;="&amp;AA$6,INDIRECT($F$1&amp;dbP!$D$2&amp;":"&amp;dbP!$D$2),"&lt;="&amp;AA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B341" s="1">
        <f ca="1">SUMIFS(INDIRECT($F$1&amp;$F341&amp;":"&amp;$F341),INDIRECT($F$1&amp;dbP!$D$2&amp;":"&amp;dbP!$D$2),"&gt;="&amp;AB$6,INDIRECT($F$1&amp;dbP!$D$2&amp;":"&amp;dbP!$D$2),"&lt;="&amp;AB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C341" s="1">
        <f ca="1">SUMIFS(INDIRECT($F$1&amp;$F341&amp;":"&amp;$F341),INDIRECT($F$1&amp;dbP!$D$2&amp;":"&amp;dbP!$D$2),"&gt;="&amp;AC$6,INDIRECT($F$1&amp;dbP!$D$2&amp;":"&amp;dbP!$D$2),"&lt;="&amp;AC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D341" s="1">
        <f ca="1">SUMIFS(INDIRECT($F$1&amp;$F341&amp;":"&amp;$F341),INDIRECT($F$1&amp;dbP!$D$2&amp;":"&amp;dbP!$D$2),"&gt;="&amp;AD$6,INDIRECT($F$1&amp;dbP!$D$2&amp;":"&amp;dbP!$D$2),"&lt;="&amp;AD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E341" s="1">
        <f ca="1">SUMIFS(INDIRECT($F$1&amp;$F341&amp;":"&amp;$F341),INDIRECT($F$1&amp;dbP!$D$2&amp;":"&amp;dbP!$D$2),"&gt;="&amp;AE$6,INDIRECT($F$1&amp;dbP!$D$2&amp;":"&amp;dbP!$D$2),"&lt;="&amp;AE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F341" s="1">
        <f ca="1">SUMIFS(INDIRECT($F$1&amp;$F341&amp;":"&amp;$F341),INDIRECT($F$1&amp;dbP!$D$2&amp;":"&amp;dbP!$D$2),"&gt;="&amp;AF$6,INDIRECT($F$1&amp;dbP!$D$2&amp;":"&amp;dbP!$D$2),"&lt;="&amp;AF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G341" s="1">
        <f ca="1">SUMIFS(INDIRECT($F$1&amp;$F341&amp;":"&amp;$F341),INDIRECT($F$1&amp;dbP!$D$2&amp;":"&amp;dbP!$D$2),"&gt;="&amp;AG$6,INDIRECT($F$1&amp;dbP!$D$2&amp;":"&amp;dbP!$D$2),"&lt;="&amp;AG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H341" s="1">
        <f ca="1">SUMIFS(INDIRECT($F$1&amp;$F341&amp;":"&amp;$F341),INDIRECT($F$1&amp;dbP!$D$2&amp;":"&amp;dbP!$D$2),"&gt;="&amp;AH$6,INDIRECT($F$1&amp;dbP!$D$2&amp;":"&amp;dbP!$D$2),"&lt;="&amp;AH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I341" s="1">
        <f ca="1">SUMIFS(INDIRECT($F$1&amp;$F341&amp;":"&amp;$F341),INDIRECT($F$1&amp;dbP!$D$2&amp;":"&amp;dbP!$D$2),"&gt;="&amp;AI$6,INDIRECT($F$1&amp;dbP!$D$2&amp;":"&amp;dbP!$D$2),"&lt;="&amp;AI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J341" s="1">
        <f ca="1">SUMIFS(INDIRECT($F$1&amp;$F341&amp;":"&amp;$F341),INDIRECT($F$1&amp;dbP!$D$2&amp;":"&amp;dbP!$D$2),"&gt;="&amp;AJ$6,INDIRECT($F$1&amp;dbP!$D$2&amp;":"&amp;dbP!$D$2),"&lt;="&amp;AJ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K341" s="1">
        <f ca="1">SUMIFS(INDIRECT($F$1&amp;$F341&amp;":"&amp;$F341),INDIRECT($F$1&amp;dbP!$D$2&amp;":"&amp;dbP!$D$2),"&gt;="&amp;AK$6,INDIRECT($F$1&amp;dbP!$D$2&amp;":"&amp;dbP!$D$2),"&lt;="&amp;AK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L341" s="1">
        <f ca="1">SUMIFS(INDIRECT($F$1&amp;$F341&amp;":"&amp;$F341),INDIRECT($F$1&amp;dbP!$D$2&amp;":"&amp;dbP!$D$2),"&gt;="&amp;AL$6,INDIRECT($F$1&amp;dbP!$D$2&amp;":"&amp;dbP!$D$2),"&lt;="&amp;AL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M341" s="1">
        <f ca="1">SUMIFS(INDIRECT($F$1&amp;$F341&amp;":"&amp;$F341),INDIRECT($F$1&amp;dbP!$D$2&amp;":"&amp;dbP!$D$2),"&gt;="&amp;AM$6,INDIRECT($F$1&amp;dbP!$D$2&amp;":"&amp;dbP!$D$2),"&lt;="&amp;AM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N341" s="1">
        <f ca="1">SUMIFS(INDIRECT($F$1&amp;$F341&amp;":"&amp;$F341),INDIRECT($F$1&amp;dbP!$D$2&amp;":"&amp;dbP!$D$2),"&gt;="&amp;AN$6,INDIRECT($F$1&amp;dbP!$D$2&amp;":"&amp;dbP!$D$2),"&lt;="&amp;AN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O341" s="1">
        <f ca="1">SUMIFS(INDIRECT($F$1&amp;$F341&amp;":"&amp;$F341),INDIRECT($F$1&amp;dbP!$D$2&amp;":"&amp;dbP!$D$2),"&gt;="&amp;AO$6,INDIRECT($F$1&amp;dbP!$D$2&amp;":"&amp;dbP!$D$2),"&lt;="&amp;AO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P341" s="1">
        <f ca="1">SUMIFS(INDIRECT($F$1&amp;$F341&amp;":"&amp;$F341),INDIRECT($F$1&amp;dbP!$D$2&amp;":"&amp;dbP!$D$2),"&gt;="&amp;AP$6,INDIRECT($F$1&amp;dbP!$D$2&amp;":"&amp;dbP!$D$2),"&lt;="&amp;AP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Q341" s="1">
        <f ca="1">SUMIFS(INDIRECT($F$1&amp;$F341&amp;":"&amp;$F341),INDIRECT($F$1&amp;dbP!$D$2&amp;":"&amp;dbP!$D$2),"&gt;="&amp;AQ$6,INDIRECT($F$1&amp;dbP!$D$2&amp;":"&amp;dbP!$D$2),"&lt;="&amp;AQ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R341" s="1">
        <f ca="1">SUMIFS(INDIRECT($F$1&amp;$F341&amp;":"&amp;$F341),INDIRECT($F$1&amp;dbP!$D$2&amp;":"&amp;dbP!$D$2),"&gt;="&amp;AR$6,INDIRECT($F$1&amp;dbP!$D$2&amp;":"&amp;dbP!$D$2),"&lt;="&amp;AR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S341" s="1">
        <f ca="1">SUMIFS(INDIRECT($F$1&amp;$F341&amp;":"&amp;$F341),INDIRECT($F$1&amp;dbP!$D$2&amp;":"&amp;dbP!$D$2),"&gt;="&amp;AS$6,INDIRECT($F$1&amp;dbP!$D$2&amp;":"&amp;dbP!$D$2),"&lt;="&amp;AS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T341" s="1">
        <f ca="1">SUMIFS(INDIRECT($F$1&amp;$F341&amp;":"&amp;$F341),INDIRECT($F$1&amp;dbP!$D$2&amp;":"&amp;dbP!$D$2),"&gt;="&amp;AT$6,INDIRECT($F$1&amp;dbP!$D$2&amp;":"&amp;dbP!$D$2),"&lt;="&amp;AT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U341" s="1">
        <f ca="1">SUMIFS(INDIRECT($F$1&amp;$F341&amp;":"&amp;$F341),INDIRECT($F$1&amp;dbP!$D$2&amp;":"&amp;dbP!$D$2),"&gt;="&amp;AU$6,INDIRECT($F$1&amp;dbP!$D$2&amp;":"&amp;dbP!$D$2),"&lt;="&amp;AU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V341" s="1">
        <f ca="1">SUMIFS(INDIRECT($F$1&amp;$F341&amp;":"&amp;$F341),INDIRECT($F$1&amp;dbP!$D$2&amp;":"&amp;dbP!$D$2),"&gt;="&amp;AV$6,INDIRECT($F$1&amp;dbP!$D$2&amp;":"&amp;dbP!$D$2),"&lt;="&amp;AV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W341" s="1">
        <f ca="1">SUMIFS(INDIRECT($F$1&amp;$F341&amp;":"&amp;$F341),INDIRECT($F$1&amp;dbP!$D$2&amp;":"&amp;dbP!$D$2),"&gt;="&amp;AW$6,INDIRECT($F$1&amp;dbP!$D$2&amp;":"&amp;dbP!$D$2),"&lt;="&amp;AW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X341" s="1">
        <f ca="1">SUMIFS(INDIRECT($F$1&amp;$F341&amp;":"&amp;$F341),INDIRECT($F$1&amp;dbP!$D$2&amp;":"&amp;dbP!$D$2),"&gt;="&amp;AX$6,INDIRECT($F$1&amp;dbP!$D$2&amp;":"&amp;dbP!$D$2),"&lt;="&amp;AX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Y341" s="1">
        <f ca="1">SUMIFS(INDIRECT($F$1&amp;$F341&amp;":"&amp;$F341),INDIRECT($F$1&amp;dbP!$D$2&amp;":"&amp;dbP!$D$2),"&gt;="&amp;AY$6,INDIRECT($F$1&amp;dbP!$D$2&amp;":"&amp;dbP!$D$2),"&lt;="&amp;AY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AZ341" s="1">
        <f ca="1">SUMIFS(INDIRECT($F$1&amp;$F341&amp;":"&amp;$F341),INDIRECT($F$1&amp;dbP!$D$2&amp;":"&amp;dbP!$D$2),"&gt;="&amp;AZ$6,INDIRECT($F$1&amp;dbP!$D$2&amp;":"&amp;dbP!$D$2),"&lt;="&amp;AZ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BA341" s="1">
        <f ca="1">SUMIFS(INDIRECT($F$1&amp;$F341&amp;":"&amp;$F341),INDIRECT($F$1&amp;dbP!$D$2&amp;":"&amp;dbP!$D$2),"&gt;="&amp;BA$6,INDIRECT($F$1&amp;dbP!$D$2&amp;":"&amp;dbP!$D$2),"&lt;="&amp;BA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BB341" s="1">
        <f ca="1">SUMIFS(INDIRECT($F$1&amp;$F341&amp;":"&amp;$F341),INDIRECT($F$1&amp;dbP!$D$2&amp;":"&amp;dbP!$D$2),"&gt;="&amp;BB$6,INDIRECT($F$1&amp;dbP!$D$2&amp;":"&amp;dbP!$D$2),"&lt;="&amp;BB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BC341" s="1">
        <f ca="1">SUMIFS(INDIRECT($F$1&amp;$F341&amp;":"&amp;$F341),INDIRECT($F$1&amp;dbP!$D$2&amp;":"&amp;dbP!$D$2),"&gt;="&amp;BC$6,INDIRECT($F$1&amp;dbP!$D$2&amp;":"&amp;dbP!$D$2),"&lt;="&amp;BC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BD341" s="1">
        <f ca="1">SUMIFS(INDIRECT($F$1&amp;$F341&amp;":"&amp;$F341),INDIRECT($F$1&amp;dbP!$D$2&amp;":"&amp;dbP!$D$2),"&gt;="&amp;BD$6,INDIRECT($F$1&amp;dbP!$D$2&amp;":"&amp;dbP!$D$2),"&lt;="&amp;BD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  <c r="BE341" s="1">
        <f ca="1">SUMIFS(INDIRECT($F$1&amp;$F341&amp;":"&amp;$F341),INDIRECT($F$1&amp;dbP!$D$2&amp;":"&amp;dbP!$D$2),"&gt;="&amp;BE$6,INDIRECT($F$1&amp;dbP!$D$2&amp;":"&amp;dbP!$D$2),"&lt;="&amp;BE$7,INDIRECT($F$1&amp;dbP!$O$2&amp;":"&amp;dbP!$O$2),$H341,INDIRECT($F$1&amp;dbP!$P$2&amp;":"&amp;dbP!$P$2),IF($I341=$J341,"*",$I341),INDIRECT($F$1&amp;dbP!$Q$2&amp;":"&amp;dbP!$Q$2),IF(OR($I341=$J341,"  "&amp;$I341=$J341),"*",RIGHT($J341,LEN($J341)-4)),INDIRECT($F$1&amp;dbP!$AC$2&amp;":"&amp;dbP!$AC$2),RepP!$J$3)</f>
        <v>0</v>
      </c>
    </row>
    <row r="342" spans="2:57" x14ac:dyDescent="0.3">
      <c r="B342" s="1">
        <f>MAX(B$218:B341)+1</f>
        <v>127</v>
      </c>
      <c r="D342" s="1" t="str">
        <f ca="1">INDIRECT($B$1&amp;Items!T$2&amp;$B342)</f>
        <v>CF(-)</v>
      </c>
      <c r="F342" s="1" t="str">
        <f ca="1">INDIRECT($B$1&amp;Items!P$2&amp;$B342)</f>
        <v>AA</v>
      </c>
      <c r="H342" s="13" t="str">
        <f ca="1">INDIRECT($B$1&amp;Items!M$2&amp;$B342)</f>
        <v>Оплата операционных расходов</v>
      </c>
      <c r="I342" s="13" t="str">
        <f ca="1">IF(INDIRECT($B$1&amp;Items!N$2&amp;$B342)="",H342,INDIRECT($B$1&amp;Items!N$2&amp;$B342))</f>
        <v>Оплата операционных расходов - блок-4</v>
      </c>
      <c r="J342" s="1" t="str">
        <f ca="1">IF(INDIRECT($B$1&amp;Items!O$2&amp;$B342)="",IF(H342&lt;&gt;I342,"  "&amp;I342,I342),"    "&amp;INDIRECT($B$1&amp;Items!O$2&amp;$B342))</f>
        <v xml:space="preserve">    Операционные расходы - 4-3</v>
      </c>
      <c r="S342" s="1">
        <f ca="1">SUM($U342:INDIRECT(ADDRESS(ROW(),SUMIFS($1:$1,$5:$5,MAX($5:$5)))))</f>
        <v>104303.4816406</v>
      </c>
      <c r="V342" s="1">
        <f ca="1">SUMIFS(INDIRECT($F$1&amp;$F342&amp;":"&amp;$F342),INDIRECT($F$1&amp;dbP!$D$2&amp;":"&amp;dbP!$D$2),"&gt;="&amp;V$6,INDIRECT($F$1&amp;dbP!$D$2&amp;":"&amp;dbP!$D$2),"&lt;="&amp;V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W342" s="1">
        <f ca="1">SUMIFS(INDIRECT($F$1&amp;$F342&amp;":"&amp;$F342),INDIRECT($F$1&amp;dbP!$D$2&amp;":"&amp;dbP!$D$2),"&gt;="&amp;W$6,INDIRECT($F$1&amp;dbP!$D$2&amp;":"&amp;dbP!$D$2),"&lt;="&amp;W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X342" s="1">
        <f ca="1">SUMIFS(INDIRECT($F$1&amp;$F342&amp;":"&amp;$F342),INDIRECT($F$1&amp;dbP!$D$2&amp;":"&amp;dbP!$D$2),"&gt;="&amp;X$6,INDIRECT($F$1&amp;dbP!$D$2&amp;":"&amp;dbP!$D$2),"&lt;="&amp;X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Y342" s="1">
        <f ca="1">SUMIFS(INDIRECT($F$1&amp;$F342&amp;":"&amp;$F342),INDIRECT($F$1&amp;dbP!$D$2&amp;":"&amp;dbP!$D$2),"&gt;="&amp;Y$6,INDIRECT($F$1&amp;dbP!$D$2&amp;":"&amp;dbP!$D$2),"&lt;="&amp;Y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104303.4816406</v>
      </c>
      <c r="Z342" s="1">
        <f ca="1">SUMIFS(INDIRECT($F$1&amp;$F342&amp;":"&amp;$F342),INDIRECT($F$1&amp;dbP!$D$2&amp;":"&amp;dbP!$D$2),"&gt;="&amp;Z$6,INDIRECT($F$1&amp;dbP!$D$2&amp;":"&amp;dbP!$D$2),"&lt;="&amp;Z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A342" s="1">
        <f ca="1">SUMIFS(INDIRECT($F$1&amp;$F342&amp;":"&amp;$F342),INDIRECT($F$1&amp;dbP!$D$2&amp;":"&amp;dbP!$D$2),"&gt;="&amp;AA$6,INDIRECT($F$1&amp;dbP!$D$2&amp;":"&amp;dbP!$D$2),"&lt;="&amp;AA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B342" s="1">
        <f ca="1">SUMIFS(INDIRECT($F$1&amp;$F342&amp;":"&amp;$F342),INDIRECT($F$1&amp;dbP!$D$2&amp;":"&amp;dbP!$D$2),"&gt;="&amp;AB$6,INDIRECT($F$1&amp;dbP!$D$2&amp;":"&amp;dbP!$D$2),"&lt;="&amp;AB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C342" s="1">
        <f ca="1">SUMIFS(INDIRECT($F$1&amp;$F342&amp;":"&amp;$F342),INDIRECT($F$1&amp;dbP!$D$2&amp;":"&amp;dbP!$D$2),"&gt;="&amp;AC$6,INDIRECT($F$1&amp;dbP!$D$2&amp;":"&amp;dbP!$D$2),"&lt;="&amp;AC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D342" s="1">
        <f ca="1">SUMIFS(INDIRECT($F$1&amp;$F342&amp;":"&amp;$F342),INDIRECT($F$1&amp;dbP!$D$2&amp;":"&amp;dbP!$D$2),"&gt;="&amp;AD$6,INDIRECT($F$1&amp;dbP!$D$2&amp;":"&amp;dbP!$D$2),"&lt;="&amp;AD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E342" s="1">
        <f ca="1">SUMIFS(INDIRECT($F$1&amp;$F342&amp;":"&amp;$F342),INDIRECT($F$1&amp;dbP!$D$2&amp;":"&amp;dbP!$D$2),"&gt;="&amp;AE$6,INDIRECT($F$1&amp;dbP!$D$2&amp;":"&amp;dbP!$D$2),"&lt;="&amp;AE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F342" s="1">
        <f ca="1">SUMIFS(INDIRECT($F$1&amp;$F342&amp;":"&amp;$F342),INDIRECT($F$1&amp;dbP!$D$2&amp;":"&amp;dbP!$D$2),"&gt;="&amp;AF$6,INDIRECT($F$1&amp;dbP!$D$2&amp;":"&amp;dbP!$D$2),"&lt;="&amp;AF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G342" s="1">
        <f ca="1">SUMIFS(INDIRECT($F$1&amp;$F342&amp;":"&amp;$F342),INDIRECT($F$1&amp;dbP!$D$2&amp;":"&amp;dbP!$D$2),"&gt;="&amp;AG$6,INDIRECT($F$1&amp;dbP!$D$2&amp;":"&amp;dbP!$D$2),"&lt;="&amp;AG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H342" s="1">
        <f ca="1">SUMIFS(INDIRECT($F$1&amp;$F342&amp;":"&amp;$F342),INDIRECT($F$1&amp;dbP!$D$2&amp;":"&amp;dbP!$D$2),"&gt;="&amp;AH$6,INDIRECT($F$1&amp;dbP!$D$2&amp;":"&amp;dbP!$D$2),"&lt;="&amp;AH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I342" s="1">
        <f ca="1">SUMIFS(INDIRECT($F$1&amp;$F342&amp;":"&amp;$F342),INDIRECT($F$1&amp;dbP!$D$2&amp;":"&amp;dbP!$D$2),"&gt;="&amp;AI$6,INDIRECT($F$1&amp;dbP!$D$2&amp;":"&amp;dbP!$D$2),"&lt;="&amp;AI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J342" s="1">
        <f ca="1">SUMIFS(INDIRECT($F$1&amp;$F342&amp;":"&amp;$F342),INDIRECT($F$1&amp;dbP!$D$2&amp;":"&amp;dbP!$D$2),"&gt;="&amp;AJ$6,INDIRECT($F$1&amp;dbP!$D$2&amp;":"&amp;dbP!$D$2),"&lt;="&amp;AJ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K342" s="1">
        <f ca="1">SUMIFS(INDIRECT($F$1&amp;$F342&amp;":"&amp;$F342),INDIRECT($F$1&amp;dbP!$D$2&amp;":"&amp;dbP!$D$2),"&gt;="&amp;AK$6,INDIRECT($F$1&amp;dbP!$D$2&amp;":"&amp;dbP!$D$2),"&lt;="&amp;AK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L342" s="1">
        <f ca="1">SUMIFS(INDIRECT($F$1&amp;$F342&amp;":"&amp;$F342),INDIRECT($F$1&amp;dbP!$D$2&amp;":"&amp;dbP!$D$2),"&gt;="&amp;AL$6,INDIRECT($F$1&amp;dbP!$D$2&amp;":"&amp;dbP!$D$2),"&lt;="&amp;AL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M342" s="1">
        <f ca="1">SUMIFS(INDIRECT($F$1&amp;$F342&amp;":"&amp;$F342),INDIRECT($F$1&amp;dbP!$D$2&amp;":"&amp;dbP!$D$2),"&gt;="&amp;AM$6,INDIRECT($F$1&amp;dbP!$D$2&amp;":"&amp;dbP!$D$2),"&lt;="&amp;AM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N342" s="1">
        <f ca="1">SUMIFS(INDIRECT($F$1&amp;$F342&amp;":"&amp;$F342),INDIRECT($F$1&amp;dbP!$D$2&amp;":"&amp;dbP!$D$2),"&gt;="&amp;AN$6,INDIRECT($F$1&amp;dbP!$D$2&amp;":"&amp;dbP!$D$2),"&lt;="&amp;AN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O342" s="1">
        <f ca="1">SUMIFS(INDIRECT($F$1&amp;$F342&amp;":"&amp;$F342),INDIRECT($F$1&amp;dbP!$D$2&amp;":"&amp;dbP!$D$2),"&gt;="&amp;AO$6,INDIRECT($F$1&amp;dbP!$D$2&amp;":"&amp;dbP!$D$2),"&lt;="&amp;AO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P342" s="1">
        <f ca="1">SUMIFS(INDIRECT($F$1&amp;$F342&amp;":"&amp;$F342),INDIRECT($F$1&amp;dbP!$D$2&amp;":"&amp;dbP!$D$2),"&gt;="&amp;AP$6,INDIRECT($F$1&amp;dbP!$D$2&amp;":"&amp;dbP!$D$2),"&lt;="&amp;AP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Q342" s="1">
        <f ca="1">SUMIFS(INDIRECT($F$1&amp;$F342&amp;":"&amp;$F342),INDIRECT($F$1&amp;dbP!$D$2&amp;":"&amp;dbP!$D$2),"&gt;="&amp;AQ$6,INDIRECT($F$1&amp;dbP!$D$2&amp;":"&amp;dbP!$D$2),"&lt;="&amp;AQ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R342" s="1">
        <f ca="1">SUMIFS(INDIRECT($F$1&amp;$F342&amp;":"&amp;$F342),INDIRECT($F$1&amp;dbP!$D$2&amp;":"&amp;dbP!$D$2),"&gt;="&amp;AR$6,INDIRECT($F$1&amp;dbP!$D$2&amp;":"&amp;dbP!$D$2),"&lt;="&amp;AR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S342" s="1">
        <f ca="1">SUMIFS(INDIRECT($F$1&amp;$F342&amp;":"&amp;$F342),INDIRECT($F$1&amp;dbP!$D$2&amp;":"&amp;dbP!$D$2),"&gt;="&amp;AS$6,INDIRECT($F$1&amp;dbP!$D$2&amp;":"&amp;dbP!$D$2),"&lt;="&amp;AS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T342" s="1">
        <f ca="1">SUMIFS(INDIRECT($F$1&amp;$F342&amp;":"&amp;$F342),INDIRECT($F$1&amp;dbP!$D$2&amp;":"&amp;dbP!$D$2),"&gt;="&amp;AT$6,INDIRECT($F$1&amp;dbP!$D$2&amp;":"&amp;dbP!$D$2),"&lt;="&amp;AT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U342" s="1">
        <f ca="1">SUMIFS(INDIRECT($F$1&amp;$F342&amp;":"&amp;$F342),INDIRECT($F$1&amp;dbP!$D$2&amp;":"&amp;dbP!$D$2),"&gt;="&amp;AU$6,INDIRECT($F$1&amp;dbP!$D$2&amp;":"&amp;dbP!$D$2),"&lt;="&amp;AU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V342" s="1">
        <f ca="1">SUMIFS(INDIRECT($F$1&amp;$F342&amp;":"&amp;$F342),INDIRECT($F$1&amp;dbP!$D$2&amp;":"&amp;dbP!$D$2),"&gt;="&amp;AV$6,INDIRECT($F$1&amp;dbP!$D$2&amp;":"&amp;dbP!$D$2),"&lt;="&amp;AV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W342" s="1">
        <f ca="1">SUMIFS(INDIRECT($F$1&amp;$F342&amp;":"&amp;$F342),INDIRECT($F$1&amp;dbP!$D$2&amp;":"&amp;dbP!$D$2),"&gt;="&amp;AW$6,INDIRECT($F$1&amp;dbP!$D$2&amp;":"&amp;dbP!$D$2),"&lt;="&amp;AW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X342" s="1">
        <f ca="1">SUMIFS(INDIRECT($F$1&amp;$F342&amp;":"&amp;$F342),INDIRECT($F$1&amp;dbP!$D$2&amp;":"&amp;dbP!$D$2),"&gt;="&amp;AX$6,INDIRECT($F$1&amp;dbP!$D$2&amp;":"&amp;dbP!$D$2),"&lt;="&amp;AX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Y342" s="1">
        <f ca="1">SUMIFS(INDIRECT($F$1&amp;$F342&amp;":"&amp;$F342),INDIRECT($F$1&amp;dbP!$D$2&amp;":"&amp;dbP!$D$2),"&gt;="&amp;AY$6,INDIRECT($F$1&amp;dbP!$D$2&amp;":"&amp;dbP!$D$2),"&lt;="&amp;AY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AZ342" s="1">
        <f ca="1">SUMIFS(INDIRECT($F$1&amp;$F342&amp;":"&amp;$F342),INDIRECT($F$1&amp;dbP!$D$2&amp;":"&amp;dbP!$D$2),"&gt;="&amp;AZ$6,INDIRECT($F$1&amp;dbP!$D$2&amp;":"&amp;dbP!$D$2),"&lt;="&amp;AZ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BA342" s="1">
        <f ca="1">SUMIFS(INDIRECT($F$1&amp;$F342&amp;":"&amp;$F342),INDIRECT($F$1&amp;dbP!$D$2&amp;":"&amp;dbP!$D$2),"&gt;="&amp;BA$6,INDIRECT($F$1&amp;dbP!$D$2&amp;":"&amp;dbP!$D$2),"&lt;="&amp;BA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BB342" s="1">
        <f ca="1">SUMIFS(INDIRECT($F$1&amp;$F342&amp;":"&amp;$F342),INDIRECT($F$1&amp;dbP!$D$2&amp;":"&amp;dbP!$D$2),"&gt;="&amp;BB$6,INDIRECT($F$1&amp;dbP!$D$2&amp;":"&amp;dbP!$D$2),"&lt;="&amp;BB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BC342" s="1">
        <f ca="1">SUMIFS(INDIRECT($F$1&amp;$F342&amp;":"&amp;$F342),INDIRECT($F$1&amp;dbP!$D$2&amp;":"&amp;dbP!$D$2),"&gt;="&amp;BC$6,INDIRECT($F$1&amp;dbP!$D$2&amp;":"&amp;dbP!$D$2),"&lt;="&amp;BC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BD342" s="1">
        <f ca="1">SUMIFS(INDIRECT($F$1&amp;$F342&amp;":"&amp;$F342),INDIRECT($F$1&amp;dbP!$D$2&amp;":"&amp;dbP!$D$2),"&gt;="&amp;BD$6,INDIRECT($F$1&amp;dbP!$D$2&amp;":"&amp;dbP!$D$2),"&lt;="&amp;BD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  <c r="BE342" s="1">
        <f ca="1">SUMIFS(INDIRECT($F$1&amp;$F342&amp;":"&amp;$F342),INDIRECT($F$1&amp;dbP!$D$2&amp;":"&amp;dbP!$D$2),"&gt;="&amp;BE$6,INDIRECT($F$1&amp;dbP!$D$2&amp;":"&amp;dbP!$D$2),"&lt;="&amp;BE$7,INDIRECT($F$1&amp;dbP!$O$2&amp;":"&amp;dbP!$O$2),$H342,INDIRECT($F$1&amp;dbP!$P$2&amp;":"&amp;dbP!$P$2),IF($I342=$J342,"*",$I342),INDIRECT($F$1&amp;dbP!$Q$2&amp;":"&amp;dbP!$Q$2),IF(OR($I342=$J342,"  "&amp;$I342=$J342),"*",RIGHT($J342,LEN($J342)-4)),INDIRECT($F$1&amp;dbP!$AC$2&amp;":"&amp;dbP!$AC$2),RepP!$J$3)</f>
        <v>0</v>
      </c>
    </row>
    <row r="343" spans="2:57" x14ac:dyDescent="0.3">
      <c r="B343" s="1">
        <f>MAX(B$218:B342)+1</f>
        <v>128</v>
      </c>
      <c r="D343" s="1" t="str">
        <f ca="1">INDIRECT($B$1&amp;Items!T$2&amp;$B343)</f>
        <v>CF(-)</v>
      </c>
      <c r="F343" s="1" t="str">
        <f ca="1">INDIRECT($B$1&amp;Items!P$2&amp;$B343)</f>
        <v>AA</v>
      </c>
      <c r="H343" s="13" t="str">
        <f ca="1">INDIRECT($B$1&amp;Items!M$2&amp;$B343)</f>
        <v>Оплата операционных расходов</v>
      </c>
      <c r="I343" s="13" t="str">
        <f ca="1">IF(INDIRECT($B$1&amp;Items!N$2&amp;$B343)="",H343,INDIRECT($B$1&amp;Items!N$2&amp;$B343))</f>
        <v>Оплата операционных расходов - блок-4</v>
      </c>
      <c r="J343" s="1" t="str">
        <f ca="1">IF(INDIRECT($B$1&amp;Items!O$2&amp;$B343)="",IF(H343&lt;&gt;I343,"  "&amp;I343,I343),"    "&amp;INDIRECT($B$1&amp;Items!O$2&amp;$B343))</f>
        <v xml:space="preserve">    Операционные расходы - 4-4</v>
      </c>
      <c r="S343" s="1">
        <f ca="1">SUM($U343:INDIRECT(ADDRESS(ROW(),SUMIFS($1:$1,$5:$5,MAX($5:$5)))))</f>
        <v>58081.884599700003</v>
      </c>
      <c r="V343" s="1">
        <f ca="1">SUMIFS(INDIRECT($F$1&amp;$F343&amp;":"&amp;$F343),INDIRECT($F$1&amp;dbP!$D$2&amp;":"&amp;dbP!$D$2),"&gt;="&amp;V$6,INDIRECT($F$1&amp;dbP!$D$2&amp;":"&amp;dbP!$D$2),"&lt;="&amp;V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W343" s="1">
        <f ca="1">SUMIFS(INDIRECT($F$1&amp;$F343&amp;":"&amp;$F343),INDIRECT($F$1&amp;dbP!$D$2&amp;":"&amp;dbP!$D$2),"&gt;="&amp;W$6,INDIRECT($F$1&amp;dbP!$D$2&amp;":"&amp;dbP!$D$2),"&lt;="&amp;W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X343" s="1">
        <f ca="1">SUMIFS(INDIRECT($F$1&amp;$F343&amp;":"&amp;$F343),INDIRECT($F$1&amp;dbP!$D$2&amp;":"&amp;dbP!$D$2),"&gt;="&amp;X$6,INDIRECT($F$1&amp;dbP!$D$2&amp;":"&amp;dbP!$D$2),"&lt;="&amp;X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Y343" s="1">
        <f ca="1">SUMIFS(INDIRECT($F$1&amp;$F343&amp;":"&amp;$F343),INDIRECT($F$1&amp;dbP!$D$2&amp;":"&amp;dbP!$D$2),"&gt;="&amp;Y$6,INDIRECT($F$1&amp;dbP!$D$2&amp;":"&amp;dbP!$D$2),"&lt;="&amp;Y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58081.884599700003</v>
      </c>
      <c r="Z343" s="1">
        <f ca="1">SUMIFS(INDIRECT($F$1&amp;$F343&amp;":"&amp;$F343),INDIRECT($F$1&amp;dbP!$D$2&amp;":"&amp;dbP!$D$2),"&gt;="&amp;Z$6,INDIRECT($F$1&amp;dbP!$D$2&amp;":"&amp;dbP!$D$2),"&lt;="&amp;Z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A343" s="1">
        <f ca="1">SUMIFS(INDIRECT($F$1&amp;$F343&amp;":"&amp;$F343),INDIRECT($F$1&amp;dbP!$D$2&amp;":"&amp;dbP!$D$2),"&gt;="&amp;AA$6,INDIRECT($F$1&amp;dbP!$D$2&amp;":"&amp;dbP!$D$2),"&lt;="&amp;AA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B343" s="1">
        <f ca="1">SUMIFS(INDIRECT($F$1&amp;$F343&amp;":"&amp;$F343),INDIRECT($F$1&amp;dbP!$D$2&amp;":"&amp;dbP!$D$2),"&gt;="&amp;AB$6,INDIRECT($F$1&amp;dbP!$D$2&amp;":"&amp;dbP!$D$2),"&lt;="&amp;AB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C343" s="1">
        <f ca="1">SUMIFS(INDIRECT($F$1&amp;$F343&amp;":"&amp;$F343),INDIRECT($F$1&amp;dbP!$D$2&amp;":"&amp;dbP!$D$2),"&gt;="&amp;AC$6,INDIRECT($F$1&amp;dbP!$D$2&amp;":"&amp;dbP!$D$2),"&lt;="&amp;AC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D343" s="1">
        <f ca="1">SUMIFS(INDIRECT($F$1&amp;$F343&amp;":"&amp;$F343),INDIRECT($F$1&amp;dbP!$D$2&amp;":"&amp;dbP!$D$2),"&gt;="&amp;AD$6,INDIRECT($F$1&amp;dbP!$D$2&amp;":"&amp;dbP!$D$2),"&lt;="&amp;AD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E343" s="1">
        <f ca="1">SUMIFS(INDIRECT($F$1&amp;$F343&amp;":"&amp;$F343),INDIRECT($F$1&amp;dbP!$D$2&amp;":"&amp;dbP!$D$2),"&gt;="&amp;AE$6,INDIRECT($F$1&amp;dbP!$D$2&amp;":"&amp;dbP!$D$2),"&lt;="&amp;AE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F343" s="1">
        <f ca="1">SUMIFS(INDIRECT($F$1&amp;$F343&amp;":"&amp;$F343),INDIRECT($F$1&amp;dbP!$D$2&amp;":"&amp;dbP!$D$2),"&gt;="&amp;AF$6,INDIRECT($F$1&amp;dbP!$D$2&amp;":"&amp;dbP!$D$2),"&lt;="&amp;AF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G343" s="1">
        <f ca="1">SUMIFS(INDIRECT($F$1&amp;$F343&amp;":"&amp;$F343),INDIRECT($F$1&amp;dbP!$D$2&amp;":"&amp;dbP!$D$2),"&gt;="&amp;AG$6,INDIRECT($F$1&amp;dbP!$D$2&amp;":"&amp;dbP!$D$2),"&lt;="&amp;AG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H343" s="1">
        <f ca="1">SUMIFS(INDIRECT($F$1&amp;$F343&amp;":"&amp;$F343),INDIRECT($F$1&amp;dbP!$D$2&amp;":"&amp;dbP!$D$2),"&gt;="&amp;AH$6,INDIRECT($F$1&amp;dbP!$D$2&amp;":"&amp;dbP!$D$2),"&lt;="&amp;AH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I343" s="1">
        <f ca="1">SUMIFS(INDIRECT($F$1&amp;$F343&amp;":"&amp;$F343),INDIRECT($F$1&amp;dbP!$D$2&amp;":"&amp;dbP!$D$2),"&gt;="&amp;AI$6,INDIRECT($F$1&amp;dbP!$D$2&amp;":"&amp;dbP!$D$2),"&lt;="&amp;AI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J343" s="1">
        <f ca="1">SUMIFS(INDIRECT($F$1&amp;$F343&amp;":"&amp;$F343),INDIRECT($F$1&amp;dbP!$D$2&amp;":"&amp;dbP!$D$2),"&gt;="&amp;AJ$6,INDIRECT($F$1&amp;dbP!$D$2&amp;":"&amp;dbP!$D$2),"&lt;="&amp;AJ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K343" s="1">
        <f ca="1">SUMIFS(INDIRECT($F$1&amp;$F343&amp;":"&amp;$F343),INDIRECT($F$1&amp;dbP!$D$2&amp;":"&amp;dbP!$D$2),"&gt;="&amp;AK$6,INDIRECT($F$1&amp;dbP!$D$2&amp;":"&amp;dbP!$D$2),"&lt;="&amp;AK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L343" s="1">
        <f ca="1">SUMIFS(INDIRECT($F$1&amp;$F343&amp;":"&amp;$F343),INDIRECT($F$1&amp;dbP!$D$2&amp;":"&amp;dbP!$D$2),"&gt;="&amp;AL$6,INDIRECT($F$1&amp;dbP!$D$2&amp;":"&amp;dbP!$D$2),"&lt;="&amp;AL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M343" s="1">
        <f ca="1">SUMIFS(INDIRECT($F$1&amp;$F343&amp;":"&amp;$F343),INDIRECT($F$1&amp;dbP!$D$2&amp;":"&amp;dbP!$D$2),"&gt;="&amp;AM$6,INDIRECT($F$1&amp;dbP!$D$2&amp;":"&amp;dbP!$D$2),"&lt;="&amp;AM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N343" s="1">
        <f ca="1">SUMIFS(INDIRECT($F$1&amp;$F343&amp;":"&amp;$F343),INDIRECT($F$1&amp;dbP!$D$2&amp;":"&amp;dbP!$D$2),"&gt;="&amp;AN$6,INDIRECT($F$1&amp;dbP!$D$2&amp;":"&amp;dbP!$D$2),"&lt;="&amp;AN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O343" s="1">
        <f ca="1">SUMIFS(INDIRECT($F$1&amp;$F343&amp;":"&amp;$F343),INDIRECT($F$1&amp;dbP!$D$2&amp;":"&amp;dbP!$D$2),"&gt;="&amp;AO$6,INDIRECT($F$1&amp;dbP!$D$2&amp;":"&amp;dbP!$D$2),"&lt;="&amp;AO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P343" s="1">
        <f ca="1">SUMIFS(INDIRECT($F$1&amp;$F343&amp;":"&amp;$F343),INDIRECT($F$1&amp;dbP!$D$2&amp;":"&amp;dbP!$D$2),"&gt;="&amp;AP$6,INDIRECT($F$1&amp;dbP!$D$2&amp;":"&amp;dbP!$D$2),"&lt;="&amp;AP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Q343" s="1">
        <f ca="1">SUMIFS(INDIRECT($F$1&amp;$F343&amp;":"&amp;$F343),INDIRECT($F$1&amp;dbP!$D$2&amp;":"&amp;dbP!$D$2),"&gt;="&amp;AQ$6,INDIRECT($F$1&amp;dbP!$D$2&amp;":"&amp;dbP!$D$2),"&lt;="&amp;AQ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R343" s="1">
        <f ca="1">SUMIFS(INDIRECT($F$1&amp;$F343&amp;":"&amp;$F343),INDIRECT($F$1&amp;dbP!$D$2&amp;":"&amp;dbP!$D$2),"&gt;="&amp;AR$6,INDIRECT($F$1&amp;dbP!$D$2&amp;":"&amp;dbP!$D$2),"&lt;="&amp;AR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S343" s="1">
        <f ca="1">SUMIFS(INDIRECT($F$1&amp;$F343&amp;":"&amp;$F343),INDIRECT($F$1&amp;dbP!$D$2&amp;":"&amp;dbP!$D$2),"&gt;="&amp;AS$6,INDIRECT($F$1&amp;dbP!$D$2&amp;":"&amp;dbP!$D$2),"&lt;="&amp;AS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T343" s="1">
        <f ca="1">SUMIFS(INDIRECT($F$1&amp;$F343&amp;":"&amp;$F343),INDIRECT($F$1&amp;dbP!$D$2&amp;":"&amp;dbP!$D$2),"&gt;="&amp;AT$6,INDIRECT($F$1&amp;dbP!$D$2&amp;":"&amp;dbP!$D$2),"&lt;="&amp;AT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U343" s="1">
        <f ca="1">SUMIFS(INDIRECT($F$1&amp;$F343&amp;":"&amp;$F343),INDIRECT($F$1&amp;dbP!$D$2&amp;":"&amp;dbP!$D$2),"&gt;="&amp;AU$6,INDIRECT($F$1&amp;dbP!$D$2&amp;":"&amp;dbP!$D$2),"&lt;="&amp;AU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V343" s="1">
        <f ca="1">SUMIFS(INDIRECT($F$1&amp;$F343&amp;":"&amp;$F343),INDIRECT($F$1&amp;dbP!$D$2&amp;":"&amp;dbP!$D$2),"&gt;="&amp;AV$6,INDIRECT($F$1&amp;dbP!$D$2&amp;":"&amp;dbP!$D$2),"&lt;="&amp;AV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W343" s="1">
        <f ca="1">SUMIFS(INDIRECT($F$1&amp;$F343&amp;":"&amp;$F343),INDIRECT($F$1&amp;dbP!$D$2&amp;":"&amp;dbP!$D$2),"&gt;="&amp;AW$6,INDIRECT($F$1&amp;dbP!$D$2&amp;":"&amp;dbP!$D$2),"&lt;="&amp;AW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X343" s="1">
        <f ca="1">SUMIFS(INDIRECT($F$1&amp;$F343&amp;":"&amp;$F343),INDIRECT($F$1&amp;dbP!$D$2&amp;":"&amp;dbP!$D$2),"&gt;="&amp;AX$6,INDIRECT($F$1&amp;dbP!$D$2&amp;":"&amp;dbP!$D$2),"&lt;="&amp;AX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Y343" s="1">
        <f ca="1">SUMIFS(INDIRECT($F$1&amp;$F343&amp;":"&amp;$F343),INDIRECT($F$1&amp;dbP!$D$2&amp;":"&amp;dbP!$D$2),"&gt;="&amp;AY$6,INDIRECT($F$1&amp;dbP!$D$2&amp;":"&amp;dbP!$D$2),"&lt;="&amp;AY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AZ343" s="1">
        <f ca="1">SUMIFS(INDIRECT($F$1&amp;$F343&amp;":"&amp;$F343),INDIRECT($F$1&amp;dbP!$D$2&amp;":"&amp;dbP!$D$2),"&gt;="&amp;AZ$6,INDIRECT($F$1&amp;dbP!$D$2&amp;":"&amp;dbP!$D$2),"&lt;="&amp;AZ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BA343" s="1">
        <f ca="1">SUMIFS(INDIRECT($F$1&amp;$F343&amp;":"&amp;$F343),INDIRECT($F$1&amp;dbP!$D$2&amp;":"&amp;dbP!$D$2),"&gt;="&amp;BA$6,INDIRECT($F$1&amp;dbP!$D$2&amp;":"&amp;dbP!$D$2),"&lt;="&amp;BA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BB343" s="1">
        <f ca="1">SUMIFS(INDIRECT($F$1&amp;$F343&amp;":"&amp;$F343),INDIRECT($F$1&amp;dbP!$D$2&amp;":"&amp;dbP!$D$2),"&gt;="&amp;BB$6,INDIRECT($F$1&amp;dbP!$D$2&amp;":"&amp;dbP!$D$2),"&lt;="&amp;BB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BC343" s="1">
        <f ca="1">SUMIFS(INDIRECT($F$1&amp;$F343&amp;":"&amp;$F343),INDIRECT($F$1&amp;dbP!$D$2&amp;":"&amp;dbP!$D$2),"&gt;="&amp;BC$6,INDIRECT($F$1&amp;dbP!$D$2&amp;":"&amp;dbP!$D$2),"&lt;="&amp;BC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BD343" s="1">
        <f ca="1">SUMIFS(INDIRECT($F$1&amp;$F343&amp;":"&amp;$F343),INDIRECT($F$1&amp;dbP!$D$2&amp;":"&amp;dbP!$D$2),"&gt;="&amp;BD$6,INDIRECT($F$1&amp;dbP!$D$2&amp;":"&amp;dbP!$D$2),"&lt;="&amp;BD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  <c r="BE343" s="1">
        <f ca="1">SUMIFS(INDIRECT($F$1&amp;$F343&amp;":"&amp;$F343),INDIRECT($F$1&amp;dbP!$D$2&amp;":"&amp;dbP!$D$2),"&gt;="&amp;BE$6,INDIRECT($F$1&amp;dbP!$D$2&amp;":"&amp;dbP!$D$2),"&lt;="&amp;BE$7,INDIRECT($F$1&amp;dbP!$O$2&amp;":"&amp;dbP!$O$2),$H343,INDIRECT($F$1&amp;dbP!$P$2&amp;":"&amp;dbP!$P$2),IF($I343=$J343,"*",$I343),INDIRECT($F$1&amp;dbP!$Q$2&amp;":"&amp;dbP!$Q$2),IF(OR($I343=$J343,"  "&amp;$I343=$J343),"*",RIGHT($J343,LEN($J343)-4)),INDIRECT($F$1&amp;dbP!$AC$2&amp;":"&amp;dbP!$AC$2),RepP!$J$3)</f>
        <v>0</v>
      </c>
    </row>
    <row r="344" spans="2:57" x14ac:dyDescent="0.3">
      <c r="B344" s="1">
        <f>MAX(B$218:B343)+1</f>
        <v>129</v>
      </c>
      <c r="D344" s="1" t="str">
        <f ca="1">INDIRECT($B$1&amp;Items!T$2&amp;$B344)</f>
        <v>CF(-)</v>
      </c>
      <c r="F344" s="1" t="str">
        <f ca="1">INDIRECT($B$1&amp;Items!P$2&amp;$B344)</f>
        <v>AA</v>
      </c>
      <c r="H344" s="13" t="str">
        <f ca="1">INDIRECT($B$1&amp;Items!M$2&amp;$B344)</f>
        <v>Оплата операционных расходов</v>
      </c>
      <c r="I344" s="13" t="str">
        <f ca="1">IF(INDIRECT($B$1&amp;Items!N$2&amp;$B344)="",H344,INDIRECT($B$1&amp;Items!N$2&amp;$B344))</f>
        <v>Оплата операционных расходов - блок-4</v>
      </c>
      <c r="J344" s="1" t="str">
        <f ca="1">IF(INDIRECT($B$1&amp;Items!O$2&amp;$B344)="",IF(H344&lt;&gt;I344,"  "&amp;I344,I344),"    "&amp;INDIRECT($B$1&amp;Items!O$2&amp;$B344))</f>
        <v xml:space="preserve">    Операционные расходы - 4-5</v>
      </c>
      <c r="S344" s="1">
        <f ca="1">SUM($U344:INDIRECT(ADDRESS(ROW(),SUMIFS($1:$1,$5:$5,MAX($5:$5)))))</f>
        <v>302431.49784297001</v>
      </c>
      <c r="V344" s="1">
        <f ca="1">SUMIFS(INDIRECT($F$1&amp;$F344&amp;":"&amp;$F344),INDIRECT($F$1&amp;dbP!$D$2&amp;":"&amp;dbP!$D$2),"&gt;="&amp;V$6,INDIRECT($F$1&amp;dbP!$D$2&amp;":"&amp;dbP!$D$2),"&lt;="&amp;V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W344" s="1">
        <f ca="1">SUMIFS(INDIRECT($F$1&amp;$F344&amp;":"&amp;$F344),INDIRECT($F$1&amp;dbP!$D$2&amp;":"&amp;dbP!$D$2),"&gt;="&amp;W$6,INDIRECT($F$1&amp;dbP!$D$2&amp;":"&amp;dbP!$D$2),"&lt;="&amp;W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X344" s="1">
        <f ca="1">SUMIFS(INDIRECT($F$1&amp;$F344&amp;":"&amp;$F344),INDIRECT($F$1&amp;dbP!$D$2&amp;":"&amp;dbP!$D$2),"&gt;="&amp;X$6,INDIRECT($F$1&amp;dbP!$D$2&amp;":"&amp;dbP!$D$2),"&lt;="&amp;X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Y344" s="1">
        <f ca="1">SUMIFS(INDIRECT($F$1&amp;$F344&amp;":"&amp;$F344),INDIRECT($F$1&amp;dbP!$D$2&amp;":"&amp;dbP!$D$2),"&gt;="&amp;Y$6,INDIRECT($F$1&amp;dbP!$D$2&amp;":"&amp;dbP!$D$2),"&lt;="&amp;Y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Z344" s="1">
        <f ca="1">SUMIFS(INDIRECT($F$1&amp;$F344&amp;":"&amp;$F344),INDIRECT($F$1&amp;dbP!$D$2&amp;":"&amp;dbP!$D$2),"&gt;="&amp;Z$6,INDIRECT($F$1&amp;dbP!$D$2&amp;":"&amp;dbP!$D$2),"&lt;="&amp;Z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302431.49784297001</v>
      </c>
      <c r="AA344" s="1">
        <f ca="1">SUMIFS(INDIRECT($F$1&amp;$F344&amp;":"&amp;$F344),INDIRECT($F$1&amp;dbP!$D$2&amp;":"&amp;dbP!$D$2),"&gt;="&amp;AA$6,INDIRECT($F$1&amp;dbP!$D$2&amp;":"&amp;dbP!$D$2),"&lt;="&amp;AA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B344" s="1">
        <f ca="1">SUMIFS(INDIRECT($F$1&amp;$F344&amp;":"&amp;$F344),INDIRECT($F$1&amp;dbP!$D$2&amp;":"&amp;dbP!$D$2),"&gt;="&amp;AB$6,INDIRECT($F$1&amp;dbP!$D$2&amp;":"&amp;dbP!$D$2),"&lt;="&amp;AB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C344" s="1">
        <f ca="1">SUMIFS(INDIRECT($F$1&amp;$F344&amp;":"&amp;$F344),INDIRECT($F$1&amp;dbP!$D$2&amp;":"&amp;dbP!$D$2),"&gt;="&amp;AC$6,INDIRECT($F$1&amp;dbP!$D$2&amp;":"&amp;dbP!$D$2),"&lt;="&amp;AC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D344" s="1">
        <f ca="1">SUMIFS(INDIRECT($F$1&amp;$F344&amp;":"&amp;$F344),INDIRECT($F$1&amp;dbP!$D$2&amp;":"&amp;dbP!$D$2),"&gt;="&amp;AD$6,INDIRECT($F$1&amp;dbP!$D$2&amp;":"&amp;dbP!$D$2),"&lt;="&amp;AD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E344" s="1">
        <f ca="1">SUMIFS(INDIRECT($F$1&amp;$F344&amp;":"&amp;$F344),INDIRECT($F$1&amp;dbP!$D$2&amp;":"&amp;dbP!$D$2),"&gt;="&amp;AE$6,INDIRECT($F$1&amp;dbP!$D$2&amp;":"&amp;dbP!$D$2),"&lt;="&amp;AE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F344" s="1">
        <f ca="1">SUMIFS(INDIRECT($F$1&amp;$F344&amp;":"&amp;$F344),INDIRECT($F$1&amp;dbP!$D$2&amp;":"&amp;dbP!$D$2),"&gt;="&amp;AF$6,INDIRECT($F$1&amp;dbP!$D$2&amp;":"&amp;dbP!$D$2),"&lt;="&amp;AF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G344" s="1">
        <f ca="1">SUMIFS(INDIRECT($F$1&amp;$F344&amp;":"&amp;$F344),INDIRECT($F$1&amp;dbP!$D$2&amp;":"&amp;dbP!$D$2),"&gt;="&amp;AG$6,INDIRECT($F$1&amp;dbP!$D$2&amp;":"&amp;dbP!$D$2),"&lt;="&amp;AG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H344" s="1">
        <f ca="1">SUMIFS(INDIRECT($F$1&amp;$F344&amp;":"&amp;$F344),INDIRECT($F$1&amp;dbP!$D$2&amp;":"&amp;dbP!$D$2),"&gt;="&amp;AH$6,INDIRECT($F$1&amp;dbP!$D$2&amp;":"&amp;dbP!$D$2),"&lt;="&amp;AH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I344" s="1">
        <f ca="1">SUMIFS(INDIRECT($F$1&amp;$F344&amp;":"&amp;$F344),INDIRECT($F$1&amp;dbP!$D$2&amp;":"&amp;dbP!$D$2),"&gt;="&amp;AI$6,INDIRECT($F$1&amp;dbP!$D$2&amp;":"&amp;dbP!$D$2),"&lt;="&amp;AI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J344" s="1">
        <f ca="1">SUMIFS(INDIRECT($F$1&amp;$F344&amp;":"&amp;$F344),INDIRECT($F$1&amp;dbP!$D$2&amp;":"&amp;dbP!$D$2),"&gt;="&amp;AJ$6,INDIRECT($F$1&amp;dbP!$D$2&amp;":"&amp;dbP!$D$2),"&lt;="&amp;AJ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K344" s="1">
        <f ca="1">SUMIFS(INDIRECT($F$1&amp;$F344&amp;":"&amp;$F344),INDIRECT($F$1&amp;dbP!$D$2&amp;":"&amp;dbP!$D$2),"&gt;="&amp;AK$6,INDIRECT($F$1&amp;dbP!$D$2&amp;":"&amp;dbP!$D$2),"&lt;="&amp;AK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L344" s="1">
        <f ca="1">SUMIFS(INDIRECT($F$1&amp;$F344&amp;":"&amp;$F344),INDIRECT($F$1&amp;dbP!$D$2&amp;":"&amp;dbP!$D$2),"&gt;="&amp;AL$6,INDIRECT($F$1&amp;dbP!$D$2&amp;":"&amp;dbP!$D$2),"&lt;="&amp;AL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M344" s="1">
        <f ca="1">SUMIFS(INDIRECT($F$1&amp;$F344&amp;":"&amp;$F344),INDIRECT($F$1&amp;dbP!$D$2&amp;":"&amp;dbP!$D$2),"&gt;="&amp;AM$6,INDIRECT($F$1&amp;dbP!$D$2&amp;":"&amp;dbP!$D$2),"&lt;="&amp;AM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N344" s="1">
        <f ca="1">SUMIFS(INDIRECT($F$1&amp;$F344&amp;":"&amp;$F344),INDIRECT($F$1&amp;dbP!$D$2&amp;":"&amp;dbP!$D$2),"&gt;="&amp;AN$6,INDIRECT($F$1&amp;dbP!$D$2&amp;":"&amp;dbP!$D$2),"&lt;="&amp;AN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O344" s="1">
        <f ca="1">SUMIFS(INDIRECT($F$1&amp;$F344&amp;":"&amp;$F344),INDIRECT($F$1&amp;dbP!$D$2&amp;":"&amp;dbP!$D$2),"&gt;="&amp;AO$6,INDIRECT($F$1&amp;dbP!$D$2&amp;":"&amp;dbP!$D$2),"&lt;="&amp;AO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P344" s="1">
        <f ca="1">SUMIFS(INDIRECT($F$1&amp;$F344&amp;":"&amp;$F344),INDIRECT($F$1&amp;dbP!$D$2&amp;":"&amp;dbP!$D$2),"&gt;="&amp;AP$6,INDIRECT($F$1&amp;dbP!$D$2&amp;":"&amp;dbP!$D$2),"&lt;="&amp;AP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Q344" s="1">
        <f ca="1">SUMIFS(INDIRECT($F$1&amp;$F344&amp;":"&amp;$F344),INDIRECT($F$1&amp;dbP!$D$2&amp;":"&amp;dbP!$D$2),"&gt;="&amp;AQ$6,INDIRECT($F$1&amp;dbP!$D$2&amp;":"&amp;dbP!$D$2),"&lt;="&amp;AQ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R344" s="1">
        <f ca="1">SUMIFS(INDIRECT($F$1&amp;$F344&amp;":"&amp;$F344),INDIRECT($F$1&amp;dbP!$D$2&amp;":"&amp;dbP!$D$2),"&gt;="&amp;AR$6,INDIRECT($F$1&amp;dbP!$D$2&amp;":"&amp;dbP!$D$2),"&lt;="&amp;AR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S344" s="1">
        <f ca="1">SUMIFS(INDIRECT($F$1&amp;$F344&amp;":"&amp;$F344),INDIRECT($F$1&amp;dbP!$D$2&amp;":"&amp;dbP!$D$2),"&gt;="&amp;AS$6,INDIRECT($F$1&amp;dbP!$D$2&amp;":"&amp;dbP!$D$2),"&lt;="&amp;AS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T344" s="1">
        <f ca="1">SUMIFS(INDIRECT($F$1&amp;$F344&amp;":"&amp;$F344),INDIRECT($F$1&amp;dbP!$D$2&amp;":"&amp;dbP!$D$2),"&gt;="&amp;AT$6,INDIRECT($F$1&amp;dbP!$D$2&amp;":"&amp;dbP!$D$2),"&lt;="&amp;AT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U344" s="1">
        <f ca="1">SUMIFS(INDIRECT($F$1&amp;$F344&amp;":"&amp;$F344),INDIRECT($F$1&amp;dbP!$D$2&amp;":"&amp;dbP!$D$2),"&gt;="&amp;AU$6,INDIRECT($F$1&amp;dbP!$D$2&amp;":"&amp;dbP!$D$2),"&lt;="&amp;AU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V344" s="1">
        <f ca="1">SUMIFS(INDIRECT($F$1&amp;$F344&amp;":"&amp;$F344),INDIRECT($F$1&amp;dbP!$D$2&amp;":"&amp;dbP!$D$2),"&gt;="&amp;AV$6,INDIRECT($F$1&amp;dbP!$D$2&amp;":"&amp;dbP!$D$2),"&lt;="&amp;AV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W344" s="1">
        <f ca="1">SUMIFS(INDIRECT($F$1&amp;$F344&amp;":"&amp;$F344),INDIRECT($F$1&amp;dbP!$D$2&amp;":"&amp;dbP!$D$2),"&gt;="&amp;AW$6,INDIRECT($F$1&amp;dbP!$D$2&amp;":"&amp;dbP!$D$2),"&lt;="&amp;AW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X344" s="1">
        <f ca="1">SUMIFS(INDIRECT($F$1&amp;$F344&amp;":"&amp;$F344),INDIRECT($F$1&amp;dbP!$D$2&amp;":"&amp;dbP!$D$2),"&gt;="&amp;AX$6,INDIRECT($F$1&amp;dbP!$D$2&amp;":"&amp;dbP!$D$2),"&lt;="&amp;AX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Y344" s="1">
        <f ca="1">SUMIFS(INDIRECT($F$1&amp;$F344&amp;":"&amp;$F344),INDIRECT($F$1&amp;dbP!$D$2&amp;":"&amp;dbP!$D$2),"&gt;="&amp;AY$6,INDIRECT($F$1&amp;dbP!$D$2&amp;":"&amp;dbP!$D$2),"&lt;="&amp;AY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Z344" s="1">
        <f ca="1">SUMIFS(INDIRECT($F$1&amp;$F344&amp;":"&amp;$F344),INDIRECT($F$1&amp;dbP!$D$2&amp;":"&amp;dbP!$D$2),"&gt;="&amp;AZ$6,INDIRECT($F$1&amp;dbP!$D$2&amp;":"&amp;dbP!$D$2),"&lt;="&amp;AZ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A344" s="1">
        <f ca="1">SUMIFS(INDIRECT($F$1&amp;$F344&amp;":"&amp;$F344),INDIRECT($F$1&amp;dbP!$D$2&amp;":"&amp;dbP!$D$2),"&gt;="&amp;BA$6,INDIRECT($F$1&amp;dbP!$D$2&amp;":"&amp;dbP!$D$2),"&lt;="&amp;BA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B344" s="1">
        <f ca="1">SUMIFS(INDIRECT($F$1&amp;$F344&amp;":"&amp;$F344),INDIRECT($F$1&amp;dbP!$D$2&amp;":"&amp;dbP!$D$2),"&gt;="&amp;BB$6,INDIRECT($F$1&amp;dbP!$D$2&amp;":"&amp;dbP!$D$2),"&lt;="&amp;BB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C344" s="1">
        <f ca="1">SUMIFS(INDIRECT($F$1&amp;$F344&amp;":"&amp;$F344),INDIRECT($F$1&amp;dbP!$D$2&amp;":"&amp;dbP!$D$2),"&gt;="&amp;BC$6,INDIRECT($F$1&amp;dbP!$D$2&amp;":"&amp;dbP!$D$2),"&lt;="&amp;BC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D344" s="1">
        <f ca="1">SUMIFS(INDIRECT($F$1&amp;$F344&amp;":"&amp;$F344),INDIRECT($F$1&amp;dbP!$D$2&amp;":"&amp;dbP!$D$2),"&gt;="&amp;BD$6,INDIRECT($F$1&amp;dbP!$D$2&amp;":"&amp;dbP!$D$2),"&lt;="&amp;BD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E344" s="1">
        <f ca="1">SUMIFS(INDIRECT($F$1&amp;$F344&amp;":"&amp;$F344),INDIRECT($F$1&amp;dbP!$D$2&amp;":"&amp;dbP!$D$2),"&gt;="&amp;BE$6,INDIRECT($F$1&amp;dbP!$D$2&amp;":"&amp;dbP!$D$2),"&lt;="&amp;BE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</row>
    <row r="345" spans="2:57" x14ac:dyDescent="0.3">
      <c r="B345" s="1">
        <f>MAX(B$218:B344)+1</f>
        <v>130</v>
      </c>
      <c r="D345" s="1" t="str">
        <f ca="1">INDIRECT($B$1&amp;Items!T$2&amp;$B345)</f>
        <v>CF(-)</v>
      </c>
      <c r="F345" s="1" t="str">
        <f ca="1">INDIRECT($B$1&amp;Items!P$2&amp;$B345)</f>
        <v>AA</v>
      </c>
      <c r="H345" s="13" t="str">
        <f ca="1">INDIRECT($B$1&amp;Items!M$2&amp;$B345)</f>
        <v>Оплата операционных расходов</v>
      </c>
      <c r="I345" s="13" t="str">
        <f ca="1">IF(INDIRECT($B$1&amp;Items!N$2&amp;$B345)="",H345,INDIRECT($B$1&amp;Items!N$2&amp;$B345))</f>
        <v>Оплата операционных расходов - блок-4</v>
      </c>
      <c r="J345" s="1" t="str">
        <f ca="1">IF(INDIRECT($B$1&amp;Items!O$2&amp;$B345)="",IF(H345&lt;&gt;I345,"  "&amp;I345,I345),"    "&amp;INDIRECT($B$1&amp;Items!O$2&amp;$B345))</f>
        <v xml:space="preserve">    Операционные расходы - 4-6</v>
      </c>
      <c r="S345" s="1">
        <f ca="1">SUM($U345:INDIRECT(ADDRESS(ROW(),SUMIFS($1:$1,$5:$5,MAX($5:$5)))))</f>
        <v>160478.35949082003</v>
      </c>
      <c r="V345" s="1">
        <f ca="1">SUMIFS(INDIRECT($F$1&amp;$F345&amp;":"&amp;$F345),INDIRECT($F$1&amp;dbP!$D$2&amp;":"&amp;dbP!$D$2),"&gt;="&amp;V$6,INDIRECT($F$1&amp;dbP!$D$2&amp;":"&amp;dbP!$D$2),"&lt;="&amp;V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W345" s="1">
        <f ca="1">SUMIFS(INDIRECT($F$1&amp;$F345&amp;":"&amp;$F345),INDIRECT($F$1&amp;dbP!$D$2&amp;":"&amp;dbP!$D$2),"&gt;="&amp;W$6,INDIRECT($F$1&amp;dbP!$D$2&amp;":"&amp;dbP!$D$2),"&lt;="&amp;W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X345" s="1">
        <f ca="1">SUMIFS(INDIRECT($F$1&amp;$F345&amp;":"&amp;$F345),INDIRECT($F$1&amp;dbP!$D$2&amp;":"&amp;dbP!$D$2),"&gt;="&amp;X$6,INDIRECT($F$1&amp;dbP!$D$2&amp;":"&amp;dbP!$D$2),"&lt;="&amp;X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Y345" s="1">
        <f ca="1">SUMIFS(INDIRECT($F$1&amp;$F345&amp;":"&amp;$F345),INDIRECT($F$1&amp;dbP!$D$2&amp;":"&amp;dbP!$D$2),"&gt;="&amp;Y$6,INDIRECT($F$1&amp;dbP!$D$2&amp;":"&amp;dbP!$D$2),"&lt;="&amp;Y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Z345" s="1">
        <f ca="1">SUMIFS(INDIRECT($F$1&amp;$F345&amp;":"&amp;$F345),INDIRECT($F$1&amp;dbP!$D$2&amp;":"&amp;dbP!$D$2),"&gt;="&amp;Z$6,INDIRECT($F$1&amp;dbP!$D$2&amp;":"&amp;dbP!$D$2),"&lt;="&amp;Z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A345" s="1">
        <f ca="1">SUMIFS(INDIRECT($F$1&amp;$F345&amp;":"&amp;$F345),INDIRECT($F$1&amp;dbP!$D$2&amp;":"&amp;dbP!$D$2),"&gt;="&amp;AA$6,INDIRECT($F$1&amp;dbP!$D$2&amp;":"&amp;dbP!$D$2),"&lt;="&amp;AA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160478.35949082003</v>
      </c>
      <c r="AB345" s="1">
        <f ca="1">SUMIFS(INDIRECT($F$1&amp;$F345&amp;":"&amp;$F345),INDIRECT($F$1&amp;dbP!$D$2&amp;":"&amp;dbP!$D$2),"&gt;="&amp;AB$6,INDIRECT($F$1&amp;dbP!$D$2&amp;":"&amp;dbP!$D$2),"&lt;="&amp;AB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C345" s="1">
        <f ca="1">SUMIFS(INDIRECT($F$1&amp;$F345&amp;":"&amp;$F345),INDIRECT($F$1&amp;dbP!$D$2&amp;":"&amp;dbP!$D$2),"&gt;="&amp;AC$6,INDIRECT($F$1&amp;dbP!$D$2&amp;":"&amp;dbP!$D$2),"&lt;="&amp;AC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D345" s="1">
        <f ca="1">SUMIFS(INDIRECT($F$1&amp;$F345&amp;":"&amp;$F345),INDIRECT($F$1&amp;dbP!$D$2&amp;":"&amp;dbP!$D$2),"&gt;="&amp;AD$6,INDIRECT($F$1&amp;dbP!$D$2&amp;":"&amp;dbP!$D$2),"&lt;="&amp;AD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E345" s="1">
        <f ca="1">SUMIFS(INDIRECT($F$1&amp;$F345&amp;":"&amp;$F345),INDIRECT($F$1&amp;dbP!$D$2&amp;":"&amp;dbP!$D$2),"&gt;="&amp;AE$6,INDIRECT($F$1&amp;dbP!$D$2&amp;":"&amp;dbP!$D$2),"&lt;="&amp;AE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F345" s="1">
        <f ca="1">SUMIFS(INDIRECT($F$1&amp;$F345&amp;":"&amp;$F345),INDIRECT($F$1&amp;dbP!$D$2&amp;":"&amp;dbP!$D$2),"&gt;="&amp;AF$6,INDIRECT($F$1&amp;dbP!$D$2&amp;":"&amp;dbP!$D$2),"&lt;="&amp;AF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G345" s="1">
        <f ca="1">SUMIFS(INDIRECT($F$1&amp;$F345&amp;":"&amp;$F345),INDIRECT($F$1&amp;dbP!$D$2&amp;":"&amp;dbP!$D$2),"&gt;="&amp;AG$6,INDIRECT($F$1&amp;dbP!$D$2&amp;":"&amp;dbP!$D$2),"&lt;="&amp;AG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H345" s="1">
        <f ca="1">SUMIFS(INDIRECT($F$1&amp;$F345&amp;":"&amp;$F345),INDIRECT($F$1&amp;dbP!$D$2&amp;":"&amp;dbP!$D$2),"&gt;="&amp;AH$6,INDIRECT($F$1&amp;dbP!$D$2&amp;":"&amp;dbP!$D$2),"&lt;="&amp;AH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I345" s="1">
        <f ca="1">SUMIFS(INDIRECT($F$1&amp;$F345&amp;":"&amp;$F345),INDIRECT($F$1&amp;dbP!$D$2&amp;":"&amp;dbP!$D$2),"&gt;="&amp;AI$6,INDIRECT($F$1&amp;dbP!$D$2&amp;":"&amp;dbP!$D$2),"&lt;="&amp;AI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J345" s="1">
        <f ca="1">SUMIFS(INDIRECT($F$1&amp;$F345&amp;":"&amp;$F345),INDIRECT($F$1&amp;dbP!$D$2&amp;":"&amp;dbP!$D$2),"&gt;="&amp;AJ$6,INDIRECT($F$1&amp;dbP!$D$2&amp;":"&amp;dbP!$D$2),"&lt;="&amp;AJ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K345" s="1">
        <f ca="1">SUMIFS(INDIRECT($F$1&amp;$F345&amp;":"&amp;$F345),INDIRECT($F$1&amp;dbP!$D$2&amp;":"&amp;dbP!$D$2),"&gt;="&amp;AK$6,INDIRECT($F$1&amp;dbP!$D$2&amp;":"&amp;dbP!$D$2),"&lt;="&amp;AK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L345" s="1">
        <f ca="1">SUMIFS(INDIRECT($F$1&amp;$F345&amp;":"&amp;$F345),INDIRECT($F$1&amp;dbP!$D$2&amp;":"&amp;dbP!$D$2),"&gt;="&amp;AL$6,INDIRECT($F$1&amp;dbP!$D$2&amp;":"&amp;dbP!$D$2),"&lt;="&amp;AL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M345" s="1">
        <f ca="1">SUMIFS(INDIRECT($F$1&amp;$F345&amp;":"&amp;$F345),INDIRECT($F$1&amp;dbP!$D$2&amp;":"&amp;dbP!$D$2),"&gt;="&amp;AM$6,INDIRECT($F$1&amp;dbP!$D$2&amp;":"&amp;dbP!$D$2),"&lt;="&amp;AM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N345" s="1">
        <f ca="1">SUMIFS(INDIRECT($F$1&amp;$F345&amp;":"&amp;$F345),INDIRECT($F$1&amp;dbP!$D$2&amp;":"&amp;dbP!$D$2),"&gt;="&amp;AN$6,INDIRECT($F$1&amp;dbP!$D$2&amp;":"&amp;dbP!$D$2),"&lt;="&amp;AN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O345" s="1">
        <f ca="1">SUMIFS(INDIRECT($F$1&amp;$F345&amp;":"&amp;$F345),INDIRECT($F$1&amp;dbP!$D$2&amp;":"&amp;dbP!$D$2),"&gt;="&amp;AO$6,INDIRECT($F$1&amp;dbP!$D$2&amp;":"&amp;dbP!$D$2),"&lt;="&amp;AO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P345" s="1">
        <f ca="1">SUMIFS(INDIRECT($F$1&amp;$F345&amp;":"&amp;$F345),INDIRECT($F$1&amp;dbP!$D$2&amp;":"&amp;dbP!$D$2),"&gt;="&amp;AP$6,INDIRECT($F$1&amp;dbP!$D$2&amp;":"&amp;dbP!$D$2),"&lt;="&amp;AP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Q345" s="1">
        <f ca="1">SUMIFS(INDIRECT($F$1&amp;$F345&amp;":"&amp;$F345),INDIRECT($F$1&amp;dbP!$D$2&amp;":"&amp;dbP!$D$2),"&gt;="&amp;AQ$6,INDIRECT($F$1&amp;dbP!$D$2&amp;":"&amp;dbP!$D$2),"&lt;="&amp;AQ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R345" s="1">
        <f ca="1">SUMIFS(INDIRECT($F$1&amp;$F345&amp;":"&amp;$F345),INDIRECT($F$1&amp;dbP!$D$2&amp;":"&amp;dbP!$D$2),"&gt;="&amp;AR$6,INDIRECT($F$1&amp;dbP!$D$2&amp;":"&amp;dbP!$D$2),"&lt;="&amp;AR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S345" s="1">
        <f ca="1">SUMIFS(INDIRECT($F$1&amp;$F345&amp;":"&amp;$F345),INDIRECT($F$1&amp;dbP!$D$2&amp;":"&amp;dbP!$D$2),"&gt;="&amp;AS$6,INDIRECT($F$1&amp;dbP!$D$2&amp;":"&amp;dbP!$D$2),"&lt;="&amp;AS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T345" s="1">
        <f ca="1">SUMIFS(INDIRECT($F$1&amp;$F345&amp;":"&amp;$F345),INDIRECT($F$1&amp;dbP!$D$2&amp;":"&amp;dbP!$D$2),"&gt;="&amp;AT$6,INDIRECT($F$1&amp;dbP!$D$2&amp;":"&amp;dbP!$D$2),"&lt;="&amp;AT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U345" s="1">
        <f ca="1">SUMIFS(INDIRECT($F$1&amp;$F345&amp;":"&amp;$F345),INDIRECT($F$1&amp;dbP!$D$2&amp;":"&amp;dbP!$D$2),"&gt;="&amp;AU$6,INDIRECT($F$1&amp;dbP!$D$2&amp;":"&amp;dbP!$D$2),"&lt;="&amp;AU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V345" s="1">
        <f ca="1">SUMIFS(INDIRECT($F$1&amp;$F345&amp;":"&amp;$F345),INDIRECT($F$1&amp;dbP!$D$2&amp;":"&amp;dbP!$D$2),"&gt;="&amp;AV$6,INDIRECT($F$1&amp;dbP!$D$2&amp;":"&amp;dbP!$D$2),"&lt;="&amp;AV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W345" s="1">
        <f ca="1">SUMIFS(INDIRECT($F$1&amp;$F345&amp;":"&amp;$F345),INDIRECT($F$1&amp;dbP!$D$2&amp;":"&amp;dbP!$D$2),"&gt;="&amp;AW$6,INDIRECT($F$1&amp;dbP!$D$2&amp;":"&amp;dbP!$D$2),"&lt;="&amp;AW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X345" s="1">
        <f ca="1">SUMIFS(INDIRECT($F$1&amp;$F345&amp;":"&amp;$F345),INDIRECT($F$1&amp;dbP!$D$2&amp;":"&amp;dbP!$D$2),"&gt;="&amp;AX$6,INDIRECT($F$1&amp;dbP!$D$2&amp;":"&amp;dbP!$D$2),"&lt;="&amp;AX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Y345" s="1">
        <f ca="1">SUMIFS(INDIRECT($F$1&amp;$F345&amp;":"&amp;$F345),INDIRECT($F$1&amp;dbP!$D$2&amp;":"&amp;dbP!$D$2),"&gt;="&amp;AY$6,INDIRECT($F$1&amp;dbP!$D$2&amp;":"&amp;dbP!$D$2),"&lt;="&amp;AY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Z345" s="1">
        <f ca="1">SUMIFS(INDIRECT($F$1&amp;$F345&amp;":"&amp;$F345),INDIRECT($F$1&amp;dbP!$D$2&amp;":"&amp;dbP!$D$2),"&gt;="&amp;AZ$6,INDIRECT($F$1&amp;dbP!$D$2&amp;":"&amp;dbP!$D$2),"&lt;="&amp;AZ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A345" s="1">
        <f ca="1">SUMIFS(INDIRECT($F$1&amp;$F345&amp;":"&amp;$F345),INDIRECT($F$1&amp;dbP!$D$2&amp;":"&amp;dbP!$D$2),"&gt;="&amp;BA$6,INDIRECT($F$1&amp;dbP!$D$2&amp;":"&amp;dbP!$D$2),"&lt;="&amp;BA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B345" s="1">
        <f ca="1">SUMIFS(INDIRECT($F$1&amp;$F345&amp;":"&amp;$F345),INDIRECT($F$1&amp;dbP!$D$2&amp;":"&amp;dbP!$D$2),"&gt;="&amp;BB$6,INDIRECT($F$1&amp;dbP!$D$2&amp;":"&amp;dbP!$D$2),"&lt;="&amp;BB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C345" s="1">
        <f ca="1">SUMIFS(INDIRECT($F$1&amp;$F345&amp;":"&amp;$F345),INDIRECT($F$1&amp;dbP!$D$2&amp;":"&amp;dbP!$D$2),"&gt;="&amp;BC$6,INDIRECT($F$1&amp;dbP!$D$2&amp;":"&amp;dbP!$D$2),"&lt;="&amp;BC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D345" s="1">
        <f ca="1">SUMIFS(INDIRECT($F$1&amp;$F345&amp;":"&amp;$F345),INDIRECT($F$1&amp;dbP!$D$2&amp;":"&amp;dbP!$D$2),"&gt;="&amp;BD$6,INDIRECT($F$1&amp;dbP!$D$2&amp;":"&amp;dbP!$D$2),"&lt;="&amp;BD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E345" s="1">
        <f ca="1">SUMIFS(INDIRECT($F$1&amp;$F345&amp;":"&amp;$F345),INDIRECT($F$1&amp;dbP!$D$2&amp;":"&amp;dbP!$D$2),"&gt;="&amp;BE$6,INDIRECT($F$1&amp;dbP!$D$2&amp;":"&amp;dbP!$D$2),"&lt;="&amp;BE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</row>
    <row r="346" spans="2:57" x14ac:dyDescent="0.3">
      <c r="B346" s="1">
        <f>MAX(B$218:B345)+1</f>
        <v>131</v>
      </c>
      <c r="D346" s="1" t="str">
        <f ca="1">INDIRECT($B$1&amp;Items!T$2&amp;$B346)</f>
        <v>CF(-)</v>
      </c>
      <c r="F346" s="1" t="str">
        <f ca="1">INDIRECT($B$1&amp;Items!P$2&amp;$B346)</f>
        <v>AA</v>
      </c>
      <c r="H346" s="13" t="str">
        <f ca="1">INDIRECT($B$1&amp;Items!M$2&amp;$B346)</f>
        <v>Оплата операционных расходов</v>
      </c>
      <c r="I346" s="13" t="str">
        <f ca="1">IF(INDIRECT($B$1&amp;Items!N$2&amp;$B346)="",H346,INDIRECT($B$1&amp;Items!N$2&amp;$B346))</f>
        <v>Оплата операционных расходов - блок-4</v>
      </c>
      <c r="J346" s="1" t="str">
        <f ca="1">IF(INDIRECT($B$1&amp;Items!O$2&amp;$B346)="",IF(H346&lt;&gt;I346,"  "&amp;I346,I346),"    "&amp;INDIRECT($B$1&amp;Items!O$2&amp;$B346))</f>
        <v xml:space="preserve">    Операционные расходы - 4-7</v>
      </c>
      <c r="S346" s="1">
        <f ca="1">SUM($U346:INDIRECT(ADDRESS(ROW(),SUMIFS($1:$1,$5:$5,MAX($5:$5)))))</f>
        <v>81346</v>
      </c>
      <c r="V346" s="1">
        <f ca="1">SUMIFS(INDIRECT($F$1&amp;$F346&amp;":"&amp;$F346),INDIRECT($F$1&amp;dbP!$D$2&amp;":"&amp;dbP!$D$2),"&gt;="&amp;V$6,INDIRECT($F$1&amp;dbP!$D$2&amp;":"&amp;dbP!$D$2),"&lt;="&amp;V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W346" s="1">
        <f ca="1">SUMIFS(INDIRECT($F$1&amp;$F346&amp;":"&amp;$F346),INDIRECT($F$1&amp;dbP!$D$2&amp;":"&amp;dbP!$D$2),"&gt;="&amp;W$6,INDIRECT($F$1&amp;dbP!$D$2&amp;":"&amp;dbP!$D$2),"&lt;="&amp;W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X346" s="1">
        <f ca="1">SUMIFS(INDIRECT($F$1&amp;$F346&amp;":"&amp;$F346),INDIRECT($F$1&amp;dbP!$D$2&amp;":"&amp;dbP!$D$2),"&gt;="&amp;X$6,INDIRECT($F$1&amp;dbP!$D$2&amp;":"&amp;dbP!$D$2),"&lt;="&amp;X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Y346" s="1">
        <f ca="1">SUMIFS(INDIRECT($F$1&amp;$F346&amp;":"&amp;$F346),INDIRECT($F$1&amp;dbP!$D$2&amp;":"&amp;dbP!$D$2),"&gt;="&amp;Y$6,INDIRECT($F$1&amp;dbP!$D$2&amp;":"&amp;dbP!$D$2),"&lt;="&amp;Y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Z346" s="1">
        <f ca="1">SUMIFS(INDIRECT($F$1&amp;$F346&amp;":"&amp;$F346),INDIRECT($F$1&amp;dbP!$D$2&amp;":"&amp;dbP!$D$2),"&gt;="&amp;Z$6,INDIRECT($F$1&amp;dbP!$D$2&amp;":"&amp;dbP!$D$2),"&lt;="&amp;Z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81346</v>
      </c>
      <c r="AA346" s="1">
        <f ca="1">SUMIFS(INDIRECT($F$1&amp;$F346&amp;":"&amp;$F346),INDIRECT($F$1&amp;dbP!$D$2&amp;":"&amp;dbP!$D$2),"&gt;="&amp;AA$6,INDIRECT($F$1&amp;dbP!$D$2&amp;":"&amp;dbP!$D$2),"&lt;="&amp;AA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B346" s="1">
        <f ca="1">SUMIFS(INDIRECT($F$1&amp;$F346&amp;":"&amp;$F346),INDIRECT($F$1&amp;dbP!$D$2&amp;":"&amp;dbP!$D$2),"&gt;="&amp;AB$6,INDIRECT($F$1&amp;dbP!$D$2&amp;":"&amp;dbP!$D$2),"&lt;="&amp;AB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C346" s="1">
        <f ca="1">SUMIFS(INDIRECT($F$1&amp;$F346&amp;":"&amp;$F346),INDIRECT($F$1&amp;dbP!$D$2&amp;":"&amp;dbP!$D$2),"&gt;="&amp;AC$6,INDIRECT($F$1&amp;dbP!$D$2&amp;":"&amp;dbP!$D$2),"&lt;="&amp;AC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D346" s="1">
        <f ca="1">SUMIFS(INDIRECT($F$1&amp;$F346&amp;":"&amp;$F346),INDIRECT($F$1&amp;dbP!$D$2&amp;":"&amp;dbP!$D$2),"&gt;="&amp;AD$6,INDIRECT($F$1&amp;dbP!$D$2&amp;":"&amp;dbP!$D$2),"&lt;="&amp;AD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E346" s="1">
        <f ca="1">SUMIFS(INDIRECT($F$1&amp;$F346&amp;":"&amp;$F346),INDIRECT($F$1&amp;dbP!$D$2&amp;":"&amp;dbP!$D$2),"&gt;="&amp;AE$6,INDIRECT($F$1&amp;dbP!$D$2&amp;":"&amp;dbP!$D$2),"&lt;="&amp;AE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F346" s="1">
        <f ca="1">SUMIFS(INDIRECT($F$1&amp;$F346&amp;":"&amp;$F346),INDIRECT($F$1&amp;dbP!$D$2&amp;":"&amp;dbP!$D$2),"&gt;="&amp;AF$6,INDIRECT($F$1&amp;dbP!$D$2&amp;":"&amp;dbP!$D$2),"&lt;="&amp;AF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G346" s="1">
        <f ca="1">SUMIFS(INDIRECT($F$1&amp;$F346&amp;":"&amp;$F346),INDIRECT($F$1&amp;dbP!$D$2&amp;":"&amp;dbP!$D$2),"&gt;="&amp;AG$6,INDIRECT($F$1&amp;dbP!$D$2&amp;":"&amp;dbP!$D$2),"&lt;="&amp;AG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H346" s="1">
        <f ca="1">SUMIFS(INDIRECT($F$1&amp;$F346&amp;":"&amp;$F346),INDIRECT($F$1&amp;dbP!$D$2&amp;":"&amp;dbP!$D$2),"&gt;="&amp;AH$6,INDIRECT($F$1&amp;dbP!$D$2&amp;":"&amp;dbP!$D$2),"&lt;="&amp;AH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I346" s="1">
        <f ca="1">SUMIFS(INDIRECT($F$1&amp;$F346&amp;":"&amp;$F346),INDIRECT($F$1&amp;dbP!$D$2&amp;":"&amp;dbP!$D$2),"&gt;="&amp;AI$6,INDIRECT($F$1&amp;dbP!$D$2&amp;":"&amp;dbP!$D$2),"&lt;="&amp;AI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J346" s="1">
        <f ca="1">SUMIFS(INDIRECT($F$1&amp;$F346&amp;":"&amp;$F346),INDIRECT($F$1&amp;dbP!$D$2&amp;":"&amp;dbP!$D$2),"&gt;="&amp;AJ$6,INDIRECT($F$1&amp;dbP!$D$2&amp;":"&amp;dbP!$D$2),"&lt;="&amp;AJ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K346" s="1">
        <f ca="1">SUMIFS(INDIRECT($F$1&amp;$F346&amp;":"&amp;$F346),INDIRECT($F$1&amp;dbP!$D$2&amp;":"&amp;dbP!$D$2),"&gt;="&amp;AK$6,INDIRECT($F$1&amp;dbP!$D$2&amp;":"&amp;dbP!$D$2),"&lt;="&amp;AK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L346" s="1">
        <f ca="1">SUMIFS(INDIRECT($F$1&amp;$F346&amp;":"&amp;$F346),INDIRECT($F$1&amp;dbP!$D$2&amp;":"&amp;dbP!$D$2),"&gt;="&amp;AL$6,INDIRECT($F$1&amp;dbP!$D$2&amp;":"&amp;dbP!$D$2),"&lt;="&amp;AL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M346" s="1">
        <f ca="1">SUMIFS(INDIRECT($F$1&amp;$F346&amp;":"&amp;$F346),INDIRECT($F$1&amp;dbP!$D$2&amp;":"&amp;dbP!$D$2),"&gt;="&amp;AM$6,INDIRECT($F$1&amp;dbP!$D$2&amp;":"&amp;dbP!$D$2),"&lt;="&amp;AM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N346" s="1">
        <f ca="1">SUMIFS(INDIRECT($F$1&amp;$F346&amp;":"&amp;$F346),INDIRECT($F$1&amp;dbP!$D$2&amp;":"&amp;dbP!$D$2),"&gt;="&amp;AN$6,INDIRECT($F$1&amp;dbP!$D$2&amp;":"&amp;dbP!$D$2),"&lt;="&amp;AN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O346" s="1">
        <f ca="1">SUMIFS(INDIRECT($F$1&amp;$F346&amp;":"&amp;$F346),INDIRECT($F$1&amp;dbP!$D$2&amp;":"&amp;dbP!$D$2),"&gt;="&amp;AO$6,INDIRECT($F$1&amp;dbP!$D$2&amp;":"&amp;dbP!$D$2),"&lt;="&amp;AO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P346" s="1">
        <f ca="1">SUMIFS(INDIRECT($F$1&amp;$F346&amp;":"&amp;$F346),INDIRECT($F$1&amp;dbP!$D$2&amp;":"&amp;dbP!$D$2),"&gt;="&amp;AP$6,INDIRECT($F$1&amp;dbP!$D$2&amp;":"&amp;dbP!$D$2),"&lt;="&amp;AP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Q346" s="1">
        <f ca="1">SUMIFS(INDIRECT($F$1&amp;$F346&amp;":"&amp;$F346),INDIRECT($F$1&amp;dbP!$D$2&amp;":"&amp;dbP!$D$2),"&gt;="&amp;AQ$6,INDIRECT($F$1&amp;dbP!$D$2&amp;":"&amp;dbP!$D$2),"&lt;="&amp;AQ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R346" s="1">
        <f ca="1">SUMIFS(INDIRECT($F$1&amp;$F346&amp;":"&amp;$F346),INDIRECT($F$1&amp;dbP!$D$2&amp;":"&amp;dbP!$D$2),"&gt;="&amp;AR$6,INDIRECT($F$1&amp;dbP!$D$2&amp;":"&amp;dbP!$D$2),"&lt;="&amp;AR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S346" s="1">
        <f ca="1">SUMIFS(INDIRECT($F$1&amp;$F346&amp;":"&amp;$F346),INDIRECT($F$1&amp;dbP!$D$2&amp;":"&amp;dbP!$D$2),"&gt;="&amp;AS$6,INDIRECT($F$1&amp;dbP!$D$2&amp;":"&amp;dbP!$D$2),"&lt;="&amp;AS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T346" s="1">
        <f ca="1">SUMIFS(INDIRECT($F$1&amp;$F346&amp;":"&amp;$F346),INDIRECT($F$1&amp;dbP!$D$2&amp;":"&amp;dbP!$D$2),"&gt;="&amp;AT$6,INDIRECT($F$1&amp;dbP!$D$2&amp;":"&amp;dbP!$D$2),"&lt;="&amp;AT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U346" s="1">
        <f ca="1">SUMIFS(INDIRECT($F$1&amp;$F346&amp;":"&amp;$F346),INDIRECT($F$1&amp;dbP!$D$2&amp;":"&amp;dbP!$D$2),"&gt;="&amp;AU$6,INDIRECT($F$1&amp;dbP!$D$2&amp;":"&amp;dbP!$D$2),"&lt;="&amp;AU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V346" s="1">
        <f ca="1">SUMIFS(INDIRECT($F$1&amp;$F346&amp;":"&amp;$F346),INDIRECT($F$1&amp;dbP!$D$2&amp;":"&amp;dbP!$D$2),"&gt;="&amp;AV$6,INDIRECT($F$1&amp;dbP!$D$2&amp;":"&amp;dbP!$D$2),"&lt;="&amp;AV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W346" s="1">
        <f ca="1">SUMIFS(INDIRECT($F$1&amp;$F346&amp;":"&amp;$F346),INDIRECT($F$1&amp;dbP!$D$2&amp;":"&amp;dbP!$D$2),"&gt;="&amp;AW$6,INDIRECT($F$1&amp;dbP!$D$2&amp;":"&amp;dbP!$D$2),"&lt;="&amp;AW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X346" s="1">
        <f ca="1">SUMIFS(INDIRECT($F$1&amp;$F346&amp;":"&amp;$F346),INDIRECT($F$1&amp;dbP!$D$2&amp;":"&amp;dbP!$D$2),"&gt;="&amp;AX$6,INDIRECT($F$1&amp;dbP!$D$2&amp;":"&amp;dbP!$D$2),"&lt;="&amp;AX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Y346" s="1">
        <f ca="1">SUMIFS(INDIRECT($F$1&amp;$F346&amp;":"&amp;$F346),INDIRECT($F$1&amp;dbP!$D$2&amp;":"&amp;dbP!$D$2),"&gt;="&amp;AY$6,INDIRECT($F$1&amp;dbP!$D$2&amp;":"&amp;dbP!$D$2),"&lt;="&amp;AY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Z346" s="1">
        <f ca="1">SUMIFS(INDIRECT($F$1&amp;$F346&amp;":"&amp;$F346),INDIRECT($F$1&amp;dbP!$D$2&amp;":"&amp;dbP!$D$2),"&gt;="&amp;AZ$6,INDIRECT($F$1&amp;dbP!$D$2&amp;":"&amp;dbP!$D$2),"&lt;="&amp;AZ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A346" s="1">
        <f ca="1">SUMIFS(INDIRECT($F$1&amp;$F346&amp;":"&amp;$F346),INDIRECT($F$1&amp;dbP!$D$2&amp;":"&amp;dbP!$D$2),"&gt;="&amp;BA$6,INDIRECT($F$1&amp;dbP!$D$2&amp;":"&amp;dbP!$D$2),"&lt;="&amp;BA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B346" s="1">
        <f ca="1">SUMIFS(INDIRECT($F$1&amp;$F346&amp;":"&amp;$F346),INDIRECT($F$1&amp;dbP!$D$2&amp;":"&amp;dbP!$D$2),"&gt;="&amp;BB$6,INDIRECT($F$1&amp;dbP!$D$2&amp;":"&amp;dbP!$D$2),"&lt;="&amp;BB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C346" s="1">
        <f ca="1">SUMIFS(INDIRECT($F$1&amp;$F346&amp;":"&amp;$F346),INDIRECT($F$1&amp;dbP!$D$2&amp;":"&amp;dbP!$D$2),"&gt;="&amp;BC$6,INDIRECT($F$1&amp;dbP!$D$2&amp;":"&amp;dbP!$D$2),"&lt;="&amp;BC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D346" s="1">
        <f ca="1">SUMIFS(INDIRECT($F$1&amp;$F346&amp;":"&amp;$F346),INDIRECT($F$1&amp;dbP!$D$2&amp;":"&amp;dbP!$D$2),"&gt;="&amp;BD$6,INDIRECT($F$1&amp;dbP!$D$2&amp;":"&amp;dbP!$D$2),"&lt;="&amp;BD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E346" s="1">
        <f ca="1">SUMIFS(INDIRECT($F$1&amp;$F346&amp;":"&amp;$F346),INDIRECT($F$1&amp;dbP!$D$2&amp;":"&amp;dbP!$D$2),"&gt;="&amp;BE$6,INDIRECT($F$1&amp;dbP!$D$2&amp;":"&amp;dbP!$D$2),"&lt;="&amp;BE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</row>
    <row r="347" spans="2:57" x14ac:dyDescent="0.3">
      <c r="B347" s="1">
        <f>MAX(B$218:B346)+1</f>
        <v>132</v>
      </c>
      <c r="D347" s="1" t="str">
        <f ca="1">INDIRECT($B$1&amp;Items!T$2&amp;$B347)</f>
        <v>CF(-)</v>
      </c>
      <c r="F347" s="1" t="str">
        <f ca="1">INDIRECT($B$1&amp;Items!P$2&amp;$B347)</f>
        <v>AA</v>
      </c>
      <c r="H347" s="13" t="str">
        <f ca="1">INDIRECT($B$1&amp;Items!M$2&amp;$B347)</f>
        <v>Оплата операционных расходов</v>
      </c>
      <c r="I347" s="13" t="str">
        <f ca="1">IF(INDIRECT($B$1&amp;Items!N$2&amp;$B347)="",H347,INDIRECT($B$1&amp;Items!N$2&amp;$B347))</f>
        <v>Оплата операционных расходов - блок-4</v>
      </c>
      <c r="J347" s="1" t="str">
        <f ca="1">IF(INDIRECT($B$1&amp;Items!O$2&amp;$B347)="",IF(H347&lt;&gt;I347,"  "&amp;I347,I347),"    "&amp;INDIRECT($B$1&amp;Items!O$2&amp;$B347))</f>
        <v xml:space="preserve">    Операционные расходы - 4-8</v>
      </c>
      <c r="S347" s="1">
        <f ca="1">SUM($U347:INDIRECT(ADDRESS(ROW(),SUMIFS($1:$1,$5:$5,MAX($5:$5)))))</f>
        <v>37416.6</v>
      </c>
      <c r="V347" s="1">
        <f ca="1">SUMIFS(INDIRECT($F$1&amp;$F347&amp;":"&amp;$F347),INDIRECT($F$1&amp;dbP!$D$2&amp;":"&amp;dbP!$D$2),"&gt;="&amp;V$6,INDIRECT($F$1&amp;dbP!$D$2&amp;":"&amp;dbP!$D$2),"&lt;="&amp;V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W347" s="1">
        <f ca="1">SUMIFS(INDIRECT($F$1&amp;$F347&amp;":"&amp;$F347),INDIRECT($F$1&amp;dbP!$D$2&amp;":"&amp;dbP!$D$2),"&gt;="&amp;W$6,INDIRECT($F$1&amp;dbP!$D$2&amp;":"&amp;dbP!$D$2),"&lt;="&amp;W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X347" s="1">
        <f ca="1">SUMIFS(INDIRECT($F$1&amp;$F347&amp;":"&amp;$F347),INDIRECT($F$1&amp;dbP!$D$2&amp;":"&amp;dbP!$D$2),"&gt;="&amp;X$6,INDIRECT($F$1&amp;dbP!$D$2&amp;":"&amp;dbP!$D$2),"&lt;="&amp;X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Y347" s="1">
        <f ca="1">SUMIFS(INDIRECT($F$1&amp;$F347&amp;":"&amp;$F347),INDIRECT($F$1&amp;dbP!$D$2&amp;":"&amp;dbP!$D$2),"&gt;="&amp;Y$6,INDIRECT($F$1&amp;dbP!$D$2&amp;":"&amp;dbP!$D$2),"&lt;="&amp;Y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Z347" s="1">
        <f ca="1">SUMIFS(INDIRECT($F$1&amp;$F347&amp;":"&amp;$F347),INDIRECT($F$1&amp;dbP!$D$2&amp;":"&amp;dbP!$D$2),"&gt;="&amp;Z$6,INDIRECT($F$1&amp;dbP!$D$2&amp;":"&amp;dbP!$D$2),"&lt;="&amp;Z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37416.6</v>
      </c>
      <c r="AA347" s="1">
        <f ca="1">SUMIFS(INDIRECT($F$1&amp;$F347&amp;":"&amp;$F347),INDIRECT($F$1&amp;dbP!$D$2&amp;":"&amp;dbP!$D$2),"&gt;="&amp;AA$6,INDIRECT($F$1&amp;dbP!$D$2&amp;":"&amp;dbP!$D$2),"&lt;="&amp;AA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B347" s="1">
        <f ca="1">SUMIFS(INDIRECT($F$1&amp;$F347&amp;":"&amp;$F347),INDIRECT($F$1&amp;dbP!$D$2&amp;":"&amp;dbP!$D$2),"&gt;="&amp;AB$6,INDIRECT($F$1&amp;dbP!$D$2&amp;":"&amp;dbP!$D$2),"&lt;="&amp;AB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C347" s="1">
        <f ca="1">SUMIFS(INDIRECT($F$1&amp;$F347&amp;":"&amp;$F347),INDIRECT($F$1&amp;dbP!$D$2&amp;":"&amp;dbP!$D$2),"&gt;="&amp;AC$6,INDIRECT($F$1&amp;dbP!$D$2&amp;":"&amp;dbP!$D$2),"&lt;="&amp;AC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D347" s="1">
        <f ca="1">SUMIFS(INDIRECT($F$1&amp;$F347&amp;":"&amp;$F347),INDIRECT($F$1&amp;dbP!$D$2&amp;":"&amp;dbP!$D$2),"&gt;="&amp;AD$6,INDIRECT($F$1&amp;dbP!$D$2&amp;":"&amp;dbP!$D$2),"&lt;="&amp;AD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E347" s="1">
        <f ca="1">SUMIFS(INDIRECT($F$1&amp;$F347&amp;":"&amp;$F347),INDIRECT($F$1&amp;dbP!$D$2&amp;":"&amp;dbP!$D$2),"&gt;="&amp;AE$6,INDIRECT($F$1&amp;dbP!$D$2&amp;":"&amp;dbP!$D$2),"&lt;="&amp;AE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F347" s="1">
        <f ca="1">SUMIFS(INDIRECT($F$1&amp;$F347&amp;":"&amp;$F347),INDIRECT($F$1&amp;dbP!$D$2&amp;":"&amp;dbP!$D$2),"&gt;="&amp;AF$6,INDIRECT($F$1&amp;dbP!$D$2&amp;":"&amp;dbP!$D$2),"&lt;="&amp;AF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G347" s="1">
        <f ca="1">SUMIFS(INDIRECT($F$1&amp;$F347&amp;":"&amp;$F347),INDIRECT($F$1&amp;dbP!$D$2&amp;":"&amp;dbP!$D$2),"&gt;="&amp;AG$6,INDIRECT($F$1&amp;dbP!$D$2&amp;":"&amp;dbP!$D$2),"&lt;="&amp;AG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H347" s="1">
        <f ca="1">SUMIFS(INDIRECT($F$1&amp;$F347&amp;":"&amp;$F347),INDIRECT($F$1&amp;dbP!$D$2&amp;":"&amp;dbP!$D$2),"&gt;="&amp;AH$6,INDIRECT($F$1&amp;dbP!$D$2&amp;":"&amp;dbP!$D$2),"&lt;="&amp;AH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I347" s="1">
        <f ca="1">SUMIFS(INDIRECT($F$1&amp;$F347&amp;":"&amp;$F347),INDIRECT($F$1&amp;dbP!$D$2&amp;":"&amp;dbP!$D$2),"&gt;="&amp;AI$6,INDIRECT($F$1&amp;dbP!$D$2&amp;":"&amp;dbP!$D$2),"&lt;="&amp;AI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J347" s="1">
        <f ca="1">SUMIFS(INDIRECT($F$1&amp;$F347&amp;":"&amp;$F347),INDIRECT($F$1&amp;dbP!$D$2&amp;":"&amp;dbP!$D$2),"&gt;="&amp;AJ$6,INDIRECT($F$1&amp;dbP!$D$2&amp;":"&amp;dbP!$D$2),"&lt;="&amp;AJ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K347" s="1">
        <f ca="1">SUMIFS(INDIRECT($F$1&amp;$F347&amp;":"&amp;$F347),INDIRECT($F$1&amp;dbP!$D$2&amp;":"&amp;dbP!$D$2),"&gt;="&amp;AK$6,INDIRECT($F$1&amp;dbP!$D$2&amp;":"&amp;dbP!$D$2),"&lt;="&amp;AK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L347" s="1">
        <f ca="1">SUMIFS(INDIRECT($F$1&amp;$F347&amp;":"&amp;$F347),INDIRECT($F$1&amp;dbP!$D$2&amp;":"&amp;dbP!$D$2),"&gt;="&amp;AL$6,INDIRECT($F$1&amp;dbP!$D$2&amp;":"&amp;dbP!$D$2),"&lt;="&amp;AL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M347" s="1">
        <f ca="1">SUMIFS(INDIRECT($F$1&amp;$F347&amp;":"&amp;$F347),INDIRECT($F$1&amp;dbP!$D$2&amp;":"&amp;dbP!$D$2),"&gt;="&amp;AM$6,INDIRECT($F$1&amp;dbP!$D$2&amp;":"&amp;dbP!$D$2),"&lt;="&amp;AM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N347" s="1">
        <f ca="1">SUMIFS(INDIRECT($F$1&amp;$F347&amp;":"&amp;$F347),INDIRECT($F$1&amp;dbP!$D$2&amp;":"&amp;dbP!$D$2),"&gt;="&amp;AN$6,INDIRECT($F$1&amp;dbP!$D$2&amp;":"&amp;dbP!$D$2),"&lt;="&amp;AN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O347" s="1">
        <f ca="1">SUMIFS(INDIRECT($F$1&amp;$F347&amp;":"&amp;$F347),INDIRECT($F$1&amp;dbP!$D$2&amp;":"&amp;dbP!$D$2),"&gt;="&amp;AO$6,INDIRECT($F$1&amp;dbP!$D$2&amp;":"&amp;dbP!$D$2),"&lt;="&amp;AO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P347" s="1">
        <f ca="1">SUMIFS(INDIRECT($F$1&amp;$F347&amp;":"&amp;$F347),INDIRECT($F$1&amp;dbP!$D$2&amp;":"&amp;dbP!$D$2),"&gt;="&amp;AP$6,INDIRECT($F$1&amp;dbP!$D$2&amp;":"&amp;dbP!$D$2),"&lt;="&amp;AP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Q347" s="1">
        <f ca="1">SUMIFS(INDIRECT($F$1&amp;$F347&amp;":"&amp;$F347),INDIRECT($F$1&amp;dbP!$D$2&amp;":"&amp;dbP!$D$2),"&gt;="&amp;AQ$6,INDIRECT($F$1&amp;dbP!$D$2&amp;":"&amp;dbP!$D$2),"&lt;="&amp;AQ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R347" s="1">
        <f ca="1">SUMIFS(INDIRECT($F$1&amp;$F347&amp;":"&amp;$F347),INDIRECT($F$1&amp;dbP!$D$2&amp;":"&amp;dbP!$D$2),"&gt;="&amp;AR$6,INDIRECT($F$1&amp;dbP!$D$2&amp;":"&amp;dbP!$D$2),"&lt;="&amp;AR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S347" s="1">
        <f ca="1">SUMIFS(INDIRECT($F$1&amp;$F347&amp;":"&amp;$F347),INDIRECT($F$1&amp;dbP!$D$2&amp;":"&amp;dbP!$D$2),"&gt;="&amp;AS$6,INDIRECT($F$1&amp;dbP!$D$2&amp;":"&amp;dbP!$D$2),"&lt;="&amp;AS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T347" s="1">
        <f ca="1">SUMIFS(INDIRECT($F$1&amp;$F347&amp;":"&amp;$F347),INDIRECT($F$1&amp;dbP!$D$2&amp;":"&amp;dbP!$D$2),"&gt;="&amp;AT$6,INDIRECT($F$1&amp;dbP!$D$2&amp;":"&amp;dbP!$D$2),"&lt;="&amp;AT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U347" s="1">
        <f ca="1">SUMIFS(INDIRECT($F$1&amp;$F347&amp;":"&amp;$F347),INDIRECT($F$1&amp;dbP!$D$2&amp;":"&amp;dbP!$D$2),"&gt;="&amp;AU$6,INDIRECT($F$1&amp;dbP!$D$2&amp;":"&amp;dbP!$D$2),"&lt;="&amp;AU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V347" s="1">
        <f ca="1">SUMIFS(INDIRECT($F$1&amp;$F347&amp;":"&amp;$F347),INDIRECT($F$1&amp;dbP!$D$2&amp;":"&amp;dbP!$D$2),"&gt;="&amp;AV$6,INDIRECT($F$1&amp;dbP!$D$2&amp;":"&amp;dbP!$D$2),"&lt;="&amp;AV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W347" s="1">
        <f ca="1">SUMIFS(INDIRECT($F$1&amp;$F347&amp;":"&amp;$F347),INDIRECT($F$1&amp;dbP!$D$2&amp;":"&amp;dbP!$D$2),"&gt;="&amp;AW$6,INDIRECT($F$1&amp;dbP!$D$2&amp;":"&amp;dbP!$D$2),"&lt;="&amp;AW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X347" s="1">
        <f ca="1">SUMIFS(INDIRECT($F$1&amp;$F347&amp;":"&amp;$F347),INDIRECT($F$1&amp;dbP!$D$2&amp;":"&amp;dbP!$D$2),"&gt;="&amp;AX$6,INDIRECT($F$1&amp;dbP!$D$2&amp;":"&amp;dbP!$D$2),"&lt;="&amp;AX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Y347" s="1">
        <f ca="1">SUMIFS(INDIRECT($F$1&amp;$F347&amp;":"&amp;$F347),INDIRECT($F$1&amp;dbP!$D$2&amp;":"&amp;dbP!$D$2),"&gt;="&amp;AY$6,INDIRECT($F$1&amp;dbP!$D$2&amp;":"&amp;dbP!$D$2),"&lt;="&amp;AY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Z347" s="1">
        <f ca="1">SUMIFS(INDIRECT($F$1&amp;$F347&amp;":"&amp;$F347),INDIRECT($F$1&amp;dbP!$D$2&amp;":"&amp;dbP!$D$2),"&gt;="&amp;AZ$6,INDIRECT($F$1&amp;dbP!$D$2&amp;":"&amp;dbP!$D$2),"&lt;="&amp;AZ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A347" s="1">
        <f ca="1">SUMIFS(INDIRECT($F$1&amp;$F347&amp;":"&amp;$F347),INDIRECT($F$1&amp;dbP!$D$2&amp;":"&amp;dbP!$D$2),"&gt;="&amp;BA$6,INDIRECT($F$1&amp;dbP!$D$2&amp;":"&amp;dbP!$D$2),"&lt;="&amp;BA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B347" s="1">
        <f ca="1">SUMIFS(INDIRECT($F$1&amp;$F347&amp;":"&amp;$F347),INDIRECT($F$1&amp;dbP!$D$2&amp;":"&amp;dbP!$D$2),"&gt;="&amp;BB$6,INDIRECT($F$1&amp;dbP!$D$2&amp;":"&amp;dbP!$D$2),"&lt;="&amp;BB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C347" s="1">
        <f ca="1">SUMIFS(INDIRECT($F$1&amp;$F347&amp;":"&amp;$F347),INDIRECT($F$1&amp;dbP!$D$2&amp;":"&amp;dbP!$D$2),"&gt;="&amp;BC$6,INDIRECT($F$1&amp;dbP!$D$2&amp;":"&amp;dbP!$D$2),"&lt;="&amp;BC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D347" s="1">
        <f ca="1">SUMIFS(INDIRECT($F$1&amp;$F347&amp;":"&amp;$F347),INDIRECT($F$1&amp;dbP!$D$2&amp;":"&amp;dbP!$D$2),"&gt;="&amp;BD$6,INDIRECT($F$1&amp;dbP!$D$2&amp;":"&amp;dbP!$D$2),"&lt;="&amp;BD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E347" s="1">
        <f ca="1">SUMIFS(INDIRECT($F$1&amp;$F347&amp;":"&amp;$F347),INDIRECT($F$1&amp;dbP!$D$2&amp;":"&amp;dbP!$D$2),"&gt;="&amp;BE$6,INDIRECT($F$1&amp;dbP!$D$2&amp;":"&amp;dbP!$D$2),"&lt;="&amp;BE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</row>
    <row r="348" spans="2:57" x14ac:dyDescent="0.3">
      <c r="B348" s="1">
        <f>MAX(B$218:B347)+1</f>
        <v>133</v>
      </c>
      <c r="D348" s="1" t="str">
        <f ca="1">INDIRECT($B$1&amp;Items!T$2&amp;$B348)</f>
        <v>CF(-)</v>
      </c>
      <c r="F348" s="1" t="str">
        <f ca="1">INDIRECT($B$1&amp;Items!P$2&amp;$B348)</f>
        <v>AA</v>
      </c>
      <c r="H348" s="13" t="str">
        <f ca="1">INDIRECT($B$1&amp;Items!M$2&amp;$B348)</f>
        <v>Оплата операционных расходов</v>
      </c>
      <c r="I348" s="13" t="str">
        <f ca="1">IF(INDIRECT($B$1&amp;Items!N$2&amp;$B348)="",H348,INDIRECT($B$1&amp;Items!N$2&amp;$B348))</f>
        <v>Оплата операционных расходов - блок-4</v>
      </c>
      <c r="J348" s="1" t="str">
        <f ca="1">IF(INDIRECT($B$1&amp;Items!O$2&amp;$B348)="",IF(H348&lt;&gt;I348,"  "&amp;I348,I348),"    "&amp;INDIRECT($B$1&amp;Items!O$2&amp;$B348))</f>
        <v xml:space="preserve">    Операционные расходы - 4-9</v>
      </c>
      <c r="S348" s="1">
        <f ca="1">SUM($U348:INDIRECT(ADDRESS(ROW(),SUMIFS($1:$1,$5:$5,MAX($5:$5)))))</f>
        <v>193673.34</v>
      </c>
      <c r="V348" s="1">
        <f ca="1">SUMIFS(INDIRECT($F$1&amp;$F348&amp;":"&amp;$F348),INDIRECT($F$1&amp;dbP!$D$2&amp;":"&amp;dbP!$D$2),"&gt;="&amp;V$6,INDIRECT($F$1&amp;dbP!$D$2&amp;":"&amp;dbP!$D$2),"&lt;="&amp;V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W348" s="1">
        <f ca="1">SUMIFS(INDIRECT($F$1&amp;$F348&amp;":"&amp;$F348),INDIRECT($F$1&amp;dbP!$D$2&amp;":"&amp;dbP!$D$2),"&gt;="&amp;W$6,INDIRECT($F$1&amp;dbP!$D$2&amp;":"&amp;dbP!$D$2),"&lt;="&amp;W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X348" s="1">
        <f ca="1">SUMIFS(INDIRECT($F$1&amp;$F348&amp;":"&amp;$F348),INDIRECT($F$1&amp;dbP!$D$2&amp;":"&amp;dbP!$D$2),"&gt;="&amp;X$6,INDIRECT($F$1&amp;dbP!$D$2&amp;":"&amp;dbP!$D$2),"&lt;="&amp;X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Y348" s="1">
        <f ca="1">SUMIFS(INDIRECT($F$1&amp;$F348&amp;":"&amp;$F348),INDIRECT($F$1&amp;dbP!$D$2&amp;":"&amp;dbP!$D$2),"&gt;="&amp;Y$6,INDIRECT($F$1&amp;dbP!$D$2&amp;":"&amp;dbP!$D$2),"&lt;="&amp;Y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Z348" s="1">
        <f ca="1">SUMIFS(INDIRECT($F$1&amp;$F348&amp;":"&amp;$F348),INDIRECT($F$1&amp;dbP!$D$2&amp;":"&amp;dbP!$D$2),"&gt;="&amp;Z$6,INDIRECT($F$1&amp;dbP!$D$2&amp;":"&amp;dbP!$D$2),"&lt;="&amp;Z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A348" s="1">
        <f ca="1">SUMIFS(INDIRECT($F$1&amp;$F348&amp;":"&amp;$F348),INDIRECT($F$1&amp;dbP!$D$2&amp;":"&amp;dbP!$D$2),"&gt;="&amp;AA$6,INDIRECT($F$1&amp;dbP!$D$2&amp;":"&amp;dbP!$D$2),"&lt;="&amp;AA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193673.34</v>
      </c>
      <c r="AB348" s="1">
        <f ca="1">SUMIFS(INDIRECT($F$1&amp;$F348&amp;":"&amp;$F348),INDIRECT($F$1&amp;dbP!$D$2&amp;":"&amp;dbP!$D$2),"&gt;="&amp;AB$6,INDIRECT($F$1&amp;dbP!$D$2&amp;":"&amp;dbP!$D$2),"&lt;="&amp;AB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C348" s="1">
        <f ca="1">SUMIFS(INDIRECT($F$1&amp;$F348&amp;":"&amp;$F348),INDIRECT($F$1&amp;dbP!$D$2&amp;":"&amp;dbP!$D$2),"&gt;="&amp;AC$6,INDIRECT($F$1&amp;dbP!$D$2&amp;":"&amp;dbP!$D$2),"&lt;="&amp;AC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D348" s="1">
        <f ca="1">SUMIFS(INDIRECT($F$1&amp;$F348&amp;":"&amp;$F348),INDIRECT($F$1&amp;dbP!$D$2&amp;":"&amp;dbP!$D$2),"&gt;="&amp;AD$6,INDIRECT($F$1&amp;dbP!$D$2&amp;":"&amp;dbP!$D$2),"&lt;="&amp;AD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E348" s="1">
        <f ca="1">SUMIFS(INDIRECT($F$1&amp;$F348&amp;":"&amp;$F348),INDIRECT($F$1&amp;dbP!$D$2&amp;":"&amp;dbP!$D$2),"&gt;="&amp;AE$6,INDIRECT($F$1&amp;dbP!$D$2&amp;":"&amp;dbP!$D$2),"&lt;="&amp;AE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F348" s="1">
        <f ca="1">SUMIFS(INDIRECT($F$1&amp;$F348&amp;":"&amp;$F348),INDIRECT($F$1&amp;dbP!$D$2&amp;":"&amp;dbP!$D$2),"&gt;="&amp;AF$6,INDIRECT($F$1&amp;dbP!$D$2&amp;":"&amp;dbP!$D$2),"&lt;="&amp;AF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G348" s="1">
        <f ca="1">SUMIFS(INDIRECT($F$1&amp;$F348&amp;":"&amp;$F348),INDIRECT($F$1&amp;dbP!$D$2&amp;":"&amp;dbP!$D$2),"&gt;="&amp;AG$6,INDIRECT($F$1&amp;dbP!$D$2&amp;":"&amp;dbP!$D$2),"&lt;="&amp;AG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H348" s="1">
        <f ca="1">SUMIFS(INDIRECT($F$1&amp;$F348&amp;":"&amp;$F348),INDIRECT($F$1&amp;dbP!$D$2&amp;":"&amp;dbP!$D$2),"&gt;="&amp;AH$6,INDIRECT($F$1&amp;dbP!$D$2&amp;":"&amp;dbP!$D$2),"&lt;="&amp;AH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I348" s="1">
        <f ca="1">SUMIFS(INDIRECT($F$1&amp;$F348&amp;":"&amp;$F348),INDIRECT($F$1&amp;dbP!$D$2&amp;":"&amp;dbP!$D$2),"&gt;="&amp;AI$6,INDIRECT($F$1&amp;dbP!$D$2&amp;":"&amp;dbP!$D$2),"&lt;="&amp;AI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J348" s="1">
        <f ca="1">SUMIFS(INDIRECT($F$1&amp;$F348&amp;":"&amp;$F348),INDIRECT($F$1&amp;dbP!$D$2&amp;":"&amp;dbP!$D$2),"&gt;="&amp;AJ$6,INDIRECT($F$1&amp;dbP!$D$2&amp;":"&amp;dbP!$D$2),"&lt;="&amp;AJ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K348" s="1">
        <f ca="1">SUMIFS(INDIRECT($F$1&amp;$F348&amp;":"&amp;$F348),INDIRECT($F$1&amp;dbP!$D$2&amp;":"&amp;dbP!$D$2),"&gt;="&amp;AK$6,INDIRECT($F$1&amp;dbP!$D$2&amp;":"&amp;dbP!$D$2),"&lt;="&amp;AK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L348" s="1">
        <f ca="1">SUMIFS(INDIRECT($F$1&amp;$F348&amp;":"&amp;$F348),INDIRECT($F$1&amp;dbP!$D$2&amp;":"&amp;dbP!$D$2),"&gt;="&amp;AL$6,INDIRECT($F$1&amp;dbP!$D$2&amp;":"&amp;dbP!$D$2),"&lt;="&amp;AL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M348" s="1">
        <f ca="1">SUMIFS(INDIRECT($F$1&amp;$F348&amp;":"&amp;$F348),INDIRECT($F$1&amp;dbP!$D$2&amp;":"&amp;dbP!$D$2),"&gt;="&amp;AM$6,INDIRECT($F$1&amp;dbP!$D$2&amp;":"&amp;dbP!$D$2),"&lt;="&amp;AM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N348" s="1">
        <f ca="1">SUMIFS(INDIRECT($F$1&amp;$F348&amp;":"&amp;$F348),INDIRECT($F$1&amp;dbP!$D$2&amp;":"&amp;dbP!$D$2),"&gt;="&amp;AN$6,INDIRECT($F$1&amp;dbP!$D$2&amp;":"&amp;dbP!$D$2),"&lt;="&amp;AN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O348" s="1">
        <f ca="1">SUMIFS(INDIRECT($F$1&amp;$F348&amp;":"&amp;$F348),INDIRECT($F$1&amp;dbP!$D$2&amp;":"&amp;dbP!$D$2),"&gt;="&amp;AO$6,INDIRECT($F$1&amp;dbP!$D$2&amp;":"&amp;dbP!$D$2),"&lt;="&amp;AO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P348" s="1">
        <f ca="1">SUMIFS(INDIRECT($F$1&amp;$F348&amp;":"&amp;$F348),INDIRECT($F$1&amp;dbP!$D$2&amp;":"&amp;dbP!$D$2),"&gt;="&amp;AP$6,INDIRECT($F$1&amp;dbP!$D$2&amp;":"&amp;dbP!$D$2),"&lt;="&amp;AP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Q348" s="1">
        <f ca="1">SUMIFS(INDIRECT($F$1&amp;$F348&amp;":"&amp;$F348),INDIRECT($F$1&amp;dbP!$D$2&amp;":"&amp;dbP!$D$2),"&gt;="&amp;AQ$6,INDIRECT($F$1&amp;dbP!$D$2&amp;":"&amp;dbP!$D$2),"&lt;="&amp;AQ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R348" s="1">
        <f ca="1">SUMIFS(INDIRECT($F$1&amp;$F348&amp;":"&amp;$F348),INDIRECT($F$1&amp;dbP!$D$2&amp;":"&amp;dbP!$D$2),"&gt;="&amp;AR$6,INDIRECT($F$1&amp;dbP!$D$2&amp;":"&amp;dbP!$D$2),"&lt;="&amp;AR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S348" s="1">
        <f ca="1">SUMIFS(INDIRECT($F$1&amp;$F348&amp;":"&amp;$F348),INDIRECT($F$1&amp;dbP!$D$2&amp;":"&amp;dbP!$D$2),"&gt;="&amp;AS$6,INDIRECT($F$1&amp;dbP!$D$2&amp;":"&amp;dbP!$D$2),"&lt;="&amp;AS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T348" s="1">
        <f ca="1">SUMIFS(INDIRECT($F$1&amp;$F348&amp;":"&amp;$F348),INDIRECT($F$1&amp;dbP!$D$2&amp;":"&amp;dbP!$D$2),"&gt;="&amp;AT$6,INDIRECT($F$1&amp;dbP!$D$2&amp;":"&amp;dbP!$D$2),"&lt;="&amp;AT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U348" s="1">
        <f ca="1">SUMIFS(INDIRECT($F$1&amp;$F348&amp;":"&amp;$F348),INDIRECT($F$1&amp;dbP!$D$2&amp;":"&amp;dbP!$D$2),"&gt;="&amp;AU$6,INDIRECT($F$1&amp;dbP!$D$2&amp;":"&amp;dbP!$D$2),"&lt;="&amp;AU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V348" s="1">
        <f ca="1">SUMIFS(INDIRECT($F$1&amp;$F348&amp;":"&amp;$F348),INDIRECT($F$1&amp;dbP!$D$2&amp;":"&amp;dbP!$D$2),"&gt;="&amp;AV$6,INDIRECT($F$1&amp;dbP!$D$2&amp;":"&amp;dbP!$D$2),"&lt;="&amp;AV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W348" s="1">
        <f ca="1">SUMIFS(INDIRECT($F$1&amp;$F348&amp;":"&amp;$F348),INDIRECT($F$1&amp;dbP!$D$2&amp;":"&amp;dbP!$D$2),"&gt;="&amp;AW$6,INDIRECT($F$1&amp;dbP!$D$2&amp;":"&amp;dbP!$D$2),"&lt;="&amp;AW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X348" s="1">
        <f ca="1">SUMIFS(INDIRECT($F$1&amp;$F348&amp;":"&amp;$F348),INDIRECT($F$1&amp;dbP!$D$2&amp;":"&amp;dbP!$D$2),"&gt;="&amp;AX$6,INDIRECT($F$1&amp;dbP!$D$2&amp;":"&amp;dbP!$D$2),"&lt;="&amp;AX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Y348" s="1">
        <f ca="1">SUMIFS(INDIRECT($F$1&amp;$F348&amp;":"&amp;$F348),INDIRECT($F$1&amp;dbP!$D$2&amp;":"&amp;dbP!$D$2),"&gt;="&amp;AY$6,INDIRECT($F$1&amp;dbP!$D$2&amp;":"&amp;dbP!$D$2),"&lt;="&amp;AY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Z348" s="1">
        <f ca="1">SUMIFS(INDIRECT($F$1&amp;$F348&amp;":"&amp;$F348),INDIRECT($F$1&amp;dbP!$D$2&amp;":"&amp;dbP!$D$2),"&gt;="&amp;AZ$6,INDIRECT($F$1&amp;dbP!$D$2&amp;":"&amp;dbP!$D$2),"&lt;="&amp;AZ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A348" s="1">
        <f ca="1">SUMIFS(INDIRECT($F$1&amp;$F348&amp;":"&amp;$F348),INDIRECT($F$1&amp;dbP!$D$2&amp;":"&amp;dbP!$D$2),"&gt;="&amp;BA$6,INDIRECT($F$1&amp;dbP!$D$2&amp;":"&amp;dbP!$D$2),"&lt;="&amp;BA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B348" s="1">
        <f ca="1">SUMIFS(INDIRECT($F$1&amp;$F348&amp;":"&amp;$F348),INDIRECT($F$1&amp;dbP!$D$2&amp;":"&amp;dbP!$D$2),"&gt;="&amp;BB$6,INDIRECT($F$1&amp;dbP!$D$2&amp;":"&amp;dbP!$D$2),"&lt;="&amp;BB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C348" s="1">
        <f ca="1">SUMIFS(INDIRECT($F$1&amp;$F348&amp;":"&amp;$F348),INDIRECT($F$1&amp;dbP!$D$2&amp;":"&amp;dbP!$D$2),"&gt;="&amp;BC$6,INDIRECT($F$1&amp;dbP!$D$2&amp;":"&amp;dbP!$D$2),"&lt;="&amp;BC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D348" s="1">
        <f ca="1">SUMIFS(INDIRECT($F$1&amp;$F348&amp;":"&amp;$F348),INDIRECT($F$1&amp;dbP!$D$2&amp;":"&amp;dbP!$D$2),"&gt;="&amp;BD$6,INDIRECT($F$1&amp;dbP!$D$2&amp;":"&amp;dbP!$D$2),"&lt;="&amp;BD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E348" s="1">
        <f ca="1">SUMIFS(INDIRECT($F$1&amp;$F348&amp;":"&amp;$F348),INDIRECT($F$1&amp;dbP!$D$2&amp;":"&amp;dbP!$D$2),"&gt;="&amp;BE$6,INDIRECT($F$1&amp;dbP!$D$2&amp;":"&amp;dbP!$D$2),"&lt;="&amp;BE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</row>
    <row r="349" spans="2:57" x14ac:dyDescent="0.3">
      <c r="B349" s="1">
        <f>MAX(B$218:B348)+1</f>
        <v>134</v>
      </c>
      <c r="D349" s="1" t="str">
        <f ca="1">INDIRECT($B$1&amp;Items!T$2&amp;$B349)</f>
        <v>CF(-)</v>
      </c>
      <c r="F349" s="1" t="str">
        <f ca="1">INDIRECT($B$1&amp;Items!P$2&amp;$B349)</f>
        <v>AA</v>
      </c>
      <c r="H349" s="13" t="str">
        <f ca="1">INDIRECT($B$1&amp;Items!M$2&amp;$B349)</f>
        <v>Оплата операционных расходов</v>
      </c>
      <c r="I349" s="13" t="str">
        <f ca="1">IF(INDIRECT($B$1&amp;Items!N$2&amp;$B349)="",H349,INDIRECT($B$1&amp;Items!N$2&amp;$B349))</f>
        <v>Оплата операционных расходов - блок-4</v>
      </c>
      <c r="J349" s="1" t="str">
        <f ca="1">IF(INDIRECT($B$1&amp;Items!O$2&amp;$B349)="",IF(H349&lt;&gt;I349,"  "&amp;I349,I349),"    "&amp;INDIRECT($B$1&amp;Items!O$2&amp;$B349))</f>
        <v xml:space="preserve">    Операционные расходы - 4-10</v>
      </c>
      <c r="S349" s="1">
        <f ca="1">SUM($U349:INDIRECT(ADDRESS(ROW(),SUMIFS($1:$1,$5:$5,MAX($5:$5)))))</f>
        <v>136798.81980000003</v>
      </c>
      <c r="V349" s="1">
        <f ca="1">SUMIFS(INDIRECT($F$1&amp;$F349&amp;":"&amp;$F349),INDIRECT($F$1&amp;dbP!$D$2&amp;":"&amp;dbP!$D$2),"&gt;="&amp;V$6,INDIRECT($F$1&amp;dbP!$D$2&amp;":"&amp;dbP!$D$2),"&lt;="&amp;V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W349" s="1">
        <f ca="1">SUMIFS(INDIRECT($F$1&amp;$F349&amp;":"&amp;$F349),INDIRECT($F$1&amp;dbP!$D$2&amp;":"&amp;dbP!$D$2),"&gt;="&amp;W$6,INDIRECT($F$1&amp;dbP!$D$2&amp;":"&amp;dbP!$D$2),"&lt;="&amp;W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X349" s="1">
        <f ca="1">SUMIFS(INDIRECT($F$1&amp;$F349&amp;":"&amp;$F349),INDIRECT($F$1&amp;dbP!$D$2&amp;":"&amp;dbP!$D$2),"&gt;="&amp;X$6,INDIRECT($F$1&amp;dbP!$D$2&amp;":"&amp;dbP!$D$2),"&lt;="&amp;X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Y349" s="1">
        <f ca="1">SUMIFS(INDIRECT($F$1&amp;$F349&amp;":"&amp;$F349),INDIRECT($F$1&amp;dbP!$D$2&amp;":"&amp;dbP!$D$2),"&gt;="&amp;Y$6,INDIRECT($F$1&amp;dbP!$D$2&amp;":"&amp;dbP!$D$2),"&lt;="&amp;Y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Z349" s="1">
        <f ca="1">SUMIFS(INDIRECT($F$1&amp;$F349&amp;":"&amp;$F349),INDIRECT($F$1&amp;dbP!$D$2&amp;":"&amp;dbP!$D$2),"&gt;="&amp;Z$6,INDIRECT($F$1&amp;dbP!$D$2&amp;":"&amp;dbP!$D$2),"&lt;="&amp;Z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A349" s="1">
        <f ca="1">SUMIFS(INDIRECT($F$1&amp;$F349&amp;":"&amp;$F349),INDIRECT($F$1&amp;dbP!$D$2&amp;":"&amp;dbP!$D$2),"&gt;="&amp;AA$6,INDIRECT($F$1&amp;dbP!$D$2&amp;":"&amp;dbP!$D$2),"&lt;="&amp;AA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B349" s="1">
        <f ca="1">SUMIFS(INDIRECT($F$1&amp;$F349&amp;":"&amp;$F349),INDIRECT($F$1&amp;dbP!$D$2&amp;":"&amp;dbP!$D$2),"&gt;="&amp;AB$6,INDIRECT($F$1&amp;dbP!$D$2&amp;":"&amp;dbP!$D$2),"&lt;="&amp;AB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136798.81980000003</v>
      </c>
      <c r="AC349" s="1">
        <f ca="1">SUMIFS(INDIRECT($F$1&amp;$F349&amp;":"&amp;$F349),INDIRECT($F$1&amp;dbP!$D$2&amp;":"&amp;dbP!$D$2),"&gt;="&amp;AC$6,INDIRECT($F$1&amp;dbP!$D$2&amp;":"&amp;dbP!$D$2),"&lt;="&amp;AC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D349" s="1">
        <f ca="1">SUMIFS(INDIRECT($F$1&amp;$F349&amp;":"&amp;$F349),INDIRECT($F$1&amp;dbP!$D$2&amp;":"&amp;dbP!$D$2),"&gt;="&amp;AD$6,INDIRECT($F$1&amp;dbP!$D$2&amp;":"&amp;dbP!$D$2),"&lt;="&amp;AD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E349" s="1">
        <f ca="1">SUMIFS(INDIRECT($F$1&amp;$F349&amp;":"&amp;$F349),INDIRECT($F$1&amp;dbP!$D$2&amp;":"&amp;dbP!$D$2),"&gt;="&amp;AE$6,INDIRECT($F$1&amp;dbP!$D$2&amp;":"&amp;dbP!$D$2),"&lt;="&amp;AE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F349" s="1">
        <f ca="1">SUMIFS(INDIRECT($F$1&amp;$F349&amp;":"&amp;$F349),INDIRECT($F$1&amp;dbP!$D$2&amp;":"&amp;dbP!$D$2),"&gt;="&amp;AF$6,INDIRECT($F$1&amp;dbP!$D$2&amp;":"&amp;dbP!$D$2),"&lt;="&amp;AF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G349" s="1">
        <f ca="1">SUMIFS(INDIRECT($F$1&amp;$F349&amp;":"&amp;$F349),INDIRECT($F$1&amp;dbP!$D$2&amp;":"&amp;dbP!$D$2),"&gt;="&amp;AG$6,INDIRECT($F$1&amp;dbP!$D$2&amp;":"&amp;dbP!$D$2),"&lt;="&amp;AG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H349" s="1">
        <f ca="1">SUMIFS(INDIRECT($F$1&amp;$F349&amp;":"&amp;$F349),INDIRECT($F$1&amp;dbP!$D$2&amp;":"&amp;dbP!$D$2),"&gt;="&amp;AH$6,INDIRECT($F$1&amp;dbP!$D$2&amp;":"&amp;dbP!$D$2),"&lt;="&amp;AH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I349" s="1">
        <f ca="1">SUMIFS(INDIRECT($F$1&amp;$F349&amp;":"&amp;$F349),INDIRECT($F$1&amp;dbP!$D$2&amp;":"&amp;dbP!$D$2),"&gt;="&amp;AI$6,INDIRECT($F$1&amp;dbP!$D$2&amp;":"&amp;dbP!$D$2),"&lt;="&amp;AI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J349" s="1">
        <f ca="1">SUMIFS(INDIRECT($F$1&amp;$F349&amp;":"&amp;$F349),INDIRECT($F$1&amp;dbP!$D$2&amp;":"&amp;dbP!$D$2),"&gt;="&amp;AJ$6,INDIRECT($F$1&amp;dbP!$D$2&amp;":"&amp;dbP!$D$2),"&lt;="&amp;AJ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K349" s="1">
        <f ca="1">SUMIFS(INDIRECT($F$1&amp;$F349&amp;":"&amp;$F349),INDIRECT($F$1&amp;dbP!$D$2&amp;":"&amp;dbP!$D$2),"&gt;="&amp;AK$6,INDIRECT($F$1&amp;dbP!$D$2&amp;":"&amp;dbP!$D$2),"&lt;="&amp;AK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L349" s="1">
        <f ca="1">SUMIFS(INDIRECT($F$1&amp;$F349&amp;":"&amp;$F349),INDIRECT($F$1&amp;dbP!$D$2&amp;":"&amp;dbP!$D$2),"&gt;="&amp;AL$6,INDIRECT($F$1&amp;dbP!$D$2&amp;":"&amp;dbP!$D$2),"&lt;="&amp;AL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M349" s="1">
        <f ca="1">SUMIFS(INDIRECT($F$1&amp;$F349&amp;":"&amp;$F349),INDIRECT($F$1&amp;dbP!$D$2&amp;":"&amp;dbP!$D$2),"&gt;="&amp;AM$6,INDIRECT($F$1&amp;dbP!$D$2&amp;":"&amp;dbP!$D$2),"&lt;="&amp;AM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N349" s="1">
        <f ca="1">SUMIFS(INDIRECT($F$1&amp;$F349&amp;":"&amp;$F349),INDIRECT($F$1&amp;dbP!$D$2&amp;":"&amp;dbP!$D$2),"&gt;="&amp;AN$6,INDIRECT($F$1&amp;dbP!$D$2&amp;":"&amp;dbP!$D$2),"&lt;="&amp;AN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O349" s="1">
        <f ca="1">SUMIFS(INDIRECT($F$1&amp;$F349&amp;":"&amp;$F349),INDIRECT($F$1&amp;dbP!$D$2&amp;":"&amp;dbP!$D$2),"&gt;="&amp;AO$6,INDIRECT($F$1&amp;dbP!$D$2&amp;":"&amp;dbP!$D$2),"&lt;="&amp;AO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P349" s="1">
        <f ca="1">SUMIFS(INDIRECT($F$1&amp;$F349&amp;":"&amp;$F349),INDIRECT($F$1&amp;dbP!$D$2&amp;":"&amp;dbP!$D$2),"&gt;="&amp;AP$6,INDIRECT($F$1&amp;dbP!$D$2&amp;":"&amp;dbP!$D$2),"&lt;="&amp;AP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Q349" s="1">
        <f ca="1">SUMIFS(INDIRECT($F$1&amp;$F349&amp;":"&amp;$F349),INDIRECT($F$1&amp;dbP!$D$2&amp;":"&amp;dbP!$D$2),"&gt;="&amp;AQ$6,INDIRECT($F$1&amp;dbP!$D$2&amp;":"&amp;dbP!$D$2),"&lt;="&amp;AQ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R349" s="1">
        <f ca="1">SUMIFS(INDIRECT($F$1&amp;$F349&amp;":"&amp;$F349),INDIRECT($F$1&amp;dbP!$D$2&amp;":"&amp;dbP!$D$2),"&gt;="&amp;AR$6,INDIRECT($F$1&amp;dbP!$D$2&amp;":"&amp;dbP!$D$2),"&lt;="&amp;AR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S349" s="1">
        <f ca="1">SUMIFS(INDIRECT($F$1&amp;$F349&amp;":"&amp;$F349),INDIRECT($F$1&amp;dbP!$D$2&amp;":"&amp;dbP!$D$2),"&gt;="&amp;AS$6,INDIRECT($F$1&amp;dbP!$D$2&amp;":"&amp;dbP!$D$2),"&lt;="&amp;AS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T349" s="1">
        <f ca="1">SUMIFS(INDIRECT($F$1&amp;$F349&amp;":"&amp;$F349),INDIRECT($F$1&amp;dbP!$D$2&amp;":"&amp;dbP!$D$2),"&gt;="&amp;AT$6,INDIRECT($F$1&amp;dbP!$D$2&amp;":"&amp;dbP!$D$2),"&lt;="&amp;AT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U349" s="1">
        <f ca="1">SUMIFS(INDIRECT($F$1&amp;$F349&amp;":"&amp;$F349),INDIRECT($F$1&amp;dbP!$D$2&amp;":"&amp;dbP!$D$2),"&gt;="&amp;AU$6,INDIRECT($F$1&amp;dbP!$D$2&amp;":"&amp;dbP!$D$2),"&lt;="&amp;AU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V349" s="1">
        <f ca="1">SUMIFS(INDIRECT($F$1&amp;$F349&amp;":"&amp;$F349),INDIRECT($F$1&amp;dbP!$D$2&amp;":"&amp;dbP!$D$2),"&gt;="&amp;AV$6,INDIRECT($F$1&amp;dbP!$D$2&amp;":"&amp;dbP!$D$2),"&lt;="&amp;AV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W349" s="1">
        <f ca="1">SUMIFS(INDIRECT($F$1&amp;$F349&amp;":"&amp;$F349),INDIRECT($F$1&amp;dbP!$D$2&amp;":"&amp;dbP!$D$2),"&gt;="&amp;AW$6,INDIRECT($F$1&amp;dbP!$D$2&amp;":"&amp;dbP!$D$2),"&lt;="&amp;AW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X349" s="1">
        <f ca="1">SUMIFS(INDIRECT($F$1&amp;$F349&amp;":"&amp;$F349),INDIRECT($F$1&amp;dbP!$D$2&amp;":"&amp;dbP!$D$2),"&gt;="&amp;AX$6,INDIRECT($F$1&amp;dbP!$D$2&amp;":"&amp;dbP!$D$2),"&lt;="&amp;AX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Y349" s="1">
        <f ca="1">SUMIFS(INDIRECT($F$1&amp;$F349&amp;":"&amp;$F349),INDIRECT($F$1&amp;dbP!$D$2&amp;":"&amp;dbP!$D$2),"&gt;="&amp;AY$6,INDIRECT($F$1&amp;dbP!$D$2&amp;":"&amp;dbP!$D$2),"&lt;="&amp;AY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Z349" s="1">
        <f ca="1">SUMIFS(INDIRECT($F$1&amp;$F349&amp;":"&amp;$F349),INDIRECT($F$1&amp;dbP!$D$2&amp;":"&amp;dbP!$D$2),"&gt;="&amp;AZ$6,INDIRECT($F$1&amp;dbP!$D$2&amp;":"&amp;dbP!$D$2),"&lt;="&amp;AZ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A349" s="1">
        <f ca="1">SUMIFS(INDIRECT($F$1&amp;$F349&amp;":"&amp;$F349),INDIRECT($F$1&amp;dbP!$D$2&amp;":"&amp;dbP!$D$2),"&gt;="&amp;BA$6,INDIRECT($F$1&amp;dbP!$D$2&amp;":"&amp;dbP!$D$2),"&lt;="&amp;BA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B349" s="1">
        <f ca="1">SUMIFS(INDIRECT($F$1&amp;$F349&amp;":"&amp;$F349),INDIRECT($F$1&amp;dbP!$D$2&amp;":"&amp;dbP!$D$2),"&gt;="&amp;BB$6,INDIRECT($F$1&amp;dbP!$D$2&amp;":"&amp;dbP!$D$2),"&lt;="&amp;BB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C349" s="1">
        <f ca="1">SUMIFS(INDIRECT($F$1&amp;$F349&amp;":"&amp;$F349),INDIRECT($F$1&amp;dbP!$D$2&amp;":"&amp;dbP!$D$2),"&gt;="&amp;BC$6,INDIRECT($F$1&amp;dbP!$D$2&amp;":"&amp;dbP!$D$2),"&lt;="&amp;BC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D349" s="1">
        <f ca="1">SUMIFS(INDIRECT($F$1&amp;$F349&amp;":"&amp;$F349),INDIRECT($F$1&amp;dbP!$D$2&amp;":"&amp;dbP!$D$2),"&gt;="&amp;BD$6,INDIRECT($F$1&amp;dbP!$D$2&amp;":"&amp;dbP!$D$2),"&lt;="&amp;BD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E349" s="1">
        <f ca="1">SUMIFS(INDIRECT($F$1&amp;$F349&amp;":"&amp;$F349),INDIRECT($F$1&amp;dbP!$D$2&amp;":"&amp;dbP!$D$2),"&gt;="&amp;BE$6,INDIRECT($F$1&amp;dbP!$D$2&amp;":"&amp;dbP!$D$2),"&lt;="&amp;BE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</row>
    <row r="350" spans="2:57" x14ac:dyDescent="0.3">
      <c r="B350" s="1">
        <f>MAX(B$218:B349)+1</f>
        <v>135</v>
      </c>
      <c r="D350" s="1">
        <f ca="1">INDIRECT($B$1&amp;Items!T$2&amp;$B350)</f>
        <v>0</v>
      </c>
      <c r="F350" s="1" t="str">
        <f ca="1">INDIRECT($B$1&amp;Items!P$2&amp;$B350)</f>
        <v>AA</v>
      </c>
      <c r="H350" s="13" t="str">
        <f ca="1">INDIRECT($B$1&amp;Items!M$2&amp;$B350)</f>
        <v>Оплата операционных расходов</v>
      </c>
      <c r="I350" s="13" t="str">
        <f ca="1">IF(INDIRECT($B$1&amp;Items!N$2&amp;$B350)="",H350,INDIRECT($B$1&amp;Items!N$2&amp;$B350))</f>
        <v>Оплата операционных расходов - блок-5</v>
      </c>
      <c r="J350" s="1" t="str">
        <f ca="1">IF(INDIRECT($B$1&amp;Items!O$2&amp;$B350)="",IF(H350&lt;&gt;I350,"  "&amp;I350,I350),"    "&amp;INDIRECT($B$1&amp;Items!O$2&amp;$B350))</f>
        <v xml:space="preserve">  Оплата операционных расходов - блок-5</v>
      </c>
      <c r="S350" s="1">
        <f ca="1">SUM($U350:INDIRECT(ADDRESS(ROW(),SUMIFS($1:$1,$5:$5,MAX($5:$5)))))</f>
        <v>1180792.1204218646</v>
      </c>
      <c r="V350" s="1">
        <f ca="1">SUMIFS(INDIRECT($F$1&amp;$F350&amp;":"&amp;$F350),INDIRECT($F$1&amp;dbP!$D$2&amp;":"&amp;dbP!$D$2),"&gt;="&amp;V$6,INDIRECT($F$1&amp;dbP!$D$2&amp;":"&amp;dbP!$D$2),"&lt;="&amp;V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W350" s="1">
        <f ca="1">SUMIFS(INDIRECT($F$1&amp;$F350&amp;":"&amp;$F350),INDIRECT($F$1&amp;dbP!$D$2&amp;":"&amp;dbP!$D$2),"&gt;="&amp;W$6,INDIRECT($F$1&amp;dbP!$D$2&amp;":"&amp;dbP!$D$2),"&lt;="&amp;W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162445.63187712102</v>
      </c>
      <c r="X350" s="1">
        <f ca="1">SUMIFS(INDIRECT($F$1&amp;$F350&amp;":"&amp;$F350),INDIRECT($F$1&amp;dbP!$D$2&amp;":"&amp;dbP!$D$2),"&gt;="&amp;X$6,INDIRECT($F$1&amp;dbP!$D$2&amp;":"&amp;dbP!$D$2),"&lt;="&amp;X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460211.05078874342</v>
      </c>
      <c r="Y350" s="1">
        <f ca="1">SUMIFS(INDIRECT($F$1&amp;$F350&amp;":"&amp;$F350),INDIRECT($F$1&amp;dbP!$D$2&amp;":"&amp;dbP!$D$2),"&gt;="&amp;Y$6,INDIRECT($F$1&amp;dbP!$D$2&amp;":"&amp;dbP!$D$2),"&lt;="&amp;Y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191121.40000000002</v>
      </c>
      <c r="Z350" s="1">
        <f ca="1">SUMIFS(INDIRECT($F$1&amp;$F350&amp;":"&amp;$F350),INDIRECT($F$1&amp;dbP!$D$2&amp;":"&amp;dbP!$D$2),"&gt;="&amp;Z$6,INDIRECT($F$1&amp;dbP!$D$2&amp;":"&amp;dbP!$D$2),"&lt;="&amp;Z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A350" s="1">
        <f ca="1">SUMIFS(INDIRECT($F$1&amp;$F350&amp;":"&amp;$F350),INDIRECT($F$1&amp;dbP!$D$2&amp;":"&amp;dbP!$D$2),"&gt;="&amp;AA$6,INDIRECT($F$1&amp;dbP!$D$2&amp;":"&amp;dbP!$D$2),"&lt;="&amp;AA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139128.59929000001</v>
      </c>
      <c r="AB350" s="1">
        <f ca="1">SUMIFS(INDIRECT($F$1&amp;$F350&amp;":"&amp;$F350),INDIRECT($F$1&amp;dbP!$D$2&amp;":"&amp;dbP!$D$2),"&gt;="&amp;AB$6,INDIRECT($F$1&amp;dbP!$D$2&amp;":"&amp;dbP!$D$2),"&lt;="&amp;AB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227885.43846600002</v>
      </c>
      <c r="AC350" s="1">
        <f ca="1">SUMIFS(INDIRECT($F$1&amp;$F350&amp;":"&amp;$F350),INDIRECT($F$1&amp;dbP!$D$2&amp;":"&amp;dbP!$D$2),"&gt;="&amp;AC$6,INDIRECT($F$1&amp;dbP!$D$2&amp;":"&amp;dbP!$D$2),"&lt;="&amp;AC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D350" s="1">
        <f ca="1">SUMIFS(INDIRECT($F$1&amp;$F350&amp;":"&amp;$F350),INDIRECT($F$1&amp;dbP!$D$2&amp;":"&amp;dbP!$D$2),"&gt;="&amp;AD$6,INDIRECT($F$1&amp;dbP!$D$2&amp;":"&amp;dbP!$D$2),"&lt;="&amp;AD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E350" s="1">
        <f ca="1">SUMIFS(INDIRECT($F$1&amp;$F350&amp;":"&amp;$F350),INDIRECT($F$1&amp;dbP!$D$2&amp;":"&amp;dbP!$D$2),"&gt;="&amp;AE$6,INDIRECT($F$1&amp;dbP!$D$2&amp;":"&amp;dbP!$D$2),"&lt;="&amp;AE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F350" s="1">
        <f ca="1">SUMIFS(INDIRECT($F$1&amp;$F350&amp;":"&amp;$F350),INDIRECT($F$1&amp;dbP!$D$2&amp;":"&amp;dbP!$D$2),"&gt;="&amp;AF$6,INDIRECT($F$1&amp;dbP!$D$2&amp;":"&amp;dbP!$D$2),"&lt;="&amp;AF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G350" s="1">
        <f ca="1">SUMIFS(INDIRECT($F$1&amp;$F350&amp;":"&amp;$F350),INDIRECT($F$1&amp;dbP!$D$2&amp;":"&amp;dbP!$D$2),"&gt;="&amp;AG$6,INDIRECT($F$1&amp;dbP!$D$2&amp;":"&amp;dbP!$D$2),"&lt;="&amp;AG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H350" s="1">
        <f ca="1">SUMIFS(INDIRECT($F$1&amp;$F350&amp;":"&amp;$F350),INDIRECT($F$1&amp;dbP!$D$2&amp;":"&amp;dbP!$D$2),"&gt;="&amp;AH$6,INDIRECT($F$1&amp;dbP!$D$2&amp;":"&amp;dbP!$D$2),"&lt;="&amp;AH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I350" s="1">
        <f ca="1">SUMIFS(INDIRECT($F$1&amp;$F350&amp;":"&amp;$F350),INDIRECT($F$1&amp;dbP!$D$2&amp;":"&amp;dbP!$D$2),"&gt;="&amp;AI$6,INDIRECT($F$1&amp;dbP!$D$2&amp;":"&amp;dbP!$D$2),"&lt;="&amp;AI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J350" s="1">
        <f ca="1">SUMIFS(INDIRECT($F$1&amp;$F350&amp;":"&amp;$F350),INDIRECT($F$1&amp;dbP!$D$2&amp;":"&amp;dbP!$D$2),"&gt;="&amp;AJ$6,INDIRECT($F$1&amp;dbP!$D$2&amp;":"&amp;dbP!$D$2),"&lt;="&amp;AJ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K350" s="1">
        <f ca="1">SUMIFS(INDIRECT($F$1&amp;$F350&amp;":"&amp;$F350),INDIRECT($F$1&amp;dbP!$D$2&amp;":"&amp;dbP!$D$2),"&gt;="&amp;AK$6,INDIRECT($F$1&amp;dbP!$D$2&amp;":"&amp;dbP!$D$2),"&lt;="&amp;AK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L350" s="1">
        <f ca="1">SUMIFS(INDIRECT($F$1&amp;$F350&amp;":"&amp;$F350),INDIRECT($F$1&amp;dbP!$D$2&amp;":"&amp;dbP!$D$2),"&gt;="&amp;AL$6,INDIRECT($F$1&amp;dbP!$D$2&amp;":"&amp;dbP!$D$2),"&lt;="&amp;AL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M350" s="1">
        <f ca="1">SUMIFS(INDIRECT($F$1&amp;$F350&amp;":"&amp;$F350),INDIRECT($F$1&amp;dbP!$D$2&amp;":"&amp;dbP!$D$2),"&gt;="&amp;AM$6,INDIRECT($F$1&amp;dbP!$D$2&amp;":"&amp;dbP!$D$2),"&lt;="&amp;AM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N350" s="1">
        <f ca="1">SUMIFS(INDIRECT($F$1&amp;$F350&amp;":"&amp;$F350),INDIRECT($F$1&amp;dbP!$D$2&amp;":"&amp;dbP!$D$2),"&gt;="&amp;AN$6,INDIRECT($F$1&amp;dbP!$D$2&amp;":"&amp;dbP!$D$2),"&lt;="&amp;AN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O350" s="1">
        <f ca="1">SUMIFS(INDIRECT($F$1&amp;$F350&amp;":"&amp;$F350),INDIRECT($F$1&amp;dbP!$D$2&amp;":"&amp;dbP!$D$2),"&gt;="&amp;AO$6,INDIRECT($F$1&amp;dbP!$D$2&amp;":"&amp;dbP!$D$2),"&lt;="&amp;AO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P350" s="1">
        <f ca="1">SUMIFS(INDIRECT($F$1&amp;$F350&amp;":"&amp;$F350),INDIRECT($F$1&amp;dbP!$D$2&amp;":"&amp;dbP!$D$2),"&gt;="&amp;AP$6,INDIRECT($F$1&amp;dbP!$D$2&amp;":"&amp;dbP!$D$2),"&lt;="&amp;AP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Q350" s="1">
        <f ca="1">SUMIFS(INDIRECT($F$1&amp;$F350&amp;":"&amp;$F350),INDIRECT($F$1&amp;dbP!$D$2&amp;":"&amp;dbP!$D$2),"&gt;="&amp;AQ$6,INDIRECT($F$1&amp;dbP!$D$2&amp;":"&amp;dbP!$D$2),"&lt;="&amp;AQ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R350" s="1">
        <f ca="1">SUMIFS(INDIRECT($F$1&amp;$F350&amp;":"&amp;$F350),INDIRECT($F$1&amp;dbP!$D$2&amp;":"&amp;dbP!$D$2),"&gt;="&amp;AR$6,INDIRECT($F$1&amp;dbP!$D$2&amp;":"&amp;dbP!$D$2),"&lt;="&amp;AR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S350" s="1">
        <f ca="1">SUMIFS(INDIRECT($F$1&amp;$F350&amp;":"&amp;$F350),INDIRECT($F$1&amp;dbP!$D$2&amp;":"&amp;dbP!$D$2),"&gt;="&amp;AS$6,INDIRECT($F$1&amp;dbP!$D$2&amp;":"&amp;dbP!$D$2),"&lt;="&amp;AS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T350" s="1">
        <f ca="1">SUMIFS(INDIRECT($F$1&amp;$F350&amp;":"&amp;$F350),INDIRECT($F$1&amp;dbP!$D$2&amp;":"&amp;dbP!$D$2),"&gt;="&amp;AT$6,INDIRECT($F$1&amp;dbP!$D$2&amp;":"&amp;dbP!$D$2),"&lt;="&amp;AT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U350" s="1">
        <f ca="1">SUMIFS(INDIRECT($F$1&amp;$F350&amp;":"&amp;$F350),INDIRECT($F$1&amp;dbP!$D$2&amp;":"&amp;dbP!$D$2),"&gt;="&amp;AU$6,INDIRECT($F$1&amp;dbP!$D$2&amp;":"&amp;dbP!$D$2),"&lt;="&amp;AU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V350" s="1">
        <f ca="1">SUMIFS(INDIRECT($F$1&amp;$F350&amp;":"&amp;$F350),INDIRECT($F$1&amp;dbP!$D$2&amp;":"&amp;dbP!$D$2),"&gt;="&amp;AV$6,INDIRECT($F$1&amp;dbP!$D$2&amp;":"&amp;dbP!$D$2),"&lt;="&amp;AV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W350" s="1">
        <f ca="1">SUMIFS(INDIRECT($F$1&amp;$F350&amp;":"&amp;$F350),INDIRECT($F$1&amp;dbP!$D$2&amp;":"&amp;dbP!$D$2),"&gt;="&amp;AW$6,INDIRECT($F$1&amp;dbP!$D$2&amp;":"&amp;dbP!$D$2),"&lt;="&amp;AW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X350" s="1">
        <f ca="1">SUMIFS(INDIRECT($F$1&amp;$F350&amp;":"&amp;$F350),INDIRECT($F$1&amp;dbP!$D$2&amp;":"&amp;dbP!$D$2),"&gt;="&amp;AX$6,INDIRECT($F$1&amp;dbP!$D$2&amp;":"&amp;dbP!$D$2),"&lt;="&amp;AX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Y350" s="1">
        <f ca="1">SUMIFS(INDIRECT($F$1&amp;$F350&amp;":"&amp;$F350),INDIRECT($F$1&amp;dbP!$D$2&amp;":"&amp;dbP!$D$2),"&gt;="&amp;AY$6,INDIRECT($F$1&amp;dbP!$D$2&amp;":"&amp;dbP!$D$2),"&lt;="&amp;AY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Z350" s="1">
        <f ca="1">SUMIFS(INDIRECT($F$1&amp;$F350&amp;":"&amp;$F350),INDIRECT($F$1&amp;dbP!$D$2&amp;":"&amp;dbP!$D$2),"&gt;="&amp;AZ$6,INDIRECT($F$1&amp;dbP!$D$2&amp;":"&amp;dbP!$D$2),"&lt;="&amp;AZ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A350" s="1">
        <f ca="1">SUMIFS(INDIRECT($F$1&amp;$F350&amp;":"&amp;$F350),INDIRECT($F$1&amp;dbP!$D$2&amp;":"&amp;dbP!$D$2),"&gt;="&amp;BA$6,INDIRECT($F$1&amp;dbP!$D$2&amp;":"&amp;dbP!$D$2),"&lt;="&amp;BA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B350" s="1">
        <f ca="1">SUMIFS(INDIRECT($F$1&amp;$F350&amp;":"&amp;$F350),INDIRECT($F$1&amp;dbP!$D$2&amp;":"&amp;dbP!$D$2),"&gt;="&amp;BB$6,INDIRECT($F$1&amp;dbP!$D$2&amp;":"&amp;dbP!$D$2),"&lt;="&amp;BB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C350" s="1">
        <f ca="1">SUMIFS(INDIRECT($F$1&amp;$F350&amp;":"&amp;$F350),INDIRECT($F$1&amp;dbP!$D$2&amp;":"&amp;dbP!$D$2),"&gt;="&amp;BC$6,INDIRECT($F$1&amp;dbP!$D$2&amp;":"&amp;dbP!$D$2),"&lt;="&amp;BC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D350" s="1">
        <f ca="1">SUMIFS(INDIRECT($F$1&amp;$F350&amp;":"&amp;$F350),INDIRECT($F$1&amp;dbP!$D$2&amp;":"&amp;dbP!$D$2),"&gt;="&amp;BD$6,INDIRECT($F$1&amp;dbP!$D$2&amp;":"&amp;dbP!$D$2),"&lt;="&amp;BD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E350" s="1">
        <f ca="1">SUMIFS(INDIRECT($F$1&amp;$F350&amp;":"&amp;$F350),INDIRECT($F$1&amp;dbP!$D$2&amp;":"&amp;dbP!$D$2),"&gt;="&amp;BE$6,INDIRECT($F$1&amp;dbP!$D$2&amp;":"&amp;dbP!$D$2),"&lt;="&amp;BE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</row>
    <row r="351" spans="2:57" x14ac:dyDescent="0.3">
      <c r="B351" s="1">
        <f>MAX(B$218:B350)+1</f>
        <v>136</v>
      </c>
      <c r="D351" s="1" t="str">
        <f ca="1">INDIRECT($B$1&amp;Items!T$2&amp;$B351)</f>
        <v>CF(-)</v>
      </c>
      <c r="F351" s="1" t="str">
        <f ca="1">INDIRECT($B$1&amp;Items!P$2&amp;$B351)</f>
        <v>AA</v>
      </c>
      <c r="H351" s="13" t="str">
        <f ca="1">INDIRECT($B$1&amp;Items!M$2&amp;$B351)</f>
        <v>Оплата операционных расходов</v>
      </c>
      <c r="I351" s="13" t="str">
        <f ca="1">IF(INDIRECT($B$1&amp;Items!N$2&amp;$B351)="",H351,INDIRECT($B$1&amp;Items!N$2&amp;$B351))</f>
        <v>Оплата операционных расходов - блок-5</v>
      </c>
      <c r="J351" s="1" t="str">
        <f ca="1">IF(INDIRECT($B$1&amp;Items!O$2&amp;$B351)="",IF(H351&lt;&gt;I351,"  "&amp;I351,I351),"    "&amp;INDIRECT($B$1&amp;Items!O$2&amp;$B351))</f>
        <v xml:space="preserve">    Операционные расходы - 5-1</v>
      </c>
      <c r="S351" s="1">
        <f ca="1">SUM($U351:INDIRECT(ADDRESS(ROW(),SUMIFS($1:$1,$5:$5,MAX($5:$5)))))</f>
        <v>95247.706000000006</v>
      </c>
      <c r="V351" s="1">
        <f ca="1">SUMIFS(INDIRECT($F$1&amp;$F351&amp;":"&amp;$F351),INDIRECT($F$1&amp;dbP!$D$2&amp;":"&amp;dbP!$D$2),"&gt;="&amp;V$6,INDIRECT($F$1&amp;dbP!$D$2&amp;":"&amp;dbP!$D$2),"&lt;="&amp;V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W351" s="1">
        <f ca="1">SUMIFS(INDIRECT($F$1&amp;$F351&amp;":"&amp;$F351),INDIRECT($F$1&amp;dbP!$D$2&amp;":"&amp;dbP!$D$2),"&gt;="&amp;W$6,INDIRECT($F$1&amp;dbP!$D$2&amp;":"&amp;dbP!$D$2),"&lt;="&amp;W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X351" s="1">
        <f ca="1">SUMIFS(INDIRECT($F$1&amp;$F351&amp;":"&amp;$F351),INDIRECT($F$1&amp;dbP!$D$2&amp;":"&amp;dbP!$D$2),"&gt;="&amp;X$6,INDIRECT($F$1&amp;dbP!$D$2&amp;":"&amp;dbP!$D$2),"&lt;="&amp;X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Y351" s="1">
        <f ca="1">SUMIFS(INDIRECT($F$1&amp;$F351&amp;":"&amp;$F351),INDIRECT($F$1&amp;dbP!$D$2&amp;":"&amp;dbP!$D$2),"&gt;="&amp;Y$6,INDIRECT($F$1&amp;dbP!$D$2&amp;":"&amp;dbP!$D$2),"&lt;="&amp;Y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Z351" s="1">
        <f ca="1">SUMIFS(INDIRECT($F$1&amp;$F351&amp;":"&amp;$F351),INDIRECT($F$1&amp;dbP!$D$2&amp;":"&amp;dbP!$D$2),"&gt;="&amp;Z$6,INDIRECT($F$1&amp;dbP!$D$2&amp;":"&amp;dbP!$D$2),"&lt;="&amp;Z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A351" s="1">
        <f ca="1">SUMIFS(INDIRECT($F$1&amp;$F351&amp;":"&amp;$F351),INDIRECT($F$1&amp;dbP!$D$2&amp;":"&amp;dbP!$D$2),"&gt;="&amp;AA$6,INDIRECT($F$1&amp;dbP!$D$2&amp;":"&amp;dbP!$D$2),"&lt;="&amp;AA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95247.706000000006</v>
      </c>
      <c r="AB351" s="1">
        <f ca="1">SUMIFS(INDIRECT($F$1&amp;$F351&amp;":"&amp;$F351),INDIRECT($F$1&amp;dbP!$D$2&amp;":"&amp;dbP!$D$2),"&gt;="&amp;AB$6,INDIRECT($F$1&amp;dbP!$D$2&amp;":"&amp;dbP!$D$2),"&lt;="&amp;AB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C351" s="1">
        <f ca="1">SUMIFS(INDIRECT($F$1&amp;$F351&amp;":"&amp;$F351),INDIRECT($F$1&amp;dbP!$D$2&amp;":"&amp;dbP!$D$2),"&gt;="&amp;AC$6,INDIRECT($F$1&amp;dbP!$D$2&amp;":"&amp;dbP!$D$2),"&lt;="&amp;AC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D351" s="1">
        <f ca="1">SUMIFS(INDIRECT($F$1&amp;$F351&amp;":"&amp;$F351),INDIRECT($F$1&amp;dbP!$D$2&amp;":"&amp;dbP!$D$2),"&gt;="&amp;AD$6,INDIRECT($F$1&amp;dbP!$D$2&amp;":"&amp;dbP!$D$2),"&lt;="&amp;AD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E351" s="1">
        <f ca="1">SUMIFS(INDIRECT($F$1&amp;$F351&amp;":"&amp;$F351),INDIRECT($F$1&amp;dbP!$D$2&amp;":"&amp;dbP!$D$2),"&gt;="&amp;AE$6,INDIRECT($F$1&amp;dbP!$D$2&amp;":"&amp;dbP!$D$2),"&lt;="&amp;AE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F351" s="1">
        <f ca="1">SUMIFS(INDIRECT($F$1&amp;$F351&amp;":"&amp;$F351),INDIRECT($F$1&amp;dbP!$D$2&amp;":"&amp;dbP!$D$2),"&gt;="&amp;AF$6,INDIRECT($F$1&amp;dbP!$D$2&amp;":"&amp;dbP!$D$2),"&lt;="&amp;AF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G351" s="1">
        <f ca="1">SUMIFS(INDIRECT($F$1&amp;$F351&amp;":"&amp;$F351),INDIRECT($F$1&amp;dbP!$D$2&amp;":"&amp;dbP!$D$2),"&gt;="&amp;AG$6,INDIRECT($F$1&amp;dbP!$D$2&amp;":"&amp;dbP!$D$2),"&lt;="&amp;AG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H351" s="1">
        <f ca="1">SUMIFS(INDIRECT($F$1&amp;$F351&amp;":"&amp;$F351),INDIRECT($F$1&amp;dbP!$D$2&amp;":"&amp;dbP!$D$2),"&gt;="&amp;AH$6,INDIRECT($F$1&amp;dbP!$D$2&amp;":"&amp;dbP!$D$2),"&lt;="&amp;AH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I351" s="1">
        <f ca="1">SUMIFS(INDIRECT($F$1&amp;$F351&amp;":"&amp;$F351),INDIRECT($F$1&amp;dbP!$D$2&amp;":"&amp;dbP!$D$2),"&gt;="&amp;AI$6,INDIRECT($F$1&amp;dbP!$D$2&amp;":"&amp;dbP!$D$2),"&lt;="&amp;AI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J351" s="1">
        <f ca="1">SUMIFS(INDIRECT($F$1&amp;$F351&amp;":"&amp;$F351),INDIRECT($F$1&amp;dbP!$D$2&amp;":"&amp;dbP!$D$2),"&gt;="&amp;AJ$6,INDIRECT($F$1&amp;dbP!$D$2&amp;":"&amp;dbP!$D$2),"&lt;="&amp;AJ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K351" s="1">
        <f ca="1">SUMIFS(INDIRECT($F$1&amp;$F351&amp;":"&amp;$F351),INDIRECT($F$1&amp;dbP!$D$2&amp;":"&amp;dbP!$D$2),"&gt;="&amp;AK$6,INDIRECT($F$1&amp;dbP!$D$2&amp;":"&amp;dbP!$D$2),"&lt;="&amp;AK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L351" s="1">
        <f ca="1">SUMIFS(INDIRECT($F$1&amp;$F351&amp;":"&amp;$F351),INDIRECT($F$1&amp;dbP!$D$2&amp;":"&amp;dbP!$D$2),"&gt;="&amp;AL$6,INDIRECT($F$1&amp;dbP!$D$2&amp;":"&amp;dbP!$D$2),"&lt;="&amp;AL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M351" s="1">
        <f ca="1">SUMIFS(INDIRECT($F$1&amp;$F351&amp;":"&amp;$F351),INDIRECT($F$1&amp;dbP!$D$2&amp;":"&amp;dbP!$D$2),"&gt;="&amp;AM$6,INDIRECT($F$1&amp;dbP!$D$2&amp;":"&amp;dbP!$D$2),"&lt;="&amp;AM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N351" s="1">
        <f ca="1">SUMIFS(INDIRECT($F$1&amp;$F351&amp;":"&amp;$F351),INDIRECT($F$1&amp;dbP!$D$2&amp;":"&amp;dbP!$D$2),"&gt;="&amp;AN$6,INDIRECT($F$1&amp;dbP!$D$2&amp;":"&amp;dbP!$D$2),"&lt;="&amp;AN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O351" s="1">
        <f ca="1">SUMIFS(INDIRECT($F$1&amp;$F351&amp;":"&amp;$F351),INDIRECT($F$1&amp;dbP!$D$2&amp;":"&amp;dbP!$D$2),"&gt;="&amp;AO$6,INDIRECT($F$1&amp;dbP!$D$2&amp;":"&amp;dbP!$D$2),"&lt;="&amp;AO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P351" s="1">
        <f ca="1">SUMIFS(INDIRECT($F$1&amp;$F351&amp;":"&amp;$F351),INDIRECT($F$1&amp;dbP!$D$2&amp;":"&amp;dbP!$D$2),"&gt;="&amp;AP$6,INDIRECT($F$1&amp;dbP!$D$2&amp;":"&amp;dbP!$D$2),"&lt;="&amp;AP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Q351" s="1">
        <f ca="1">SUMIFS(INDIRECT($F$1&amp;$F351&amp;":"&amp;$F351),INDIRECT($F$1&amp;dbP!$D$2&amp;":"&amp;dbP!$D$2),"&gt;="&amp;AQ$6,INDIRECT($F$1&amp;dbP!$D$2&amp;":"&amp;dbP!$D$2),"&lt;="&amp;AQ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R351" s="1">
        <f ca="1">SUMIFS(INDIRECT($F$1&amp;$F351&amp;":"&amp;$F351),INDIRECT($F$1&amp;dbP!$D$2&amp;":"&amp;dbP!$D$2),"&gt;="&amp;AR$6,INDIRECT($F$1&amp;dbP!$D$2&amp;":"&amp;dbP!$D$2),"&lt;="&amp;AR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S351" s="1">
        <f ca="1">SUMIFS(INDIRECT($F$1&amp;$F351&amp;":"&amp;$F351),INDIRECT($F$1&amp;dbP!$D$2&amp;":"&amp;dbP!$D$2),"&gt;="&amp;AS$6,INDIRECT($F$1&amp;dbP!$D$2&amp;":"&amp;dbP!$D$2),"&lt;="&amp;AS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T351" s="1">
        <f ca="1">SUMIFS(INDIRECT($F$1&amp;$F351&amp;":"&amp;$F351),INDIRECT($F$1&amp;dbP!$D$2&amp;":"&amp;dbP!$D$2),"&gt;="&amp;AT$6,INDIRECT($F$1&amp;dbP!$D$2&amp;":"&amp;dbP!$D$2),"&lt;="&amp;AT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U351" s="1">
        <f ca="1">SUMIFS(INDIRECT($F$1&amp;$F351&amp;":"&amp;$F351),INDIRECT($F$1&amp;dbP!$D$2&amp;":"&amp;dbP!$D$2),"&gt;="&amp;AU$6,INDIRECT($F$1&amp;dbP!$D$2&amp;":"&amp;dbP!$D$2),"&lt;="&amp;AU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V351" s="1">
        <f ca="1">SUMIFS(INDIRECT($F$1&amp;$F351&amp;":"&amp;$F351),INDIRECT($F$1&amp;dbP!$D$2&amp;":"&amp;dbP!$D$2),"&gt;="&amp;AV$6,INDIRECT($F$1&amp;dbP!$D$2&amp;":"&amp;dbP!$D$2),"&lt;="&amp;AV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W351" s="1">
        <f ca="1">SUMIFS(INDIRECT($F$1&amp;$F351&amp;":"&amp;$F351),INDIRECT($F$1&amp;dbP!$D$2&amp;":"&amp;dbP!$D$2),"&gt;="&amp;AW$6,INDIRECT($F$1&amp;dbP!$D$2&amp;":"&amp;dbP!$D$2),"&lt;="&amp;AW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X351" s="1">
        <f ca="1">SUMIFS(INDIRECT($F$1&amp;$F351&amp;":"&amp;$F351),INDIRECT($F$1&amp;dbP!$D$2&amp;":"&amp;dbP!$D$2),"&gt;="&amp;AX$6,INDIRECT($F$1&amp;dbP!$D$2&amp;":"&amp;dbP!$D$2),"&lt;="&amp;AX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Y351" s="1">
        <f ca="1">SUMIFS(INDIRECT($F$1&amp;$F351&amp;":"&amp;$F351),INDIRECT($F$1&amp;dbP!$D$2&amp;":"&amp;dbP!$D$2),"&gt;="&amp;AY$6,INDIRECT($F$1&amp;dbP!$D$2&amp;":"&amp;dbP!$D$2),"&lt;="&amp;AY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Z351" s="1">
        <f ca="1">SUMIFS(INDIRECT($F$1&amp;$F351&amp;":"&amp;$F351),INDIRECT($F$1&amp;dbP!$D$2&amp;":"&amp;dbP!$D$2),"&gt;="&amp;AZ$6,INDIRECT($F$1&amp;dbP!$D$2&amp;":"&amp;dbP!$D$2),"&lt;="&amp;AZ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A351" s="1">
        <f ca="1">SUMIFS(INDIRECT($F$1&amp;$F351&amp;":"&amp;$F351),INDIRECT($F$1&amp;dbP!$D$2&amp;":"&amp;dbP!$D$2),"&gt;="&amp;BA$6,INDIRECT($F$1&amp;dbP!$D$2&amp;":"&amp;dbP!$D$2),"&lt;="&amp;BA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B351" s="1">
        <f ca="1">SUMIFS(INDIRECT($F$1&amp;$F351&amp;":"&amp;$F351),INDIRECT($F$1&amp;dbP!$D$2&amp;":"&amp;dbP!$D$2),"&gt;="&amp;BB$6,INDIRECT($F$1&amp;dbP!$D$2&amp;":"&amp;dbP!$D$2),"&lt;="&amp;BB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C351" s="1">
        <f ca="1">SUMIFS(INDIRECT($F$1&amp;$F351&amp;":"&amp;$F351),INDIRECT($F$1&amp;dbP!$D$2&amp;":"&amp;dbP!$D$2),"&gt;="&amp;BC$6,INDIRECT($F$1&amp;dbP!$D$2&amp;":"&amp;dbP!$D$2),"&lt;="&amp;BC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D351" s="1">
        <f ca="1">SUMIFS(INDIRECT($F$1&amp;$F351&amp;":"&amp;$F351),INDIRECT($F$1&amp;dbP!$D$2&amp;":"&amp;dbP!$D$2),"&gt;="&amp;BD$6,INDIRECT($F$1&amp;dbP!$D$2&amp;":"&amp;dbP!$D$2),"&lt;="&amp;BD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E351" s="1">
        <f ca="1">SUMIFS(INDIRECT($F$1&amp;$F351&amp;":"&amp;$F351),INDIRECT($F$1&amp;dbP!$D$2&amp;":"&amp;dbP!$D$2),"&gt;="&amp;BE$6,INDIRECT($F$1&amp;dbP!$D$2&amp;":"&amp;dbP!$D$2),"&lt;="&amp;BE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</row>
    <row r="352" spans="2:57" x14ac:dyDescent="0.3">
      <c r="B352" s="1">
        <f>MAX(B$218:B351)+1</f>
        <v>137</v>
      </c>
      <c r="D352" s="1" t="str">
        <f ca="1">INDIRECT($B$1&amp;Items!T$2&amp;$B352)</f>
        <v>CF(-)</v>
      </c>
      <c r="F352" s="1" t="str">
        <f ca="1">INDIRECT($B$1&amp;Items!P$2&amp;$B352)</f>
        <v>AA</v>
      </c>
      <c r="H352" s="13" t="str">
        <f ca="1">INDIRECT($B$1&amp;Items!M$2&amp;$B352)</f>
        <v>Оплата операционных расходов</v>
      </c>
      <c r="I352" s="13" t="str">
        <f ca="1">IF(INDIRECT($B$1&amp;Items!N$2&amp;$B352)="",H352,INDIRECT($B$1&amp;Items!N$2&amp;$B352))</f>
        <v>Оплата операционных расходов - блок-5</v>
      </c>
      <c r="J352" s="1" t="str">
        <f ca="1">IF(INDIRECT($B$1&amp;Items!O$2&amp;$B352)="",IF(H352&lt;&gt;I352,"  "&amp;I352,I352),"    "&amp;INDIRECT($B$1&amp;Items!O$2&amp;$B352))</f>
        <v xml:space="preserve">    Операционные расходы - 5-2</v>
      </c>
      <c r="S352" s="1">
        <f ca="1">SUM($U352:INDIRECT(ADDRESS(ROW(),SUMIFS($1:$1,$5:$5,MAX($5:$5)))))</f>
        <v>43880.89329</v>
      </c>
      <c r="V352" s="1">
        <f ca="1">SUMIFS(INDIRECT($F$1&amp;$F352&amp;":"&amp;$F352),INDIRECT($F$1&amp;dbP!$D$2&amp;":"&amp;dbP!$D$2),"&gt;="&amp;V$6,INDIRECT($F$1&amp;dbP!$D$2&amp;":"&amp;dbP!$D$2),"&lt;="&amp;V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W352" s="1">
        <f ca="1">SUMIFS(INDIRECT($F$1&amp;$F352&amp;":"&amp;$F352),INDIRECT($F$1&amp;dbP!$D$2&amp;":"&amp;dbP!$D$2),"&gt;="&amp;W$6,INDIRECT($F$1&amp;dbP!$D$2&amp;":"&amp;dbP!$D$2),"&lt;="&amp;W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X352" s="1">
        <f ca="1">SUMIFS(INDIRECT($F$1&amp;$F352&amp;":"&amp;$F352),INDIRECT($F$1&amp;dbP!$D$2&amp;":"&amp;dbP!$D$2),"&gt;="&amp;X$6,INDIRECT($F$1&amp;dbP!$D$2&amp;":"&amp;dbP!$D$2),"&lt;="&amp;X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Y352" s="1">
        <f ca="1">SUMIFS(INDIRECT($F$1&amp;$F352&amp;":"&amp;$F352),INDIRECT($F$1&amp;dbP!$D$2&amp;":"&amp;dbP!$D$2),"&gt;="&amp;Y$6,INDIRECT($F$1&amp;dbP!$D$2&amp;":"&amp;dbP!$D$2),"&lt;="&amp;Y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Z352" s="1">
        <f ca="1">SUMIFS(INDIRECT($F$1&amp;$F352&amp;":"&amp;$F352),INDIRECT($F$1&amp;dbP!$D$2&amp;":"&amp;dbP!$D$2),"&gt;="&amp;Z$6,INDIRECT($F$1&amp;dbP!$D$2&amp;":"&amp;dbP!$D$2),"&lt;="&amp;Z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A352" s="1">
        <f ca="1">SUMIFS(INDIRECT($F$1&amp;$F352&amp;":"&amp;$F352),INDIRECT($F$1&amp;dbP!$D$2&amp;":"&amp;dbP!$D$2),"&gt;="&amp;AA$6,INDIRECT($F$1&amp;dbP!$D$2&amp;":"&amp;dbP!$D$2),"&lt;="&amp;AA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43880.89329</v>
      </c>
      <c r="AB352" s="1">
        <f ca="1">SUMIFS(INDIRECT($F$1&amp;$F352&amp;":"&amp;$F352),INDIRECT($F$1&amp;dbP!$D$2&amp;":"&amp;dbP!$D$2),"&gt;="&amp;AB$6,INDIRECT($F$1&amp;dbP!$D$2&amp;":"&amp;dbP!$D$2),"&lt;="&amp;AB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C352" s="1">
        <f ca="1">SUMIFS(INDIRECT($F$1&amp;$F352&amp;":"&amp;$F352),INDIRECT($F$1&amp;dbP!$D$2&amp;":"&amp;dbP!$D$2),"&gt;="&amp;AC$6,INDIRECT($F$1&amp;dbP!$D$2&amp;":"&amp;dbP!$D$2),"&lt;="&amp;AC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D352" s="1">
        <f ca="1">SUMIFS(INDIRECT($F$1&amp;$F352&amp;":"&amp;$F352),INDIRECT($F$1&amp;dbP!$D$2&amp;":"&amp;dbP!$D$2),"&gt;="&amp;AD$6,INDIRECT($F$1&amp;dbP!$D$2&amp;":"&amp;dbP!$D$2),"&lt;="&amp;AD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E352" s="1">
        <f ca="1">SUMIFS(INDIRECT($F$1&amp;$F352&amp;":"&amp;$F352),INDIRECT($F$1&amp;dbP!$D$2&amp;":"&amp;dbP!$D$2),"&gt;="&amp;AE$6,INDIRECT($F$1&amp;dbP!$D$2&amp;":"&amp;dbP!$D$2),"&lt;="&amp;AE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F352" s="1">
        <f ca="1">SUMIFS(INDIRECT($F$1&amp;$F352&amp;":"&amp;$F352),INDIRECT($F$1&amp;dbP!$D$2&amp;":"&amp;dbP!$D$2),"&gt;="&amp;AF$6,INDIRECT($F$1&amp;dbP!$D$2&amp;":"&amp;dbP!$D$2),"&lt;="&amp;AF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G352" s="1">
        <f ca="1">SUMIFS(INDIRECT($F$1&amp;$F352&amp;":"&amp;$F352),INDIRECT($F$1&amp;dbP!$D$2&amp;":"&amp;dbP!$D$2),"&gt;="&amp;AG$6,INDIRECT($F$1&amp;dbP!$D$2&amp;":"&amp;dbP!$D$2),"&lt;="&amp;AG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H352" s="1">
        <f ca="1">SUMIFS(INDIRECT($F$1&amp;$F352&amp;":"&amp;$F352),INDIRECT($F$1&amp;dbP!$D$2&amp;":"&amp;dbP!$D$2),"&gt;="&amp;AH$6,INDIRECT($F$1&amp;dbP!$D$2&amp;":"&amp;dbP!$D$2),"&lt;="&amp;AH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I352" s="1">
        <f ca="1">SUMIFS(INDIRECT($F$1&amp;$F352&amp;":"&amp;$F352),INDIRECT($F$1&amp;dbP!$D$2&amp;":"&amp;dbP!$D$2),"&gt;="&amp;AI$6,INDIRECT($F$1&amp;dbP!$D$2&amp;":"&amp;dbP!$D$2),"&lt;="&amp;AI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J352" s="1">
        <f ca="1">SUMIFS(INDIRECT($F$1&amp;$F352&amp;":"&amp;$F352),INDIRECT($F$1&amp;dbP!$D$2&amp;":"&amp;dbP!$D$2),"&gt;="&amp;AJ$6,INDIRECT($F$1&amp;dbP!$D$2&amp;":"&amp;dbP!$D$2),"&lt;="&amp;AJ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K352" s="1">
        <f ca="1">SUMIFS(INDIRECT($F$1&amp;$F352&amp;":"&amp;$F352),INDIRECT($F$1&amp;dbP!$D$2&amp;":"&amp;dbP!$D$2),"&gt;="&amp;AK$6,INDIRECT($F$1&amp;dbP!$D$2&amp;":"&amp;dbP!$D$2),"&lt;="&amp;AK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L352" s="1">
        <f ca="1">SUMIFS(INDIRECT($F$1&amp;$F352&amp;":"&amp;$F352),INDIRECT($F$1&amp;dbP!$D$2&amp;":"&amp;dbP!$D$2),"&gt;="&amp;AL$6,INDIRECT($F$1&amp;dbP!$D$2&amp;":"&amp;dbP!$D$2),"&lt;="&amp;AL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M352" s="1">
        <f ca="1">SUMIFS(INDIRECT($F$1&amp;$F352&amp;":"&amp;$F352),INDIRECT($F$1&amp;dbP!$D$2&amp;":"&amp;dbP!$D$2),"&gt;="&amp;AM$6,INDIRECT($F$1&amp;dbP!$D$2&amp;":"&amp;dbP!$D$2),"&lt;="&amp;AM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N352" s="1">
        <f ca="1">SUMIFS(INDIRECT($F$1&amp;$F352&amp;":"&amp;$F352),INDIRECT($F$1&amp;dbP!$D$2&amp;":"&amp;dbP!$D$2),"&gt;="&amp;AN$6,INDIRECT($F$1&amp;dbP!$D$2&amp;":"&amp;dbP!$D$2),"&lt;="&amp;AN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O352" s="1">
        <f ca="1">SUMIFS(INDIRECT($F$1&amp;$F352&amp;":"&amp;$F352),INDIRECT($F$1&amp;dbP!$D$2&amp;":"&amp;dbP!$D$2),"&gt;="&amp;AO$6,INDIRECT($F$1&amp;dbP!$D$2&amp;":"&amp;dbP!$D$2),"&lt;="&amp;AO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P352" s="1">
        <f ca="1">SUMIFS(INDIRECT($F$1&amp;$F352&amp;":"&amp;$F352),INDIRECT($F$1&amp;dbP!$D$2&amp;":"&amp;dbP!$D$2),"&gt;="&amp;AP$6,INDIRECT($F$1&amp;dbP!$D$2&amp;":"&amp;dbP!$D$2),"&lt;="&amp;AP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Q352" s="1">
        <f ca="1">SUMIFS(INDIRECT($F$1&amp;$F352&amp;":"&amp;$F352),INDIRECT($F$1&amp;dbP!$D$2&amp;":"&amp;dbP!$D$2),"&gt;="&amp;AQ$6,INDIRECT($F$1&amp;dbP!$D$2&amp;":"&amp;dbP!$D$2),"&lt;="&amp;AQ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R352" s="1">
        <f ca="1">SUMIFS(INDIRECT($F$1&amp;$F352&amp;":"&amp;$F352),INDIRECT($F$1&amp;dbP!$D$2&amp;":"&amp;dbP!$D$2),"&gt;="&amp;AR$6,INDIRECT($F$1&amp;dbP!$D$2&amp;":"&amp;dbP!$D$2),"&lt;="&amp;AR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S352" s="1">
        <f ca="1">SUMIFS(INDIRECT($F$1&amp;$F352&amp;":"&amp;$F352),INDIRECT($F$1&amp;dbP!$D$2&amp;":"&amp;dbP!$D$2),"&gt;="&amp;AS$6,INDIRECT($F$1&amp;dbP!$D$2&amp;":"&amp;dbP!$D$2),"&lt;="&amp;AS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T352" s="1">
        <f ca="1">SUMIFS(INDIRECT($F$1&amp;$F352&amp;":"&amp;$F352),INDIRECT($F$1&amp;dbP!$D$2&amp;":"&amp;dbP!$D$2),"&gt;="&amp;AT$6,INDIRECT($F$1&amp;dbP!$D$2&amp;":"&amp;dbP!$D$2),"&lt;="&amp;AT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U352" s="1">
        <f ca="1">SUMIFS(INDIRECT($F$1&amp;$F352&amp;":"&amp;$F352),INDIRECT($F$1&amp;dbP!$D$2&amp;":"&amp;dbP!$D$2),"&gt;="&amp;AU$6,INDIRECT($F$1&amp;dbP!$D$2&amp;":"&amp;dbP!$D$2),"&lt;="&amp;AU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V352" s="1">
        <f ca="1">SUMIFS(INDIRECT($F$1&amp;$F352&amp;":"&amp;$F352),INDIRECT($F$1&amp;dbP!$D$2&amp;":"&amp;dbP!$D$2),"&gt;="&amp;AV$6,INDIRECT($F$1&amp;dbP!$D$2&amp;":"&amp;dbP!$D$2),"&lt;="&amp;AV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W352" s="1">
        <f ca="1">SUMIFS(INDIRECT($F$1&amp;$F352&amp;":"&amp;$F352),INDIRECT($F$1&amp;dbP!$D$2&amp;":"&amp;dbP!$D$2),"&gt;="&amp;AW$6,INDIRECT($F$1&amp;dbP!$D$2&amp;":"&amp;dbP!$D$2),"&lt;="&amp;AW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X352" s="1">
        <f ca="1">SUMIFS(INDIRECT($F$1&amp;$F352&amp;":"&amp;$F352),INDIRECT($F$1&amp;dbP!$D$2&amp;":"&amp;dbP!$D$2),"&gt;="&amp;AX$6,INDIRECT($F$1&amp;dbP!$D$2&amp;":"&amp;dbP!$D$2),"&lt;="&amp;AX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Y352" s="1">
        <f ca="1">SUMIFS(INDIRECT($F$1&amp;$F352&amp;":"&amp;$F352),INDIRECT($F$1&amp;dbP!$D$2&amp;":"&amp;dbP!$D$2),"&gt;="&amp;AY$6,INDIRECT($F$1&amp;dbP!$D$2&amp;":"&amp;dbP!$D$2),"&lt;="&amp;AY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Z352" s="1">
        <f ca="1">SUMIFS(INDIRECT($F$1&amp;$F352&amp;":"&amp;$F352),INDIRECT($F$1&amp;dbP!$D$2&amp;":"&amp;dbP!$D$2),"&gt;="&amp;AZ$6,INDIRECT($F$1&amp;dbP!$D$2&amp;":"&amp;dbP!$D$2),"&lt;="&amp;AZ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A352" s="1">
        <f ca="1">SUMIFS(INDIRECT($F$1&amp;$F352&amp;":"&amp;$F352),INDIRECT($F$1&amp;dbP!$D$2&amp;":"&amp;dbP!$D$2),"&gt;="&amp;BA$6,INDIRECT($F$1&amp;dbP!$D$2&amp;":"&amp;dbP!$D$2),"&lt;="&amp;BA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B352" s="1">
        <f ca="1">SUMIFS(INDIRECT($F$1&amp;$F352&amp;":"&amp;$F352),INDIRECT($F$1&amp;dbP!$D$2&amp;":"&amp;dbP!$D$2),"&gt;="&amp;BB$6,INDIRECT($F$1&amp;dbP!$D$2&amp;":"&amp;dbP!$D$2),"&lt;="&amp;BB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C352" s="1">
        <f ca="1">SUMIFS(INDIRECT($F$1&amp;$F352&amp;":"&amp;$F352),INDIRECT($F$1&amp;dbP!$D$2&amp;":"&amp;dbP!$D$2),"&gt;="&amp;BC$6,INDIRECT($F$1&amp;dbP!$D$2&amp;":"&amp;dbP!$D$2),"&lt;="&amp;BC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D352" s="1">
        <f ca="1">SUMIFS(INDIRECT($F$1&amp;$F352&amp;":"&amp;$F352),INDIRECT($F$1&amp;dbP!$D$2&amp;":"&amp;dbP!$D$2),"&gt;="&amp;BD$6,INDIRECT($F$1&amp;dbP!$D$2&amp;":"&amp;dbP!$D$2),"&lt;="&amp;BD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E352" s="1">
        <f ca="1">SUMIFS(INDIRECT($F$1&amp;$F352&amp;":"&amp;$F352),INDIRECT($F$1&amp;dbP!$D$2&amp;":"&amp;dbP!$D$2),"&gt;="&amp;BE$6,INDIRECT($F$1&amp;dbP!$D$2&amp;":"&amp;dbP!$D$2),"&lt;="&amp;BE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</row>
    <row r="353" spans="1:57" x14ac:dyDescent="0.3">
      <c r="B353" s="1">
        <f>MAX(B$218:B352)+1</f>
        <v>138</v>
      </c>
      <c r="D353" s="1" t="str">
        <f ca="1">INDIRECT($B$1&amp;Items!T$2&amp;$B353)</f>
        <v>CF(-)</v>
      </c>
      <c r="F353" s="1" t="str">
        <f ca="1">INDIRECT($B$1&amp;Items!P$2&amp;$B353)</f>
        <v>AA</v>
      </c>
      <c r="H353" s="13" t="str">
        <f ca="1">INDIRECT($B$1&amp;Items!M$2&amp;$B353)</f>
        <v>Оплата операционных расходов</v>
      </c>
      <c r="I353" s="13" t="str">
        <f ca="1">IF(INDIRECT($B$1&amp;Items!N$2&amp;$B353)="",H353,INDIRECT($B$1&amp;Items!N$2&amp;$B353))</f>
        <v>Оплата операционных расходов - блок-5</v>
      </c>
      <c r="J353" s="1" t="str">
        <f ca="1">IF(INDIRECT($B$1&amp;Items!O$2&amp;$B353)="",IF(H353&lt;&gt;I353,"  "&amp;I353,I353),"    "&amp;INDIRECT($B$1&amp;Items!O$2&amp;$B353))</f>
        <v xml:space="preserve">    Операционные расходы - 5-3</v>
      </c>
      <c r="S353" s="1">
        <f ca="1">SUM($U353:INDIRECT(ADDRESS(ROW(),SUMIFS($1:$1,$5:$5,MAX($5:$5)))))</f>
        <v>227885.43846600002</v>
      </c>
      <c r="V353" s="1">
        <f ca="1">SUMIFS(INDIRECT($F$1&amp;$F353&amp;":"&amp;$F353),INDIRECT($F$1&amp;dbP!$D$2&amp;":"&amp;dbP!$D$2),"&gt;="&amp;V$6,INDIRECT($F$1&amp;dbP!$D$2&amp;":"&amp;dbP!$D$2),"&lt;="&amp;V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W353" s="1">
        <f ca="1">SUMIFS(INDIRECT($F$1&amp;$F353&amp;":"&amp;$F353),INDIRECT($F$1&amp;dbP!$D$2&amp;":"&amp;dbP!$D$2),"&gt;="&amp;W$6,INDIRECT($F$1&amp;dbP!$D$2&amp;":"&amp;dbP!$D$2),"&lt;="&amp;W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X353" s="1">
        <f ca="1">SUMIFS(INDIRECT($F$1&amp;$F353&amp;":"&amp;$F353),INDIRECT($F$1&amp;dbP!$D$2&amp;":"&amp;dbP!$D$2),"&gt;="&amp;X$6,INDIRECT($F$1&amp;dbP!$D$2&amp;":"&amp;dbP!$D$2),"&lt;="&amp;X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Y353" s="1">
        <f ca="1">SUMIFS(INDIRECT($F$1&amp;$F353&amp;":"&amp;$F353),INDIRECT($F$1&amp;dbP!$D$2&amp;":"&amp;dbP!$D$2),"&gt;="&amp;Y$6,INDIRECT($F$1&amp;dbP!$D$2&amp;":"&amp;dbP!$D$2),"&lt;="&amp;Y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Z353" s="1">
        <f ca="1">SUMIFS(INDIRECT($F$1&amp;$F353&amp;":"&amp;$F353),INDIRECT($F$1&amp;dbP!$D$2&amp;":"&amp;dbP!$D$2),"&gt;="&amp;Z$6,INDIRECT($F$1&amp;dbP!$D$2&amp;":"&amp;dbP!$D$2),"&lt;="&amp;Z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A353" s="1">
        <f ca="1">SUMIFS(INDIRECT($F$1&amp;$F353&amp;":"&amp;$F353),INDIRECT($F$1&amp;dbP!$D$2&amp;":"&amp;dbP!$D$2),"&gt;="&amp;AA$6,INDIRECT($F$1&amp;dbP!$D$2&amp;":"&amp;dbP!$D$2),"&lt;="&amp;AA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B353" s="1">
        <f ca="1">SUMIFS(INDIRECT($F$1&amp;$F353&amp;":"&amp;$F353),INDIRECT($F$1&amp;dbP!$D$2&amp;":"&amp;dbP!$D$2),"&gt;="&amp;AB$6,INDIRECT($F$1&amp;dbP!$D$2&amp;":"&amp;dbP!$D$2),"&lt;="&amp;AB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227885.43846600002</v>
      </c>
      <c r="AC353" s="1">
        <f ca="1">SUMIFS(INDIRECT($F$1&amp;$F353&amp;":"&amp;$F353),INDIRECT($F$1&amp;dbP!$D$2&amp;":"&amp;dbP!$D$2),"&gt;="&amp;AC$6,INDIRECT($F$1&amp;dbP!$D$2&amp;":"&amp;dbP!$D$2),"&lt;="&amp;AC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D353" s="1">
        <f ca="1">SUMIFS(INDIRECT($F$1&amp;$F353&amp;":"&amp;$F353),INDIRECT($F$1&amp;dbP!$D$2&amp;":"&amp;dbP!$D$2),"&gt;="&amp;AD$6,INDIRECT($F$1&amp;dbP!$D$2&amp;":"&amp;dbP!$D$2),"&lt;="&amp;AD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E353" s="1">
        <f ca="1">SUMIFS(INDIRECT($F$1&amp;$F353&amp;":"&amp;$F353),INDIRECT($F$1&amp;dbP!$D$2&amp;":"&amp;dbP!$D$2),"&gt;="&amp;AE$6,INDIRECT($F$1&amp;dbP!$D$2&amp;":"&amp;dbP!$D$2),"&lt;="&amp;AE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F353" s="1">
        <f ca="1">SUMIFS(INDIRECT($F$1&amp;$F353&amp;":"&amp;$F353),INDIRECT($F$1&amp;dbP!$D$2&amp;":"&amp;dbP!$D$2),"&gt;="&amp;AF$6,INDIRECT($F$1&amp;dbP!$D$2&amp;":"&amp;dbP!$D$2),"&lt;="&amp;AF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G353" s="1">
        <f ca="1">SUMIFS(INDIRECT($F$1&amp;$F353&amp;":"&amp;$F353),INDIRECT($F$1&amp;dbP!$D$2&amp;":"&amp;dbP!$D$2),"&gt;="&amp;AG$6,INDIRECT($F$1&amp;dbP!$D$2&amp;":"&amp;dbP!$D$2),"&lt;="&amp;AG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H353" s="1">
        <f ca="1">SUMIFS(INDIRECT($F$1&amp;$F353&amp;":"&amp;$F353),INDIRECT($F$1&amp;dbP!$D$2&amp;":"&amp;dbP!$D$2),"&gt;="&amp;AH$6,INDIRECT($F$1&amp;dbP!$D$2&amp;":"&amp;dbP!$D$2),"&lt;="&amp;AH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I353" s="1">
        <f ca="1">SUMIFS(INDIRECT($F$1&amp;$F353&amp;":"&amp;$F353),INDIRECT($F$1&amp;dbP!$D$2&amp;":"&amp;dbP!$D$2),"&gt;="&amp;AI$6,INDIRECT($F$1&amp;dbP!$D$2&amp;":"&amp;dbP!$D$2),"&lt;="&amp;AI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J353" s="1">
        <f ca="1">SUMIFS(INDIRECT($F$1&amp;$F353&amp;":"&amp;$F353),INDIRECT($F$1&amp;dbP!$D$2&amp;":"&amp;dbP!$D$2),"&gt;="&amp;AJ$6,INDIRECT($F$1&amp;dbP!$D$2&amp;":"&amp;dbP!$D$2),"&lt;="&amp;AJ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K353" s="1">
        <f ca="1">SUMIFS(INDIRECT($F$1&amp;$F353&amp;":"&amp;$F353),INDIRECT($F$1&amp;dbP!$D$2&amp;":"&amp;dbP!$D$2),"&gt;="&amp;AK$6,INDIRECT($F$1&amp;dbP!$D$2&amp;":"&amp;dbP!$D$2),"&lt;="&amp;AK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L353" s="1">
        <f ca="1">SUMIFS(INDIRECT($F$1&amp;$F353&amp;":"&amp;$F353),INDIRECT($F$1&amp;dbP!$D$2&amp;":"&amp;dbP!$D$2),"&gt;="&amp;AL$6,INDIRECT($F$1&amp;dbP!$D$2&amp;":"&amp;dbP!$D$2),"&lt;="&amp;AL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M353" s="1">
        <f ca="1">SUMIFS(INDIRECT($F$1&amp;$F353&amp;":"&amp;$F353),INDIRECT($F$1&amp;dbP!$D$2&amp;":"&amp;dbP!$D$2),"&gt;="&amp;AM$6,INDIRECT($F$1&amp;dbP!$D$2&amp;":"&amp;dbP!$D$2),"&lt;="&amp;AM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N353" s="1">
        <f ca="1">SUMIFS(INDIRECT($F$1&amp;$F353&amp;":"&amp;$F353),INDIRECT($F$1&amp;dbP!$D$2&amp;":"&amp;dbP!$D$2),"&gt;="&amp;AN$6,INDIRECT($F$1&amp;dbP!$D$2&amp;":"&amp;dbP!$D$2),"&lt;="&amp;AN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O353" s="1">
        <f ca="1">SUMIFS(INDIRECT($F$1&amp;$F353&amp;":"&amp;$F353),INDIRECT($F$1&amp;dbP!$D$2&amp;":"&amp;dbP!$D$2),"&gt;="&amp;AO$6,INDIRECT($F$1&amp;dbP!$D$2&amp;":"&amp;dbP!$D$2),"&lt;="&amp;AO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P353" s="1">
        <f ca="1">SUMIFS(INDIRECT($F$1&amp;$F353&amp;":"&amp;$F353),INDIRECT($F$1&amp;dbP!$D$2&amp;":"&amp;dbP!$D$2),"&gt;="&amp;AP$6,INDIRECT($F$1&amp;dbP!$D$2&amp;":"&amp;dbP!$D$2),"&lt;="&amp;AP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Q353" s="1">
        <f ca="1">SUMIFS(INDIRECT($F$1&amp;$F353&amp;":"&amp;$F353),INDIRECT($F$1&amp;dbP!$D$2&amp;":"&amp;dbP!$D$2),"&gt;="&amp;AQ$6,INDIRECT($F$1&amp;dbP!$D$2&amp;":"&amp;dbP!$D$2),"&lt;="&amp;AQ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R353" s="1">
        <f ca="1">SUMIFS(INDIRECT($F$1&amp;$F353&amp;":"&amp;$F353),INDIRECT($F$1&amp;dbP!$D$2&amp;":"&amp;dbP!$D$2),"&gt;="&amp;AR$6,INDIRECT($F$1&amp;dbP!$D$2&amp;":"&amp;dbP!$D$2),"&lt;="&amp;AR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S353" s="1">
        <f ca="1">SUMIFS(INDIRECT($F$1&amp;$F353&amp;":"&amp;$F353),INDIRECT($F$1&amp;dbP!$D$2&amp;":"&amp;dbP!$D$2),"&gt;="&amp;AS$6,INDIRECT($F$1&amp;dbP!$D$2&amp;":"&amp;dbP!$D$2),"&lt;="&amp;AS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T353" s="1">
        <f ca="1">SUMIFS(INDIRECT($F$1&amp;$F353&amp;":"&amp;$F353),INDIRECT($F$1&amp;dbP!$D$2&amp;":"&amp;dbP!$D$2),"&gt;="&amp;AT$6,INDIRECT($F$1&amp;dbP!$D$2&amp;":"&amp;dbP!$D$2),"&lt;="&amp;AT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U353" s="1">
        <f ca="1">SUMIFS(INDIRECT($F$1&amp;$F353&amp;":"&amp;$F353),INDIRECT($F$1&amp;dbP!$D$2&amp;":"&amp;dbP!$D$2),"&gt;="&amp;AU$6,INDIRECT($F$1&amp;dbP!$D$2&amp;":"&amp;dbP!$D$2),"&lt;="&amp;AU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V353" s="1">
        <f ca="1">SUMIFS(INDIRECT($F$1&amp;$F353&amp;":"&amp;$F353),INDIRECT($F$1&amp;dbP!$D$2&amp;":"&amp;dbP!$D$2),"&gt;="&amp;AV$6,INDIRECT($F$1&amp;dbP!$D$2&amp;":"&amp;dbP!$D$2),"&lt;="&amp;AV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W353" s="1">
        <f ca="1">SUMIFS(INDIRECT($F$1&amp;$F353&amp;":"&amp;$F353),INDIRECT($F$1&amp;dbP!$D$2&amp;":"&amp;dbP!$D$2),"&gt;="&amp;AW$6,INDIRECT($F$1&amp;dbP!$D$2&amp;":"&amp;dbP!$D$2),"&lt;="&amp;AW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X353" s="1">
        <f ca="1">SUMIFS(INDIRECT($F$1&amp;$F353&amp;":"&amp;$F353),INDIRECT($F$1&amp;dbP!$D$2&amp;":"&amp;dbP!$D$2),"&gt;="&amp;AX$6,INDIRECT($F$1&amp;dbP!$D$2&amp;":"&amp;dbP!$D$2),"&lt;="&amp;AX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Y353" s="1">
        <f ca="1">SUMIFS(INDIRECT($F$1&amp;$F353&amp;":"&amp;$F353),INDIRECT($F$1&amp;dbP!$D$2&amp;":"&amp;dbP!$D$2),"&gt;="&amp;AY$6,INDIRECT($F$1&amp;dbP!$D$2&amp;":"&amp;dbP!$D$2),"&lt;="&amp;AY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Z353" s="1">
        <f ca="1">SUMIFS(INDIRECT($F$1&amp;$F353&amp;":"&amp;$F353),INDIRECT($F$1&amp;dbP!$D$2&amp;":"&amp;dbP!$D$2),"&gt;="&amp;AZ$6,INDIRECT($F$1&amp;dbP!$D$2&amp;":"&amp;dbP!$D$2),"&lt;="&amp;AZ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A353" s="1">
        <f ca="1">SUMIFS(INDIRECT($F$1&amp;$F353&amp;":"&amp;$F353),INDIRECT($F$1&amp;dbP!$D$2&amp;":"&amp;dbP!$D$2),"&gt;="&amp;BA$6,INDIRECT($F$1&amp;dbP!$D$2&amp;":"&amp;dbP!$D$2),"&lt;="&amp;BA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B353" s="1">
        <f ca="1">SUMIFS(INDIRECT($F$1&amp;$F353&amp;":"&amp;$F353),INDIRECT($F$1&amp;dbP!$D$2&amp;":"&amp;dbP!$D$2),"&gt;="&amp;BB$6,INDIRECT($F$1&amp;dbP!$D$2&amp;":"&amp;dbP!$D$2),"&lt;="&amp;BB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C353" s="1">
        <f ca="1">SUMIFS(INDIRECT($F$1&amp;$F353&amp;":"&amp;$F353),INDIRECT($F$1&amp;dbP!$D$2&amp;":"&amp;dbP!$D$2),"&gt;="&amp;BC$6,INDIRECT($F$1&amp;dbP!$D$2&amp;":"&amp;dbP!$D$2),"&lt;="&amp;BC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D353" s="1">
        <f ca="1">SUMIFS(INDIRECT($F$1&amp;$F353&amp;":"&amp;$F353),INDIRECT($F$1&amp;dbP!$D$2&amp;":"&amp;dbP!$D$2),"&gt;="&amp;BD$6,INDIRECT($F$1&amp;dbP!$D$2&amp;":"&amp;dbP!$D$2),"&lt;="&amp;BD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E353" s="1">
        <f ca="1">SUMIFS(INDIRECT($F$1&amp;$F353&amp;":"&amp;$F353),INDIRECT($F$1&amp;dbP!$D$2&amp;":"&amp;dbP!$D$2),"&gt;="&amp;BE$6,INDIRECT($F$1&amp;dbP!$D$2&amp;":"&amp;dbP!$D$2),"&lt;="&amp;BE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</row>
    <row r="354" spans="1:57" x14ac:dyDescent="0.3">
      <c r="B354" s="1">
        <f>MAX(B$218:B353)+1</f>
        <v>139</v>
      </c>
      <c r="D354" s="1" t="str">
        <f ca="1">INDIRECT($B$1&amp;Items!T$2&amp;$B354)</f>
        <v>CF(-)</v>
      </c>
      <c r="F354" s="1" t="str">
        <f ca="1">INDIRECT($B$1&amp;Items!P$2&amp;$B354)</f>
        <v>AA</v>
      </c>
      <c r="H354" s="13" t="str">
        <f ca="1">INDIRECT($B$1&amp;Items!M$2&amp;$B354)</f>
        <v>Оплата операционных расходов</v>
      </c>
      <c r="I354" s="13" t="str">
        <f ca="1">IF(INDIRECT($B$1&amp;Items!N$2&amp;$B354)="",H354,INDIRECT($B$1&amp;Items!N$2&amp;$B354))</f>
        <v>Оплата операционных расходов - блок-5</v>
      </c>
      <c r="J354" s="1" t="str">
        <f ca="1">IF(INDIRECT($B$1&amp;Items!O$2&amp;$B354)="",IF(H354&lt;&gt;I354,"  "&amp;I354,I354),"    "&amp;INDIRECT($B$1&amp;Items!O$2&amp;$B354))</f>
        <v xml:space="preserve">    Операционные расходы - 5-4</v>
      </c>
      <c r="S354" s="1">
        <f ca="1">SUM($U354:INDIRECT(ADDRESS(ROW(),SUMIFS($1:$1,$5:$5,MAX($5:$5)))))</f>
        <v>160315.91878902001</v>
      </c>
      <c r="V354" s="1">
        <f ca="1">SUMIFS(INDIRECT($F$1&amp;$F354&amp;":"&amp;$F354),INDIRECT($F$1&amp;dbP!$D$2&amp;":"&amp;dbP!$D$2),"&gt;="&amp;V$6,INDIRECT($F$1&amp;dbP!$D$2&amp;":"&amp;dbP!$D$2),"&lt;="&amp;V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W354" s="1">
        <f ca="1">SUMIFS(INDIRECT($F$1&amp;$F354&amp;":"&amp;$F354),INDIRECT($F$1&amp;dbP!$D$2&amp;":"&amp;dbP!$D$2),"&gt;="&amp;W$6,INDIRECT($F$1&amp;dbP!$D$2&amp;":"&amp;dbP!$D$2),"&lt;="&amp;W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X354" s="1">
        <f ca="1">SUMIFS(INDIRECT($F$1&amp;$F354&amp;":"&amp;$F354),INDIRECT($F$1&amp;dbP!$D$2&amp;":"&amp;dbP!$D$2),"&gt;="&amp;X$6,INDIRECT($F$1&amp;dbP!$D$2&amp;":"&amp;dbP!$D$2),"&lt;="&amp;X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160315.91878902001</v>
      </c>
      <c r="Y354" s="1">
        <f ca="1">SUMIFS(INDIRECT($F$1&amp;$F354&amp;":"&amp;$F354),INDIRECT($F$1&amp;dbP!$D$2&amp;":"&amp;dbP!$D$2),"&gt;="&amp;Y$6,INDIRECT($F$1&amp;dbP!$D$2&amp;":"&amp;dbP!$D$2),"&lt;="&amp;Y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Z354" s="1">
        <f ca="1">SUMIFS(INDIRECT($F$1&amp;$F354&amp;":"&amp;$F354),INDIRECT($F$1&amp;dbP!$D$2&amp;":"&amp;dbP!$D$2),"&gt;="&amp;Z$6,INDIRECT($F$1&amp;dbP!$D$2&amp;":"&amp;dbP!$D$2),"&lt;="&amp;Z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A354" s="1">
        <f ca="1">SUMIFS(INDIRECT($F$1&amp;$F354&amp;":"&amp;$F354),INDIRECT($F$1&amp;dbP!$D$2&amp;":"&amp;dbP!$D$2),"&gt;="&amp;AA$6,INDIRECT($F$1&amp;dbP!$D$2&amp;":"&amp;dbP!$D$2),"&lt;="&amp;AA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B354" s="1">
        <f ca="1">SUMIFS(INDIRECT($F$1&amp;$F354&amp;":"&amp;$F354),INDIRECT($F$1&amp;dbP!$D$2&amp;":"&amp;dbP!$D$2),"&gt;="&amp;AB$6,INDIRECT($F$1&amp;dbP!$D$2&amp;":"&amp;dbP!$D$2),"&lt;="&amp;AB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C354" s="1">
        <f ca="1">SUMIFS(INDIRECT($F$1&amp;$F354&amp;":"&amp;$F354),INDIRECT($F$1&amp;dbP!$D$2&amp;":"&amp;dbP!$D$2),"&gt;="&amp;AC$6,INDIRECT($F$1&amp;dbP!$D$2&amp;":"&amp;dbP!$D$2),"&lt;="&amp;AC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D354" s="1">
        <f ca="1">SUMIFS(INDIRECT($F$1&amp;$F354&amp;":"&amp;$F354),INDIRECT($F$1&amp;dbP!$D$2&amp;":"&amp;dbP!$D$2),"&gt;="&amp;AD$6,INDIRECT($F$1&amp;dbP!$D$2&amp;":"&amp;dbP!$D$2),"&lt;="&amp;AD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E354" s="1">
        <f ca="1">SUMIFS(INDIRECT($F$1&amp;$F354&amp;":"&amp;$F354),INDIRECT($F$1&amp;dbP!$D$2&amp;":"&amp;dbP!$D$2),"&gt;="&amp;AE$6,INDIRECT($F$1&amp;dbP!$D$2&amp;":"&amp;dbP!$D$2),"&lt;="&amp;AE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F354" s="1">
        <f ca="1">SUMIFS(INDIRECT($F$1&amp;$F354&amp;":"&amp;$F354),INDIRECT($F$1&amp;dbP!$D$2&amp;":"&amp;dbP!$D$2),"&gt;="&amp;AF$6,INDIRECT($F$1&amp;dbP!$D$2&amp;":"&amp;dbP!$D$2),"&lt;="&amp;AF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G354" s="1">
        <f ca="1">SUMIFS(INDIRECT($F$1&amp;$F354&amp;":"&amp;$F354),INDIRECT($F$1&amp;dbP!$D$2&amp;":"&amp;dbP!$D$2),"&gt;="&amp;AG$6,INDIRECT($F$1&amp;dbP!$D$2&amp;":"&amp;dbP!$D$2),"&lt;="&amp;AG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H354" s="1">
        <f ca="1">SUMIFS(INDIRECT($F$1&amp;$F354&amp;":"&amp;$F354),INDIRECT($F$1&amp;dbP!$D$2&amp;":"&amp;dbP!$D$2),"&gt;="&amp;AH$6,INDIRECT($F$1&amp;dbP!$D$2&amp;":"&amp;dbP!$D$2),"&lt;="&amp;AH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I354" s="1">
        <f ca="1">SUMIFS(INDIRECT($F$1&amp;$F354&amp;":"&amp;$F354),INDIRECT($F$1&amp;dbP!$D$2&amp;":"&amp;dbP!$D$2),"&gt;="&amp;AI$6,INDIRECT($F$1&amp;dbP!$D$2&amp;":"&amp;dbP!$D$2),"&lt;="&amp;AI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J354" s="1">
        <f ca="1">SUMIFS(INDIRECT($F$1&amp;$F354&amp;":"&amp;$F354),INDIRECT($F$1&amp;dbP!$D$2&amp;":"&amp;dbP!$D$2),"&gt;="&amp;AJ$6,INDIRECT($F$1&amp;dbP!$D$2&amp;":"&amp;dbP!$D$2),"&lt;="&amp;AJ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K354" s="1">
        <f ca="1">SUMIFS(INDIRECT($F$1&amp;$F354&amp;":"&amp;$F354),INDIRECT($F$1&amp;dbP!$D$2&amp;":"&amp;dbP!$D$2),"&gt;="&amp;AK$6,INDIRECT($F$1&amp;dbP!$D$2&amp;":"&amp;dbP!$D$2),"&lt;="&amp;AK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L354" s="1">
        <f ca="1">SUMIFS(INDIRECT($F$1&amp;$F354&amp;":"&amp;$F354),INDIRECT($F$1&amp;dbP!$D$2&amp;":"&amp;dbP!$D$2),"&gt;="&amp;AL$6,INDIRECT($F$1&amp;dbP!$D$2&amp;":"&amp;dbP!$D$2),"&lt;="&amp;AL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M354" s="1">
        <f ca="1">SUMIFS(INDIRECT($F$1&amp;$F354&amp;":"&amp;$F354),INDIRECT($F$1&amp;dbP!$D$2&amp;":"&amp;dbP!$D$2),"&gt;="&amp;AM$6,INDIRECT($F$1&amp;dbP!$D$2&amp;":"&amp;dbP!$D$2),"&lt;="&amp;AM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N354" s="1">
        <f ca="1">SUMIFS(INDIRECT($F$1&amp;$F354&amp;":"&amp;$F354),INDIRECT($F$1&amp;dbP!$D$2&amp;":"&amp;dbP!$D$2),"&gt;="&amp;AN$6,INDIRECT($F$1&amp;dbP!$D$2&amp;":"&amp;dbP!$D$2),"&lt;="&amp;AN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O354" s="1">
        <f ca="1">SUMIFS(INDIRECT($F$1&amp;$F354&amp;":"&amp;$F354),INDIRECT($F$1&amp;dbP!$D$2&amp;":"&amp;dbP!$D$2),"&gt;="&amp;AO$6,INDIRECT($F$1&amp;dbP!$D$2&amp;":"&amp;dbP!$D$2),"&lt;="&amp;AO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P354" s="1">
        <f ca="1">SUMIFS(INDIRECT($F$1&amp;$F354&amp;":"&amp;$F354),INDIRECT($F$1&amp;dbP!$D$2&amp;":"&amp;dbP!$D$2),"&gt;="&amp;AP$6,INDIRECT($F$1&amp;dbP!$D$2&amp;":"&amp;dbP!$D$2),"&lt;="&amp;AP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Q354" s="1">
        <f ca="1">SUMIFS(INDIRECT($F$1&amp;$F354&amp;":"&amp;$F354),INDIRECT($F$1&amp;dbP!$D$2&amp;":"&amp;dbP!$D$2),"&gt;="&amp;AQ$6,INDIRECT($F$1&amp;dbP!$D$2&amp;":"&amp;dbP!$D$2),"&lt;="&amp;AQ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R354" s="1">
        <f ca="1">SUMIFS(INDIRECT($F$1&amp;$F354&amp;":"&amp;$F354),INDIRECT($F$1&amp;dbP!$D$2&amp;":"&amp;dbP!$D$2),"&gt;="&amp;AR$6,INDIRECT($F$1&amp;dbP!$D$2&amp;":"&amp;dbP!$D$2),"&lt;="&amp;AR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S354" s="1">
        <f ca="1">SUMIFS(INDIRECT($F$1&amp;$F354&amp;":"&amp;$F354),INDIRECT($F$1&amp;dbP!$D$2&amp;":"&amp;dbP!$D$2),"&gt;="&amp;AS$6,INDIRECT($F$1&amp;dbP!$D$2&amp;":"&amp;dbP!$D$2),"&lt;="&amp;AS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T354" s="1">
        <f ca="1">SUMIFS(INDIRECT($F$1&amp;$F354&amp;":"&amp;$F354),INDIRECT($F$1&amp;dbP!$D$2&amp;":"&amp;dbP!$D$2),"&gt;="&amp;AT$6,INDIRECT($F$1&amp;dbP!$D$2&amp;":"&amp;dbP!$D$2),"&lt;="&amp;AT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U354" s="1">
        <f ca="1">SUMIFS(INDIRECT($F$1&amp;$F354&amp;":"&amp;$F354),INDIRECT($F$1&amp;dbP!$D$2&amp;":"&amp;dbP!$D$2),"&gt;="&amp;AU$6,INDIRECT($F$1&amp;dbP!$D$2&amp;":"&amp;dbP!$D$2),"&lt;="&amp;AU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V354" s="1">
        <f ca="1">SUMIFS(INDIRECT($F$1&amp;$F354&amp;":"&amp;$F354),INDIRECT($F$1&amp;dbP!$D$2&amp;":"&amp;dbP!$D$2),"&gt;="&amp;AV$6,INDIRECT($F$1&amp;dbP!$D$2&amp;":"&amp;dbP!$D$2),"&lt;="&amp;AV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W354" s="1">
        <f ca="1">SUMIFS(INDIRECT($F$1&amp;$F354&amp;":"&amp;$F354),INDIRECT($F$1&amp;dbP!$D$2&amp;":"&amp;dbP!$D$2),"&gt;="&amp;AW$6,INDIRECT($F$1&amp;dbP!$D$2&amp;":"&amp;dbP!$D$2),"&lt;="&amp;AW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X354" s="1">
        <f ca="1">SUMIFS(INDIRECT($F$1&amp;$F354&amp;":"&amp;$F354),INDIRECT($F$1&amp;dbP!$D$2&amp;":"&amp;dbP!$D$2),"&gt;="&amp;AX$6,INDIRECT($F$1&amp;dbP!$D$2&amp;":"&amp;dbP!$D$2),"&lt;="&amp;AX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Y354" s="1">
        <f ca="1">SUMIFS(INDIRECT($F$1&amp;$F354&amp;":"&amp;$F354),INDIRECT($F$1&amp;dbP!$D$2&amp;":"&amp;dbP!$D$2),"&gt;="&amp;AY$6,INDIRECT($F$1&amp;dbP!$D$2&amp;":"&amp;dbP!$D$2),"&lt;="&amp;AY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Z354" s="1">
        <f ca="1">SUMIFS(INDIRECT($F$1&amp;$F354&amp;":"&amp;$F354),INDIRECT($F$1&amp;dbP!$D$2&amp;":"&amp;dbP!$D$2),"&gt;="&amp;AZ$6,INDIRECT($F$1&amp;dbP!$D$2&amp;":"&amp;dbP!$D$2),"&lt;="&amp;AZ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A354" s="1">
        <f ca="1">SUMIFS(INDIRECT($F$1&amp;$F354&amp;":"&amp;$F354),INDIRECT($F$1&amp;dbP!$D$2&amp;":"&amp;dbP!$D$2),"&gt;="&amp;BA$6,INDIRECT($F$1&amp;dbP!$D$2&amp;":"&amp;dbP!$D$2),"&lt;="&amp;BA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B354" s="1">
        <f ca="1">SUMIFS(INDIRECT($F$1&amp;$F354&amp;":"&amp;$F354),INDIRECT($F$1&amp;dbP!$D$2&amp;":"&amp;dbP!$D$2),"&gt;="&amp;BB$6,INDIRECT($F$1&amp;dbP!$D$2&amp;":"&amp;dbP!$D$2),"&lt;="&amp;BB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C354" s="1">
        <f ca="1">SUMIFS(INDIRECT($F$1&amp;$F354&amp;":"&amp;$F354),INDIRECT($F$1&amp;dbP!$D$2&amp;":"&amp;dbP!$D$2),"&gt;="&amp;BC$6,INDIRECT($F$1&amp;dbP!$D$2&amp;":"&amp;dbP!$D$2),"&lt;="&amp;BC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D354" s="1">
        <f ca="1">SUMIFS(INDIRECT($F$1&amp;$F354&amp;":"&amp;$F354),INDIRECT($F$1&amp;dbP!$D$2&amp;":"&amp;dbP!$D$2),"&gt;="&amp;BD$6,INDIRECT($F$1&amp;dbP!$D$2&amp;":"&amp;dbP!$D$2),"&lt;="&amp;BD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E354" s="1">
        <f ca="1">SUMIFS(INDIRECT($F$1&amp;$F354&amp;":"&amp;$F354),INDIRECT($F$1&amp;dbP!$D$2&amp;":"&amp;dbP!$D$2),"&gt;="&amp;BE$6,INDIRECT($F$1&amp;dbP!$D$2&amp;":"&amp;dbP!$D$2),"&lt;="&amp;BE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</row>
    <row r="355" spans="1:57" x14ac:dyDescent="0.3">
      <c r="B355" s="1">
        <f>MAX(B$218:B354)+1</f>
        <v>140</v>
      </c>
      <c r="D355" s="1" t="str">
        <f ca="1">INDIRECT($B$1&amp;Items!T$2&amp;$B355)</f>
        <v>CF(-)</v>
      </c>
      <c r="F355" s="1" t="str">
        <f ca="1">INDIRECT($B$1&amp;Items!P$2&amp;$B355)</f>
        <v>AA</v>
      </c>
      <c r="H355" s="13" t="str">
        <f ca="1">INDIRECT($B$1&amp;Items!M$2&amp;$B355)</f>
        <v>Оплата операционных расходов</v>
      </c>
      <c r="I355" s="13" t="str">
        <f ca="1">IF(INDIRECT($B$1&amp;Items!N$2&amp;$B355)="",H355,INDIRECT($B$1&amp;Items!N$2&amp;$B355))</f>
        <v>Оплата операционных расходов - блок-5</v>
      </c>
      <c r="J355" s="1" t="str">
        <f ca="1">IF(INDIRECT($B$1&amp;Items!O$2&amp;$B355)="",IF(H355&lt;&gt;I355,"  "&amp;I355,I355),"    "&amp;INDIRECT($B$1&amp;Items!O$2&amp;$B355))</f>
        <v xml:space="preserve">    Операционные расходы - 5-5</v>
      </c>
      <c r="S355" s="1">
        <f ca="1">SUM($U355:INDIRECT(ADDRESS(ROW(),SUMIFS($1:$1,$5:$5,MAX($5:$5)))))</f>
        <v>111163.76919940001</v>
      </c>
      <c r="V355" s="1">
        <f ca="1">SUMIFS(INDIRECT($F$1&amp;$F355&amp;":"&amp;$F355),INDIRECT($F$1&amp;dbP!$D$2&amp;":"&amp;dbP!$D$2),"&gt;="&amp;V$6,INDIRECT($F$1&amp;dbP!$D$2&amp;":"&amp;dbP!$D$2),"&lt;="&amp;V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W355" s="1">
        <f ca="1">SUMIFS(INDIRECT($F$1&amp;$F355&amp;":"&amp;$F355),INDIRECT($F$1&amp;dbP!$D$2&amp;":"&amp;dbP!$D$2),"&gt;="&amp;W$6,INDIRECT($F$1&amp;dbP!$D$2&amp;":"&amp;dbP!$D$2),"&lt;="&amp;W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111163.76919940001</v>
      </c>
      <c r="X355" s="1">
        <f ca="1">SUMIFS(INDIRECT($F$1&amp;$F355&amp;":"&amp;$F355),INDIRECT($F$1&amp;dbP!$D$2&amp;":"&amp;dbP!$D$2),"&gt;="&amp;X$6,INDIRECT($F$1&amp;dbP!$D$2&amp;":"&amp;dbP!$D$2),"&lt;="&amp;X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Y355" s="1">
        <f ca="1">SUMIFS(INDIRECT($F$1&amp;$F355&amp;":"&amp;$F355),INDIRECT($F$1&amp;dbP!$D$2&amp;":"&amp;dbP!$D$2),"&gt;="&amp;Y$6,INDIRECT($F$1&amp;dbP!$D$2&amp;":"&amp;dbP!$D$2),"&lt;="&amp;Y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Z355" s="1">
        <f ca="1">SUMIFS(INDIRECT($F$1&amp;$F355&amp;":"&amp;$F355),INDIRECT($F$1&amp;dbP!$D$2&amp;":"&amp;dbP!$D$2),"&gt;="&amp;Z$6,INDIRECT($F$1&amp;dbP!$D$2&amp;":"&amp;dbP!$D$2),"&lt;="&amp;Z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A355" s="1">
        <f ca="1">SUMIFS(INDIRECT($F$1&amp;$F355&amp;":"&amp;$F355),INDIRECT($F$1&amp;dbP!$D$2&amp;":"&amp;dbP!$D$2),"&gt;="&amp;AA$6,INDIRECT($F$1&amp;dbP!$D$2&amp;":"&amp;dbP!$D$2),"&lt;="&amp;AA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B355" s="1">
        <f ca="1">SUMIFS(INDIRECT($F$1&amp;$F355&amp;":"&amp;$F355),INDIRECT($F$1&amp;dbP!$D$2&amp;":"&amp;dbP!$D$2),"&gt;="&amp;AB$6,INDIRECT($F$1&amp;dbP!$D$2&amp;":"&amp;dbP!$D$2),"&lt;="&amp;AB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C355" s="1">
        <f ca="1">SUMIFS(INDIRECT($F$1&amp;$F355&amp;":"&amp;$F355),INDIRECT($F$1&amp;dbP!$D$2&amp;":"&amp;dbP!$D$2),"&gt;="&amp;AC$6,INDIRECT($F$1&amp;dbP!$D$2&amp;":"&amp;dbP!$D$2),"&lt;="&amp;AC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D355" s="1">
        <f ca="1">SUMIFS(INDIRECT($F$1&amp;$F355&amp;":"&amp;$F355),INDIRECT($F$1&amp;dbP!$D$2&amp;":"&amp;dbP!$D$2),"&gt;="&amp;AD$6,INDIRECT($F$1&amp;dbP!$D$2&amp;":"&amp;dbP!$D$2),"&lt;="&amp;AD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E355" s="1">
        <f ca="1">SUMIFS(INDIRECT($F$1&amp;$F355&amp;":"&amp;$F355),INDIRECT($F$1&amp;dbP!$D$2&amp;":"&amp;dbP!$D$2),"&gt;="&amp;AE$6,INDIRECT($F$1&amp;dbP!$D$2&amp;":"&amp;dbP!$D$2),"&lt;="&amp;AE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F355" s="1">
        <f ca="1">SUMIFS(INDIRECT($F$1&amp;$F355&amp;":"&amp;$F355),INDIRECT($F$1&amp;dbP!$D$2&amp;":"&amp;dbP!$D$2),"&gt;="&amp;AF$6,INDIRECT($F$1&amp;dbP!$D$2&amp;":"&amp;dbP!$D$2),"&lt;="&amp;AF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G355" s="1">
        <f ca="1">SUMIFS(INDIRECT($F$1&amp;$F355&amp;":"&amp;$F355),INDIRECT($F$1&amp;dbP!$D$2&amp;":"&amp;dbP!$D$2),"&gt;="&amp;AG$6,INDIRECT($F$1&amp;dbP!$D$2&amp;":"&amp;dbP!$D$2),"&lt;="&amp;AG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H355" s="1">
        <f ca="1">SUMIFS(INDIRECT($F$1&amp;$F355&amp;":"&amp;$F355),INDIRECT($F$1&amp;dbP!$D$2&amp;":"&amp;dbP!$D$2),"&gt;="&amp;AH$6,INDIRECT($F$1&amp;dbP!$D$2&amp;":"&amp;dbP!$D$2),"&lt;="&amp;AH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I355" s="1">
        <f ca="1">SUMIFS(INDIRECT($F$1&amp;$F355&amp;":"&amp;$F355),INDIRECT($F$1&amp;dbP!$D$2&amp;":"&amp;dbP!$D$2),"&gt;="&amp;AI$6,INDIRECT($F$1&amp;dbP!$D$2&amp;":"&amp;dbP!$D$2),"&lt;="&amp;AI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J355" s="1">
        <f ca="1">SUMIFS(INDIRECT($F$1&amp;$F355&amp;":"&amp;$F355),INDIRECT($F$1&amp;dbP!$D$2&amp;":"&amp;dbP!$D$2),"&gt;="&amp;AJ$6,INDIRECT($F$1&amp;dbP!$D$2&amp;":"&amp;dbP!$D$2),"&lt;="&amp;AJ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K355" s="1">
        <f ca="1">SUMIFS(INDIRECT($F$1&amp;$F355&amp;":"&amp;$F355),INDIRECT($F$1&amp;dbP!$D$2&amp;":"&amp;dbP!$D$2),"&gt;="&amp;AK$6,INDIRECT($F$1&amp;dbP!$D$2&amp;":"&amp;dbP!$D$2),"&lt;="&amp;AK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L355" s="1">
        <f ca="1">SUMIFS(INDIRECT($F$1&amp;$F355&amp;":"&amp;$F355),INDIRECT($F$1&amp;dbP!$D$2&amp;":"&amp;dbP!$D$2),"&gt;="&amp;AL$6,INDIRECT($F$1&amp;dbP!$D$2&amp;":"&amp;dbP!$D$2),"&lt;="&amp;AL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M355" s="1">
        <f ca="1">SUMIFS(INDIRECT($F$1&amp;$F355&amp;":"&amp;$F355),INDIRECT($F$1&amp;dbP!$D$2&amp;":"&amp;dbP!$D$2),"&gt;="&amp;AM$6,INDIRECT($F$1&amp;dbP!$D$2&amp;":"&amp;dbP!$D$2),"&lt;="&amp;AM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N355" s="1">
        <f ca="1">SUMIFS(INDIRECT($F$1&amp;$F355&amp;":"&amp;$F355),INDIRECT($F$1&amp;dbP!$D$2&amp;":"&amp;dbP!$D$2),"&gt;="&amp;AN$6,INDIRECT($F$1&amp;dbP!$D$2&amp;":"&amp;dbP!$D$2),"&lt;="&amp;AN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O355" s="1">
        <f ca="1">SUMIFS(INDIRECT($F$1&amp;$F355&amp;":"&amp;$F355),INDIRECT($F$1&amp;dbP!$D$2&amp;":"&amp;dbP!$D$2),"&gt;="&amp;AO$6,INDIRECT($F$1&amp;dbP!$D$2&amp;":"&amp;dbP!$D$2),"&lt;="&amp;AO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P355" s="1">
        <f ca="1">SUMIFS(INDIRECT($F$1&amp;$F355&amp;":"&amp;$F355),INDIRECT($F$1&amp;dbP!$D$2&amp;":"&amp;dbP!$D$2),"&gt;="&amp;AP$6,INDIRECT($F$1&amp;dbP!$D$2&amp;":"&amp;dbP!$D$2),"&lt;="&amp;AP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Q355" s="1">
        <f ca="1">SUMIFS(INDIRECT($F$1&amp;$F355&amp;":"&amp;$F355),INDIRECT($F$1&amp;dbP!$D$2&amp;":"&amp;dbP!$D$2),"&gt;="&amp;AQ$6,INDIRECT($F$1&amp;dbP!$D$2&amp;":"&amp;dbP!$D$2),"&lt;="&amp;AQ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R355" s="1">
        <f ca="1">SUMIFS(INDIRECT($F$1&amp;$F355&amp;":"&amp;$F355),INDIRECT($F$1&amp;dbP!$D$2&amp;":"&amp;dbP!$D$2),"&gt;="&amp;AR$6,INDIRECT($F$1&amp;dbP!$D$2&amp;":"&amp;dbP!$D$2),"&lt;="&amp;AR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S355" s="1">
        <f ca="1">SUMIFS(INDIRECT($F$1&amp;$F355&amp;":"&amp;$F355),INDIRECT($F$1&amp;dbP!$D$2&amp;":"&amp;dbP!$D$2),"&gt;="&amp;AS$6,INDIRECT($F$1&amp;dbP!$D$2&amp;":"&amp;dbP!$D$2),"&lt;="&amp;AS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T355" s="1">
        <f ca="1">SUMIFS(INDIRECT($F$1&amp;$F355&amp;":"&amp;$F355),INDIRECT($F$1&amp;dbP!$D$2&amp;":"&amp;dbP!$D$2),"&gt;="&amp;AT$6,INDIRECT($F$1&amp;dbP!$D$2&amp;":"&amp;dbP!$D$2),"&lt;="&amp;AT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U355" s="1">
        <f ca="1">SUMIFS(INDIRECT($F$1&amp;$F355&amp;":"&amp;$F355),INDIRECT($F$1&amp;dbP!$D$2&amp;":"&amp;dbP!$D$2),"&gt;="&amp;AU$6,INDIRECT($F$1&amp;dbP!$D$2&amp;":"&amp;dbP!$D$2),"&lt;="&amp;AU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V355" s="1">
        <f ca="1">SUMIFS(INDIRECT($F$1&amp;$F355&amp;":"&amp;$F355),INDIRECT($F$1&amp;dbP!$D$2&amp;":"&amp;dbP!$D$2),"&gt;="&amp;AV$6,INDIRECT($F$1&amp;dbP!$D$2&amp;":"&amp;dbP!$D$2),"&lt;="&amp;AV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W355" s="1">
        <f ca="1">SUMIFS(INDIRECT($F$1&amp;$F355&amp;":"&amp;$F355),INDIRECT($F$1&amp;dbP!$D$2&amp;":"&amp;dbP!$D$2),"&gt;="&amp;AW$6,INDIRECT($F$1&amp;dbP!$D$2&amp;":"&amp;dbP!$D$2),"&lt;="&amp;AW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X355" s="1">
        <f ca="1">SUMIFS(INDIRECT($F$1&amp;$F355&amp;":"&amp;$F355),INDIRECT($F$1&amp;dbP!$D$2&amp;":"&amp;dbP!$D$2),"&gt;="&amp;AX$6,INDIRECT($F$1&amp;dbP!$D$2&amp;":"&amp;dbP!$D$2),"&lt;="&amp;AX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Y355" s="1">
        <f ca="1">SUMIFS(INDIRECT($F$1&amp;$F355&amp;":"&amp;$F355),INDIRECT($F$1&amp;dbP!$D$2&amp;":"&amp;dbP!$D$2),"&gt;="&amp;AY$6,INDIRECT($F$1&amp;dbP!$D$2&amp;":"&amp;dbP!$D$2),"&lt;="&amp;AY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Z355" s="1">
        <f ca="1">SUMIFS(INDIRECT($F$1&amp;$F355&amp;":"&amp;$F355),INDIRECT($F$1&amp;dbP!$D$2&amp;":"&amp;dbP!$D$2),"&gt;="&amp;AZ$6,INDIRECT($F$1&amp;dbP!$D$2&amp;":"&amp;dbP!$D$2),"&lt;="&amp;AZ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A355" s="1">
        <f ca="1">SUMIFS(INDIRECT($F$1&amp;$F355&amp;":"&amp;$F355),INDIRECT($F$1&amp;dbP!$D$2&amp;":"&amp;dbP!$D$2),"&gt;="&amp;BA$6,INDIRECT($F$1&amp;dbP!$D$2&amp;":"&amp;dbP!$D$2),"&lt;="&amp;BA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B355" s="1">
        <f ca="1">SUMIFS(INDIRECT($F$1&amp;$F355&amp;":"&amp;$F355),INDIRECT($F$1&amp;dbP!$D$2&amp;":"&amp;dbP!$D$2),"&gt;="&amp;BB$6,INDIRECT($F$1&amp;dbP!$D$2&amp;":"&amp;dbP!$D$2),"&lt;="&amp;BB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C355" s="1">
        <f ca="1">SUMIFS(INDIRECT($F$1&amp;$F355&amp;":"&amp;$F355),INDIRECT($F$1&amp;dbP!$D$2&amp;":"&amp;dbP!$D$2),"&gt;="&amp;BC$6,INDIRECT($F$1&amp;dbP!$D$2&amp;":"&amp;dbP!$D$2),"&lt;="&amp;BC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D355" s="1">
        <f ca="1">SUMIFS(INDIRECT($F$1&amp;$F355&amp;":"&amp;$F355),INDIRECT($F$1&amp;dbP!$D$2&amp;":"&amp;dbP!$D$2),"&gt;="&amp;BD$6,INDIRECT($F$1&amp;dbP!$D$2&amp;":"&amp;dbP!$D$2),"&lt;="&amp;BD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E355" s="1">
        <f ca="1">SUMIFS(INDIRECT($F$1&amp;$F355&amp;":"&amp;$F355),INDIRECT($F$1&amp;dbP!$D$2&amp;":"&amp;dbP!$D$2),"&gt;="&amp;BE$6,INDIRECT($F$1&amp;dbP!$D$2&amp;":"&amp;dbP!$D$2),"&lt;="&amp;BE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</row>
    <row r="356" spans="1:57" x14ac:dyDescent="0.3">
      <c r="B356" s="1">
        <f>MAX(B$218:B355)+1</f>
        <v>141</v>
      </c>
      <c r="D356" s="1" t="str">
        <f ca="1">INDIRECT($B$1&amp;Items!T$2&amp;$B356)</f>
        <v>CF(-)</v>
      </c>
      <c r="F356" s="1" t="str">
        <f ca="1">INDIRECT($B$1&amp;Items!P$2&amp;$B356)</f>
        <v>AA</v>
      </c>
      <c r="H356" s="13" t="str">
        <f ca="1">INDIRECT($B$1&amp;Items!M$2&amp;$B356)</f>
        <v>Оплата операционных расходов</v>
      </c>
      <c r="I356" s="13" t="str">
        <f ca="1">IF(INDIRECT($B$1&amp;Items!N$2&amp;$B356)="",H356,INDIRECT($B$1&amp;Items!N$2&amp;$B356))</f>
        <v>Оплата операционных расходов - блок-5</v>
      </c>
      <c r="J356" s="1" t="str">
        <f ca="1">IF(INDIRECT($B$1&amp;Items!O$2&amp;$B356)="",IF(H356&lt;&gt;I356,"  "&amp;I356,I356),"    "&amp;INDIRECT($B$1&amp;Items!O$2&amp;$B356))</f>
        <v xml:space="preserve">    Операционные расходы - 5-6</v>
      </c>
      <c r="S356" s="1">
        <f ca="1">SUM($U356:INDIRECT(ADDRESS(ROW(),SUMIFS($1:$1,$5:$5,MAX($5:$5)))))</f>
        <v>51281.862677721008</v>
      </c>
      <c r="V356" s="1">
        <f ca="1">SUMIFS(INDIRECT($F$1&amp;$F356&amp;":"&amp;$F356),INDIRECT($F$1&amp;dbP!$D$2&amp;":"&amp;dbP!$D$2),"&gt;="&amp;V$6,INDIRECT($F$1&amp;dbP!$D$2&amp;":"&amp;dbP!$D$2),"&lt;="&amp;V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W356" s="1">
        <f ca="1">SUMIFS(INDIRECT($F$1&amp;$F356&amp;":"&amp;$F356),INDIRECT($F$1&amp;dbP!$D$2&amp;":"&amp;dbP!$D$2),"&gt;="&amp;W$6,INDIRECT($F$1&amp;dbP!$D$2&amp;":"&amp;dbP!$D$2),"&lt;="&amp;W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51281.862677721008</v>
      </c>
      <c r="X356" s="1">
        <f ca="1">SUMIFS(INDIRECT($F$1&amp;$F356&amp;":"&amp;$F356),INDIRECT($F$1&amp;dbP!$D$2&amp;":"&amp;dbP!$D$2),"&gt;="&amp;X$6,INDIRECT($F$1&amp;dbP!$D$2&amp;":"&amp;dbP!$D$2),"&lt;="&amp;X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Y356" s="1">
        <f ca="1">SUMIFS(INDIRECT($F$1&amp;$F356&amp;":"&amp;$F356),INDIRECT($F$1&amp;dbP!$D$2&amp;":"&amp;dbP!$D$2),"&gt;="&amp;Y$6,INDIRECT($F$1&amp;dbP!$D$2&amp;":"&amp;dbP!$D$2),"&lt;="&amp;Y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Z356" s="1">
        <f ca="1">SUMIFS(INDIRECT($F$1&amp;$F356&amp;":"&amp;$F356),INDIRECT($F$1&amp;dbP!$D$2&amp;":"&amp;dbP!$D$2),"&gt;="&amp;Z$6,INDIRECT($F$1&amp;dbP!$D$2&amp;":"&amp;dbP!$D$2),"&lt;="&amp;Z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A356" s="1">
        <f ca="1">SUMIFS(INDIRECT($F$1&amp;$F356&amp;":"&amp;$F356),INDIRECT($F$1&amp;dbP!$D$2&amp;":"&amp;dbP!$D$2),"&gt;="&amp;AA$6,INDIRECT($F$1&amp;dbP!$D$2&amp;":"&amp;dbP!$D$2),"&lt;="&amp;AA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B356" s="1">
        <f ca="1">SUMIFS(INDIRECT($F$1&amp;$F356&amp;":"&amp;$F356),INDIRECT($F$1&amp;dbP!$D$2&amp;":"&amp;dbP!$D$2),"&gt;="&amp;AB$6,INDIRECT($F$1&amp;dbP!$D$2&amp;":"&amp;dbP!$D$2),"&lt;="&amp;AB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C356" s="1">
        <f ca="1">SUMIFS(INDIRECT($F$1&amp;$F356&amp;":"&amp;$F356),INDIRECT($F$1&amp;dbP!$D$2&amp;":"&amp;dbP!$D$2),"&gt;="&amp;AC$6,INDIRECT($F$1&amp;dbP!$D$2&amp;":"&amp;dbP!$D$2),"&lt;="&amp;AC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D356" s="1">
        <f ca="1">SUMIFS(INDIRECT($F$1&amp;$F356&amp;":"&amp;$F356),INDIRECT($F$1&amp;dbP!$D$2&amp;":"&amp;dbP!$D$2),"&gt;="&amp;AD$6,INDIRECT($F$1&amp;dbP!$D$2&amp;":"&amp;dbP!$D$2),"&lt;="&amp;AD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E356" s="1">
        <f ca="1">SUMIFS(INDIRECT($F$1&amp;$F356&amp;":"&amp;$F356),INDIRECT($F$1&amp;dbP!$D$2&amp;":"&amp;dbP!$D$2),"&gt;="&amp;AE$6,INDIRECT($F$1&amp;dbP!$D$2&amp;":"&amp;dbP!$D$2),"&lt;="&amp;AE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F356" s="1">
        <f ca="1">SUMIFS(INDIRECT($F$1&amp;$F356&amp;":"&amp;$F356),INDIRECT($F$1&amp;dbP!$D$2&amp;":"&amp;dbP!$D$2),"&gt;="&amp;AF$6,INDIRECT($F$1&amp;dbP!$D$2&amp;":"&amp;dbP!$D$2),"&lt;="&amp;AF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G356" s="1">
        <f ca="1">SUMIFS(INDIRECT($F$1&amp;$F356&amp;":"&amp;$F356),INDIRECT($F$1&amp;dbP!$D$2&amp;":"&amp;dbP!$D$2),"&gt;="&amp;AG$6,INDIRECT($F$1&amp;dbP!$D$2&amp;":"&amp;dbP!$D$2),"&lt;="&amp;AG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H356" s="1">
        <f ca="1">SUMIFS(INDIRECT($F$1&amp;$F356&amp;":"&amp;$F356),INDIRECT($F$1&amp;dbP!$D$2&amp;":"&amp;dbP!$D$2),"&gt;="&amp;AH$6,INDIRECT($F$1&amp;dbP!$D$2&amp;":"&amp;dbP!$D$2),"&lt;="&amp;AH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I356" s="1">
        <f ca="1">SUMIFS(INDIRECT($F$1&amp;$F356&amp;":"&amp;$F356),INDIRECT($F$1&amp;dbP!$D$2&amp;":"&amp;dbP!$D$2),"&gt;="&amp;AI$6,INDIRECT($F$1&amp;dbP!$D$2&amp;":"&amp;dbP!$D$2),"&lt;="&amp;AI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J356" s="1">
        <f ca="1">SUMIFS(INDIRECT($F$1&amp;$F356&amp;":"&amp;$F356),INDIRECT($F$1&amp;dbP!$D$2&amp;":"&amp;dbP!$D$2),"&gt;="&amp;AJ$6,INDIRECT($F$1&amp;dbP!$D$2&amp;":"&amp;dbP!$D$2),"&lt;="&amp;AJ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K356" s="1">
        <f ca="1">SUMIFS(INDIRECT($F$1&amp;$F356&amp;":"&amp;$F356),INDIRECT($F$1&amp;dbP!$D$2&amp;":"&amp;dbP!$D$2),"&gt;="&amp;AK$6,INDIRECT($F$1&amp;dbP!$D$2&amp;":"&amp;dbP!$D$2),"&lt;="&amp;AK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L356" s="1">
        <f ca="1">SUMIFS(INDIRECT($F$1&amp;$F356&amp;":"&amp;$F356),INDIRECT($F$1&amp;dbP!$D$2&amp;":"&amp;dbP!$D$2),"&gt;="&amp;AL$6,INDIRECT($F$1&amp;dbP!$D$2&amp;":"&amp;dbP!$D$2),"&lt;="&amp;AL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M356" s="1">
        <f ca="1">SUMIFS(INDIRECT($F$1&amp;$F356&amp;":"&amp;$F356),INDIRECT($F$1&amp;dbP!$D$2&amp;":"&amp;dbP!$D$2),"&gt;="&amp;AM$6,INDIRECT($F$1&amp;dbP!$D$2&amp;":"&amp;dbP!$D$2),"&lt;="&amp;AM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N356" s="1">
        <f ca="1">SUMIFS(INDIRECT($F$1&amp;$F356&amp;":"&amp;$F356),INDIRECT($F$1&amp;dbP!$D$2&amp;":"&amp;dbP!$D$2),"&gt;="&amp;AN$6,INDIRECT($F$1&amp;dbP!$D$2&amp;":"&amp;dbP!$D$2),"&lt;="&amp;AN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O356" s="1">
        <f ca="1">SUMIFS(INDIRECT($F$1&amp;$F356&amp;":"&amp;$F356),INDIRECT($F$1&amp;dbP!$D$2&amp;":"&amp;dbP!$D$2),"&gt;="&amp;AO$6,INDIRECT($F$1&amp;dbP!$D$2&amp;":"&amp;dbP!$D$2),"&lt;="&amp;AO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P356" s="1">
        <f ca="1">SUMIFS(INDIRECT($F$1&amp;$F356&amp;":"&amp;$F356),INDIRECT($F$1&amp;dbP!$D$2&amp;":"&amp;dbP!$D$2),"&gt;="&amp;AP$6,INDIRECT($F$1&amp;dbP!$D$2&amp;":"&amp;dbP!$D$2),"&lt;="&amp;AP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Q356" s="1">
        <f ca="1">SUMIFS(INDIRECT($F$1&amp;$F356&amp;":"&amp;$F356),INDIRECT($F$1&amp;dbP!$D$2&amp;":"&amp;dbP!$D$2),"&gt;="&amp;AQ$6,INDIRECT($F$1&amp;dbP!$D$2&amp;":"&amp;dbP!$D$2),"&lt;="&amp;AQ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R356" s="1">
        <f ca="1">SUMIFS(INDIRECT($F$1&amp;$F356&amp;":"&amp;$F356),INDIRECT($F$1&amp;dbP!$D$2&amp;":"&amp;dbP!$D$2),"&gt;="&amp;AR$6,INDIRECT($F$1&amp;dbP!$D$2&amp;":"&amp;dbP!$D$2),"&lt;="&amp;AR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S356" s="1">
        <f ca="1">SUMIFS(INDIRECT($F$1&amp;$F356&amp;":"&amp;$F356),INDIRECT($F$1&amp;dbP!$D$2&amp;":"&amp;dbP!$D$2),"&gt;="&amp;AS$6,INDIRECT($F$1&amp;dbP!$D$2&amp;":"&amp;dbP!$D$2),"&lt;="&amp;AS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T356" s="1">
        <f ca="1">SUMIFS(INDIRECT($F$1&amp;$F356&amp;":"&amp;$F356),INDIRECT($F$1&amp;dbP!$D$2&amp;":"&amp;dbP!$D$2),"&gt;="&amp;AT$6,INDIRECT($F$1&amp;dbP!$D$2&amp;":"&amp;dbP!$D$2),"&lt;="&amp;AT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U356" s="1">
        <f ca="1">SUMIFS(INDIRECT($F$1&amp;$F356&amp;":"&amp;$F356),INDIRECT($F$1&amp;dbP!$D$2&amp;":"&amp;dbP!$D$2),"&gt;="&amp;AU$6,INDIRECT($F$1&amp;dbP!$D$2&amp;":"&amp;dbP!$D$2),"&lt;="&amp;AU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V356" s="1">
        <f ca="1">SUMIFS(INDIRECT($F$1&amp;$F356&amp;":"&amp;$F356),INDIRECT($F$1&amp;dbP!$D$2&amp;":"&amp;dbP!$D$2),"&gt;="&amp;AV$6,INDIRECT($F$1&amp;dbP!$D$2&amp;":"&amp;dbP!$D$2),"&lt;="&amp;AV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W356" s="1">
        <f ca="1">SUMIFS(INDIRECT($F$1&amp;$F356&amp;":"&amp;$F356),INDIRECT($F$1&amp;dbP!$D$2&amp;":"&amp;dbP!$D$2),"&gt;="&amp;AW$6,INDIRECT($F$1&amp;dbP!$D$2&amp;":"&amp;dbP!$D$2),"&lt;="&amp;AW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X356" s="1">
        <f ca="1">SUMIFS(INDIRECT($F$1&amp;$F356&amp;":"&amp;$F356),INDIRECT($F$1&amp;dbP!$D$2&amp;":"&amp;dbP!$D$2),"&gt;="&amp;AX$6,INDIRECT($F$1&amp;dbP!$D$2&amp;":"&amp;dbP!$D$2),"&lt;="&amp;AX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Y356" s="1">
        <f ca="1">SUMIFS(INDIRECT($F$1&amp;$F356&amp;":"&amp;$F356),INDIRECT($F$1&amp;dbP!$D$2&amp;":"&amp;dbP!$D$2),"&gt;="&amp;AY$6,INDIRECT($F$1&amp;dbP!$D$2&amp;":"&amp;dbP!$D$2),"&lt;="&amp;AY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Z356" s="1">
        <f ca="1">SUMIFS(INDIRECT($F$1&amp;$F356&amp;":"&amp;$F356),INDIRECT($F$1&amp;dbP!$D$2&amp;":"&amp;dbP!$D$2),"&gt;="&amp;AZ$6,INDIRECT($F$1&amp;dbP!$D$2&amp;":"&amp;dbP!$D$2),"&lt;="&amp;AZ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A356" s="1">
        <f ca="1">SUMIFS(INDIRECT($F$1&amp;$F356&amp;":"&amp;$F356),INDIRECT($F$1&amp;dbP!$D$2&amp;":"&amp;dbP!$D$2),"&gt;="&amp;BA$6,INDIRECT($F$1&amp;dbP!$D$2&amp;":"&amp;dbP!$D$2),"&lt;="&amp;BA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B356" s="1">
        <f ca="1">SUMIFS(INDIRECT($F$1&amp;$F356&amp;":"&amp;$F356),INDIRECT($F$1&amp;dbP!$D$2&amp;":"&amp;dbP!$D$2),"&gt;="&amp;BB$6,INDIRECT($F$1&amp;dbP!$D$2&amp;":"&amp;dbP!$D$2),"&lt;="&amp;BB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C356" s="1">
        <f ca="1">SUMIFS(INDIRECT($F$1&amp;$F356&amp;":"&amp;$F356),INDIRECT($F$1&amp;dbP!$D$2&amp;":"&amp;dbP!$D$2),"&gt;="&amp;BC$6,INDIRECT($F$1&amp;dbP!$D$2&amp;":"&amp;dbP!$D$2),"&lt;="&amp;BC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D356" s="1">
        <f ca="1">SUMIFS(INDIRECT($F$1&amp;$F356&amp;":"&amp;$F356),INDIRECT($F$1&amp;dbP!$D$2&amp;":"&amp;dbP!$D$2),"&gt;="&amp;BD$6,INDIRECT($F$1&amp;dbP!$D$2&amp;":"&amp;dbP!$D$2),"&lt;="&amp;BD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E356" s="1">
        <f ca="1">SUMIFS(INDIRECT($F$1&amp;$F356&amp;":"&amp;$F356),INDIRECT($F$1&amp;dbP!$D$2&amp;":"&amp;dbP!$D$2),"&gt;="&amp;BE$6,INDIRECT($F$1&amp;dbP!$D$2&amp;":"&amp;dbP!$D$2),"&lt;="&amp;BE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</row>
    <row r="357" spans="1:57" x14ac:dyDescent="0.3">
      <c r="B357" s="1">
        <f>MAX(B$218:B356)+1</f>
        <v>142</v>
      </c>
      <c r="D357" s="1" t="str">
        <f ca="1">INDIRECT($B$1&amp;Items!T$2&amp;$B357)</f>
        <v>CF(-)</v>
      </c>
      <c r="F357" s="1" t="str">
        <f ca="1">INDIRECT($B$1&amp;Items!P$2&amp;$B357)</f>
        <v>AA</v>
      </c>
      <c r="H357" s="13" t="str">
        <f ca="1">INDIRECT($B$1&amp;Items!M$2&amp;$B357)</f>
        <v>Оплата операционных расходов</v>
      </c>
      <c r="I357" s="13" t="str">
        <f ca="1">IF(INDIRECT($B$1&amp;Items!N$2&amp;$B357)="",H357,INDIRECT($B$1&amp;Items!N$2&amp;$B357))</f>
        <v>Оплата операционных расходов - блок-5</v>
      </c>
      <c r="J357" s="1" t="str">
        <f ca="1">IF(INDIRECT($B$1&amp;Items!O$2&amp;$B357)="",IF(H357&lt;&gt;I357,"  "&amp;I357,I357),"    "&amp;INDIRECT($B$1&amp;Items!O$2&amp;$B357))</f>
        <v xml:space="preserve">    Операционные расходы - 5-7</v>
      </c>
      <c r="S357" s="1">
        <f ca="1">SUM($U357:INDIRECT(ADDRESS(ROW(),SUMIFS($1:$1,$5:$5,MAX($5:$5)))))</f>
        <v>267054.86999972345</v>
      </c>
      <c r="V357" s="1">
        <f ca="1">SUMIFS(INDIRECT($F$1&amp;$F357&amp;":"&amp;$F357),INDIRECT($F$1&amp;dbP!$D$2&amp;":"&amp;dbP!$D$2),"&gt;="&amp;V$6,INDIRECT($F$1&amp;dbP!$D$2&amp;":"&amp;dbP!$D$2),"&lt;="&amp;V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W357" s="1">
        <f ca="1">SUMIFS(INDIRECT($F$1&amp;$F357&amp;":"&amp;$F357),INDIRECT($F$1&amp;dbP!$D$2&amp;":"&amp;dbP!$D$2),"&gt;="&amp;W$6,INDIRECT($F$1&amp;dbP!$D$2&amp;":"&amp;dbP!$D$2),"&lt;="&amp;W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X357" s="1">
        <f ca="1">SUMIFS(INDIRECT($F$1&amp;$F357&amp;":"&amp;$F357),INDIRECT($F$1&amp;dbP!$D$2&amp;":"&amp;dbP!$D$2),"&gt;="&amp;X$6,INDIRECT($F$1&amp;dbP!$D$2&amp;":"&amp;dbP!$D$2),"&lt;="&amp;X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267054.86999972345</v>
      </c>
      <c r="Y357" s="1">
        <f ca="1">SUMIFS(INDIRECT($F$1&amp;$F357&amp;":"&amp;$F357),INDIRECT($F$1&amp;dbP!$D$2&amp;":"&amp;dbP!$D$2),"&gt;="&amp;Y$6,INDIRECT($F$1&amp;dbP!$D$2&amp;":"&amp;dbP!$D$2),"&lt;="&amp;Y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Z357" s="1">
        <f ca="1">SUMIFS(INDIRECT($F$1&amp;$F357&amp;":"&amp;$F357),INDIRECT($F$1&amp;dbP!$D$2&amp;":"&amp;dbP!$D$2),"&gt;="&amp;Z$6,INDIRECT($F$1&amp;dbP!$D$2&amp;":"&amp;dbP!$D$2),"&lt;="&amp;Z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A357" s="1">
        <f ca="1">SUMIFS(INDIRECT($F$1&amp;$F357&amp;":"&amp;$F357),INDIRECT($F$1&amp;dbP!$D$2&amp;":"&amp;dbP!$D$2),"&gt;="&amp;AA$6,INDIRECT($F$1&amp;dbP!$D$2&amp;":"&amp;dbP!$D$2),"&lt;="&amp;AA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B357" s="1">
        <f ca="1">SUMIFS(INDIRECT($F$1&amp;$F357&amp;":"&amp;$F357),INDIRECT($F$1&amp;dbP!$D$2&amp;":"&amp;dbP!$D$2),"&gt;="&amp;AB$6,INDIRECT($F$1&amp;dbP!$D$2&amp;":"&amp;dbP!$D$2),"&lt;="&amp;AB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C357" s="1">
        <f ca="1">SUMIFS(INDIRECT($F$1&amp;$F357&amp;":"&amp;$F357),INDIRECT($F$1&amp;dbP!$D$2&amp;":"&amp;dbP!$D$2),"&gt;="&amp;AC$6,INDIRECT($F$1&amp;dbP!$D$2&amp;":"&amp;dbP!$D$2),"&lt;="&amp;AC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D357" s="1">
        <f ca="1">SUMIFS(INDIRECT($F$1&amp;$F357&amp;":"&amp;$F357),INDIRECT($F$1&amp;dbP!$D$2&amp;":"&amp;dbP!$D$2),"&gt;="&amp;AD$6,INDIRECT($F$1&amp;dbP!$D$2&amp;":"&amp;dbP!$D$2),"&lt;="&amp;AD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E357" s="1">
        <f ca="1">SUMIFS(INDIRECT($F$1&amp;$F357&amp;":"&amp;$F357),INDIRECT($F$1&amp;dbP!$D$2&amp;":"&amp;dbP!$D$2),"&gt;="&amp;AE$6,INDIRECT($F$1&amp;dbP!$D$2&amp;":"&amp;dbP!$D$2),"&lt;="&amp;AE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F357" s="1">
        <f ca="1">SUMIFS(INDIRECT($F$1&amp;$F357&amp;":"&amp;$F357),INDIRECT($F$1&amp;dbP!$D$2&amp;":"&amp;dbP!$D$2),"&gt;="&amp;AF$6,INDIRECT($F$1&amp;dbP!$D$2&amp;":"&amp;dbP!$D$2),"&lt;="&amp;AF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G357" s="1">
        <f ca="1">SUMIFS(INDIRECT($F$1&amp;$F357&amp;":"&amp;$F357),INDIRECT($F$1&amp;dbP!$D$2&amp;":"&amp;dbP!$D$2),"&gt;="&amp;AG$6,INDIRECT($F$1&amp;dbP!$D$2&amp;":"&amp;dbP!$D$2),"&lt;="&amp;AG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H357" s="1">
        <f ca="1">SUMIFS(INDIRECT($F$1&amp;$F357&amp;":"&amp;$F357),INDIRECT($F$1&amp;dbP!$D$2&amp;":"&amp;dbP!$D$2),"&gt;="&amp;AH$6,INDIRECT($F$1&amp;dbP!$D$2&amp;":"&amp;dbP!$D$2),"&lt;="&amp;AH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I357" s="1">
        <f ca="1">SUMIFS(INDIRECT($F$1&amp;$F357&amp;":"&amp;$F357),INDIRECT($F$1&amp;dbP!$D$2&amp;":"&amp;dbP!$D$2),"&gt;="&amp;AI$6,INDIRECT($F$1&amp;dbP!$D$2&amp;":"&amp;dbP!$D$2),"&lt;="&amp;AI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J357" s="1">
        <f ca="1">SUMIFS(INDIRECT($F$1&amp;$F357&amp;":"&amp;$F357),INDIRECT($F$1&amp;dbP!$D$2&amp;":"&amp;dbP!$D$2),"&gt;="&amp;AJ$6,INDIRECT($F$1&amp;dbP!$D$2&amp;":"&amp;dbP!$D$2),"&lt;="&amp;AJ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K357" s="1">
        <f ca="1">SUMIFS(INDIRECT($F$1&amp;$F357&amp;":"&amp;$F357),INDIRECT($F$1&amp;dbP!$D$2&amp;":"&amp;dbP!$D$2),"&gt;="&amp;AK$6,INDIRECT($F$1&amp;dbP!$D$2&amp;":"&amp;dbP!$D$2),"&lt;="&amp;AK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L357" s="1">
        <f ca="1">SUMIFS(INDIRECT($F$1&amp;$F357&amp;":"&amp;$F357),INDIRECT($F$1&amp;dbP!$D$2&amp;":"&amp;dbP!$D$2),"&gt;="&amp;AL$6,INDIRECT($F$1&amp;dbP!$D$2&amp;":"&amp;dbP!$D$2),"&lt;="&amp;AL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M357" s="1">
        <f ca="1">SUMIFS(INDIRECT($F$1&amp;$F357&amp;":"&amp;$F357),INDIRECT($F$1&amp;dbP!$D$2&amp;":"&amp;dbP!$D$2),"&gt;="&amp;AM$6,INDIRECT($F$1&amp;dbP!$D$2&amp;":"&amp;dbP!$D$2),"&lt;="&amp;AM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N357" s="1">
        <f ca="1">SUMIFS(INDIRECT($F$1&amp;$F357&amp;":"&amp;$F357),INDIRECT($F$1&amp;dbP!$D$2&amp;":"&amp;dbP!$D$2),"&gt;="&amp;AN$6,INDIRECT($F$1&amp;dbP!$D$2&amp;":"&amp;dbP!$D$2),"&lt;="&amp;AN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O357" s="1">
        <f ca="1">SUMIFS(INDIRECT($F$1&amp;$F357&amp;":"&amp;$F357),INDIRECT($F$1&amp;dbP!$D$2&amp;":"&amp;dbP!$D$2),"&gt;="&amp;AO$6,INDIRECT($F$1&amp;dbP!$D$2&amp;":"&amp;dbP!$D$2),"&lt;="&amp;AO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P357" s="1">
        <f ca="1">SUMIFS(INDIRECT($F$1&amp;$F357&amp;":"&amp;$F357),INDIRECT($F$1&amp;dbP!$D$2&amp;":"&amp;dbP!$D$2),"&gt;="&amp;AP$6,INDIRECT($F$1&amp;dbP!$D$2&amp;":"&amp;dbP!$D$2),"&lt;="&amp;AP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Q357" s="1">
        <f ca="1">SUMIFS(INDIRECT($F$1&amp;$F357&amp;":"&amp;$F357),INDIRECT($F$1&amp;dbP!$D$2&amp;":"&amp;dbP!$D$2),"&gt;="&amp;AQ$6,INDIRECT($F$1&amp;dbP!$D$2&amp;":"&amp;dbP!$D$2),"&lt;="&amp;AQ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R357" s="1">
        <f ca="1">SUMIFS(INDIRECT($F$1&amp;$F357&amp;":"&amp;$F357),INDIRECT($F$1&amp;dbP!$D$2&amp;":"&amp;dbP!$D$2),"&gt;="&amp;AR$6,INDIRECT($F$1&amp;dbP!$D$2&amp;":"&amp;dbP!$D$2),"&lt;="&amp;AR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S357" s="1">
        <f ca="1">SUMIFS(INDIRECT($F$1&amp;$F357&amp;":"&amp;$F357),INDIRECT($F$1&amp;dbP!$D$2&amp;":"&amp;dbP!$D$2),"&gt;="&amp;AS$6,INDIRECT($F$1&amp;dbP!$D$2&amp;":"&amp;dbP!$D$2),"&lt;="&amp;AS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T357" s="1">
        <f ca="1">SUMIFS(INDIRECT($F$1&amp;$F357&amp;":"&amp;$F357),INDIRECT($F$1&amp;dbP!$D$2&amp;":"&amp;dbP!$D$2),"&gt;="&amp;AT$6,INDIRECT($F$1&amp;dbP!$D$2&amp;":"&amp;dbP!$D$2),"&lt;="&amp;AT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U357" s="1">
        <f ca="1">SUMIFS(INDIRECT($F$1&amp;$F357&amp;":"&amp;$F357),INDIRECT($F$1&amp;dbP!$D$2&amp;":"&amp;dbP!$D$2),"&gt;="&amp;AU$6,INDIRECT($F$1&amp;dbP!$D$2&amp;":"&amp;dbP!$D$2),"&lt;="&amp;AU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V357" s="1">
        <f ca="1">SUMIFS(INDIRECT($F$1&amp;$F357&amp;":"&amp;$F357),INDIRECT($F$1&amp;dbP!$D$2&amp;":"&amp;dbP!$D$2),"&gt;="&amp;AV$6,INDIRECT($F$1&amp;dbP!$D$2&amp;":"&amp;dbP!$D$2),"&lt;="&amp;AV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W357" s="1">
        <f ca="1">SUMIFS(INDIRECT($F$1&amp;$F357&amp;":"&amp;$F357),INDIRECT($F$1&amp;dbP!$D$2&amp;":"&amp;dbP!$D$2),"&gt;="&amp;AW$6,INDIRECT($F$1&amp;dbP!$D$2&amp;":"&amp;dbP!$D$2),"&lt;="&amp;AW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X357" s="1">
        <f ca="1">SUMIFS(INDIRECT($F$1&amp;$F357&amp;":"&amp;$F357),INDIRECT($F$1&amp;dbP!$D$2&amp;":"&amp;dbP!$D$2),"&gt;="&amp;AX$6,INDIRECT($F$1&amp;dbP!$D$2&amp;":"&amp;dbP!$D$2),"&lt;="&amp;AX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Y357" s="1">
        <f ca="1">SUMIFS(INDIRECT($F$1&amp;$F357&amp;":"&amp;$F357),INDIRECT($F$1&amp;dbP!$D$2&amp;":"&amp;dbP!$D$2),"&gt;="&amp;AY$6,INDIRECT($F$1&amp;dbP!$D$2&amp;":"&amp;dbP!$D$2),"&lt;="&amp;AY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Z357" s="1">
        <f ca="1">SUMIFS(INDIRECT($F$1&amp;$F357&amp;":"&amp;$F357),INDIRECT($F$1&amp;dbP!$D$2&amp;":"&amp;dbP!$D$2),"&gt;="&amp;AZ$6,INDIRECT($F$1&amp;dbP!$D$2&amp;":"&amp;dbP!$D$2),"&lt;="&amp;AZ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A357" s="1">
        <f ca="1">SUMIFS(INDIRECT($F$1&amp;$F357&amp;":"&amp;$F357),INDIRECT($F$1&amp;dbP!$D$2&amp;":"&amp;dbP!$D$2),"&gt;="&amp;BA$6,INDIRECT($F$1&amp;dbP!$D$2&amp;":"&amp;dbP!$D$2),"&lt;="&amp;BA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B357" s="1">
        <f ca="1">SUMIFS(INDIRECT($F$1&amp;$F357&amp;":"&amp;$F357),INDIRECT($F$1&amp;dbP!$D$2&amp;":"&amp;dbP!$D$2),"&gt;="&amp;BB$6,INDIRECT($F$1&amp;dbP!$D$2&amp;":"&amp;dbP!$D$2),"&lt;="&amp;BB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C357" s="1">
        <f ca="1">SUMIFS(INDIRECT($F$1&amp;$F357&amp;":"&amp;$F357),INDIRECT($F$1&amp;dbP!$D$2&amp;":"&amp;dbP!$D$2),"&gt;="&amp;BC$6,INDIRECT($F$1&amp;dbP!$D$2&amp;":"&amp;dbP!$D$2),"&lt;="&amp;BC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D357" s="1">
        <f ca="1">SUMIFS(INDIRECT($F$1&amp;$F357&amp;":"&amp;$F357),INDIRECT($F$1&amp;dbP!$D$2&amp;":"&amp;dbP!$D$2),"&gt;="&amp;BD$6,INDIRECT($F$1&amp;dbP!$D$2&amp;":"&amp;dbP!$D$2),"&lt;="&amp;BD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E357" s="1">
        <f ca="1">SUMIFS(INDIRECT($F$1&amp;$F357&amp;":"&amp;$F357),INDIRECT($F$1&amp;dbP!$D$2&amp;":"&amp;dbP!$D$2),"&gt;="&amp;BE$6,INDIRECT($F$1&amp;dbP!$D$2&amp;":"&amp;dbP!$D$2),"&lt;="&amp;BE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</row>
    <row r="358" spans="1:57" x14ac:dyDescent="0.3">
      <c r="B358" s="1">
        <f>MAX(B$218:B357)+1</f>
        <v>143</v>
      </c>
      <c r="D358" s="1" t="str">
        <f ca="1">INDIRECT($B$1&amp;Items!T$2&amp;$B358)</f>
        <v>CF(-)</v>
      </c>
      <c r="F358" s="1" t="str">
        <f ca="1">INDIRECT($B$1&amp;Items!P$2&amp;$B358)</f>
        <v>AA</v>
      </c>
      <c r="H358" s="13" t="str">
        <f ca="1">INDIRECT($B$1&amp;Items!M$2&amp;$B358)</f>
        <v>Оплата операционных расходов</v>
      </c>
      <c r="I358" s="13" t="str">
        <f ca="1">IF(INDIRECT($B$1&amp;Items!N$2&amp;$B358)="",H358,INDIRECT($B$1&amp;Items!N$2&amp;$B358))</f>
        <v>Оплата операционных расходов - блок-5</v>
      </c>
      <c r="J358" s="1" t="str">
        <f ca="1">IF(INDIRECT($B$1&amp;Items!O$2&amp;$B358)="",IF(H358&lt;&gt;I358,"  "&amp;I358,I358),"    "&amp;INDIRECT($B$1&amp;Items!O$2&amp;$B358))</f>
        <v xml:space="preserve">    Операционные расходы - 5-8</v>
      </c>
      <c r="S358" s="1">
        <f ca="1">SUM($U358:INDIRECT(ADDRESS(ROW(),SUMIFS($1:$1,$5:$5,MAX($5:$5)))))</f>
        <v>121288.20000000001</v>
      </c>
      <c r="V358" s="1">
        <f ca="1">SUMIFS(INDIRECT($F$1&amp;$F358&amp;":"&amp;$F358),INDIRECT($F$1&amp;dbP!$D$2&amp;":"&amp;dbP!$D$2),"&gt;="&amp;V$6,INDIRECT($F$1&amp;dbP!$D$2&amp;":"&amp;dbP!$D$2),"&lt;="&amp;V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W358" s="1">
        <f ca="1">SUMIFS(INDIRECT($F$1&amp;$F358&amp;":"&amp;$F358),INDIRECT($F$1&amp;dbP!$D$2&amp;":"&amp;dbP!$D$2),"&gt;="&amp;W$6,INDIRECT($F$1&amp;dbP!$D$2&amp;":"&amp;dbP!$D$2),"&lt;="&amp;W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X358" s="1">
        <f ca="1">SUMIFS(INDIRECT($F$1&amp;$F358&amp;":"&amp;$F358),INDIRECT($F$1&amp;dbP!$D$2&amp;":"&amp;dbP!$D$2),"&gt;="&amp;X$6,INDIRECT($F$1&amp;dbP!$D$2&amp;":"&amp;dbP!$D$2),"&lt;="&amp;X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Y358" s="1">
        <f ca="1">SUMIFS(INDIRECT($F$1&amp;$F358&amp;":"&amp;$F358),INDIRECT($F$1&amp;dbP!$D$2&amp;":"&amp;dbP!$D$2),"&gt;="&amp;Y$6,INDIRECT($F$1&amp;dbP!$D$2&amp;":"&amp;dbP!$D$2),"&lt;="&amp;Y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121288.20000000001</v>
      </c>
      <c r="Z358" s="1">
        <f ca="1">SUMIFS(INDIRECT($F$1&amp;$F358&amp;":"&amp;$F358),INDIRECT($F$1&amp;dbP!$D$2&amp;":"&amp;dbP!$D$2),"&gt;="&amp;Z$6,INDIRECT($F$1&amp;dbP!$D$2&amp;":"&amp;dbP!$D$2),"&lt;="&amp;Z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A358" s="1">
        <f ca="1">SUMIFS(INDIRECT($F$1&amp;$F358&amp;":"&amp;$F358),INDIRECT($F$1&amp;dbP!$D$2&amp;":"&amp;dbP!$D$2),"&gt;="&amp;AA$6,INDIRECT($F$1&amp;dbP!$D$2&amp;":"&amp;dbP!$D$2),"&lt;="&amp;AA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B358" s="1">
        <f ca="1">SUMIFS(INDIRECT($F$1&amp;$F358&amp;":"&amp;$F358),INDIRECT($F$1&amp;dbP!$D$2&amp;":"&amp;dbP!$D$2),"&gt;="&amp;AB$6,INDIRECT($F$1&amp;dbP!$D$2&amp;":"&amp;dbP!$D$2),"&lt;="&amp;AB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C358" s="1">
        <f ca="1">SUMIFS(INDIRECT($F$1&amp;$F358&amp;":"&amp;$F358),INDIRECT($F$1&amp;dbP!$D$2&amp;":"&amp;dbP!$D$2),"&gt;="&amp;AC$6,INDIRECT($F$1&amp;dbP!$D$2&amp;":"&amp;dbP!$D$2),"&lt;="&amp;AC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D358" s="1">
        <f ca="1">SUMIFS(INDIRECT($F$1&amp;$F358&amp;":"&amp;$F358),INDIRECT($F$1&amp;dbP!$D$2&amp;":"&amp;dbP!$D$2),"&gt;="&amp;AD$6,INDIRECT($F$1&amp;dbP!$D$2&amp;":"&amp;dbP!$D$2),"&lt;="&amp;AD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E358" s="1">
        <f ca="1">SUMIFS(INDIRECT($F$1&amp;$F358&amp;":"&amp;$F358),INDIRECT($F$1&amp;dbP!$D$2&amp;":"&amp;dbP!$D$2),"&gt;="&amp;AE$6,INDIRECT($F$1&amp;dbP!$D$2&amp;":"&amp;dbP!$D$2),"&lt;="&amp;AE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F358" s="1">
        <f ca="1">SUMIFS(INDIRECT($F$1&amp;$F358&amp;":"&amp;$F358),INDIRECT($F$1&amp;dbP!$D$2&amp;":"&amp;dbP!$D$2),"&gt;="&amp;AF$6,INDIRECT($F$1&amp;dbP!$D$2&amp;":"&amp;dbP!$D$2),"&lt;="&amp;AF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G358" s="1">
        <f ca="1">SUMIFS(INDIRECT($F$1&amp;$F358&amp;":"&amp;$F358),INDIRECT($F$1&amp;dbP!$D$2&amp;":"&amp;dbP!$D$2),"&gt;="&amp;AG$6,INDIRECT($F$1&amp;dbP!$D$2&amp;":"&amp;dbP!$D$2),"&lt;="&amp;AG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H358" s="1">
        <f ca="1">SUMIFS(INDIRECT($F$1&amp;$F358&amp;":"&amp;$F358),INDIRECT($F$1&amp;dbP!$D$2&amp;":"&amp;dbP!$D$2),"&gt;="&amp;AH$6,INDIRECT($F$1&amp;dbP!$D$2&amp;":"&amp;dbP!$D$2),"&lt;="&amp;AH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I358" s="1">
        <f ca="1">SUMIFS(INDIRECT($F$1&amp;$F358&amp;":"&amp;$F358),INDIRECT($F$1&amp;dbP!$D$2&amp;":"&amp;dbP!$D$2),"&gt;="&amp;AI$6,INDIRECT($F$1&amp;dbP!$D$2&amp;":"&amp;dbP!$D$2),"&lt;="&amp;AI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J358" s="1">
        <f ca="1">SUMIFS(INDIRECT($F$1&amp;$F358&amp;":"&amp;$F358),INDIRECT($F$1&amp;dbP!$D$2&amp;":"&amp;dbP!$D$2),"&gt;="&amp;AJ$6,INDIRECT($F$1&amp;dbP!$D$2&amp;":"&amp;dbP!$D$2),"&lt;="&amp;AJ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K358" s="1">
        <f ca="1">SUMIFS(INDIRECT($F$1&amp;$F358&amp;":"&amp;$F358),INDIRECT($F$1&amp;dbP!$D$2&amp;":"&amp;dbP!$D$2),"&gt;="&amp;AK$6,INDIRECT($F$1&amp;dbP!$D$2&amp;":"&amp;dbP!$D$2),"&lt;="&amp;AK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L358" s="1">
        <f ca="1">SUMIFS(INDIRECT($F$1&amp;$F358&amp;":"&amp;$F358),INDIRECT($F$1&amp;dbP!$D$2&amp;":"&amp;dbP!$D$2),"&gt;="&amp;AL$6,INDIRECT($F$1&amp;dbP!$D$2&amp;":"&amp;dbP!$D$2),"&lt;="&amp;AL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M358" s="1">
        <f ca="1">SUMIFS(INDIRECT($F$1&amp;$F358&amp;":"&amp;$F358),INDIRECT($F$1&amp;dbP!$D$2&amp;":"&amp;dbP!$D$2),"&gt;="&amp;AM$6,INDIRECT($F$1&amp;dbP!$D$2&amp;":"&amp;dbP!$D$2),"&lt;="&amp;AM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N358" s="1">
        <f ca="1">SUMIFS(INDIRECT($F$1&amp;$F358&amp;":"&amp;$F358),INDIRECT($F$1&amp;dbP!$D$2&amp;":"&amp;dbP!$D$2),"&gt;="&amp;AN$6,INDIRECT($F$1&amp;dbP!$D$2&amp;":"&amp;dbP!$D$2),"&lt;="&amp;AN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O358" s="1">
        <f ca="1">SUMIFS(INDIRECT($F$1&amp;$F358&amp;":"&amp;$F358),INDIRECT($F$1&amp;dbP!$D$2&amp;":"&amp;dbP!$D$2),"&gt;="&amp;AO$6,INDIRECT($F$1&amp;dbP!$D$2&amp;":"&amp;dbP!$D$2),"&lt;="&amp;AO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P358" s="1">
        <f ca="1">SUMIFS(INDIRECT($F$1&amp;$F358&amp;":"&amp;$F358),INDIRECT($F$1&amp;dbP!$D$2&amp;":"&amp;dbP!$D$2),"&gt;="&amp;AP$6,INDIRECT($F$1&amp;dbP!$D$2&amp;":"&amp;dbP!$D$2),"&lt;="&amp;AP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Q358" s="1">
        <f ca="1">SUMIFS(INDIRECT($F$1&amp;$F358&amp;":"&amp;$F358),INDIRECT($F$1&amp;dbP!$D$2&amp;":"&amp;dbP!$D$2),"&gt;="&amp;AQ$6,INDIRECT($F$1&amp;dbP!$D$2&amp;":"&amp;dbP!$D$2),"&lt;="&amp;AQ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R358" s="1">
        <f ca="1">SUMIFS(INDIRECT($F$1&amp;$F358&amp;":"&amp;$F358),INDIRECT($F$1&amp;dbP!$D$2&amp;":"&amp;dbP!$D$2),"&gt;="&amp;AR$6,INDIRECT($F$1&amp;dbP!$D$2&amp;":"&amp;dbP!$D$2),"&lt;="&amp;AR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S358" s="1">
        <f ca="1">SUMIFS(INDIRECT($F$1&amp;$F358&amp;":"&amp;$F358),INDIRECT($F$1&amp;dbP!$D$2&amp;":"&amp;dbP!$D$2),"&gt;="&amp;AS$6,INDIRECT($F$1&amp;dbP!$D$2&amp;":"&amp;dbP!$D$2),"&lt;="&amp;AS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T358" s="1">
        <f ca="1">SUMIFS(INDIRECT($F$1&amp;$F358&amp;":"&amp;$F358),INDIRECT($F$1&amp;dbP!$D$2&amp;":"&amp;dbP!$D$2),"&gt;="&amp;AT$6,INDIRECT($F$1&amp;dbP!$D$2&amp;":"&amp;dbP!$D$2),"&lt;="&amp;AT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U358" s="1">
        <f ca="1">SUMIFS(INDIRECT($F$1&amp;$F358&amp;":"&amp;$F358),INDIRECT($F$1&amp;dbP!$D$2&amp;":"&amp;dbP!$D$2),"&gt;="&amp;AU$6,INDIRECT($F$1&amp;dbP!$D$2&amp;":"&amp;dbP!$D$2),"&lt;="&amp;AU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V358" s="1">
        <f ca="1">SUMIFS(INDIRECT($F$1&amp;$F358&amp;":"&amp;$F358),INDIRECT($F$1&amp;dbP!$D$2&amp;":"&amp;dbP!$D$2),"&gt;="&amp;AV$6,INDIRECT($F$1&amp;dbP!$D$2&amp;":"&amp;dbP!$D$2),"&lt;="&amp;AV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W358" s="1">
        <f ca="1">SUMIFS(INDIRECT($F$1&amp;$F358&amp;":"&amp;$F358),INDIRECT($F$1&amp;dbP!$D$2&amp;":"&amp;dbP!$D$2),"&gt;="&amp;AW$6,INDIRECT($F$1&amp;dbP!$D$2&amp;":"&amp;dbP!$D$2),"&lt;="&amp;AW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X358" s="1">
        <f ca="1">SUMIFS(INDIRECT($F$1&amp;$F358&amp;":"&amp;$F358),INDIRECT($F$1&amp;dbP!$D$2&amp;":"&amp;dbP!$D$2),"&gt;="&amp;AX$6,INDIRECT($F$1&amp;dbP!$D$2&amp;":"&amp;dbP!$D$2),"&lt;="&amp;AX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Y358" s="1">
        <f ca="1">SUMIFS(INDIRECT($F$1&amp;$F358&amp;":"&amp;$F358),INDIRECT($F$1&amp;dbP!$D$2&amp;":"&amp;dbP!$D$2),"&gt;="&amp;AY$6,INDIRECT($F$1&amp;dbP!$D$2&amp;":"&amp;dbP!$D$2),"&lt;="&amp;AY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Z358" s="1">
        <f ca="1">SUMIFS(INDIRECT($F$1&amp;$F358&amp;":"&amp;$F358),INDIRECT($F$1&amp;dbP!$D$2&amp;":"&amp;dbP!$D$2),"&gt;="&amp;AZ$6,INDIRECT($F$1&amp;dbP!$D$2&amp;":"&amp;dbP!$D$2),"&lt;="&amp;AZ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A358" s="1">
        <f ca="1">SUMIFS(INDIRECT($F$1&amp;$F358&amp;":"&amp;$F358),INDIRECT($F$1&amp;dbP!$D$2&amp;":"&amp;dbP!$D$2),"&gt;="&amp;BA$6,INDIRECT($F$1&amp;dbP!$D$2&amp;":"&amp;dbP!$D$2),"&lt;="&amp;BA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B358" s="1">
        <f ca="1">SUMIFS(INDIRECT($F$1&amp;$F358&amp;":"&amp;$F358),INDIRECT($F$1&amp;dbP!$D$2&amp;":"&amp;dbP!$D$2),"&gt;="&amp;BB$6,INDIRECT($F$1&amp;dbP!$D$2&amp;":"&amp;dbP!$D$2),"&lt;="&amp;BB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C358" s="1">
        <f ca="1">SUMIFS(INDIRECT($F$1&amp;$F358&amp;":"&amp;$F358),INDIRECT($F$1&amp;dbP!$D$2&amp;":"&amp;dbP!$D$2),"&gt;="&amp;BC$6,INDIRECT($F$1&amp;dbP!$D$2&amp;":"&amp;dbP!$D$2),"&lt;="&amp;BC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D358" s="1">
        <f ca="1">SUMIFS(INDIRECT($F$1&amp;$F358&amp;":"&amp;$F358),INDIRECT($F$1&amp;dbP!$D$2&amp;":"&amp;dbP!$D$2),"&gt;="&amp;BD$6,INDIRECT($F$1&amp;dbP!$D$2&amp;":"&amp;dbP!$D$2),"&lt;="&amp;BD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E358" s="1">
        <f ca="1">SUMIFS(INDIRECT($F$1&amp;$F358&amp;":"&amp;$F358),INDIRECT($F$1&amp;dbP!$D$2&amp;":"&amp;dbP!$D$2),"&gt;="&amp;BE$6,INDIRECT($F$1&amp;dbP!$D$2&amp;":"&amp;dbP!$D$2),"&lt;="&amp;BE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</row>
    <row r="359" spans="1:57" x14ac:dyDescent="0.3">
      <c r="B359" s="1">
        <f>MAX(B$218:B358)+1</f>
        <v>144</v>
      </c>
      <c r="D359" s="1" t="str">
        <f ca="1">INDIRECT($B$1&amp;Items!T$2&amp;$B359)</f>
        <v>CF(-)</v>
      </c>
      <c r="F359" s="1" t="str">
        <f ca="1">INDIRECT($B$1&amp;Items!P$2&amp;$B359)</f>
        <v>AA</v>
      </c>
      <c r="H359" s="13" t="str">
        <f ca="1">INDIRECT($B$1&amp;Items!M$2&amp;$B359)</f>
        <v>Оплата операционных расходов</v>
      </c>
      <c r="I359" s="13" t="str">
        <f ca="1">IF(INDIRECT($B$1&amp;Items!N$2&amp;$B359)="",H359,INDIRECT($B$1&amp;Items!N$2&amp;$B359))</f>
        <v>Оплата операционных расходов - блок-5</v>
      </c>
      <c r="J359" s="1" t="str">
        <f ca="1">IF(INDIRECT($B$1&amp;Items!O$2&amp;$B359)="",IF(H359&lt;&gt;I359,"  "&amp;I359,I359),"    "&amp;INDIRECT($B$1&amp;Items!O$2&amp;$B359))</f>
        <v xml:space="preserve">    Операционные расходы - 5-9</v>
      </c>
      <c r="S359" s="1">
        <f ca="1">SUM($U359:INDIRECT(ADDRESS(ROW(),SUMIFS($1:$1,$5:$5,MAX($5:$5)))))</f>
        <v>69833.2</v>
      </c>
      <c r="V359" s="1">
        <f ca="1">SUMIFS(INDIRECT($F$1&amp;$F359&amp;":"&amp;$F359),INDIRECT($F$1&amp;dbP!$D$2&amp;":"&amp;dbP!$D$2),"&gt;="&amp;V$6,INDIRECT($F$1&amp;dbP!$D$2&amp;":"&amp;dbP!$D$2),"&lt;="&amp;V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W359" s="1">
        <f ca="1">SUMIFS(INDIRECT($F$1&amp;$F359&amp;":"&amp;$F359),INDIRECT($F$1&amp;dbP!$D$2&amp;":"&amp;dbP!$D$2),"&gt;="&amp;W$6,INDIRECT($F$1&amp;dbP!$D$2&amp;":"&amp;dbP!$D$2),"&lt;="&amp;W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X359" s="1">
        <f ca="1">SUMIFS(INDIRECT($F$1&amp;$F359&amp;":"&amp;$F359),INDIRECT($F$1&amp;dbP!$D$2&amp;":"&amp;dbP!$D$2),"&gt;="&amp;X$6,INDIRECT($F$1&amp;dbP!$D$2&amp;":"&amp;dbP!$D$2),"&lt;="&amp;X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Y359" s="1">
        <f ca="1">SUMIFS(INDIRECT($F$1&amp;$F359&amp;":"&amp;$F359),INDIRECT($F$1&amp;dbP!$D$2&amp;":"&amp;dbP!$D$2),"&gt;="&amp;Y$6,INDIRECT($F$1&amp;dbP!$D$2&amp;":"&amp;dbP!$D$2),"&lt;="&amp;Y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69833.2</v>
      </c>
      <c r="Z359" s="1">
        <f ca="1">SUMIFS(INDIRECT($F$1&amp;$F359&amp;":"&amp;$F359),INDIRECT($F$1&amp;dbP!$D$2&amp;":"&amp;dbP!$D$2),"&gt;="&amp;Z$6,INDIRECT($F$1&amp;dbP!$D$2&amp;":"&amp;dbP!$D$2),"&lt;="&amp;Z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A359" s="1">
        <f ca="1">SUMIFS(INDIRECT($F$1&amp;$F359&amp;":"&amp;$F359),INDIRECT($F$1&amp;dbP!$D$2&amp;":"&amp;dbP!$D$2),"&gt;="&amp;AA$6,INDIRECT($F$1&amp;dbP!$D$2&amp;":"&amp;dbP!$D$2),"&lt;="&amp;AA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B359" s="1">
        <f ca="1">SUMIFS(INDIRECT($F$1&amp;$F359&amp;":"&amp;$F359),INDIRECT($F$1&amp;dbP!$D$2&amp;":"&amp;dbP!$D$2),"&gt;="&amp;AB$6,INDIRECT($F$1&amp;dbP!$D$2&amp;":"&amp;dbP!$D$2),"&lt;="&amp;AB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C359" s="1">
        <f ca="1">SUMIFS(INDIRECT($F$1&amp;$F359&amp;":"&amp;$F359),INDIRECT($F$1&amp;dbP!$D$2&amp;":"&amp;dbP!$D$2),"&gt;="&amp;AC$6,INDIRECT($F$1&amp;dbP!$D$2&amp;":"&amp;dbP!$D$2),"&lt;="&amp;AC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D359" s="1">
        <f ca="1">SUMIFS(INDIRECT($F$1&amp;$F359&amp;":"&amp;$F359),INDIRECT($F$1&amp;dbP!$D$2&amp;":"&amp;dbP!$D$2),"&gt;="&amp;AD$6,INDIRECT($F$1&amp;dbP!$D$2&amp;":"&amp;dbP!$D$2),"&lt;="&amp;AD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E359" s="1">
        <f ca="1">SUMIFS(INDIRECT($F$1&amp;$F359&amp;":"&amp;$F359),INDIRECT($F$1&amp;dbP!$D$2&amp;":"&amp;dbP!$D$2),"&gt;="&amp;AE$6,INDIRECT($F$1&amp;dbP!$D$2&amp;":"&amp;dbP!$D$2),"&lt;="&amp;AE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F359" s="1">
        <f ca="1">SUMIFS(INDIRECT($F$1&amp;$F359&amp;":"&amp;$F359),INDIRECT($F$1&amp;dbP!$D$2&amp;":"&amp;dbP!$D$2),"&gt;="&amp;AF$6,INDIRECT($F$1&amp;dbP!$D$2&amp;":"&amp;dbP!$D$2),"&lt;="&amp;AF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G359" s="1">
        <f ca="1">SUMIFS(INDIRECT($F$1&amp;$F359&amp;":"&amp;$F359),INDIRECT($F$1&amp;dbP!$D$2&amp;":"&amp;dbP!$D$2),"&gt;="&amp;AG$6,INDIRECT($F$1&amp;dbP!$D$2&amp;":"&amp;dbP!$D$2),"&lt;="&amp;AG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H359" s="1">
        <f ca="1">SUMIFS(INDIRECT($F$1&amp;$F359&amp;":"&amp;$F359),INDIRECT($F$1&amp;dbP!$D$2&amp;":"&amp;dbP!$D$2),"&gt;="&amp;AH$6,INDIRECT($F$1&amp;dbP!$D$2&amp;":"&amp;dbP!$D$2),"&lt;="&amp;AH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I359" s="1">
        <f ca="1">SUMIFS(INDIRECT($F$1&amp;$F359&amp;":"&amp;$F359),INDIRECT($F$1&amp;dbP!$D$2&amp;":"&amp;dbP!$D$2),"&gt;="&amp;AI$6,INDIRECT($F$1&amp;dbP!$D$2&amp;":"&amp;dbP!$D$2),"&lt;="&amp;AI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J359" s="1">
        <f ca="1">SUMIFS(INDIRECT($F$1&amp;$F359&amp;":"&amp;$F359),INDIRECT($F$1&amp;dbP!$D$2&amp;":"&amp;dbP!$D$2),"&gt;="&amp;AJ$6,INDIRECT($F$1&amp;dbP!$D$2&amp;":"&amp;dbP!$D$2),"&lt;="&amp;AJ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K359" s="1">
        <f ca="1">SUMIFS(INDIRECT($F$1&amp;$F359&amp;":"&amp;$F359),INDIRECT($F$1&amp;dbP!$D$2&amp;":"&amp;dbP!$D$2),"&gt;="&amp;AK$6,INDIRECT($F$1&amp;dbP!$D$2&amp;":"&amp;dbP!$D$2),"&lt;="&amp;AK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L359" s="1">
        <f ca="1">SUMIFS(INDIRECT($F$1&amp;$F359&amp;":"&amp;$F359),INDIRECT($F$1&amp;dbP!$D$2&amp;":"&amp;dbP!$D$2),"&gt;="&amp;AL$6,INDIRECT($F$1&amp;dbP!$D$2&amp;":"&amp;dbP!$D$2),"&lt;="&amp;AL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M359" s="1">
        <f ca="1">SUMIFS(INDIRECT($F$1&amp;$F359&amp;":"&amp;$F359),INDIRECT($F$1&amp;dbP!$D$2&amp;":"&amp;dbP!$D$2),"&gt;="&amp;AM$6,INDIRECT($F$1&amp;dbP!$D$2&amp;":"&amp;dbP!$D$2),"&lt;="&amp;AM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N359" s="1">
        <f ca="1">SUMIFS(INDIRECT($F$1&amp;$F359&amp;":"&amp;$F359),INDIRECT($F$1&amp;dbP!$D$2&amp;":"&amp;dbP!$D$2),"&gt;="&amp;AN$6,INDIRECT($F$1&amp;dbP!$D$2&amp;":"&amp;dbP!$D$2),"&lt;="&amp;AN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O359" s="1">
        <f ca="1">SUMIFS(INDIRECT($F$1&amp;$F359&amp;":"&amp;$F359),INDIRECT($F$1&amp;dbP!$D$2&amp;":"&amp;dbP!$D$2),"&gt;="&amp;AO$6,INDIRECT($F$1&amp;dbP!$D$2&amp;":"&amp;dbP!$D$2),"&lt;="&amp;AO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P359" s="1">
        <f ca="1">SUMIFS(INDIRECT($F$1&amp;$F359&amp;":"&amp;$F359),INDIRECT($F$1&amp;dbP!$D$2&amp;":"&amp;dbP!$D$2),"&gt;="&amp;AP$6,INDIRECT($F$1&amp;dbP!$D$2&amp;":"&amp;dbP!$D$2),"&lt;="&amp;AP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Q359" s="1">
        <f ca="1">SUMIFS(INDIRECT($F$1&amp;$F359&amp;":"&amp;$F359),INDIRECT($F$1&amp;dbP!$D$2&amp;":"&amp;dbP!$D$2),"&gt;="&amp;AQ$6,INDIRECT($F$1&amp;dbP!$D$2&amp;":"&amp;dbP!$D$2),"&lt;="&amp;AQ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R359" s="1">
        <f ca="1">SUMIFS(INDIRECT($F$1&amp;$F359&amp;":"&amp;$F359),INDIRECT($F$1&amp;dbP!$D$2&amp;":"&amp;dbP!$D$2),"&gt;="&amp;AR$6,INDIRECT($F$1&amp;dbP!$D$2&amp;":"&amp;dbP!$D$2),"&lt;="&amp;AR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S359" s="1">
        <f ca="1">SUMIFS(INDIRECT($F$1&amp;$F359&amp;":"&amp;$F359),INDIRECT($F$1&amp;dbP!$D$2&amp;":"&amp;dbP!$D$2),"&gt;="&amp;AS$6,INDIRECT($F$1&amp;dbP!$D$2&amp;":"&amp;dbP!$D$2),"&lt;="&amp;AS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T359" s="1">
        <f ca="1">SUMIFS(INDIRECT($F$1&amp;$F359&amp;":"&amp;$F359),INDIRECT($F$1&amp;dbP!$D$2&amp;":"&amp;dbP!$D$2),"&gt;="&amp;AT$6,INDIRECT($F$1&amp;dbP!$D$2&amp;":"&amp;dbP!$D$2),"&lt;="&amp;AT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U359" s="1">
        <f ca="1">SUMIFS(INDIRECT($F$1&amp;$F359&amp;":"&amp;$F359),INDIRECT($F$1&amp;dbP!$D$2&amp;":"&amp;dbP!$D$2),"&gt;="&amp;AU$6,INDIRECT($F$1&amp;dbP!$D$2&amp;":"&amp;dbP!$D$2),"&lt;="&amp;AU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V359" s="1">
        <f ca="1">SUMIFS(INDIRECT($F$1&amp;$F359&amp;":"&amp;$F359),INDIRECT($F$1&amp;dbP!$D$2&amp;":"&amp;dbP!$D$2),"&gt;="&amp;AV$6,INDIRECT($F$1&amp;dbP!$D$2&amp;":"&amp;dbP!$D$2),"&lt;="&amp;AV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W359" s="1">
        <f ca="1">SUMIFS(INDIRECT($F$1&amp;$F359&amp;":"&amp;$F359),INDIRECT($F$1&amp;dbP!$D$2&amp;":"&amp;dbP!$D$2),"&gt;="&amp;AW$6,INDIRECT($F$1&amp;dbP!$D$2&amp;":"&amp;dbP!$D$2),"&lt;="&amp;AW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X359" s="1">
        <f ca="1">SUMIFS(INDIRECT($F$1&amp;$F359&amp;":"&amp;$F359),INDIRECT($F$1&amp;dbP!$D$2&amp;":"&amp;dbP!$D$2),"&gt;="&amp;AX$6,INDIRECT($F$1&amp;dbP!$D$2&amp;":"&amp;dbP!$D$2),"&lt;="&amp;AX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Y359" s="1">
        <f ca="1">SUMIFS(INDIRECT($F$1&amp;$F359&amp;":"&amp;$F359),INDIRECT($F$1&amp;dbP!$D$2&amp;":"&amp;dbP!$D$2),"&gt;="&amp;AY$6,INDIRECT($F$1&amp;dbP!$D$2&amp;":"&amp;dbP!$D$2),"&lt;="&amp;AY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Z359" s="1">
        <f ca="1">SUMIFS(INDIRECT($F$1&amp;$F359&amp;":"&amp;$F359),INDIRECT($F$1&amp;dbP!$D$2&amp;":"&amp;dbP!$D$2),"&gt;="&amp;AZ$6,INDIRECT($F$1&amp;dbP!$D$2&amp;":"&amp;dbP!$D$2),"&lt;="&amp;AZ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A359" s="1">
        <f ca="1">SUMIFS(INDIRECT($F$1&amp;$F359&amp;":"&amp;$F359),INDIRECT($F$1&amp;dbP!$D$2&amp;":"&amp;dbP!$D$2),"&gt;="&amp;BA$6,INDIRECT($F$1&amp;dbP!$D$2&amp;":"&amp;dbP!$D$2),"&lt;="&amp;BA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B359" s="1">
        <f ca="1">SUMIFS(INDIRECT($F$1&amp;$F359&amp;":"&amp;$F359),INDIRECT($F$1&amp;dbP!$D$2&amp;":"&amp;dbP!$D$2),"&gt;="&amp;BB$6,INDIRECT($F$1&amp;dbP!$D$2&amp;":"&amp;dbP!$D$2),"&lt;="&amp;BB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C359" s="1">
        <f ca="1">SUMIFS(INDIRECT($F$1&amp;$F359&amp;":"&amp;$F359),INDIRECT($F$1&amp;dbP!$D$2&amp;":"&amp;dbP!$D$2),"&gt;="&amp;BC$6,INDIRECT($F$1&amp;dbP!$D$2&amp;":"&amp;dbP!$D$2),"&lt;="&amp;BC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D359" s="1">
        <f ca="1">SUMIFS(INDIRECT($F$1&amp;$F359&amp;":"&amp;$F359),INDIRECT($F$1&amp;dbP!$D$2&amp;":"&amp;dbP!$D$2),"&gt;="&amp;BD$6,INDIRECT($F$1&amp;dbP!$D$2&amp;":"&amp;dbP!$D$2),"&lt;="&amp;BD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E359" s="1">
        <f ca="1">SUMIFS(INDIRECT($F$1&amp;$F359&amp;":"&amp;$F359),INDIRECT($F$1&amp;dbP!$D$2&amp;":"&amp;dbP!$D$2),"&gt;="&amp;BE$6,INDIRECT($F$1&amp;dbP!$D$2&amp;":"&amp;dbP!$D$2),"&lt;="&amp;BE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</row>
    <row r="360" spans="1:57" x14ac:dyDescent="0.3">
      <c r="B360" s="1">
        <f>MAX(B$218:B359)+1</f>
        <v>145</v>
      </c>
      <c r="D360" s="1" t="str">
        <f ca="1">INDIRECT($B$1&amp;Items!T$2&amp;$B360)</f>
        <v>CF(-)</v>
      </c>
      <c r="F360" s="1" t="str">
        <f ca="1">INDIRECT($B$1&amp;Items!P$2&amp;$B360)</f>
        <v>AA</v>
      </c>
      <c r="H360" s="13" t="str">
        <f ca="1">INDIRECT($B$1&amp;Items!M$2&amp;$B360)</f>
        <v>Оплата операционных расходов</v>
      </c>
      <c r="I360" s="13" t="str">
        <f ca="1">IF(INDIRECT($B$1&amp;Items!N$2&amp;$B360)="",H360,INDIRECT($B$1&amp;Items!N$2&amp;$B360))</f>
        <v>Оплата операционных расходов - блок-5</v>
      </c>
      <c r="J360" s="1" t="str">
        <f ca="1">IF(INDIRECT($B$1&amp;Items!O$2&amp;$B360)="",IF(H360&lt;&gt;I360,"  "&amp;I360,I360),"    "&amp;INDIRECT($B$1&amp;Items!O$2&amp;$B360))</f>
        <v xml:space="preserve">    Операционные расходы - 5-10</v>
      </c>
      <c r="S360" s="1">
        <f ca="1">SUM($U360:INDIRECT(ADDRESS(ROW(),SUMIFS($1:$1,$5:$5,MAX($5:$5)))))</f>
        <v>32840.262000000002</v>
      </c>
      <c r="V360" s="1">
        <f ca="1">SUMIFS(INDIRECT($F$1&amp;$F360&amp;":"&amp;$F360),INDIRECT($F$1&amp;dbP!$D$2&amp;":"&amp;dbP!$D$2),"&gt;="&amp;V$6,INDIRECT($F$1&amp;dbP!$D$2&amp;":"&amp;dbP!$D$2),"&lt;="&amp;V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W360" s="1">
        <f ca="1">SUMIFS(INDIRECT($F$1&amp;$F360&amp;":"&amp;$F360),INDIRECT($F$1&amp;dbP!$D$2&amp;":"&amp;dbP!$D$2),"&gt;="&amp;W$6,INDIRECT($F$1&amp;dbP!$D$2&amp;":"&amp;dbP!$D$2),"&lt;="&amp;W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X360" s="1">
        <f ca="1">SUMIFS(INDIRECT($F$1&amp;$F360&amp;":"&amp;$F360),INDIRECT($F$1&amp;dbP!$D$2&amp;":"&amp;dbP!$D$2),"&gt;="&amp;X$6,INDIRECT($F$1&amp;dbP!$D$2&amp;":"&amp;dbP!$D$2),"&lt;="&amp;X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32840.262000000002</v>
      </c>
      <c r="Y360" s="1">
        <f ca="1">SUMIFS(INDIRECT($F$1&amp;$F360&amp;":"&amp;$F360),INDIRECT($F$1&amp;dbP!$D$2&amp;":"&amp;dbP!$D$2),"&gt;="&amp;Y$6,INDIRECT($F$1&amp;dbP!$D$2&amp;":"&amp;dbP!$D$2),"&lt;="&amp;Y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Z360" s="1">
        <f ca="1">SUMIFS(INDIRECT($F$1&amp;$F360&amp;":"&amp;$F360),INDIRECT($F$1&amp;dbP!$D$2&amp;":"&amp;dbP!$D$2),"&gt;="&amp;Z$6,INDIRECT($F$1&amp;dbP!$D$2&amp;":"&amp;dbP!$D$2),"&lt;="&amp;Z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A360" s="1">
        <f ca="1">SUMIFS(INDIRECT($F$1&amp;$F360&amp;":"&amp;$F360),INDIRECT($F$1&amp;dbP!$D$2&amp;":"&amp;dbP!$D$2),"&gt;="&amp;AA$6,INDIRECT($F$1&amp;dbP!$D$2&amp;":"&amp;dbP!$D$2),"&lt;="&amp;AA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B360" s="1">
        <f ca="1">SUMIFS(INDIRECT($F$1&amp;$F360&amp;":"&amp;$F360),INDIRECT($F$1&amp;dbP!$D$2&amp;":"&amp;dbP!$D$2),"&gt;="&amp;AB$6,INDIRECT($F$1&amp;dbP!$D$2&amp;":"&amp;dbP!$D$2),"&lt;="&amp;AB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C360" s="1">
        <f ca="1">SUMIFS(INDIRECT($F$1&amp;$F360&amp;":"&amp;$F360),INDIRECT($F$1&amp;dbP!$D$2&amp;":"&amp;dbP!$D$2),"&gt;="&amp;AC$6,INDIRECT($F$1&amp;dbP!$D$2&amp;":"&amp;dbP!$D$2),"&lt;="&amp;AC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D360" s="1">
        <f ca="1">SUMIFS(INDIRECT($F$1&amp;$F360&amp;":"&amp;$F360),INDIRECT($F$1&amp;dbP!$D$2&amp;":"&amp;dbP!$D$2),"&gt;="&amp;AD$6,INDIRECT($F$1&amp;dbP!$D$2&amp;":"&amp;dbP!$D$2),"&lt;="&amp;AD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E360" s="1">
        <f ca="1">SUMIFS(INDIRECT($F$1&amp;$F360&amp;":"&amp;$F360),INDIRECT($F$1&amp;dbP!$D$2&amp;":"&amp;dbP!$D$2),"&gt;="&amp;AE$6,INDIRECT($F$1&amp;dbP!$D$2&amp;":"&amp;dbP!$D$2),"&lt;="&amp;AE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F360" s="1">
        <f ca="1">SUMIFS(INDIRECT($F$1&amp;$F360&amp;":"&amp;$F360),INDIRECT($F$1&amp;dbP!$D$2&amp;":"&amp;dbP!$D$2),"&gt;="&amp;AF$6,INDIRECT($F$1&amp;dbP!$D$2&amp;":"&amp;dbP!$D$2),"&lt;="&amp;AF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G360" s="1">
        <f ca="1">SUMIFS(INDIRECT($F$1&amp;$F360&amp;":"&amp;$F360),INDIRECT($F$1&amp;dbP!$D$2&amp;":"&amp;dbP!$D$2),"&gt;="&amp;AG$6,INDIRECT($F$1&amp;dbP!$D$2&amp;":"&amp;dbP!$D$2),"&lt;="&amp;AG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H360" s="1">
        <f ca="1">SUMIFS(INDIRECT($F$1&amp;$F360&amp;":"&amp;$F360),INDIRECT($F$1&amp;dbP!$D$2&amp;":"&amp;dbP!$D$2),"&gt;="&amp;AH$6,INDIRECT($F$1&amp;dbP!$D$2&amp;":"&amp;dbP!$D$2),"&lt;="&amp;AH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I360" s="1">
        <f ca="1">SUMIFS(INDIRECT($F$1&amp;$F360&amp;":"&amp;$F360),INDIRECT($F$1&amp;dbP!$D$2&amp;":"&amp;dbP!$D$2),"&gt;="&amp;AI$6,INDIRECT($F$1&amp;dbP!$D$2&amp;":"&amp;dbP!$D$2),"&lt;="&amp;AI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J360" s="1">
        <f ca="1">SUMIFS(INDIRECT($F$1&amp;$F360&amp;":"&amp;$F360),INDIRECT($F$1&amp;dbP!$D$2&amp;":"&amp;dbP!$D$2),"&gt;="&amp;AJ$6,INDIRECT($F$1&amp;dbP!$D$2&amp;":"&amp;dbP!$D$2),"&lt;="&amp;AJ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K360" s="1">
        <f ca="1">SUMIFS(INDIRECT($F$1&amp;$F360&amp;":"&amp;$F360),INDIRECT($F$1&amp;dbP!$D$2&amp;":"&amp;dbP!$D$2),"&gt;="&amp;AK$6,INDIRECT($F$1&amp;dbP!$D$2&amp;":"&amp;dbP!$D$2),"&lt;="&amp;AK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L360" s="1">
        <f ca="1">SUMIFS(INDIRECT($F$1&amp;$F360&amp;":"&amp;$F360),INDIRECT($F$1&amp;dbP!$D$2&amp;":"&amp;dbP!$D$2),"&gt;="&amp;AL$6,INDIRECT($F$1&amp;dbP!$D$2&amp;":"&amp;dbP!$D$2),"&lt;="&amp;AL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M360" s="1">
        <f ca="1">SUMIFS(INDIRECT($F$1&amp;$F360&amp;":"&amp;$F360),INDIRECT($F$1&amp;dbP!$D$2&amp;":"&amp;dbP!$D$2),"&gt;="&amp;AM$6,INDIRECT($F$1&amp;dbP!$D$2&amp;":"&amp;dbP!$D$2),"&lt;="&amp;AM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N360" s="1">
        <f ca="1">SUMIFS(INDIRECT($F$1&amp;$F360&amp;":"&amp;$F360),INDIRECT($F$1&amp;dbP!$D$2&amp;":"&amp;dbP!$D$2),"&gt;="&amp;AN$6,INDIRECT($F$1&amp;dbP!$D$2&amp;":"&amp;dbP!$D$2),"&lt;="&amp;AN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O360" s="1">
        <f ca="1">SUMIFS(INDIRECT($F$1&amp;$F360&amp;":"&amp;$F360),INDIRECT($F$1&amp;dbP!$D$2&amp;":"&amp;dbP!$D$2),"&gt;="&amp;AO$6,INDIRECT($F$1&amp;dbP!$D$2&amp;":"&amp;dbP!$D$2),"&lt;="&amp;AO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P360" s="1">
        <f ca="1">SUMIFS(INDIRECT($F$1&amp;$F360&amp;":"&amp;$F360),INDIRECT($F$1&amp;dbP!$D$2&amp;":"&amp;dbP!$D$2),"&gt;="&amp;AP$6,INDIRECT($F$1&amp;dbP!$D$2&amp;":"&amp;dbP!$D$2),"&lt;="&amp;AP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Q360" s="1">
        <f ca="1">SUMIFS(INDIRECT($F$1&amp;$F360&amp;":"&amp;$F360),INDIRECT($F$1&amp;dbP!$D$2&amp;":"&amp;dbP!$D$2),"&gt;="&amp;AQ$6,INDIRECT($F$1&amp;dbP!$D$2&amp;":"&amp;dbP!$D$2),"&lt;="&amp;AQ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R360" s="1">
        <f ca="1">SUMIFS(INDIRECT($F$1&amp;$F360&amp;":"&amp;$F360),INDIRECT($F$1&amp;dbP!$D$2&amp;":"&amp;dbP!$D$2),"&gt;="&amp;AR$6,INDIRECT($F$1&amp;dbP!$D$2&amp;":"&amp;dbP!$D$2),"&lt;="&amp;AR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S360" s="1">
        <f ca="1">SUMIFS(INDIRECT($F$1&amp;$F360&amp;":"&amp;$F360),INDIRECT($F$1&amp;dbP!$D$2&amp;":"&amp;dbP!$D$2),"&gt;="&amp;AS$6,INDIRECT($F$1&amp;dbP!$D$2&amp;":"&amp;dbP!$D$2),"&lt;="&amp;AS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T360" s="1">
        <f ca="1">SUMIFS(INDIRECT($F$1&amp;$F360&amp;":"&amp;$F360),INDIRECT($F$1&amp;dbP!$D$2&amp;":"&amp;dbP!$D$2),"&gt;="&amp;AT$6,INDIRECT($F$1&amp;dbP!$D$2&amp;":"&amp;dbP!$D$2),"&lt;="&amp;AT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U360" s="1">
        <f ca="1">SUMIFS(INDIRECT($F$1&amp;$F360&amp;":"&amp;$F360),INDIRECT($F$1&amp;dbP!$D$2&amp;":"&amp;dbP!$D$2),"&gt;="&amp;AU$6,INDIRECT($F$1&amp;dbP!$D$2&amp;":"&amp;dbP!$D$2),"&lt;="&amp;AU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V360" s="1">
        <f ca="1">SUMIFS(INDIRECT($F$1&amp;$F360&amp;":"&amp;$F360),INDIRECT($F$1&amp;dbP!$D$2&amp;":"&amp;dbP!$D$2),"&gt;="&amp;AV$6,INDIRECT($F$1&amp;dbP!$D$2&amp;":"&amp;dbP!$D$2),"&lt;="&amp;AV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W360" s="1">
        <f ca="1">SUMIFS(INDIRECT($F$1&amp;$F360&amp;":"&amp;$F360),INDIRECT($F$1&amp;dbP!$D$2&amp;":"&amp;dbP!$D$2),"&gt;="&amp;AW$6,INDIRECT($F$1&amp;dbP!$D$2&amp;":"&amp;dbP!$D$2),"&lt;="&amp;AW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X360" s="1">
        <f ca="1">SUMIFS(INDIRECT($F$1&amp;$F360&amp;":"&amp;$F360),INDIRECT($F$1&amp;dbP!$D$2&amp;":"&amp;dbP!$D$2),"&gt;="&amp;AX$6,INDIRECT($F$1&amp;dbP!$D$2&amp;":"&amp;dbP!$D$2),"&lt;="&amp;AX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Y360" s="1">
        <f ca="1">SUMIFS(INDIRECT($F$1&amp;$F360&amp;":"&amp;$F360),INDIRECT($F$1&amp;dbP!$D$2&amp;":"&amp;dbP!$D$2),"&gt;="&amp;AY$6,INDIRECT($F$1&amp;dbP!$D$2&amp;":"&amp;dbP!$D$2),"&lt;="&amp;AY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Z360" s="1">
        <f ca="1">SUMIFS(INDIRECT($F$1&amp;$F360&amp;":"&amp;$F360),INDIRECT($F$1&amp;dbP!$D$2&amp;":"&amp;dbP!$D$2),"&gt;="&amp;AZ$6,INDIRECT($F$1&amp;dbP!$D$2&amp;":"&amp;dbP!$D$2),"&lt;="&amp;AZ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A360" s="1">
        <f ca="1">SUMIFS(INDIRECT($F$1&amp;$F360&amp;":"&amp;$F360),INDIRECT($F$1&amp;dbP!$D$2&amp;":"&amp;dbP!$D$2),"&gt;="&amp;BA$6,INDIRECT($F$1&amp;dbP!$D$2&amp;":"&amp;dbP!$D$2),"&lt;="&amp;BA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B360" s="1">
        <f ca="1">SUMIFS(INDIRECT($F$1&amp;$F360&amp;":"&amp;$F360),INDIRECT($F$1&amp;dbP!$D$2&amp;":"&amp;dbP!$D$2),"&gt;="&amp;BB$6,INDIRECT($F$1&amp;dbP!$D$2&amp;":"&amp;dbP!$D$2),"&lt;="&amp;BB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C360" s="1">
        <f ca="1">SUMIFS(INDIRECT($F$1&amp;$F360&amp;":"&amp;$F360),INDIRECT($F$1&amp;dbP!$D$2&amp;":"&amp;dbP!$D$2),"&gt;="&amp;BC$6,INDIRECT($F$1&amp;dbP!$D$2&amp;":"&amp;dbP!$D$2),"&lt;="&amp;BC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D360" s="1">
        <f ca="1">SUMIFS(INDIRECT($F$1&amp;$F360&amp;":"&amp;$F360),INDIRECT($F$1&amp;dbP!$D$2&amp;":"&amp;dbP!$D$2),"&gt;="&amp;BD$6,INDIRECT($F$1&amp;dbP!$D$2&amp;":"&amp;dbP!$D$2),"&lt;="&amp;BD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E360" s="1">
        <f ca="1">SUMIFS(INDIRECT($F$1&amp;$F360&amp;":"&amp;$F360),INDIRECT($F$1&amp;dbP!$D$2&amp;":"&amp;dbP!$D$2),"&gt;="&amp;BE$6,INDIRECT($F$1&amp;dbP!$D$2&amp;":"&amp;dbP!$D$2),"&lt;="&amp;BE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</row>
    <row r="361" spans="1:57" ht="4.95" customHeight="1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</row>
    <row r="362" spans="1:57" x14ac:dyDescent="0.3">
      <c r="B362" s="1">
        <f>MAX(B$218:B361)+1</f>
        <v>146</v>
      </c>
      <c r="D362" s="1" t="str">
        <f ca="1">INDIRECT($B$1&amp;Items!T$2&amp;$B362)</f>
        <v>CF</v>
      </c>
      <c r="F362" s="1">
        <f ca="1">INDIRECT($B$1&amp;Items!P$2&amp;$B362)</f>
        <v>0</v>
      </c>
      <c r="H362" s="13" t="str">
        <f ca="1">INDIRECT($B$1&amp;Items!M$2&amp;$B362)</f>
        <v>Операционный денежный поток</v>
      </c>
      <c r="I362" s="13" t="str">
        <f ca="1">IF(INDIRECT($B$1&amp;Items!N$2&amp;$B362)="",H362,INDIRECT($B$1&amp;Items!N$2&amp;$B362))</f>
        <v>Операционный денежный поток</v>
      </c>
      <c r="J362" s="1" t="str">
        <f ca="1">IF(INDIRECT($B$1&amp;Items!O$2&amp;$B362)="",IF(H362&lt;&gt;I362,"  "&amp;I362,I362),"    "&amp;INDIRECT($B$1&amp;Items!O$2&amp;$B362))</f>
        <v>Операционный денежный поток</v>
      </c>
      <c r="S362" s="1">
        <f ca="1">SUM($U362:INDIRECT(ADDRESS(ROW(),SUMIFS($1:$1,$5:$5,MAX($5:$5)))))</f>
        <v>776631.35869991081</v>
      </c>
      <c r="V362" s="1">
        <f ca="1">SUMIFS(V$220:V361,$D$220:$D361,Items!$T$11)-SUMIFS(V$220:V361,$D$220:$D361,Items!$T$19)</f>
        <v>-8276983.9443942001</v>
      </c>
      <c r="W362" s="1">
        <f ca="1">SUMIFS(W$220:W361,$D$220:$D361,Items!$T$11)-SUMIFS(W$220:W361,$D$220:$D361,Items!$T$19)</f>
        <v>-8506278.4276991375</v>
      </c>
      <c r="X362" s="1">
        <f ca="1">SUMIFS(X$220:X361,$D$220:$D361,Items!$T$11)-SUMIFS(X$220:X361,$D$220:$D361,Items!$T$19)</f>
        <v>-11013182.166780451</v>
      </c>
      <c r="Y362" s="1">
        <f ca="1">SUMIFS(Y$220:Y361,$D$220:$D361,Items!$T$11)-SUMIFS(Y$220:Y361,$D$220:$D361,Items!$T$19)</f>
        <v>-8127494.7701454461</v>
      </c>
      <c r="Z362" s="1">
        <f ca="1">SUMIFS(Z$220:Z361,$D$220:$D361,Items!$T$11)-SUMIFS(Z$220:Z361,$D$220:$D361,Items!$T$19)</f>
        <v>13397386.691405328</v>
      </c>
      <c r="AA362" s="1">
        <f ca="1">SUMIFS(AA$220:AA361,$D$220:$D361,Items!$T$11)-SUMIFS(AA$220:AA361,$D$220:$D361,Items!$T$19)</f>
        <v>14679632.326951198</v>
      </c>
      <c r="AB362" s="1">
        <f ca="1">SUMIFS(AB$220:AB361,$D$220:$D361,Items!$T$11)-SUMIFS(AB$220:AB361,$D$220:$D361,Items!$T$19)</f>
        <v>9494090.5822626241</v>
      </c>
      <c r="AC362" s="1">
        <f ca="1">SUMIFS(AC$220:AC361,$D$220:$D361,Items!$T$11)-SUMIFS(AC$220:AC361,$D$220:$D361,Items!$T$19)</f>
        <v>-870538.9328999999</v>
      </c>
      <c r="AD362" s="1">
        <f ca="1">SUMIFS(AD$220:AD361,$D$220:$D361,Items!$T$11)-SUMIFS(AD$220:AD361,$D$220:$D361,Items!$T$19)</f>
        <v>0</v>
      </c>
      <c r="AE362" s="1">
        <f ca="1">SUMIFS(AE$220:AE361,$D$220:$D361,Items!$T$11)-SUMIFS(AE$220:AE361,$D$220:$D361,Items!$T$19)</f>
        <v>0</v>
      </c>
      <c r="AF362" s="1">
        <f ca="1">SUMIFS(AF$220:AF361,$D$220:$D361,Items!$T$11)-SUMIFS(AF$220:AF361,$D$220:$D361,Items!$T$19)</f>
        <v>0</v>
      </c>
      <c r="AG362" s="1">
        <f ca="1">SUMIFS(AG$220:AG361,$D$220:$D361,Items!$T$11)-SUMIFS(AG$220:AG361,$D$220:$D361,Items!$T$19)</f>
        <v>0</v>
      </c>
      <c r="AH362" s="1">
        <f ca="1">SUMIFS(AH$220:AH361,$D$220:$D361,Items!$T$11)-SUMIFS(AH$220:AH361,$D$220:$D361,Items!$T$19)</f>
        <v>0</v>
      </c>
      <c r="AI362" s="1">
        <f ca="1">SUMIFS(AI$220:AI361,$D$220:$D361,Items!$T$11)-SUMIFS(AI$220:AI361,$D$220:$D361,Items!$T$19)</f>
        <v>0</v>
      </c>
      <c r="AJ362" s="1">
        <f ca="1">SUMIFS(AJ$220:AJ361,$D$220:$D361,Items!$T$11)-SUMIFS(AJ$220:AJ361,$D$220:$D361,Items!$T$19)</f>
        <v>0</v>
      </c>
      <c r="AK362" s="1">
        <f ca="1">SUMIFS(AK$220:AK361,$D$220:$D361,Items!$T$11)-SUMIFS(AK$220:AK361,$D$220:$D361,Items!$T$19)</f>
        <v>0</v>
      </c>
      <c r="AL362" s="1">
        <f ca="1">SUMIFS(AL$220:AL361,$D$220:$D361,Items!$T$11)-SUMIFS(AL$220:AL361,$D$220:$D361,Items!$T$19)</f>
        <v>0</v>
      </c>
      <c r="AM362" s="1">
        <f ca="1">SUMIFS(AM$220:AM361,$D$220:$D361,Items!$T$11)-SUMIFS(AM$220:AM361,$D$220:$D361,Items!$T$19)</f>
        <v>0</v>
      </c>
      <c r="AN362" s="1">
        <f ca="1">SUMIFS(AN$220:AN361,$D$220:$D361,Items!$T$11)-SUMIFS(AN$220:AN361,$D$220:$D361,Items!$T$19)</f>
        <v>0</v>
      </c>
      <c r="AO362" s="1">
        <f ca="1">SUMIFS(AO$220:AO361,$D$220:$D361,Items!$T$11)-SUMIFS(AO$220:AO361,$D$220:$D361,Items!$T$19)</f>
        <v>0</v>
      </c>
      <c r="AP362" s="1">
        <f ca="1">SUMIFS(AP$220:AP361,$D$220:$D361,Items!$T$11)-SUMIFS(AP$220:AP361,$D$220:$D361,Items!$T$19)</f>
        <v>0</v>
      </c>
      <c r="AQ362" s="1">
        <f ca="1">SUMIFS(AQ$220:AQ361,$D$220:$D361,Items!$T$11)-SUMIFS(AQ$220:AQ361,$D$220:$D361,Items!$T$19)</f>
        <v>0</v>
      </c>
      <c r="AR362" s="1">
        <f ca="1">SUMIFS(AR$220:AR361,$D$220:$D361,Items!$T$11)-SUMIFS(AR$220:AR361,$D$220:$D361,Items!$T$19)</f>
        <v>0</v>
      </c>
      <c r="AS362" s="1">
        <f ca="1">SUMIFS(AS$220:AS361,$D$220:$D361,Items!$T$11)-SUMIFS(AS$220:AS361,$D$220:$D361,Items!$T$19)</f>
        <v>0</v>
      </c>
      <c r="AT362" s="1">
        <f ca="1">SUMIFS(AT$220:AT361,$D$220:$D361,Items!$T$11)-SUMIFS(AT$220:AT361,$D$220:$D361,Items!$T$19)</f>
        <v>0</v>
      </c>
      <c r="AU362" s="1">
        <f ca="1">SUMIFS(AU$220:AU361,$D$220:$D361,Items!$T$11)-SUMIFS(AU$220:AU361,$D$220:$D361,Items!$T$19)</f>
        <v>0</v>
      </c>
      <c r="AV362" s="1">
        <f ca="1">SUMIFS(AV$220:AV361,$D$220:$D361,Items!$T$11)-SUMIFS(AV$220:AV361,$D$220:$D361,Items!$T$19)</f>
        <v>0</v>
      </c>
      <c r="AW362" s="1">
        <f ca="1">SUMIFS(AW$220:AW361,$D$220:$D361,Items!$T$11)-SUMIFS(AW$220:AW361,$D$220:$D361,Items!$T$19)</f>
        <v>0</v>
      </c>
      <c r="AX362" s="1">
        <f ca="1">SUMIFS(AX$220:AX361,$D$220:$D361,Items!$T$11)-SUMIFS(AX$220:AX361,$D$220:$D361,Items!$T$19)</f>
        <v>0</v>
      </c>
      <c r="AY362" s="1">
        <f ca="1">SUMIFS(AY$220:AY361,$D$220:$D361,Items!$T$11)-SUMIFS(AY$220:AY361,$D$220:$D361,Items!$T$19)</f>
        <v>0</v>
      </c>
      <c r="AZ362" s="1">
        <f ca="1">SUMIFS(AZ$220:AZ361,$D$220:$D361,Items!$T$11)-SUMIFS(AZ$220:AZ361,$D$220:$D361,Items!$T$19)</f>
        <v>0</v>
      </c>
      <c r="BA362" s="1">
        <f ca="1">SUMIFS(BA$220:BA361,$D$220:$D361,Items!$T$11)-SUMIFS(BA$220:BA361,$D$220:$D361,Items!$T$19)</f>
        <v>0</v>
      </c>
      <c r="BB362" s="1">
        <f ca="1">SUMIFS(BB$220:BB361,$D$220:$D361,Items!$T$11)-SUMIFS(BB$220:BB361,$D$220:$D361,Items!$T$19)</f>
        <v>0</v>
      </c>
      <c r="BC362" s="1">
        <f ca="1">SUMIFS(BC$220:BC361,$D$220:$D361,Items!$T$11)-SUMIFS(BC$220:BC361,$D$220:$D361,Items!$T$19)</f>
        <v>0</v>
      </c>
      <c r="BD362" s="1">
        <f ca="1">SUMIFS(BD$220:BD361,$D$220:$D361,Items!$T$11)-SUMIFS(BD$220:BD361,$D$220:$D361,Items!$T$19)</f>
        <v>0</v>
      </c>
      <c r="BE362" s="1">
        <f ca="1">SUMIFS(BE$220:BE361,$D$220:$D361,Items!$T$11)-SUMIFS(BE$220:BE361,$D$220:$D361,Items!$T$19)</f>
        <v>0</v>
      </c>
    </row>
    <row r="363" spans="1:57" ht="4.95" customHeight="1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</row>
    <row r="364" spans="1:57" x14ac:dyDescent="0.3">
      <c r="B364" s="1">
        <f>MAX(B$218:B363)+1</f>
        <v>147</v>
      </c>
      <c r="D364" s="1">
        <f ca="1">INDIRECT($B$1&amp;Items!T$2&amp;$B364)</f>
        <v>0</v>
      </c>
      <c r="F364" s="1" t="str">
        <f ca="1">INDIRECT($B$1&amp;Items!P$2&amp;$B364)</f>
        <v>AA</v>
      </c>
      <c r="H364" s="13" t="str">
        <f ca="1">INDIRECT($B$1&amp;Items!M$2&amp;$B364)</f>
        <v>Оплата капзатрат</v>
      </c>
      <c r="I364" s="13" t="str">
        <f ca="1">IF(INDIRECT($B$1&amp;Items!N$2&amp;$B364)="",H364,INDIRECT($B$1&amp;Items!N$2&amp;$B364))</f>
        <v>Оплата капзатрат</v>
      </c>
      <c r="J364" s="1" t="str">
        <f ca="1">IF(INDIRECT($B$1&amp;Items!O$2&amp;$B364)="",IF(H364&lt;&gt;I364,"  "&amp;I364,I364),"    "&amp;INDIRECT($B$1&amp;Items!O$2&amp;$B364))</f>
        <v>Оплата капзатрат</v>
      </c>
      <c r="S364" s="1">
        <f ca="1">SUM($U364:INDIRECT(ADDRESS(ROW(),SUMIFS($1:$1,$5:$5,MAX($5:$5)))))</f>
        <v>54221966.335126244</v>
      </c>
      <c r="V364" s="1">
        <f ca="1">SUMIFS(INDIRECT($F$1&amp;$F364&amp;":"&amp;$F364),INDIRECT($F$1&amp;dbP!$D$2&amp;":"&amp;dbP!$D$2),"&gt;="&amp;V$6,INDIRECT($F$1&amp;dbP!$D$2&amp;":"&amp;dbP!$D$2),"&lt;="&amp;V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1672000</v>
      </c>
      <c r="W364" s="1">
        <f ca="1">SUMIFS(INDIRECT($F$1&amp;$F364&amp;":"&amp;$F364),INDIRECT($F$1&amp;dbP!$D$2&amp;":"&amp;dbP!$D$2),"&gt;="&amp;W$6,INDIRECT($F$1&amp;dbP!$D$2&amp;":"&amp;dbP!$D$2),"&lt;="&amp;W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40536631.436172768</v>
      </c>
      <c r="X364" s="1">
        <f ca="1">SUMIFS(INDIRECT($F$1&amp;$F364&amp;":"&amp;$F364),INDIRECT($F$1&amp;dbP!$D$2&amp;":"&amp;dbP!$D$2),"&gt;="&amp;X$6,INDIRECT($F$1&amp;dbP!$D$2&amp;":"&amp;dbP!$D$2),"&lt;="&amp;X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12013334.898953473</v>
      </c>
      <c r="Y364" s="1">
        <f ca="1">SUMIFS(INDIRECT($F$1&amp;$F364&amp;":"&amp;$F364),INDIRECT($F$1&amp;dbP!$D$2&amp;":"&amp;dbP!$D$2),"&gt;="&amp;Y$6,INDIRECT($F$1&amp;dbP!$D$2&amp;":"&amp;dbP!$D$2),"&lt;="&amp;Y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Z364" s="1">
        <f ca="1">SUMIFS(INDIRECT($F$1&amp;$F364&amp;":"&amp;$F364),INDIRECT($F$1&amp;dbP!$D$2&amp;":"&amp;dbP!$D$2),"&gt;="&amp;Z$6,INDIRECT($F$1&amp;dbP!$D$2&amp;":"&amp;dbP!$D$2),"&lt;="&amp;Z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A364" s="1">
        <f ca="1">SUMIFS(INDIRECT($F$1&amp;$F364&amp;":"&amp;$F364),INDIRECT($F$1&amp;dbP!$D$2&amp;":"&amp;dbP!$D$2),"&gt;="&amp;AA$6,INDIRECT($F$1&amp;dbP!$D$2&amp;":"&amp;dbP!$D$2),"&lt;="&amp;AA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B364" s="1">
        <f ca="1">SUMIFS(INDIRECT($F$1&amp;$F364&amp;":"&amp;$F364),INDIRECT($F$1&amp;dbP!$D$2&amp;":"&amp;dbP!$D$2),"&gt;="&amp;AB$6,INDIRECT($F$1&amp;dbP!$D$2&amp;":"&amp;dbP!$D$2),"&lt;="&amp;AB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C364" s="1">
        <f ca="1">SUMIFS(INDIRECT($F$1&amp;$F364&amp;":"&amp;$F364),INDIRECT($F$1&amp;dbP!$D$2&amp;":"&amp;dbP!$D$2),"&gt;="&amp;AC$6,INDIRECT($F$1&amp;dbP!$D$2&amp;":"&amp;dbP!$D$2),"&lt;="&amp;AC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D364" s="1">
        <f ca="1">SUMIFS(INDIRECT($F$1&amp;$F364&amp;":"&amp;$F364),INDIRECT($F$1&amp;dbP!$D$2&amp;":"&amp;dbP!$D$2),"&gt;="&amp;AD$6,INDIRECT($F$1&amp;dbP!$D$2&amp;":"&amp;dbP!$D$2),"&lt;="&amp;AD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E364" s="1">
        <f ca="1">SUMIFS(INDIRECT($F$1&amp;$F364&amp;":"&amp;$F364),INDIRECT($F$1&amp;dbP!$D$2&amp;":"&amp;dbP!$D$2),"&gt;="&amp;AE$6,INDIRECT($F$1&amp;dbP!$D$2&amp;":"&amp;dbP!$D$2),"&lt;="&amp;AE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F364" s="1">
        <f ca="1">SUMIFS(INDIRECT($F$1&amp;$F364&amp;":"&amp;$F364),INDIRECT($F$1&amp;dbP!$D$2&amp;":"&amp;dbP!$D$2),"&gt;="&amp;AF$6,INDIRECT($F$1&amp;dbP!$D$2&amp;":"&amp;dbP!$D$2),"&lt;="&amp;AF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G364" s="1">
        <f ca="1">SUMIFS(INDIRECT($F$1&amp;$F364&amp;":"&amp;$F364),INDIRECT($F$1&amp;dbP!$D$2&amp;":"&amp;dbP!$D$2),"&gt;="&amp;AG$6,INDIRECT($F$1&amp;dbP!$D$2&amp;":"&amp;dbP!$D$2),"&lt;="&amp;AG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H364" s="1">
        <f ca="1">SUMIFS(INDIRECT($F$1&amp;$F364&amp;":"&amp;$F364),INDIRECT($F$1&amp;dbP!$D$2&amp;":"&amp;dbP!$D$2),"&gt;="&amp;AH$6,INDIRECT($F$1&amp;dbP!$D$2&amp;":"&amp;dbP!$D$2),"&lt;="&amp;AH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I364" s="1">
        <f ca="1">SUMIFS(INDIRECT($F$1&amp;$F364&amp;":"&amp;$F364),INDIRECT($F$1&amp;dbP!$D$2&amp;":"&amp;dbP!$D$2),"&gt;="&amp;AI$6,INDIRECT($F$1&amp;dbP!$D$2&amp;":"&amp;dbP!$D$2),"&lt;="&amp;AI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J364" s="1">
        <f ca="1">SUMIFS(INDIRECT($F$1&amp;$F364&amp;":"&amp;$F364),INDIRECT($F$1&amp;dbP!$D$2&amp;":"&amp;dbP!$D$2),"&gt;="&amp;AJ$6,INDIRECT($F$1&amp;dbP!$D$2&amp;":"&amp;dbP!$D$2),"&lt;="&amp;AJ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K364" s="1">
        <f ca="1">SUMIFS(INDIRECT($F$1&amp;$F364&amp;":"&amp;$F364),INDIRECT($F$1&amp;dbP!$D$2&amp;":"&amp;dbP!$D$2),"&gt;="&amp;AK$6,INDIRECT($F$1&amp;dbP!$D$2&amp;":"&amp;dbP!$D$2),"&lt;="&amp;AK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L364" s="1">
        <f ca="1">SUMIFS(INDIRECT($F$1&amp;$F364&amp;":"&amp;$F364),INDIRECT($F$1&amp;dbP!$D$2&amp;":"&amp;dbP!$D$2),"&gt;="&amp;AL$6,INDIRECT($F$1&amp;dbP!$D$2&amp;":"&amp;dbP!$D$2),"&lt;="&amp;AL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M364" s="1">
        <f ca="1">SUMIFS(INDIRECT($F$1&amp;$F364&amp;":"&amp;$F364),INDIRECT($F$1&amp;dbP!$D$2&amp;":"&amp;dbP!$D$2),"&gt;="&amp;AM$6,INDIRECT($F$1&amp;dbP!$D$2&amp;":"&amp;dbP!$D$2),"&lt;="&amp;AM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N364" s="1">
        <f ca="1">SUMIFS(INDIRECT($F$1&amp;$F364&amp;":"&amp;$F364),INDIRECT($F$1&amp;dbP!$D$2&amp;":"&amp;dbP!$D$2),"&gt;="&amp;AN$6,INDIRECT($F$1&amp;dbP!$D$2&amp;":"&amp;dbP!$D$2),"&lt;="&amp;AN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O364" s="1">
        <f ca="1">SUMIFS(INDIRECT($F$1&amp;$F364&amp;":"&amp;$F364),INDIRECT($F$1&amp;dbP!$D$2&amp;":"&amp;dbP!$D$2),"&gt;="&amp;AO$6,INDIRECT($F$1&amp;dbP!$D$2&amp;":"&amp;dbP!$D$2),"&lt;="&amp;AO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P364" s="1">
        <f ca="1">SUMIFS(INDIRECT($F$1&amp;$F364&amp;":"&amp;$F364),INDIRECT($F$1&amp;dbP!$D$2&amp;":"&amp;dbP!$D$2),"&gt;="&amp;AP$6,INDIRECT($F$1&amp;dbP!$D$2&amp;":"&amp;dbP!$D$2),"&lt;="&amp;AP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Q364" s="1">
        <f ca="1">SUMIFS(INDIRECT($F$1&amp;$F364&amp;":"&amp;$F364),INDIRECT($F$1&amp;dbP!$D$2&amp;":"&amp;dbP!$D$2),"&gt;="&amp;AQ$6,INDIRECT($F$1&amp;dbP!$D$2&amp;":"&amp;dbP!$D$2),"&lt;="&amp;AQ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R364" s="1">
        <f ca="1">SUMIFS(INDIRECT($F$1&amp;$F364&amp;":"&amp;$F364),INDIRECT($F$1&amp;dbP!$D$2&amp;":"&amp;dbP!$D$2),"&gt;="&amp;AR$6,INDIRECT($F$1&amp;dbP!$D$2&amp;":"&amp;dbP!$D$2),"&lt;="&amp;AR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S364" s="1">
        <f ca="1">SUMIFS(INDIRECT($F$1&amp;$F364&amp;":"&amp;$F364),INDIRECT($F$1&amp;dbP!$D$2&amp;":"&amp;dbP!$D$2),"&gt;="&amp;AS$6,INDIRECT($F$1&amp;dbP!$D$2&amp;":"&amp;dbP!$D$2),"&lt;="&amp;AS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T364" s="1">
        <f ca="1">SUMIFS(INDIRECT($F$1&amp;$F364&amp;":"&amp;$F364),INDIRECT($F$1&amp;dbP!$D$2&amp;":"&amp;dbP!$D$2),"&gt;="&amp;AT$6,INDIRECT($F$1&amp;dbP!$D$2&amp;":"&amp;dbP!$D$2),"&lt;="&amp;AT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U364" s="1">
        <f ca="1">SUMIFS(INDIRECT($F$1&amp;$F364&amp;":"&amp;$F364),INDIRECT($F$1&amp;dbP!$D$2&amp;":"&amp;dbP!$D$2),"&gt;="&amp;AU$6,INDIRECT($F$1&amp;dbP!$D$2&amp;":"&amp;dbP!$D$2),"&lt;="&amp;AU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V364" s="1">
        <f ca="1">SUMIFS(INDIRECT($F$1&amp;$F364&amp;":"&amp;$F364),INDIRECT($F$1&amp;dbP!$D$2&amp;":"&amp;dbP!$D$2),"&gt;="&amp;AV$6,INDIRECT($F$1&amp;dbP!$D$2&amp;":"&amp;dbP!$D$2),"&lt;="&amp;AV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W364" s="1">
        <f ca="1">SUMIFS(INDIRECT($F$1&amp;$F364&amp;":"&amp;$F364),INDIRECT($F$1&amp;dbP!$D$2&amp;":"&amp;dbP!$D$2),"&gt;="&amp;AW$6,INDIRECT($F$1&amp;dbP!$D$2&amp;":"&amp;dbP!$D$2),"&lt;="&amp;AW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X364" s="1">
        <f ca="1">SUMIFS(INDIRECT($F$1&amp;$F364&amp;":"&amp;$F364),INDIRECT($F$1&amp;dbP!$D$2&amp;":"&amp;dbP!$D$2),"&gt;="&amp;AX$6,INDIRECT($F$1&amp;dbP!$D$2&amp;":"&amp;dbP!$D$2),"&lt;="&amp;AX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Y364" s="1">
        <f ca="1">SUMIFS(INDIRECT($F$1&amp;$F364&amp;":"&amp;$F364),INDIRECT($F$1&amp;dbP!$D$2&amp;":"&amp;dbP!$D$2),"&gt;="&amp;AY$6,INDIRECT($F$1&amp;dbP!$D$2&amp;":"&amp;dbP!$D$2),"&lt;="&amp;AY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Z364" s="1">
        <f ca="1">SUMIFS(INDIRECT($F$1&amp;$F364&amp;":"&amp;$F364),INDIRECT($F$1&amp;dbP!$D$2&amp;":"&amp;dbP!$D$2),"&gt;="&amp;AZ$6,INDIRECT($F$1&amp;dbP!$D$2&amp;":"&amp;dbP!$D$2),"&lt;="&amp;AZ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A364" s="1">
        <f ca="1">SUMIFS(INDIRECT($F$1&amp;$F364&amp;":"&amp;$F364),INDIRECT($F$1&amp;dbP!$D$2&amp;":"&amp;dbP!$D$2),"&gt;="&amp;BA$6,INDIRECT($F$1&amp;dbP!$D$2&amp;":"&amp;dbP!$D$2),"&lt;="&amp;BA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B364" s="1">
        <f ca="1">SUMIFS(INDIRECT($F$1&amp;$F364&amp;":"&amp;$F364),INDIRECT($F$1&amp;dbP!$D$2&amp;":"&amp;dbP!$D$2),"&gt;="&amp;BB$6,INDIRECT($F$1&amp;dbP!$D$2&amp;":"&amp;dbP!$D$2),"&lt;="&amp;BB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C364" s="1">
        <f ca="1">SUMIFS(INDIRECT($F$1&amp;$F364&amp;":"&amp;$F364),INDIRECT($F$1&amp;dbP!$D$2&amp;":"&amp;dbP!$D$2),"&gt;="&amp;BC$6,INDIRECT($F$1&amp;dbP!$D$2&amp;":"&amp;dbP!$D$2),"&lt;="&amp;BC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D364" s="1">
        <f ca="1">SUMIFS(INDIRECT($F$1&amp;$F364&amp;":"&amp;$F364),INDIRECT($F$1&amp;dbP!$D$2&amp;":"&amp;dbP!$D$2),"&gt;="&amp;BD$6,INDIRECT($F$1&amp;dbP!$D$2&amp;":"&amp;dbP!$D$2),"&lt;="&amp;BD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E364" s="1">
        <f ca="1">SUMIFS(INDIRECT($F$1&amp;$F364&amp;":"&amp;$F364),INDIRECT($F$1&amp;dbP!$D$2&amp;":"&amp;dbP!$D$2),"&gt;="&amp;BE$6,INDIRECT($F$1&amp;dbP!$D$2&amp;":"&amp;dbP!$D$2),"&lt;="&amp;BE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</row>
    <row r="365" spans="1:57" x14ac:dyDescent="0.3">
      <c r="B365" s="1">
        <f>MAX(B$218:B364)+1</f>
        <v>148</v>
      </c>
      <c r="D365" s="1">
        <f ca="1">INDIRECT($B$1&amp;Items!T$2&amp;$B365)</f>
        <v>0</v>
      </c>
      <c r="F365" s="1" t="str">
        <f ca="1">INDIRECT($B$1&amp;Items!P$2&amp;$B365)</f>
        <v>AA</v>
      </c>
      <c r="H365" s="13" t="str">
        <f ca="1">INDIRECT($B$1&amp;Items!M$2&amp;$B365)</f>
        <v>Оплата капзатрат</v>
      </c>
      <c r="I365" s="13" t="str">
        <f ca="1">IF(INDIRECT($B$1&amp;Items!N$2&amp;$B365)="",H365,INDIRECT($B$1&amp;Items!N$2&amp;$B365))</f>
        <v>Основные средства - тип - 1</v>
      </c>
      <c r="J365" s="1" t="str">
        <f ca="1">IF(INDIRECT($B$1&amp;Items!O$2&amp;$B365)="",IF(H365&lt;&gt;I365,"  "&amp;I365,I365),"    "&amp;INDIRECT($B$1&amp;Items!O$2&amp;$B365))</f>
        <v xml:space="preserve">  Основные средства - тип - 1</v>
      </c>
      <c r="S365" s="1">
        <f ca="1">SUM($U365:INDIRECT(ADDRESS(ROW(),SUMIFS($1:$1,$5:$5,MAX($5:$5)))))</f>
        <v>19641256.262499999</v>
      </c>
      <c r="V365" s="1">
        <f ca="1">SUMIFS(INDIRECT($F$1&amp;$F365&amp;":"&amp;$F365),INDIRECT($F$1&amp;dbP!$D$2&amp;":"&amp;dbP!$D$2),"&gt;="&amp;V$6,INDIRECT($F$1&amp;dbP!$D$2&amp;":"&amp;dbP!$D$2),"&lt;="&amp;V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1672000</v>
      </c>
      <c r="W365" s="1">
        <f ca="1">SUMIFS(INDIRECT($F$1&amp;$F365&amp;":"&amp;$F365),INDIRECT($F$1&amp;dbP!$D$2&amp;":"&amp;dbP!$D$2),"&gt;="&amp;W$6,INDIRECT($F$1&amp;dbP!$D$2&amp;":"&amp;dbP!$D$2),"&lt;="&amp;W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17969256.262499999</v>
      </c>
      <c r="X365" s="1">
        <f ca="1">SUMIFS(INDIRECT($F$1&amp;$F365&amp;":"&amp;$F365),INDIRECT($F$1&amp;dbP!$D$2&amp;":"&amp;dbP!$D$2),"&gt;="&amp;X$6,INDIRECT($F$1&amp;dbP!$D$2&amp;":"&amp;dbP!$D$2),"&lt;="&amp;X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Y365" s="1">
        <f ca="1">SUMIFS(INDIRECT($F$1&amp;$F365&amp;":"&amp;$F365),INDIRECT($F$1&amp;dbP!$D$2&amp;":"&amp;dbP!$D$2),"&gt;="&amp;Y$6,INDIRECT($F$1&amp;dbP!$D$2&amp;":"&amp;dbP!$D$2),"&lt;="&amp;Y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Z365" s="1">
        <f ca="1">SUMIFS(INDIRECT($F$1&amp;$F365&amp;":"&amp;$F365),INDIRECT($F$1&amp;dbP!$D$2&amp;":"&amp;dbP!$D$2),"&gt;="&amp;Z$6,INDIRECT($F$1&amp;dbP!$D$2&amp;":"&amp;dbP!$D$2),"&lt;="&amp;Z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A365" s="1">
        <f ca="1">SUMIFS(INDIRECT($F$1&amp;$F365&amp;":"&amp;$F365),INDIRECT($F$1&amp;dbP!$D$2&amp;":"&amp;dbP!$D$2),"&gt;="&amp;AA$6,INDIRECT($F$1&amp;dbP!$D$2&amp;":"&amp;dbP!$D$2),"&lt;="&amp;AA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B365" s="1">
        <f ca="1">SUMIFS(INDIRECT($F$1&amp;$F365&amp;":"&amp;$F365),INDIRECT($F$1&amp;dbP!$D$2&amp;":"&amp;dbP!$D$2),"&gt;="&amp;AB$6,INDIRECT($F$1&amp;dbP!$D$2&amp;":"&amp;dbP!$D$2),"&lt;="&amp;AB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C365" s="1">
        <f ca="1">SUMIFS(INDIRECT($F$1&amp;$F365&amp;":"&amp;$F365),INDIRECT($F$1&amp;dbP!$D$2&amp;":"&amp;dbP!$D$2),"&gt;="&amp;AC$6,INDIRECT($F$1&amp;dbP!$D$2&amp;":"&amp;dbP!$D$2),"&lt;="&amp;AC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D365" s="1">
        <f ca="1">SUMIFS(INDIRECT($F$1&amp;$F365&amp;":"&amp;$F365),INDIRECT($F$1&amp;dbP!$D$2&amp;":"&amp;dbP!$D$2),"&gt;="&amp;AD$6,INDIRECT($F$1&amp;dbP!$D$2&amp;":"&amp;dbP!$D$2),"&lt;="&amp;AD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E365" s="1">
        <f ca="1">SUMIFS(INDIRECT($F$1&amp;$F365&amp;":"&amp;$F365),INDIRECT($F$1&amp;dbP!$D$2&amp;":"&amp;dbP!$D$2),"&gt;="&amp;AE$6,INDIRECT($F$1&amp;dbP!$D$2&amp;":"&amp;dbP!$D$2),"&lt;="&amp;AE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F365" s="1">
        <f ca="1">SUMIFS(INDIRECT($F$1&amp;$F365&amp;":"&amp;$F365),INDIRECT($F$1&amp;dbP!$D$2&amp;":"&amp;dbP!$D$2),"&gt;="&amp;AF$6,INDIRECT($F$1&amp;dbP!$D$2&amp;":"&amp;dbP!$D$2),"&lt;="&amp;AF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G365" s="1">
        <f ca="1">SUMIFS(INDIRECT($F$1&amp;$F365&amp;":"&amp;$F365),INDIRECT($F$1&amp;dbP!$D$2&amp;":"&amp;dbP!$D$2),"&gt;="&amp;AG$6,INDIRECT($F$1&amp;dbP!$D$2&amp;":"&amp;dbP!$D$2),"&lt;="&amp;AG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H365" s="1">
        <f ca="1">SUMIFS(INDIRECT($F$1&amp;$F365&amp;":"&amp;$F365),INDIRECT($F$1&amp;dbP!$D$2&amp;":"&amp;dbP!$D$2),"&gt;="&amp;AH$6,INDIRECT($F$1&amp;dbP!$D$2&amp;":"&amp;dbP!$D$2),"&lt;="&amp;AH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I365" s="1">
        <f ca="1">SUMIFS(INDIRECT($F$1&amp;$F365&amp;":"&amp;$F365),INDIRECT($F$1&amp;dbP!$D$2&amp;":"&amp;dbP!$D$2),"&gt;="&amp;AI$6,INDIRECT($F$1&amp;dbP!$D$2&amp;":"&amp;dbP!$D$2),"&lt;="&amp;AI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J365" s="1">
        <f ca="1">SUMIFS(INDIRECT($F$1&amp;$F365&amp;":"&amp;$F365),INDIRECT($F$1&amp;dbP!$D$2&amp;":"&amp;dbP!$D$2),"&gt;="&amp;AJ$6,INDIRECT($F$1&amp;dbP!$D$2&amp;":"&amp;dbP!$D$2),"&lt;="&amp;AJ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K365" s="1">
        <f ca="1">SUMIFS(INDIRECT($F$1&amp;$F365&amp;":"&amp;$F365),INDIRECT($F$1&amp;dbP!$D$2&amp;":"&amp;dbP!$D$2),"&gt;="&amp;AK$6,INDIRECT($F$1&amp;dbP!$D$2&amp;":"&amp;dbP!$D$2),"&lt;="&amp;AK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L365" s="1">
        <f ca="1">SUMIFS(INDIRECT($F$1&amp;$F365&amp;":"&amp;$F365),INDIRECT($F$1&amp;dbP!$D$2&amp;":"&amp;dbP!$D$2),"&gt;="&amp;AL$6,INDIRECT($F$1&amp;dbP!$D$2&amp;":"&amp;dbP!$D$2),"&lt;="&amp;AL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M365" s="1">
        <f ca="1">SUMIFS(INDIRECT($F$1&amp;$F365&amp;":"&amp;$F365),INDIRECT($F$1&amp;dbP!$D$2&amp;":"&amp;dbP!$D$2),"&gt;="&amp;AM$6,INDIRECT($F$1&amp;dbP!$D$2&amp;":"&amp;dbP!$D$2),"&lt;="&amp;AM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N365" s="1">
        <f ca="1">SUMIFS(INDIRECT($F$1&amp;$F365&amp;":"&amp;$F365),INDIRECT($F$1&amp;dbP!$D$2&amp;":"&amp;dbP!$D$2),"&gt;="&amp;AN$6,INDIRECT($F$1&amp;dbP!$D$2&amp;":"&amp;dbP!$D$2),"&lt;="&amp;AN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O365" s="1">
        <f ca="1">SUMIFS(INDIRECT($F$1&amp;$F365&amp;":"&amp;$F365),INDIRECT($F$1&amp;dbP!$D$2&amp;":"&amp;dbP!$D$2),"&gt;="&amp;AO$6,INDIRECT($F$1&amp;dbP!$D$2&amp;":"&amp;dbP!$D$2),"&lt;="&amp;AO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P365" s="1">
        <f ca="1">SUMIFS(INDIRECT($F$1&amp;$F365&amp;":"&amp;$F365),INDIRECT($F$1&amp;dbP!$D$2&amp;":"&amp;dbP!$D$2),"&gt;="&amp;AP$6,INDIRECT($F$1&amp;dbP!$D$2&amp;":"&amp;dbP!$D$2),"&lt;="&amp;AP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Q365" s="1">
        <f ca="1">SUMIFS(INDIRECT($F$1&amp;$F365&amp;":"&amp;$F365),INDIRECT($F$1&amp;dbP!$D$2&amp;":"&amp;dbP!$D$2),"&gt;="&amp;AQ$6,INDIRECT($F$1&amp;dbP!$D$2&amp;":"&amp;dbP!$D$2),"&lt;="&amp;AQ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R365" s="1">
        <f ca="1">SUMIFS(INDIRECT($F$1&amp;$F365&amp;":"&amp;$F365),INDIRECT($F$1&amp;dbP!$D$2&amp;":"&amp;dbP!$D$2),"&gt;="&amp;AR$6,INDIRECT($F$1&amp;dbP!$D$2&amp;":"&amp;dbP!$D$2),"&lt;="&amp;AR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S365" s="1">
        <f ca="1">SUMIFS(INDIRECT($F$1&amp;$F365&amp;":"&amp;$F365),INDIRECT($F$1&amp;dbP!$D$2&amp;":"&amp;dbP!$D$2),"&gt;="&amp;AS$6,INDIRECT($F$1&amp;dbP!$D$2&amp;":"&amp;dbP!$D$2),"&lt;="&amp;AS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T365" s="1">
        <f ca="1">SUMIFS(INDIRECT($F$1&amp;$F365&amp;":"&amp;$F365),INDIRECT($F$1&amp;dbP!$D$2&amp;":"&amp;dbP!$D$2),"&gt;="&amp;AT$6,INDIRECT($F$1&amp;dbP!$D$2&amp;":"&amp;dbP!$D$2),"&lt;="&amp;AT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U365" s="1">
        <f ca="1">SUMIFS(INDIRECT($F$1&amp;$F365&amp;":"&amp;$F365),INDIRECT($F$1&amp;dbP!$D$2&amp;":"&amp;dbP!$D$2),"&gt;="&amp;AU$6,INDIRECT($F$1&amp;dbP!$D$2&amp;":"&amp;dbP!$D$2),"&lt;="&amp;AU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V365" s="1">
        <f ca="1">SUMIFS(INDIRECT($F$1&amp;$F365&amp;":"&amp;$F365),INDIRECT($F$1&amp;dbP!$D$2&amp;":"&amp;dbP!$D$2),"&gt;="&amp;AV$6,INDIRECT($F$1&amp;dbP!$D$2&amp;":"&amp;dbP!$D$2),"&lt;="&amp;AV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W365" s="1">
        <f ca="1">SUMIFS(INDIRECT($F$1&amp;$F365&amp;":"&amp;$F365),INDIRECT($F$1&amp;dbP!$D$2&amp;":"&amp;dbP!$D$2),"&gt;="&amp;AW$6,INDIRECT($F$1&amp;dbP!$D$2&amp;":"&amp;dbP!$D$2),"&lt;="&amp;AW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X365" s="1">
        <f ca="1">SUMIFS(INDIRECT($F$1&amp;$F365&amp;":"&amp;$F365),INDIRECT($F$1&amp;dbP!$D$2&amp;":"&amp;dbP!$D$2),"&gt;="&amp;AX$6,INDIRECT($F$1&amp;dbP!$D$2&amp;":"&amp;dbP!$D$2),"&lt;="&amp;AX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Y365" s="1">
        <f ca="1">SUMIFS(INDIRECT($F$1&amp;$F365&amp;":"&amp;$F365),INDIRECT($F$1&amp;dbP!$D$2&amp;":"&amp;dbP!$D$2),"&gt;="&amp;AY$6,INDIRECT($F$1&amp;dbP!$D$2&amp;":"&amp;dbP!$D$2),"&lt;="&amp;AY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Z365" s="1">
        <f ca="1">SUMIFS(INDIRECT($F$1&amp;$F365&amp;":"&amp;$F365),INDIRECT($F$1&amp;dbP!$D$2&amp;":"&amp;dbP!$D$2),"&gt;="&amp;AZ$6,INDIRECT($F$1&amp;dbP!$D$2&amp;":"&amp;dbP!$D$2),"&lt;="&amp;AZ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A365" s="1">
        <f ca="1">SUMIFS(INDIRECT($F$1&amp;$F365&amp;":"&amp;$F365),INDIRECT($F$1&amp;dbP!$D$2&amp;":"&amp;dbP!$D$2),"&gt;="&amp;BA$6,INDIRECT($F$1&amp;dbP!$D$2&amp;":"&amp;dbP!$D$2),"&lt;="&amp;BA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B365" s="1">
        <f ca="1">SUMIFS(INDIRECT($F$1&amp;$F365&amp;":"&amp;$F365),INDIRECT($F$1&amp;dbP!$D$2&amp;":"&amp;dbP!$D$2),"&gt;="&amp;BB$6,INDIRECT($F$1&amp;dbP!$D$2&amp;":"&amp;dbP!$D$2),"&lt;="&amp;BB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C365" s="1">
        <f ca="1">SUMIFS(INDIRECT($F$1&amp;$F365&amp;":"&amp;$F365),INDIRECT($F$1&amp;dbP!$D$2&amp;":"&amp;dbP!$D$2),"&gt;="&amp;BC$6,INDIRECT($F$1&amp;dbP!$D$2&amp;":"&amp;dbP!$D$2),"&lt;="&amp;BC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D365" s="1">
        <f ca="1">SUMIFS(INDIRECT($F$1&amp;$F365&amp;":"&amp;$F365),INDIRECT($F$1&amp;dbP!$D$2&amp;":"&amp;dbP!$D$2),"&gt;="&amp;BD$6,INDIRECT($F$1&amp;dbP!$D$2&amp;":"&amp;dbP!$D$2),"&lt;="&amp;BD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E365" s="1">
        <f ca="1">SUMIFS(INDIRECT($F$1&amp;$F365&amp;":"&amp;$F365),INDIRECT($F$1&amp;dbP!$D$2&amp;":"&amp;dbP!$D$2),"&gt;="&amp;BE$6,INDIRECT($F$1&amp;dbP!$D$2&amp;":"&amp;dbP!$D$2),"&lt;="&amp;BE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</row>
    <row r="366" spans="1:57" x14ac:dyDescent="0.3">
      <c r="B366" s="1">
        <f>MAX(B$218:B365)+1</f>
        <v>149</v>
      </c>
      <c r="D366" s="1" t="str">
        <f ca="1">INDIRECT($B$1&amp;Items!T$2&amp;$B366)</f>
        <v>CF(-)</v>
      </c>
      <c r="F366" s="1" t="str">
        <f ca="1">INDIRECT($B$1&amp;Items!P$2&amp;$B366)</f>
        <v>AA</v>
      </c>
      <c r="H366" s="13" t="str">
        <f ca="1">INDIRECT($B$1&amp;Items!M$2&amp;$B366)</f>
        <v>Оплата капзатрат</v>
      </c>
      <c r="I366" s="13" t="str">
        <f ca="1">IF(INDIRECT($B$1&amp;Items!N$2&amp;$B366)="",H366,INDIRECT($B$1&amp;Items!N$2&amp;$B366))</f>
        <v>Основные средства - тип - 1</v>
      </c>
      <c r="J366" s="1" t="str">
        <f ca="1">IF(INDIRECT($B$1&amp;Items!O$2&amp;$B366)="",IF(H366&lt;&gt;I366,"  "&amp;I366,I366),"    "&amp;INDIRECT($B$1&amp;Items!O$2&amp;$B366))</f>
        <v xml:space="preserve">    Капзатраты - тип - 1 - 1</v>
      </c>
      <c r="S366" s="1">
        <f ca="1">SUM($U366:INDIRECT(ADDRESS(ROW(),SUMIFS($1:$1,$5:$5,MAX($5:$5)))))</f>
        <v>1672000</v>
      </c>
      <c r="V366" s="1">
        <f ca="1">SUMIFS(INDIRECT($F$1&amp;$F366&amp;":"&amp;$F366),INDIRECT($F$1&amp;dbP!$D$2&amp;":"&amp;dbP!$D$2),"&gt;="&amp;V$6,INDIRECT($F$1&amp;dbP!$D$2&amp;":"&amp;dbP!$D$2),"&lt;="&amp;V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1672000</v>
      </c>
      <c r="W366" s="1">
        <f ca="1">SUMIFS(INDIRECT($F$1&amp;$F366&amp;":"&amp;$F366),INDIRECT($F$1&amp;dbP!$D$2&amp;":"&amp;dbP!$D$2),"&gt;="&amp;W$6,INDIRECT($F$1&amp;dbP!$D$2&amp;":"&amp;dbP!$D$2),"&lt;="&amp;W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X366" s="1">
        <f ca="1">SUMIFS(INDIRECT($F$1&amp;$F366&amp;":"&amp;$F366),INDIRECT($F$1&amp;dbP!$D$2&amp;":"&amp;dbP!$D$2),"&gt;="&amp;X$6,INDIRECT($F$1&amp;dbP!$D$2&amp;":"&amp;dbP!$D$2),"&lt;="&amp;X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Y366" s="1">
        <f ca="1">SUMIFS(INDIRECT($F$1&amp;$F366&amp;":"&amp;$F366),INDIRECT($F$1&amp;dbP!$D$2&amp;":"&amp;dbP!$D$2),"&gt;="&amp;Y$6,INDIRECT($F$1&amp;dbP!$D$2&amp;":"&amp;dbP!$D$2),"&lt;="&amp;Y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Z366" s="1">
        <f ca="1">SUMIFS(INDIRECT($F$1&amp;$F366&amp;":"&amp;$F366),INDIRECT($F$1&amp;dbP!$D$2&amp;":"&amp;dbP!$D$2),"&gt;="&amp;Z$6,INDIRECT($F$1&amp;dbP!$D$2&amp;":"&amp;dbP!$D$2),"&lt;="&amp;Z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A366" s="1">
        <f ca="1">SUMIFS(INDIRECT($F$1&amp;$F366&amp;":"&amp;$F366),INDIRECT($F$1&amp;dbP!$D$2&amp;":"&amp;dbP!$D$2),"&gt;="&amp;AA$6,INDIRECT($F$1&amp;dbP!$D$2&amp;":"&amp;dbP!$D$2),"&lt;="&amp;AA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B366" s="1">
        <f ca="1">SUMIFS(INDIRECT($F$1&amp;$F366&amp;":"&amp;$F366),INDIRECT($F$1&amp;dbP!$D$2&amp;":"&amp;dbP!$D$2),"&gt;="&amp;AB$6,INDIRECT($F$1&amp;dbP!$D$2&amp;":"&amp;dbP!$D$2),"&lt;="&amp;AB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C366" s="1">
        <f ca="1">SUMIFS(INDIRECT($F$1&amp;$F366&amp;":"&amp;$F366),INDIRECT($F$1&amp;dbP!$D$2&amp;":"&amp;dbP!$D$2),"&gt;="&amp;AC$6,INDIRECT($F$1&amp;dbP!$D$2&amp;":"&amp;dbP!$D$2),"&lt;="&amp;AC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D366" s="1">
        <f ca="1">SUMIFS(INDIRECT($F$1&amp;$F366&amp;":"&amp;$F366),INDIRECT($F$1&amp;dbP!$D$2&amp;":"&amp;dbP!$D$2),"&gt;="&amp;AD$6,INDIRECT($F$1&amp;dbP!$D$2&amp;":"&amp;dbP!$D$2),"&lt;="&amp;AD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E366" s="1">
        <f ca="1">SUMIFS(INDIRECT($F$1&amp;$F366&amp;":"&amp;$F366),INDIRECT($F$1&amp;dbP!$D$2&amp;":"&amp;dbP!$D$2),"&gt;="&amp;AE$6,INDIRECT($F$1&amp;dbP!$D$2&amp;":"&amp;dbP!$D$2),"&lt;="&amp;AE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F366" s="1">
        <f ca="1">SUMIFS(INDIRECT($F$1&amp;$F366&amp;":"&amp;$F366),INDIRECT($F$1&amp;dbP!$D$2&amp;":"&amp;dbP!$D$2),"&gt;="&amp;AF$6,INDIRECT($F$1&amp;dbP!$D$2&amp;":"&amp;dbP!$D$2),"&lt;="&amp;AF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G366" s="1">
        <f ca="1">SUMIFS(INDIRECT($F$1&amp;$F366&amp;":"&amp;$F366),INDIRECT($F$1&amp;dbP!$D$2&amp;":"&amp;dbP!$D$2),"&gt;="&amp;AG$6,INDIRECT($F$1&amp;dbP!$D$2&amp;":"&amp;dbP!$D$2),"&lt;="&amp;AG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H366" s="1">
        <f ca="1">SUMIFS(INDIRECT($F$1&amp;$F366&amp;":"&amp;$F366),INDIRECT($F$1&amp;dbP!$D$2&amp;":"&amp;dbP!$D$2),"&gt;="&amp;AH$6,INDIRECT($F$1&amp;dbP!$D$2&amp;":"&amp;dbP!$D$2),"&lt;="&amp;AH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I366" s="1">
        <f ca="1">SUMIFS(INDIRECT($F$1&amp;$F366&amp;":"&amp;$F366),INDIRECT($F$1&amp;dbP!$D$2&amp;":"&amp;dbP!$D$2),"&gt;="&amp;AI$6,INDIRECT($F$1&amp;dbP!$D$2&amp;":"&amp;dbP!$D$2),"&lt;="&amp;AI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J366" s="1">
        <f ca="1">SUMIFS(INDIRECT($F$1&amp;$F366&amp;":"&amp;$F366),INDIRECT($F$1&amp;dbP!$D$2&amp;":"&amp;dbP!$D$2),"&gt;="&amp;AJ$6,INDIRECT($F$1&amp;dbP!$D$2&amp;":"&amp;dbP!$D$2),"&lt;="&amp;AJ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K366" s="1">
        <f ca="1">SUMIFS(INDIRECT($F$1&amp;$F366&amp;":"&amp;$F366),INDIRECT($F$1&amp;dbP!$D$2&amp;":"&amp;dbP!$D$2),"&gt;="&amp;AK$6,INDIRECT($F$1&amp;dbP!$D$2&amp;":"&amp;dbP!$D$2),"&lt;="&amp;AK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L366" s="1">
        <f ca="1">SUMIFS(INDIRECT($F$1&amp;$F366&amp;":"&amp;$F366),INDIRECT($F$1&amp;dbP!$D$2&amp;":"&amp;dbP!$D$2),"&gt;="&amp;AL$6,INDIRECT($F$1&amp;dbP!$D$2&amp;":"&amp;dbP!$D$2),"&lt;="&amp;AL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M366" s="1">
        <f ca="1">SUMIFS(INDIRECT($F$1&amp;$F366&amp;":"&amp;$F366),INDIRECT($F$1&amp;dbP!$D$2&amp;":"&amp;dbP!$D$2),"&gt;="&amp;AM$6,INDIRECT($F$1&amp;dbP!$D$2&amp;":"&amp;dbP!$D$2),"&lt;="&amp;AM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N366" s="1">
        <f ca="1">SUMIFS(INDIRECT($F$1&amp;$F366&amp;":"&amp;$F366),INDIRECT($F$1&amp;dbP!$D$2&amp;":"&amp;dbP!$D$2),"&gt;="&amp;AN$6,INDIRECT($F$1&amp;dbP!$D$2&amp;":"&amp;dbP!$D$2),"&lt;="&amp;AN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O366" s="1">
        <f ca="1">SUMIFS(INDIRECT($F$1&amp;$F366&amp;":"&amp;$F366),INDIRECT($F$1&amp;dbP!$D$2&amp;":"&amp;dbP!$D$2),"&gt;="&amp;AO$6,INDIRECT($F$1&amp;dbP!$D$2&amp;":"&amp;dbP!$D$2),"&lt;="&amp;AO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P366" s="1">
        <f ca="1">SUMIFS(INDIRECT($F$1&amp;$F366&amp;":"&amp;$F366),INDIRECT($F$1&amp;dbP!$D$2&amp;":"&amp;dbP!$D$2),"&gt;="&amp;AP$6,INDIRECT($F$1&amp;dbP!$D$2&amp;":"&amp;dbP!$D$2),"&lt;="&amp;AP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Q366" s="1">
        <f ca="1">SUMIFS(INDIRECT($F$1&amp;$F366&amp;":"&amp;$F366),INDIRECT($F$1&amp;dbP!$D$2&amp;":"&amp;dbP!$D$2),"&gt;="&amp;AQ$6,INDIRECT($F$1&amp;dbP!$D$2&amp;":"&amp;dbP!$D$2),"&lt;="&amp;AQ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R366" s="1">
        <f ca="1">SUMIFS(INDIRECT($F$1&amp;$F366&amp;":"&amp;$F366),INDIRECT($F$1&amp;dbP!$D$2&amp;":"&amp;dbP!$D$2),"&gt;="&amp;AR$6,INDIRECT($F$1&amp;dbP!$D$2&amp;":"&amp;dbP!$D$2),"&lt;="&amp;AR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S366" s="1">
        <f ca="1">SUMIFS(INDIRECT($F$1&amp;$F366&amp;":"&amp;$F366),INDIRECT($F$1&amp;dbP!$D$2&amp;":"&amp;dbP!$D$2),"&gt;="&amp;AS$6,INDIRECT($F$1&amp;dbP!$D$2&amp;":"&amp;dbP!$D$2),"&lt;="&amp;AS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T366" s="1">
        <f ca="1">SUMIFS(INDIRECT($F$1&amp;$F366&amp;":"&amp;$F366),INDIRECT($F$1&amp;dbP!$D$2&amp;":"&amp;dbP!$D$2),"&gt;="&amp;AT$6,INDIRECT($F$1&amp;dbP!$D$2&amp;":"&amp;dbP!$D$2),"&lt;="&amp;AT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U366" s="1">
        <f ca="1">SUMIFS(INDIRECT($F$1&amp;$F366&amp;":"&amp;$F366),INDIRECT($F$1&amp;dbP!$D$2&amp;":"&amp;dbP!$D$2),"&gt;="&amp;AU$6,INDIRECT($F$1&amp;dbP!$D$2&amp;":"&amp;dbP!$D$2),"&lt;="&amp;AU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V366" s="1">
        <f ca="1">SUMIFS(INDIRECT($F$1&amp;$F366&amp;":"&amp;$F366),INDIRECT($F$1&amp;dbP!$D$2&amp;":"&amp;dbP!$D$2),"&gt;="&amp;AV$6,INDIRECT($F$1&amp;dbP!$D$2&amp;":"&amp;dbP!$D$2),"&lt;="&amp;AV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W366" s="1">
        <f ca="1">SUMIFS(INDIRECT($F$1&amp;$F366&amp;":"&amp;$F366),INDIRECT($F$1&amp;dbP!$D$2&amp;":"&amp;dbP!$D$2),"&gt;="&amp;AW$6,INDIRECT($F$1&amp;dbP!$D$2&amp;":"&amp;dbP!$D$2),"&lt;="&amp;AW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X366" s="1">
        <f ca="1">SUMIFS(INDIRECT($F$1&amp;$F366&amp;":"&amp;$F366),INDIRECT($F$1&amp;dbP!$D$2&amp;":"&amp;dbP!$D$2),"&gt;="&amp;AX$6,INDIRECT($F$1&amp;dbP!$D$2&amp;":"&amp;dbP!$D$2),"&lt;="&amp;AX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Y366" s="1">
        <f ca="1">SUMIFS(INDIRECT($F$1&amp;$F366&amp;":"&amp;$F366),INDIRECT($F$1&amp;dbP!$D$2&amp;":"&amp;dbP!$D$2),"&gt;="&amp;AY$6,INDIRECT($F$1&amp;dbP!$D$2&amp;":"&amp;dbP!$D$2),"&lt;="&amp;AY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Z366" s="1">
        <f ca="1">SUMIFS(INDIRECT($F$1&amp;$F366&amp;":"&amp;$F366),INDIRECT($F$1&amp;dbP!$D$2&amp;":"&amp;dbP!$D$2),"&gt;="&amp;AZ$6,INDIRECT($F$1&amp;dbP!$D$2&amp;":"&amp;dbP!$D$2),"&lt;="&amp;AZ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A366" s="1">
        <f ca="1">SUMIFS(INDIRECT($F$1&amp;$F366&amp;":"&amp;$F366),INDIRECT($F$1&amp;dbP!$D$2&amp;":"&amp;dbP!$D$2),"&gt;="&amp;BA$6,INDIRECT($F$1&amp;dbP!$D$2&amp;":"&amp;dbP!$D$2),"&lt;="&amp;BA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B366" s="1">
        <f ca="1">SUMIFS(INDIRECT($F$1&amp;$F366&amp;":"&amp;$F366),INDIRECT($F$1&amp;dbP!$D$2&amp;":"&amp;dbP!$D$2),"&gt;="&amp;BB$6,INDIRECT($F$1&amp;dbP!$D$2&amp;":"&amp;dbP!$D$2),"&lt;="&amp;BB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C366" s="1">
        <f ca="1">SUMIFS(INDIRECT($F$1&amp;$F366&amp;":"&amp;$F366),INDIRECT($F$1&amp;dbP!$D$2&amp;":"&amp;dbP!$D$2),"&gt;="&amp;BC$6,INDIRECT($F$1&amp;dbP!$D$2&amp;":"&amp;dbP!$D$2),"&lt;="&amp;BC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D366" s="1">
        <f ca="1">SUMIFS(INDIRECT($F$1&amp;$F366&amp;":"&amp;$F366),INDIRECT($F$1&amp;dbP!$D$2&amp;":"&amp;dbP!$D$2),"&gt;="&amp;BD$6,INDIRECT($F$1&amp;dbP!$D$2&amp;":"&amp;dbP!$D$2),"&lt;="&amp;BD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E366" s="1">
        <f ca="1">SUMIFS(INDIRECT($F$1&amp;$F366&amp;":"&amp;$F366),INDIRECT($F$1&amp;dbP!$D$2&amp;":"&amp;dbP!$D$2),"&gt;="&amp;BE$6,INDIRECT($F$1&amp;dbP!$D$2&amp;":"&amp;dbP!$D$2),"&lt;="&amp;BE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</row>
    <row r="367" spans="1:57" x14ac:dyDescent="0.3">
      <c r="B367" s="1">
        <f>MAX(B$218:B366)+1</f>
        <v>150</v>
      </c>
      <c r="D367" s="1" t="str">
        <f ca="1">INDIRECT($B$1&amp;Items!T$2&amp;$B367)</f>
        <v>CF(-)</v>
      </c>
      <c r="F367" s="1" t="str">
        <f ca="1">INDIRECT($B$1&amp;Items!P$2&amp;$B367)</f>
        <v>AA</v>
      </c>
      <c r="H367" s="13" t="str">
        <f ca="1">INDIRECT($B$1&amp;Items!M$2&amp;$B367)</f>
        <v>Оплата капзатрат</v>
      </c>
      <c r="I367" s="13" t="str">
        <f ca="1">IF(INDIRECT($B$1&amp;Items!N$2&amp;$B367)="",H367,INDIRECT($B$1&amp;Items!N$2&amp;$B367))</f>
        <v>Основные средства - тип - 1</v>
      </c>
      <c r="J367" s="1" t="str">
        <f ca="1">IF(INDIRECT($B$1&amp;Items!O$2&amp;$B367)="",IF(H367&lt;&gt;I367,"  "&amp;I367,I367),"    "&amp;INDIRECT($B$1&amp;Items!O$2&amp;$B367))</f>
        <v xml:space="preserve">    Капзатраты - тип - 1 - 2</v>
      </c>
      <c r="S367" s="1">
        <f ca="1">SUM($U367:INDIRECT(ADDRESS(ROW(),SUMIFS($1:$1,$5:$5,MAX($5:$5)))))</f>
        <v>5218000</v>
      </c>
      <c r="V367" s="1">
        <f ca="1">SUMIFS(INDIRECT($F$1&amp;$F367&amp;":"&amp;$F367),INDIRECT($F$1&amp;dbP!$D$2&amp;":"&amp;dbP!$D$2),"&gt;="&amp;V$6,INDIRECT($F$1&amp;dbP!$D$2&amp;":"&amp;dbP!$D$2),"&lt;="&amp;V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W367" s="1">
        <f ca="1">SUMIFS(INDIRECT($F$1&amp;$F367&amp;":"&amp;$F367),INDIRECT($F$1&amp;dbP!$D$2&amp;":"&amp;dbP!$D$2),"&gt;="&amp;W$6,INDIRECT($F$1&amp;dbP!$D$2&amp;":"&amp;dbP!$D$2),"&lt;="&amp;W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5218000</v>
      </c>
      <c r="X367" s="1">
        <f ca="1">SUMIFS(INDIRECT($F$1&amp;$F367&amp;":"&amp;$F367),INDIRECT($F$1&amp;dbP!$D$2&amp;":"&amp;dbP!$D$2),"&gt;="&amp;X$6,INDIRECT($F$1&amp;dbP!$D$2&amp;":"&amp;dbP!$D$2),"&lt;="&amp;X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Y367" s="1">
        <f ca="1">SUMIFS(INDIRECT($F$1&amp;$F367&amp;":"&amp;$F367),INDIRECT($F$1&amp;dbP!$D$2&amp;":"&amp;dbP!$D$2),"&gt;="&amp;Y$6,INDIRECT($F$1&amp;dbP!$D$2&amp;":"&amp;dbP!$D$2),"&lt;="&amp;Y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Z367" s="1">
        <f ca="1">SUMIFS(INDIRECT($F$1&amp;$F367&amp;":"&amp;$F367),INDIRECT($F$1&amp;dbP!$D$2&amp;":"&amp;dbP!$D$2),"&gt;="&amp;Z$6,INDIRECT($F$1&amp;dbP!$D$2&amp;":"&amp;dbP!$D$2),"&lt;="&amp;Z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A367" s="1">
        <f ca="1">SUMIFS(INDIRECT($F$1&amp;$F367&amp;":"&amp;$F367),INDIRECT($F$1&amp;dbP!$D$2&amp;":"&amp;dbP!$D$2),"&gt;="&amp;AA$6,INDIRECT($F$1&amp;dbP!$D$2&amp;":"&amp;dbP!$D$2),"&lt;="&amp;AA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B367" s="1">
        <f ca="1">SUMIFS(INDIRECT($F$1&amp;$F367&amp;":"&amp;$F367),INDIRECT($F$1&amp;dbP!$D$2&amp;":"&amp;dbP!$D$2),"&gt;="&amp;AB$6,INDIRECT($F$1&amp;dbP!$D$2&amp;":"&amp;dbP!$D$2),"&lt;="&amp;AB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C367" s="1">
        <f ca="1">SUMIFS(INDIRECT($F$1&amp;$F367&amp;":"&amp;$F367),INDIRECT($F$1&amp;dbP!$D$2&amp;":"&amp;dbP!$D$2),"&gt;="&amp;AC$6,INDIRECT($F$1&amp;dbP!$D$2&amp;":"&amp;dbP!$D$2),"&lt;="&amp;AC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D367" s="1">
        <f ca="1">SUMIFS(INDIRECT($F$1&amp;$F367&amp;":"&amp;$F367),INDIRECT($F$1&amp;dbP!$D$2&amp;":"&amp;dbP!$D$2),"&gt;="&amp;AD$6,INDIRECT($F$1&amp;dbP!$D$2&amp;":"&amp;dbP!$D$2),"&lt;="&amp;AD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E367" s="1">
        <f ca="1">SUMIFS(INDIRECT($F$1&amp;$F367&amp;":"&amp;$F367),INDIRECT($F$1&amp;dbP!$D$2&amp;":"&amp;dbP!$D$2),"&gt;="&amp;AE$6,INDIRECT($F$1&amp;dbP!$D$2&amp;":"&amp;dbP!$D$2),"&lt;="&amp;AE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F367" s="1">
        <f ca="1">SUMIFS(INDIRECT($F$1&amp;$F367&amp;":"&amp;$F367),INDIRECT($F$1&amp;dbP!$D$2&amp;":"&amp;dbP!$D$2),"&gt;="&amp;AF$6,INDIRECT($F$1&amp;dbP!$D$2&amp;":"&amp;dbP!$D$2),"&lt;="&amp;AF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G367" s="1">
        <f ca="1">SUMIFS(INDIRECT($F$1&amp;$F367&amp;":"&amp;$F367),INDIRECT($F$1&amp;dbP!$D$2&amp;":"&amp;dbP!$D$2),"&gt;="&amp;AG$6,INDIRECT($F$1&amp;dbP!$D$2&amp;":"&amp;dbP!$D$2),"&lt;="&amp;AG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H367" s="1">
        <f ca="1">SUMIFS(INDIRECT($F$1&amp;$F367&amp;":"&amp;$F367),INDIRECT($F$1&amp;dbP!$D$2&amp;":"&amp;dbP!$D$2),"&gt;="&amp;AH$6,INDIRECT($F$1&amp;dbP!$D$2&amp;":"&amp;dbP!$D$2),"&lt;="&amp;AH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I367" s="1">
        <f ca="1">SUMIFS(INDIRECT($F$1&amp;$F367&amp;":"&amp;$F367),INDIRECT($F$1&amp;dbP!$D$2&amp;":"&amp;dbP!$D$2),"&gt;="&amp;AI$6,INDIRECT($F$1&amp;dbP!$D$2&amp;":"&amp;dbP!$D$2),"&lt;="&amp;AI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J367" s="1">
        <f ca="1">SUMIFS(INDIRECT($F$1&amp;$F367&amp;":"&amp;$F367),INDIRECT($F$1&amp;dbP!$D$2&amp;":"&amp;dbP!$D$2),"&gt;="&amp;AJ$6,INDIRECT($F$1&amp;dbP!$D$2&amp;":"&amp;dbP!$D$2),"&lt;="&amp;AJ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K367" s="1">
        <f ca="1">SUMIFS(INDIRECT($F$1&amp;$F367&amp;":"&amp;$F367),INDIRECT($F$1&amp;dbP!$D$2&amp;":"&amp;dbP!$D$2),"&gt;="&amp;AK$6,INDIRECT($F$1&amp;dbP!$D$2&amp;":"&amp;dbP!$D$2),"&lt;="&amp;AK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L367" s="1">
        <f ca="1">SUMIFS(INDIRECT($F$1&amp;$F367&amp;":"&amp;$F367),INDIRECT($F$1&amp;dbP!$D$2&amp;":"&amp;dbP!$D$2),"&gt;="&amp;AL$6,INDIRECT($F$1&amp;dbP!$D$2&amp;":"&amp;dbP!$D$2),"&lt;="&amp;AL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M367" s="1">
        <f ca="1">SUMIFS(INDIRECT($F$1&amp;$F367&amp;":"&amp;$F367),INDIRECT($F$1&amp;dbP!$D$2&amp;":"&amp;dbP!$D$2),"&gt;="&amp;AM$6,INDIRECT($F$1&amp;dbP!$D$2&amp;":"&amp;dbP!$D$2),"&lt;="&amp;AM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N367" s="1">
        <f ca="1">SUMIFS(INDIRECT($F$1&amp;$F367&amp;":"&amp;$F367),INDIRECT($F$1&amp;dbP!$D$2&amp;":"&amp;dbP!$D$2),"&gt;="&amp;AN$6,INDIRECT($F$1&amp;dbP!$D$2&amp;":"&amp;dbP!$D$2),"&lt;="&amp;AN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O367" s="1">
        <f ca="1">SUMIFS(INDIRECT($F$1&amp;$F367&amp;":"&amp;$F367),INDIRECT($F$1&amp;dbP!$D$2&amp;":"&amp;dbP!$D$2),"&gt;="&amp;AO$6,INDIRECT($F$1&amp;dbP!$D$2&amp;":"&amp;dbP!$D$2),"&lt;="&amp;AO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P367" s="1">
        <f ca="1">SUMIFS(INDIRECT($F$1&amp;$F367&amp;":"&amp;$F367),INDIRECT($F$1&amp;dbP!$D$2&amp;":"&amp;dbP!$D$2),"&gt;="&amp;AP$6,INDIRECT($F$1&amp;dbP!$D$2&amp;":"&amp;dbP!$D$2),"&lt;="&amp;AP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Q367" s="1">
        <f ca="1">SUMIFS(INDIRECT($F$1&amp;$F367&amp;":"&amp;$F367),INDIRECT($F$1&amp;dbP!$D$2&amp;":"&amp;dbP!$D$2),"&gt;="&amp;AQ$6,INDIRECT($F$1&amp;dbP!$D$2&amp;":"&amp;dbP!$D$2),"&lt;="&amp;AQ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R367" s="1">
        <f ca="1">SUMIFS(INDIRECT($F$1&amp;$F367&amp;":"&amp;$F367),INDIRECT($F$1&amp;dbP!$D$2&amp;":"&amp;dbP!$D$2),"&gt;="&amp;AR$6,INDIRECT($F$1&amp;dbP!$D$2&amp;":"&amp;dbP!$D$2),"&lt;="&amp;AR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S367" s="1">
        <f ca="1">SUMIFS(INDIRECT($F$1&amp;$F367&amp;":"&amp;$F367),INDIRECT($F$1&amp;dbP!$D$2&amp;":"&amp;dbP!$D$2),"&gt;="&amp;AS$6,INDIRECT($F$1&amp;dbP!$D$2&amp;":"&amp;dbP!$D$2),"&lt;="&amp;AS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T367" s="1">
        <f ca="1">SUMIFS(INDIRECT($F$1&amp;$F367&amp;":"&amp;$F367),INDIRECT($F$1&amp;dbP!$D$2&amp;":"&amp;dbP!$D$2),"&gt;="&amp;AT$6,INDIRECT($F$1&amp;dbP!$D$2&amp;":"&amp;dbP!$D$2),"&lt;="&amp;AT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U367" s="1">
        <f ca="1">SUMIFS(INDIRECT($F$1&amp;$F367&amp;":"&amp;$F367),INDIRECT($F$1&amp;dbP!$D$2&amp;":"&amp;dbP!$D$2),"&gt;="&amp;AU$6,INDIRECT($F$1&amp;dbP!$D$2&amp;":"&amp;dbP!$D$2),"&lt;="&amp;AU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V367" s="1">
        <f ca="1">SUMIFS(INDIRECT($F$1&amp;$F367&amp;":"&amp;$F367),INDIRECT($F$1&amp;dbP!$D$2&amp;":"&amp;dbP!$D$2),"&gt;="&amp;AV$6,INDIRECT($F$1&amp;dbP!$D$2&amp;":"&amp;dbP!$D$2),"&lt;="&amp;AV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W367" s="1">
        <f ca="1">SUMIFS(INDIRECT($F$1&amp;$F367&amp;":"&amp;$F367),INDIRECT($F$1&amp;dbP!$D$2&amp;":"&amp;dbP!$D$2),"&gt;="&amp;AW$6,INDIRECT($F$1&amp;dbP!$D$2&amp;":"&amp;dbP!$D$2),"&lt;="&amp;AW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X367" s="1">
        <f ca="1">SUMIFS(INDIRECT($F$1&amp;$F367&amp;":"&amp;$F367),INDIRECT($F$1&amp;dbP!$D$2&amp;":"&amp;dbP!$D$2),"&gt;="&amp;AX$6,INDIRECT($F$1&amp;dbP!$D$2&amp;":"&amp;dbP!$D$2),"&lt;="&amp;AX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Y367" s="1">
        <f ca="1">SUMIFS(INDIRECT($F$1&amp;$F367&amp;":"&amp;$F367),INDIRECT($F$1&amp;dbP!$D$2&amp;":"&amp;dbP!$D$2),"&gt;="&amp;AY$6,INDIRECT($F$1&amp;dbP!$D$2&amp;":"&amp;dbP!$D$2),"&lt;="&amp;AY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Z367" s="1">
        <f ca="1">SUMIFS(INDIRECT($F$1&amp;$F367&amp;":"&amp;$F367),INDIRECT($F$1&amp;dbP!$D$2&amp;":"&amp;dbP!$D$2),"&gt;="&amp;AZ$6,INDIRECT($F$1&amp;dbP!$D$2&amp;":"&amp;dbP!$D$2),"&lt;="&amp;AZ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A367" s="1">
        <f ca="1">SUMIFS(INDIRECT($F$1&amp;$F367&amp;":"&amp;$F367),INDIRECT($F$1&amp;dbP!$D$2&amp;":"&amp;dbP!$D$2),"&gt;="&amp;BA$6,INDIRECT($F$1&amp;dbP!$D$2&amp;":"&amp;dbP!$D$2),"&lt;="&amp;BA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B367" s="1">
        <f ca="1">SUMIFS(INDIRECT($F$1&amp;$F367&amp;":"&amp;$F367),INDIRECT($F$1&amp;dbP!$D$2&amp;":"&amp;dbP!$D$2),"&gt;="&amp;BB$6,INDIRECT($F$1&amp;dbP!$D$2&amp;":"&amp;dbP!$D$2),"&lt;="&amp;BB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C367" s="1">
        <f ca="1">SUMIFS(INDIRECT($F$1&amp;$F367&amp;":"&amp;$F367),INDIRECT($F$1&amp;dbP!$D$2&amp;":"&amp;dbP!$D$2),"&gt;="&amp;BC$6,INDIRECT($F$1&amp;dbP!$D$2&amp;":"&amp;dbP!$D$2),"&lt;="&amp;BC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D367" s="1">
        <f ca="1">SUMIFS(INDIRECT($F$1&amp;$F367&amp;":"&amp;$F367),INDIRECT($F$1&amp;dbP!$D$2&amp;":"&amp;dbP!$D$2),"&gt;="&amp;BD$6,INDIRECT($F$1&amp;dbP!$D$2&amp;":"&amp;dbP!$D$2),"&lt;="&amp;BD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E367" s="1">
        <f ca="1">SUMIFS(INDIRECT($F$1&amp;$F367&amp;":"&amp;$F367),INDIRECT($F$1&amp;dbP!$D$2&amp;":"&amp;dbP!$D$2),"&gt;="&amp;BE$6,INDIRECT($F$1&amp;dbP!$D$2&amp;":"&amp;dbP!$D$2),"&lt;="&amp;BE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</row>
    <row r="368" spans="1:57" x14ac:dyDescent="0.3">
      <c r="B368" s="1">
        <f>MAX(B$218:B367)+1</f>
        <v>151</v>
      </c>
      <c r="D368" s="1" t="str">
        <f ca="1">INDIRECT($B$1&amp;Items!T$2&amp;$B368)</f>
        <v>CF(-)</v>
      </c>
      <c r="F368" s="1" t="str">
        <f ca="1">INDIRECT($B$1&amp;Items!P$2&amp;$B368)</f>
        <v>AA</v>
      </c>
      <c r="H368" s="13" t="str">
        <f ca="1">INDIRECT($B$1&amp;Items!M$2&amp;$B368)</f>
        <v>Оплата капзатрат</v>
      </c>
      <c r="I368" s="13" t="str">
        <f ca="1">IF(INDIRECT($B$1&amp;Items!N$2&amp;$B368)="",H368,INDIRECT($B$1&amp;Items!N$2&amp;$B368))</f>
        <v>Основные средства - тип - 1</v>
      </c>
      <c r="J368" s="1" t="str">
        <f ca="1">IF(INDIRECT($B$1&amp;Items!O$2&amp;$B368)="",IF(H368&lt;&gt;I368,"  "&amp;I368,I368),"    "&amp;INDIRECT($B$1&amp;Items!O$2&amp;$B368))</f>
        <v xml:space="preserve">    Капзатраты - тип - 1 - 3</v>
      </c>
      <c r="S368" s="1">
        <f ca="1">SUM($U368:INDIRECT(ADDRESS(ROW(),SUMIFS($1:$1,$5:$5,MAX($5:$5)))))</f>
        <v>578325</v>
      </c>
      <c r="V368" s="1">
        <f ca="1">SUMIFS(INDIRECT($F$1&amp;$F368&amp;":"&amp;$F368),INDIRECT($F$1&amp;dbP!$D$2&amp;":"&amp;dbP!$D$2),"&gt;="&amp;V$6,INDIRECT($F$1&amp;dbP!$D$2&amp;":"&amp;dbP!$D$2),"&lt;="&amp;V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W368" s="1">
        <f ca="1">SUMIFS(INDIRECT($F$1&amp;$F368&amp;":"&amp;$F368),INDIRECT($F$1&amp;dbP!$D$2&amp;":"&amp;dbP!$D$2),"&gt;="&amp;W$6,INDIRECT($F$1&amp;dbP!$D$2&amp;":"&amp;dbP!$D$2),"&lt;="&amp;W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578325</v>
      </c>
      <c r="X368" s="1">
        <f ca="1">SUMIFS(INDIRECT($F$1&amp;$F368&amp;":"&amp;$F368),INDIRECT($F$1&amp;dbP!$D$2&amp;":"&amp;dbP!$D$2),"&gt;="&amp;X$6,INDIRECT($F$1&amp;dbP!$D$2&amp;":"&amp;dbP!$D$2),"&lt;="&amp;X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Y368" s="1">
        <f ca="1">SUMIFS(INDIRECT($F$1&amp;$F368&amp;":"&amp;$F368),INDIRECT($F$1&amp;dbP!$D$2&amp;":"&amp;dbP!$D$2),"&gt;="&amp;Y$6,INDIRECT($F$1&amp;dbP!$D$2&amp;":"&amp;dbP!$D$2),"&lt;="&amp;Y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Z368" s="1">
        <f ca="1">SUMIFS(INDIRECT($F$1&amp;$F368&amp;":"&amp;$F368),INDIRECT($F$1&amp;dbP!$D$2&amp;":"&amp;dbP!$D$2),"&gt;="&amp;Z$6,INDIRECT($F$1&amp;dbP!$D$2&amp;":"&amp;dbP!$D$2),"&lt;="&amp;Z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A368" s="1">
        <f ca="1">SUMIFS(INDIRECT($F$1&amp;$F368&amp;":"&amp;$F368),INDIRECT($F$1&amp;dbP!$D$2&amp;":"&amp;dbP!$D$2),"&gt;="&amp;AA$6,INDIRECT($F$1&amp;dbP!$D$2&amp;":"&amp;dbP!$D$2),"&lt;="&amp;AA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B368" s="1">
        <f ca="1">SUMIFS(INDIRECT($F$1&amp;$F368&amp;":"&amp;$F368),INDIRECT($F$1&amp;dbP!$D$2&amp;":"&amp;dbP!$D$2),"&gt;="&amp;AB$6,INDIRECT($F$1&amp;dbP!$D$2&amp;":"&amp;dbP!$D$2),"&lt;="&amp;AB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C368" s="1">
        <f ca="1">SUMIFS(INDIRECT($F$1&amp;$F368&amp;":"&amp;$F368),INDIRECT($F$1&amp;dbP!$D$2&amp;":"&amp;dbP!$D$2),"&gt;="&amp;AC$6,INDIRECT($F$1&amp;dbP!$D$2&amp;":"&amp;dbP!$D$2),"&lt;="&amp;AC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D368" s="1">
        <f ca="1">SUMIFS(INDIRECT($F$1&amp;$F368&amp;":"&amp;$F368),INDIRECT($F$1&amp;dbP!$D$2&amp;":"&amp;dbP!$D$2),"&gt;="&amp;AD$6,INDIRECT($F$1&amp;dbP!$D$2&amp;":"&amp;dbP!$D$2),"&lt;="&amp;AD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E368" s="1">
        <f ca="1">SUMIFS(INDIRECT($F$1&amp;$F368&amp;":"&amp;$F368),INDIRECT($F$1&amp;dbP!$D$2&amp;":"&amp;dbP!$D$2),"&gt;="&amp;AE$6,INDIRECT($F$1&amp;dbP!$D$2&amp;":"&amp;dbP!$D$2),"&lt;="&amp;AE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F368" s="1">
        <f ca="1">SUMIFS(INDIRECT($F$1&amp;$F368&amp;":"&amp;$F368),INDIRECT($F$1&amp;dbP!$D$2&amp;":"&amp;dbP!$D$2),"&gt;="&amp;AF$6,INDIRECT($F$1&amp;dbP!$D$2&amp;":"&amp;dbP!$D$2),"&lt;="&amp;AF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G368" s="1">
        <f ca="1">SUMIFS(INDIRECT($F$1&amp;$F368&amp;":"&amp;$F368),INDIRECT($F$1&amp;dbP!$D$2&amp;":"&amp;dbP!$D$2),"&gt;="&amp;AG$6,INDIRECT($F$1&amp;dbP!$D$2&amp;":"&amp;dbP!$D$2),"&lt;="&amp;AG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H368" s="1">
        <f ca="1">SUMIFS(INDIRECT($F$1&amp;$F368&amp;":"&amp;$F368),INDIRECT($F$1&amp;dbP!$D$2&amp;":"&amp;dbP!$D$2),"&gt;="&amp;AH$6,INDIRECT($F$1&amp;dbP!$D$2&amp;":"&amp;dbP!$D$2),"&lt;="&amp;AH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I368" s="1">
        <f ca="1">SUMIFS(INDIRECT($F$1&amp;$F368&amp;":"&amp;$F368),INDIRECT($F$1&amp;dbP!$D$2&amp;":"&amp;dbP!$D$2),"&gt;="&amp;AI$6,INDIRECT($F$1&amp;dbP!$D$2&amp;":"&amp;dbP!$D$2),"&lt;="&amp;AI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J368" s="1">
        <f ca="1">SUMIFS(INDIRECT($F$1&amp;$F368&amp;":"&amp;$F368),INDIRECT($F$1&amp;dbP!$D$2&amp;":"&amp;dbP!$D$2),"&gt;="&amp;AJ$6,INDIRECT($F$1&amp;dbP!$D$2&amp;":"&amp;dbP!$D$2),"&lt;="&amp;AJ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K368" s="1">
        <f ca="1">SUMIFS(INDIRECT($F$1&amp;$F368&amp;":"&amp;$F368),INDIRECT($F$1&amp;dbP!$D$2&amp;":"&amp;dbP!$D$2),"&gt;="&amp;AK$6,INDIRECT($F$1&amp;dbP!$D$2&amp;":"&amp;dbP!$D$2),"&lt;="&amp;AK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L368" s="1">
        <f ca="1">SUMIFS(INDIRECT($F$1&amp;$F368&amp;":"&amp;$F368),INDIRECT($F$1&amp;dbP!$D$2&amp;":"&amp;dbP!$D$2),"&gt;="&amp;AL$6,INDIRECT($F$1&amp;dbP!$D$2&amp;":"&amp;dbP!$D$2),"&lt;="&amp;AL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M368" s="1">
        <f ca="1">SUMIFS(INDIRECT($F$1&amp;$F368&amp;":"&amp;$F368),INDIRECT($F$1&amp;dbP!$D$2&amp;":"&amp;dbP!$D$2),"&gt;="&amp;AM$6,INDIRECT($F$1&amp;dbP!$D$2&amp;":"&amp;dbP!$D$2),"&lt;="&amp;AM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N368" s="1">
        <f ca="1">SUMIFS(INDIRECT($F$1&amp;$F368&amp;":"&amp;$F368),INDIRECT($F$1&amp;dbP!$D$2&amp;":"&amp;dbP!$D$2),"&gt;="&amp;AN$6,INDIRECT($F$1&amp;dbP!$D$2&amp;":"&amp;dbP!$D$2),"&lt;="&amp;AN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O368" s="1">
        <f ca="1">SUMIFS(INDIRECT($F$1&amp;$F368&amp;":"&amp;$F368),INDIRECT($F$1&amp;dbP!$D$2&amp;":"&amp;dbP!$D$2),"&gt;="&amp;AO$6,INDIRECT($F$1&amp;dbP!$D$2&amp;":"&amp;dbP!$D$2),"&lt;="&amp;AO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P368" s="1">
        <f ca="1">SUMIFS(INDIRECT($F$1&amp;$F368&amp;":"&amp;$F368),INDIRECT($F$1&amp;dbP!$D$2&amp;":"&amp;dbP!$D$2),"&gt;="&amp;AP$6,INDIRECT($F$1&amp;dbP!$D$2&amp;":"&amp;dbP!$D$2),"&lt;="&amp;AP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Q368" s="1">
        <f ca="1">SUMIFS(INDIRECT($F$1&amp;$F368&amp;":"&amp;$F368),INDIRECT($F$1&amp;dbP!$D$2&amp;":"&amp;dbP!$D$2),"&gt;="&amp;AQ$6,INDIRECT($F$1&amp;dbP!$D$2&amp;":"&amp;dbP!$D$2),"&lt;="&amp;AQ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R368" s="1">
        <f ca="1">SUMIFS(INDIRECT($F$1&amp;$F368&amp;":"&amp;$F368),INDIRECT($F$1&amp;dbP!$D$2&amp;":"&amp;dbP!$D$2),"&gt;="&amp;AR$6,INDIRECT($F$1&amp;dbP!$D$2&amp;":"&amp;dbP!$D$2),"&lt;="&amp;AR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S368" s="1">
        <f ca="1">SUMIFS(INDIRECT($F$1&amp;$F368&amp;":"&amp;$F368),INDIRECT($F$1&amp;dbP!$D$2&amp;":"&amp;dbP!$D$2),"&gt;="&amp;AS$6,INDIRECT($F$1&amp;dbP!$D$2&amp;":"&amp;dbP!$D$2),"&lt;="&amp;AS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T368" s="1">
        <f ca="1">SUMIFS(INDIRECT($F$1&amp;$F368&amp;":"&amp;$F368),INDIRECT($F$1&amp;dbP!$D$2&amp;":"&amp;dbP!$D$2),"&gt;="&amp;AT$6,INDIRECT($F$1&amp;dbP!$D$2&amp;":"&amp;dbP!$D$2),"&lt;="&amp;AT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U368" s="1">
        <f ca="1">SUMIFS(INDIRECT($F$1&amp;$F368&amp;":"&amp;$F368),INDIRECT($F$1&amp;dbP!$D$2&amp;":"&amp;dbP!$D$2),"&gt;="&amp;AU$6,INDIRECT($F$1&amp;dbP!$D$2&amp;":"&amp;dbP!$D$2),"&lt;="&amp;AU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V368" s="1">
        <f ca="1">SUMIFS(INDIRECT($F$1&amp;$F368&amp;":"&amp;$F368),INDIRECT($F$1&amp;dbP!$D$2&amp;":"&amp;dbP!$D$2),"&gt;="&amp;AV$6,INDIRECT($F$1&amp;dbP!$D$2&amp;":"&amp;dbP!$D$2),"&lt;="&amp;AV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W368" s="1">
        <f ca="1">SUMIFS(INDIRECT($F$1&amp;$F368&amp;":"&amp;$F368),INDIRECT($F$1&amp;dbP!$D$2&amp;":"&amp;dbP!$D$2),"&gt;="&amp;AW$6,INDIRECT($F$1&amp;dbP!$D$2&amp;":"&amp;dbP!$D$2),"&lt;="&amp;AW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X368" s="1">
        <f ca="1">SUMIFS(INDIRECT($F$1&amp;$F368&amp;":"&amp;$F368),INDIRECT($F$1&amp;dbP!$D$2&amp;":"&amp;dbP!$D$2),"&gt;="&amp;AX$6,INDIRECT($F$1&amp;dbP!$D$2&amp;":"&amp;dbP!$D$2),"&lt;="&amp;AX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Y368" s="1">
        <f ca="1">SUMIFS(INDIRECT($F$1&amp;$F368&amp;":"&amp;$F368),INDIRECT($F$1&amp;dbP!$D$2&amp;":"&amp;dbP!$D$2),"&gt;="&amp;AY$6,INDIRECT($F$1&amp;dbP!$D$2&amp;":"&amp;dbP!$D$2),"&lt;="&amp;AY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Z368" s="1">
        <f ca="1">SUMIFS(INDIRECT($F$1&amp;$F368&amp;":"&amp;$F368),INDIRECT($F$1&amp;dbP!$D$2&amp;":"&amp;dbP!$D$2),"&gt;="&amp;AZ$6,INDIRECT($F$1&amp;dbP!$D$2&amp;":"&amp;dbP!$D$2),"&lt;="&amp;AZ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A368" s="1">
        <f ca="1">SUMIFS(INDIRECT($F$1&amp;$F368&amp;":"&amp;$F368),INDIRECT($F$1&amp;dbP!$D$2&amp;":"&amp;dbP!$D$2),"&gt;="&amp;BA$6,INDIRECT($F$1&amp;dbP!$D$2&amp;":"&amp;dbP!$D$2),"&lt;="&amp;BA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B368" s="1">
        <f ca="1">SUMIFS(INDIRECT($F$1&amp;$F368&amp;":"&amp;$F368),INDIRECT($F$1&amp;dbP!$D$2&amp;":"&amp;dbP!$D$2),"&gt;="&amp;BB$6,INDIRECT($F$1&amp;dbP!$D$2&amp;":"&amp;dbP!$D$2),"&lt;="&amp;BB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C368" s="1">
        <f ca="1">SUMIFS(INDIRECT($F$1&amp;$F368&amp;":"&amp;$F368),INDIRECT($F$1&amp;dbP!$D$2&amp;":"&amp;dbP!$D$2),"&gt;="&amp;BC$6,INDIRECT($F$1&amp;dbP!$D$2&amp;":"&amp;dbP!$D$2),"&lt;="&amp;BC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D368" s="1">
        <f ca="1">SUMIFS(INDIRECT($F$1&amp;$F368&amp;":"&amp;$F368),INDIRECT($F$1&amp;dbP!$D$2&amp;":"&amp;dbP!$D$2),"&gt;="&amp;BD$6,INDIRECT($F$1&amp;dbP!$D$2&amp;":"&amp;dbP!$D$2),"&lt;="&amp;BD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E368" s="1">
        <f ca="1">SUMIFS(INDIRECT($F$1&amp;$F368&amp;":"&amp;$F368),INDIRECT($F$1&amp;dbP!$D$2&amp;":"&amp;dbP!$D$2),"&gt;="&amp;BE$6,INDIRECT($F$1&amp;dbP!$D$2&amp;":"&amp;dbP!$D$2),"&lt;="&amp;BE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</row>
    <row r="369" spans="2:57" x14ac:dyDescent="0.3">
      <c r="B369" s="1">
        <f>MAX(B$218:B368)+1</f>
        <v>152</v>
      </c>
      <c r="D369" s="1" t="str">
        <f ca="1">INDIRECT($B$1&amp;Items!T$2&amp;$B369)</f>
        <v>CF(-)</v>
      </c>
      <c r="F369" s="1" t="str">
        <f ca="1">INDIRECT($B$1&amp;Items!P$2&amp;$B369)</f>
        <v>AA</v>
      </c>
      <c r="H369" s="13" t="str">
        <f ca="1">INDIRECT($B$1&amp;Items!M$2&amp;$B369)</f>
        <v>Оплата капзатрат</v>
      </c>
      <c r="I369" s="13" t="str">
        <f ca="1">IF(INDIRECT($B$1&amp;Items!N$2&amp;$B369)="",H369,INDIRECT($B$1&amp;Items!N$2&amp;$B369))</f>
        <v>Основные средства - тип - 1</v>
      </c>
      <c r="J369" s="1" t="str">
        <f ca="1">IF(INDIRECT($B$1&amp;Items!O$2&amp;$B369)="",IF(H369&lt;&gt;I369,"  "&amp;I369,I369),"    "&amp;INDIRECT($B$1&amp;Items!O$2&amp;$B369))</f>
        <v xml:space="preserve">    Капзатраты - тип - 1 - 4</v>
      </c>
      <c r="S369" s="1">
        <f ca="1">SUM($U369:INDIRECT(ADDRESS(ROW(),SUMIFS($1:$1,$5:$5,MAX($5:$5)))))</f>
        <v>872100</v>
      </c>
      <c r="V369" s="1">
        <f ca="1">SUMIFS(INDIRECT($F$1&amp;$F369&amp;":"&amp;$F369),INDIRECT($F$1&amp;dbP!$D$2&amp;":"&amp;dbP!$D$2),"&gt;="&amp;V$6,INDIRECT($F$1&amp;dbP!$D$2&amp;":"&amp;dbP!$D$2),"&lt;="&amp;V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W369" s="1">
        <f ca="1">SUMIFS(INDIRECT($F$1&amp;$F369&amp;":"&amp;$F369),INDIRECT($F$1&amp;dbP!$D$2&amp;":"&amp;dbP!$D$2),"&gt;="&amp;W$6,INDIRECT($F$1&amp;dbP!$D$2&amp;":"&amp;dbP!$D$2),"&lt;="&amp;W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872100</v>
      </c>
      <c r="X369" s="1">
        <f ca="1">SUMIFS(INDIRECT($F$1&amp;$F369&amp;":"&amp;$F369),INDIRECT($F$1&amp;dbP!$D$2&amp;":"&amp;dbP!$D$2),"&gt;="&amp;X$6,INDIRECT($F$1&amp;dbP!$D$2&amp;":"&amp;dbP!$D$2),"&lt;="&amp;X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Y369" s="1">
        <f ca="1">SUMIFS(INDIRECT($F$1&amp;$F369&amp;":"&amp;$F369),INDIRECT($F$1&amp;dbP!$D$2&amp;":"&amp;dbP!$D$2),"&gt;="&amp;Y$6,INDIRECT($F$1&amp;dbP!$D$2&amp;":"&amp;dbP!$D$2),"&lt;="&amp;Y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Z369" s="1">
        <f ca="1">SUMIFS(INDIRECT($F$1&amp;$F369&amp;":"&amp;$F369),INDIRECT($F$1&amp;dbP!$D$2&amp;":"&amp;dbP!$D$2),"&gt;="&amp;Z$6,INDIRECT($F$1&amp;dbP!$D$2&amp;":"&amp;dbP!$D$2),"&lt;="&amp;Z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A369" s="1">
        <f ca="1">SUMIFS(INDIRECT($F$1&amp;$F369&amp;":"&amp;$F369),INDIRECT($F$1&amp;dbP!$D$2&amp;":"&amp;dbP!$D$2),"&gt;="&amp;AA$6,INDIRECT($F$1&amp;dbP!$D$2&amp;":"&amp;dbP!$D$2),"&lt;="&amp;AA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B369" s="1">
        <f ca="1">SUMIFS(INDIRECT($F$1&amp;$F369&amp;":"&amp;$F369),INDIRECT($F$1&amp;dbP!$D$2&amp;":"&amp;dbP!$D$2),"&gt;="&amp;AB$6,INDIRECT($F$1&amp;dbP!$D$2&amp;":"&amp;dbP!$D$2),"&lt;="&amp;AB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C369" s="1">
        <f ca="1">SUMIFS(INDIRECT($F$1&amp;$F369&amp;":"&amp;$F369),INDIRECT($F$1&amp;dbP!$D$2&amp;":"&amp;dbP!$D$2),"&gt;="&amp;AC$6,INDIRECT($F$1&amp;dbP!$D$2&amp;":"&amp;dbP!$D$2),"&lt;="&amp;AC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D369" s="1">
        <f ca="1">SUMIFS(INDIRECT($F$1&amp;$F369&amp;":"&amp;$F369),INDIRECT($F$1&amp;dbP!$D$2&amp;":"&amp;dbP!$D$2),"&gt;="&amp;AD$6,INDIRECT($F$1&amp;dbP!$D$2&amp;":"&amp;dbP!$D$2),"&lt;="&amp;AD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E369" s="1">
        <f ca="1">SUMIFS(INDIRECT($F$1&amp;$F369&amp;":"&amp;$F369),INDIRECT($F$1&amp;dbP!$D$2&amp;":"&amp;dbP!$D$2),"&gt;="&amp;AE$6,INDIRECT($F$1&amp;dbP!$D$2&amp;":"&amp;dbP!$D$2),"&lt;="&amp;AE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F369" s="1">
        <f ca="1">SUMIFS(INDIRECT($F$1&amp;$F369&amp;":"&amp;$F369),INDIRECT($F$1&amp;dbP!$D$2&amp;":"&amp;dbP!$D$2),"&gt;="&amp;AF$6,INDIRECT($F$1&amp;dbP!$D$2&amp;":"&amp;dbP!$D$2),"&lt;="&amp;AF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G369" s="1">
        <f ca="1">SUMIFS(INDIRECT($F$1&amp;$F369&amp;":"&amp;$F369),INDIRECT($F$1&amp;dbP!$D$2&amp;":"&amp;dbP!$D$2),"&gt;="&amp;AG$6,INDIRECT($F$1&amp;dbP!$D$2&amp;":"&amp;dbP!$D$2),"&lt;="&amp;AG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H369" s="1">
        <f ca="1">SUMIFS(INDIRECT($F$1&amp;$F369&amp;":"&amp;$F369),INDIRECT($F$1&amp;dbP!$D$2&amp;":"&amp;dbP!$D$2),"&gt;="&amp;AH$6,INDIRECT($F$1&amp;dbP!$D$2&amp;":"&amp;dbP!$D$2),"&lt;="&amp;AH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I369" s="1">
        <f ca="1">SUMIFS(INDIRECT($F$1&amp;$F369&amp;":"&amp;$F369),INDIRECT($F$1&amp;dbP!$D$2&amp;":"&amp;dbP!$D$2),"&gt;="&amp;AI$6,INDIRECT($F$1&amp;dbP!$D$2&amp;":"&amp;dbP!$D$2),"&lt;="&amp;AI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J369" s="1">
        <f ca="1">SUMIFS(INDIRECT($F$1&amp;$F369&amp;":"&amp;$F369),INDIRECT($F$1&amp;dbP!$D$2&amp;":"&amp;dbP!$D$2),"&gt;="&amp;AJ$6,INDIRECT($F$1&amp;dbP!$D$2&amp;":"&amp;dbP!$D$2),"&lt;="&amp;AJ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K369" s="1">
        <f ca="1">SUMIFS(INDIRECT($F$1&amp;$F369&amp;":"&amp;$F369),INDIRECT($F$1&amp;dbP!$D$2&amp;":"&amp;dbP!$D$2),"&gt;="&amp;AK$6,INDIRECT($F$1&amp;dbP!$D$2&amp;":"&amp;dbP!$D$2),"&lt;="&amp;AK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L369" s="1">
        <f ca="1">SUMIFS(INDIRECT($F$1&amp;$F369&amp;":"&amp;$F369),INDIRECT($F$1&amp;dbP!$D$2&amp;":"&amp;dbP!$D$2),"&gt;="&amp;AL$6,INDIRECT($F$1&amp;dbP!$D$2&amp;":"&amp;dbP!$D$2),"&lt;="&amp;AL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M369" s="1">
        <f ca="1">SUMIFS(INDIRECT($F$1&amp;$F369&amp;":"&amp;$F369),INDIRECT($F$1&amp;dbP!$D$2&amp;":"&amp;dbP!$D$2),"&gt;="&amp;AM$6,INDIRECT($F$1&amp;dbP!$D$2&amp;":"&amp;dbP!$D$2),"&lt;="&amp;AM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N369" s="1">
        <f ca="1">SUMIFS(INDIRECT($F$1&amp;$F369&amp;":"&amp;$F369),INDIRECT($F$1&amp;dbP!$D$2&amp;":"&amp;dbP!$D$2),"&gt;="&amp;AN$6,INDIRECT($F$1&amp;dbP!$D$2&amp;":"&amp;dbP!$D$2),"&lt;="&amp;AN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O369" s="1">
        <f ca="1">SUMIFS(INDIRECT($F$1&amp;$F369&amp;":"&amp;$F369),INDIRECT($F$1&amp;dbP!$D$2&amp;":"&amp;dbP!$D$2),"&gt;="&amp;AO$6,INDIRECT($F$1&amp;dbP!$D$2&amp;":"&amp;dbP!$D$2),"&lt;="&amp;AO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P369" s="1">
        <f ca="1">SUMIFS(INDIRECT($F$1&amp;$F369&amp;":"&amp;$F369),INDIRECT($F$1&amp;dbP!$D$2&amp;":"&amp;dbP!$D$2),"&gt;="&amp;AP$6,INDIRECT($F$1&amp;dbP!$D$2&amp;":"&amp;dbP!$D$2),"&lt;="&amp;AP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Q369" s="1">
        <f ca="1">SUMIFS(INDIRECT($F$1&amp;$F369&amp;":"&amp;$F369),INDIRECT($F$1&amp;dbP!$D$2&amp;":"&amp;dbP!$D$2),"&gt;="&amp;AQ$6,INDIRECT($F$1&amp;dbP!$D$2&amp;":"&amp;dbP!$D$2),"&lt;="&amp;AQ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R369" s="1">
        <f ca="1">SUMIFS(INDIRECT($F$1&amp;$F369&amp;":"&amp;$F369),INDIRECT($F$1&amp;dbP!$D$2&amp;":"&amp;dbP!$D$2),"&gt;="&amp;AR$6,INDIRECT($F$1&amp;dbP!$D$2&amp;":"&amp;dbP!$D$2),"&lt;="&amp;AR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S369" s="1">
        <f ca="1">SUMIFS(INDIRECT($F$1&amp;$F369&amp;":"&amp;$F369),INDIRECT($F$1&amp;dbP!$D$2&amp;":"&amp;dbP!$D$2),"&gt;="&amp;AS$6,INDIRECT($F$1&amp;dbP!$D$2&amp;":"&amp;dbP!$D$2),"&lt;="&amp;AS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T369" s="1">
        <f ca="1">SUMIFS(INDIRECT($F$1&amp;$F369&amp;":"&amp;$F369),INDIRECT($F$1&amp;dbP!$D$2&amp;":"&amp;dbP!$D$2),"&gt;="&amp;AT$6,INDIRECT($F$1&amp;dbP!$D$2&amp;":"&amp;dbP!$D$2),"&lt;="&amp;AT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U369" s="1">
        <f ca="1">SUMIFS(INDIRECT($F$1&amp;$F369&amp;":"&amp;$F369),INDIRECT($F$1&amp;dbP!$D$2&amp;":"&amp;dbP!$D$2),"&gt;="&amp;AU$6,INDIRECT($F$1&amp;dbP!$D$2&amp;":"&amp;dbP!$D$2),"&lt;="&amp;AU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V369" s="1">
        <f ca="1">SUMIFS(INDIRECT($F$1&amp;$F369&amp;":"&amp;$F369),INDIRECT($F$1&amp;dbP!$D$2&amp;":"&amp;dbP!$D$2),"&gt;="&amp;AV$6,INDIRECT($F$1&amp;dbP!$D$2&amp;":"&amp;dbP!$D$2),"&lt;="&amp;AV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W369" s="1">
        <f ca="1">SUMIFS(INDIRECT($F$1&amp;$F369&amp;":"&amp;$F369),INDIRECT($F$1&amp;dbP!$D$2&amp;":"&amp;dbP!$D$2),"&gt;="&amp;AW$6,INDIRECT($F$1&amp;dbP!$D$2&amp;":"&amp;dbP!$D$2),"&lt;="&amp;AW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X369" s="1">
        <f ca="1">SUMIFS(INDIRECT($F$1&amp;$F369&amp;":"&amp;$F369),INDIRECT($F$1&amp;dbP!$D$2&amp;":"&amp;dbP!$D$2),"&gt;="&amp;AX$6,INDIRECT($F$1&amp;dbP!$D$2&amp;":"&amp;dbP!$D$2),"&lt;="&amp;AX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Y369" s="1">
        <f ca="1">SUMIFS(INDIRECT($F$1&amp;$F369&amp;":"&amp;$F369),INDIRECT($F$1&amp;dbP!$D$2&amp;":"&amp;dbP!$D$2),"&gt;="&amp;AY$6,INDIRECT($F$1&amp;dbP!$D$2&amp;":"&amp;dbP!$D$2),"&lt;="&amp;AY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Z369" s="1">
        <f ca="1">SUMIFS(INDIRECT($F$1&amp;$F369&amp;":"&amp;$F369),INDIRECT($F$1&amp;dbP!$D$2&amp;":"&amp;dbP!$D$2),"&gt;="&amp;AZ$6,INDIRECT($F$1&amp;dbP!$D$2&amp;":"&amp;dbP!$D$2),"&lt;="&amp;AZ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A369" s="1">
        <f ca="1">SUMIFS(INDIRECT($F$1&amp;$F369&amp;":"&amp;$F369),INDIRECT($F$1&amp;dbP!$D$2&amp;":"&amp;dbP!$D$2),"&gt;="&amp;BA$6,INDIRECT($F$1&amp;dbP!$D$2&amp;":"&amp;dbP!$D$2),"&lt;="&amp;BA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B369" s="1">
        <f ca="1">SUMIFS(INDIRECT($F$1&amp;$F369&amp;":"&amp;$F369),INDIRECT($F$1&amp;dbP!$D$2&amp;":"&amp;dbP!$D$2),"&gt;="&amp;BB$6,INDIRECT($F$1&amp;dbP!$D$2&amp;":"&amp;dbP!$D$2),"&lt;="&amp;BB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C369" s="1">
        <f ca="1">SUMIFS(INDIRECT($F$1&amp;$F369&amp;":"&amp;$F369),INDIRECT($F$1&amp;dbP!$D$2&amp;":"&amp;dbP!$D$2),"&gt;="&amp;BC$6,INDIRECT($F$1&amp;dbP!$D$2&amp;":"&amp;dbP!$D$2),"&lt;="&amp;BC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D369" s="1">
        <f ca="1">SUMIFS(INDIRECT($F$1&amp;$F369&amp;":"&amp;$F369),INDIRECT($F$1&amp;dbP!$D$2&amp;":"&amp;dbP!$D$2),"&gt;="&amp;BD$6,INDIRECT($F$1&amp;dbP!$D$2&amp;":"&amp;dbP!$D$2),"&lt;="&amp;BD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E369" s="1">
        <f ca="1">SUMIFS(INDIRECT($F$1&amp;$F369&amp;":"&amp;$F369),INDIRECT($F$1&amp;dbP!$D$2&amp;":"&amp;dbP!$D$2),"&gt;="&amp;BE$6,INDIRECT($F$1&amp;dbP!$D$2&amp;":"&amp;dbP!$D$2),"&lt;="&amp;BE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</row>
    <row r="370" spans="2:57" x14ac:dyDescent="0.3">
      <c r="B370" s="1">
        <f>MAX(B$218:B369)+1</f>
        <v>153</v>
      </c>
      <c r="D370" s="1" t="str">
        <f ca="1">INDIRECT($B$1&amp;Items!T$2&amp;$B370)</f>
        <v>CF(-)</v>
      </c>
      <c r="F370" s="1" t="str">
        <f ca="1">INDIRECT($B$1&amp;Items!P$2&amp;$B370)</f>
        <v>AA</v>
      </c>
      <c r="H370" s="13" t="str">
        <f ca="1">INDIRECT($B$1&amp;Items!M$2&amp;$B370)</f>
        <v>Оплата капзатрат</v>
      </c>
      <c r="I370" s="13" t="str">
        <f ca="1">IF(INDIRECT($B$1&amp;Items!N$2&amp;$B370)="",H370,INDIRECT($B$1&amp;Items!N$2&amp;$B370))</f>
        <v>Основные средства - тип - 1</v>
      </c>
      <c r="J370" s="1" t="str">
        <f ca="1">IF(INDIRECT($B$1&amp;Items!O$2&amp;$B370)="",IF(H370&lt;&gt;I370,"  "&amp;I370,I370),"    "&amp;INDIRECT($B$1&amp;Items!O$2&amp;$B370))</f>
        <v xml:space="preserve">    Капзатраты - тип - 1 - 5</v>
      </c>
      <c r="S370" s="1">
        <f ca="1">SUM($U370:INDIRECT(ADDRESS(ROW(),SUMIFS($1:$1,$5:$5,MAX($5:$5)))))</f>
        <v>1504800</v>
      </c>
      <c r="V370" s="1">
        <f ca="1">SUMIFS(INDIRECT($F$1&amp;$F370&amp;":"&amp;$F370),INDIRECT($F$1&amp;dbP!$D$2&amp;":"&amp;dbP!$D$2),"&gt;="&amp;V$6,INDIRECT($F$1&amp;dbP!$D$2&amp;":"&amp;dbP!$D$2),"&lt;="&amp;V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W370" s="1">
        <f ca="1">SUMIFS(INDIRECT($F$1&amp;$F370&amp;":"&amp;$F370),INDIRECT($F$1&amp;dbP!$D$2&amp;":"&amp;dbP!$D$2),"&gt;="&amp;W$6,INDIRECT($F$1&amp;dbP!$D$2&amp;":"&amp;dbP!$D$2),"&lt;="&amp;W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1504800</v>
      </c>
      <c r="X370" s="1">
        <f ca="1">SUMIFS(INDIRECT($F$1&amp;$F370&amp;":"&amp;$F370),INDIRECT($F$1&amp;dbP!$D$2&amp;":"&amp;dbP!$D$2),"&gt;="&amp;X$6,INDIRECT($F$1&amp;dbP!$D$2&amp;":"&amp;dbP!$D$2),"&lt;="&amp;X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Y370" s="1">
        <f ca="1">SUMIFS(INDIRECT($F$1&amp;$F370&amp;":"&amp;$F370),INDIRECT($F$1&amp;dbP!$D$2&amp;":"&amp;dbP!$D$2),"&gt;="&amp;Y$6,INDIRECT($F$1&amp;dbP!$D$2&amp;":"&amp;dbP!$D$2),"&lt;="&amp;Y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Z370" s="1">
        <f ca="1">SUMIFS(INDIRECT($F$1&amp;$F370&amp;":"&amp;$F370),INDIRECT($F$1&amp;dbP!$D$2&amp;":"&amp;dbP!$D$2),"&gt;="&amp;Z$6,INDIRECT($F$1&amp;dbP!$D$2&amp;":"&amp;dbP!$D$2),"&lt;="&amp;Z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A370" s="1">
        <f ca="1">SUMIFS(INDIRECT($F$1&amp;$F370&amp;":"&amp;$F370),INDIRECT($F$1&amp;dbP!$D$2&amp;":"&amp;dbP!$D$2),"&gt;="&amp;AA$6,INDIRECT($F$1&amp;dbP!$D$2&amp;":"&amp;dbP!$D$2),"&lt;="&amp;AA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B370" s="1">
        <f ca="1">SUMIFS(INDIRECT($F$1&amp;$F370&amp;":"&amp;$F370),INDIRECT($F$1&amp;dbP!$D$2&amp;":"&amp;dbP!$D$2),"&gt;="&amp;AB$6,INDIRECT($F$1&amp;dbP!$D$2&amp;":"&amp;dbP!$D$2),"&lt;="&amp;AB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C370" s="1">
        <f ca="1">SUMIFS(INDIRECT($F$1&amp;$F370&amp;":"&amp;$F370),INDIRECT($F$1&amp;dbP!$D$2&amp;":"&amp;dbP!$D$2),"&gt;="&amp;AC$6,INDIRECT($F$1&amp;dbP!$D$2&amp;":"&amp;dbP!$D$2),"&lt;="&amp;AC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D370" s="1">
        <f ca="1">SUMIFS(INDIRECT($F$1&amp;$F370&amp;":"&amp;$F370),INDIRECT($F$1&amp;dbP!$D$2&amp;":"&amp;dbP!$D$2),"&gt;="&amp;AD$6,INDIRECT($F$1&amp;dbP!$D$2&amp;":"&amp;dbP!$D$2),"&lt;="&amp;AD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E370" s="1">
        <f ca="1">SUMIFS(INDIRECT($F$1&amp;$F370&amp;":"&amp;$F370),INDIRECT($F$1&amp;dbP!$D$2&amp;":"&amp;dbP!$D$2),"&gt;="&amp;AE$6,INDIRECT($F$1&amp;dbP!$D$2&amp;":"&amp;dbP!$D$2),"&lt;="&amp;AE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F370" s="1">
        <f ca="1">SUMIFS(INDIRECT($F$1&amp;$F370&amp;":"&amp;$F370),INDIRECT($F$1&amp;dbP!$D$2&amp;":"&amp;dbP!$D$2),"&gt;="&amp;AF$6,INDIRECT($F$1&amp;dbP!$D$2&amp;":"&amp;dbP!$D$2),"&lt;="&amp;AF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G370" s="1">
        <f ca="1">SUMIFS(INDIRECT($F$1&amp;$F370&amp;":"&amp;$F370),INDIRECT($F$1&amp;dbP!$D$2&amp;":"&amp;dbP!$D$2),"&gt;="&amp;AG$6,INDIRECT($F$1&amp;dbP!$D$2&amp;":"&amp;dbP!$D$2),"&lt;="&amp;AG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H370" s="1">
        <f ca="1">SUMIFS(INDIRECT($F$1&amp;$F370&amp;":"&amp;$F370),INDIRECT($F$1&amp;dbP!$D$2&amp;":"&amp;dbP!$D$2),"&gt;="&amp;AH$6,INDIRECT($F$1&amp;dbP!$D$2&amp;":"&amp;dbP!$D$2),"&lt;="&amp;AH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I370" s="1">
        <f ca="1">SUMIFS(INDIRECT($F$1&amp;$F370&amp;":"&amp;$F370),INDIRECT($F$1&amp;dbP!$D$2&amp;":"&amp;dbP!$D$2),"&gt;="&amp;AI$6,INDIRECT($F$1&amp;dbP!$D$2&amp;":"&amp;dbP!$D$2),"&lt;="&amp;AI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J370" s="1">
        <f ca="1">SUMIFS(INDIRECT($F$1&amp;$F370&amp;":"&amp;$F370),INDIRECT($F$1&amp;dbP!$D$2&amp;":"&amp;dbP!$D$2),"&gt;="&amp;AJ$6,INDIRECT($F$1&amp;dbP!$D$2&amp;":"&amp;dbP!$D$2),"&lt;="&amp;AJ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K370" s="1">
        <f ca="1">SUMIFS(INDIRECT($F$1&amp;$F370&amp;":"&amp;$F370),INDIRECT($F$1&amp;dbP!$D$2&amp;":"&amp;dbP!$D$2),"&gt;="&amp;AK$6,INDIRECT($F$1&amp;dbP!$D$2&amp;":"&amp;dbP!$D$2),"&lt;="&amp;AK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L370" s="1">
        <f ca="1">SUMIFS(INDIRECT($F$1&amp;$F370&amp;":"&amp;$F370),INDIRECT($F$1&amp;dbP!$D$2&amp;":"&amp;dbP!$D$2),"&gt;="&amp;AL$6,INDIRECT($F$1&amp;dbP!$D$2&amp;":"&amp;dbP!$D$2),"&lt;="&amp;AL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M370" s="1">
        <f ca="1">SUMIFS(INDIRECT($F$1&amp;$F370&amp;":"&amp;$F370),INDIRECT($F$1&amp;dbP!$D$2&amp;":"&amp;dbP!$D$2),"&gt;="&amp;AM$6,INDIRECT($F$1&amp;dbP!$D$2&amp;":"&amp;dbP!$D$2),"&lt;="&amp;AM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N370" s="1">
        <f ca="1">SUMIFS(INDIRECT($F$1&amp;$F370&amp;":"&amp;$F370),INDIRECT($F$1&amp;dbP!$D$2&amp;":"&amp;dbP!$D$2),"&gt;="&amp;AN$6,INDIRECT($F$1&amp;dbP!$D$2&amp;":"&amp;dbP!$D$2),"&lt;="&amp;AN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O370" s="1">
        <f ca="1">SUMIFS(INDIRECT($F$1&amp;$F370&amp;":"&amp;$F370),INDIRECT($F$1&amp;dbP!$D$2&amp;":"&amp;dbP!$D$2),"&gt;="&amp;AO$6,INDIRECT($F$1&amp;dbP!$D$2&amp;":"&amp;dbP!$D$2),"&lt;="&amp;AO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P370" s="1">
        <f ca="1">SUMIFS(INDIRECT($F$1&amp;$F370&amp;":"&amp;$F370),INDIRECT($F$1&amp;dbP!$D$2&amp;":"&amp;dbP!$D$2),"&gt;="&amp;AP$6,INDIRECT($F$1&amp;dbP!$D$2&amp;":"&amp;dbP!$D$2),"&lt;="&amp;AP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Q370" s="1">
        <f ca="1">SUMIFS(INDIRECT($F$1&amp;$F370&amp;":"&amp;$F370),INDIRECT($F$1&amp;dbP!$D$2&amp;":"&amp;dbP!$D$2),"&gt;="&amp;AQ$6,INDIRECT($F$1&amp;dbP!$D$2&amp;":"&amp;dbP!$D$2),"&lt;="&amp;AQ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R370" s="1">
        <f ca="1">SUMIFS(INDIRECT($F$1&amp;$F370&amp;":"&amp;$F370),INDIRECT($F$1&amp;dbP!$D$2&amp;":"&amp;dbP!$D$2),"&gt;="&amp;AR$6,INDIRECT($F$1&amp;dbP!$D$2&amp;":"&amp;dbP!$D$2),"&lt;="&amp;AR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S370" s="1">
        <f ca="1">SUMIFS(INDIRECT($F$1&amp;$F370&amp;":"&amp;$F370),INDIRECT($F$1&amp;dbP!$D$2&amp;":"&amp;dbP!$D$2),"&gt;="&amp;AS$6,INDIRECT($F$1&amp;dbP!$D$2&amp;":"&amp;dbP!$D$2),"&lt;="&amp;AS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T370" s="1">
        <f ca="1">SUMIFS(INDIRECT($F$1&amp;$F370&amp;":"&amp;$F370),INDIRECT($F$1&amp;dbP!$D$2&amp;":"&amp;dbP!$D$2),"&gt;="&amp;AT$6,INDIRECT($F$1&amp;dbP!$D$2&amp;":"&amp;dbP!$D$2),"&lt;="&amp;AT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U370" s="1">
        <f ca="1">SUMIFS(INDIRECT($F$1&amp;$F370&amp;":"&amp;$F370),INDIRECT($F$1&amp;dbP!$D$2&amp;":"&amp;dbP!$D$2),"&gt;="&amp;AU$6,INDIRECT($F$1&amp;dbP!$D$2&amp;":"&amp;dbP!$D$2),"&lt;="&amp;AU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V370" s="1">
        <f ca="1">SUMIFS(INDIRECT($F$1&amp;$F370&amp;":"&amp;$F370),INDIRECT($F$1&amp;dbP!$D$2&amp;":"&amp;dbP!$D$2),"&gt;="&amp;AV$6,INDIRECT($F$1&amp;dbP!$D$2&amp;":"&amp;dbP!$D$2),"&lt;="&amp;AV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W370" s="1">
        <f ca="1">SUMIFS(INDIRECT($F$1&amp;$F370&amp;":"&amp;$F370),INDIRECT($F$1&amp;dbP!$D$2&amp;":"&amp;dbP!$D$2),"&gt;="&amp;AW$6,INDIRECT($F$1&amp;dbP!$D$2&amp;":"&amp;dbP!$D$2),"&lt;="&amp;AW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X370" s="1">
        <f ca="1">SUMIFS(INDIRECT($F$1&amp;$F370&amp;":"&amp;$F370),INDIRECT($F$1&amp;dbP!$D$2&amp;":"&amp;dbP!$D$2),"&gt;="&amp;AX$6,INDIRECT($F$1&amp;dbP!$D$2&amp;":"&amp;dbP!$D$2),"&lt;="&amp;AX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Y370" s="1">
        <f ca="1">SUMIFS(INDIRECT($F$1&amp;$F370&amp;":"&amp;$F370),INDIRECT($F$1&amp;dbP!$D$2&amp;":"&amp;dbP!$D$2),"&gt;="&amp;AY$6,INDIRECT($F$1&amp;dbP!$D$2&amp;":"&amp;dbP!$D$2),"&lt;="&amp;AY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Z370" s="1">
        <f ca="1">SUMIFS(INDIRECT($F$1&amp;$F370&amp;":"&amp;$F370),INDIRECT($F$1&amp;dbP!$D$2&amp;":"&amp;dbP!$D$2),"&gt;="&amp;AZ$6,INDIRECT($F$1&amp;dbP!$D$2&amp;":"&amp;dbP!$D$2),"&lt;="&amp;AZ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A370" s="1">
        <f ca="1">SUMIFS(INDIRECT($F$1&amp;$F370&amp;":"&amp;$F370),INDIRECT($F$1&amp;dbP!$D$2&amp;":"&amp;dbP!$D$2),"&gt;="&amp;BA$6,INDIRECT($F$1&amp;dbP!$D$2&amp;":"&amp;dbP!$D$2),"&lt;="&amp;BA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B370" s="1">
        <f ca="1">SUMIFS(INDIRECT($F$1&amp;$F370&amp;":"&amp;$F370),INDIRECT($F$1&amp;dbP!$D$2&amp;":"&amp;dbP!$D$2),"&gt;="&amp;BB$6,INDIRECT($F$1&amp;dbP!$D$2&amp;":"&amp;dbP!$D$2),"&lt;="&amp;BB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C370" s="1">
        <f ca="1">SUMIFS(INDIRECT($F$1&amp;$F370&amp;":"&amp;$F370),INDIRECT($F$1&amp;dbP!$D$2&amp;":"&amp;dbP!$D$2),"&gt;="&amp;BC$6,INDIRECT($F$1&amp;dbP!$D$2&amp;":"&amp;dbP!$D$2),"&lt;="&amp;BC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D370" s="1">
        <f ca="1">SUMIFS(INDIRECT($F$1&amp;$F370&amp;":"&amp;$F370),INDIRECT($F$1&amp;dbP!$D$2&amp;":"&amp;dbP!$D$2),"&gt;="&amp;BD$6,INDIRECT($F$1&amp;dbP!$D$2&amp;":"&amp;dbP!$D$2),"&lt;="&amp;BD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E370" s="1">
        <f ca="1">SUMIFS(INDIRECT($F$1&amp;$F370&amp;":"&amp;$F370),INDIRECT($F$1&amp;dbP!$D$2&amp;":"&amp;dbP!$D$2),"&gt;="&amp;BE$6,INDIRECT($F$1&amp;dbP!$D$2&amp;":"&amp;dbP!$D$2),"&lt;="&amp;BE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</row>
    <row r="371" spans="2:57" x14ac:dyDescent="0.3">
      <c r="B371" s="1">
        <f>MAX(B$218:B370)+1</f>
        <v>154</v>
      </c>
      <c r="D371" s="1" t="str">
        <f ca="1">INDIRECT($B$1&amp;Items!T$2&amp;$B371)</f>
        <v>CF(-)</v>
      </c>
      <c r="F371" s="1" t="str">
        <f ca="1">INDIRECT($B$1&amp;Items!P$2&amp;$B371)</f>
        <v>AA</v>
      </c>
      <c r="H371" s="13" t="str">
        <f ca="1">INDIRECT($B$1&amp;Items!M$2&amp;$B371)</f>
        <v>Оплата капзатрат</v>
      </c>
      <c r="I371" s="13" t="str">
        <f ca="1">IF(INDIRECT($B$1&amp;Items!N$2&amp;$B371)="",H371,INDIRECT($B$1&amp;Items!N$2&amp;$B371))</f>
        <v>Основные средства - тип - 1</v>
      </c>
      <c r="J371" s="1" t="str">
        <f ca="1">IF(INDIRECT($B$1&amp;Items!O$2&amp;$B371)="",IF(H371&lt;&gt;I371,"  "&amp;I371,I371),"    "&amp;INDIRECT($B$1&amp;Items!O$2&amp;$B371))</f>
        <v xml:space="preserve">    Капзатраты - тип - 1 - 6</v>
      </c>
      <c r="S371" s="1">
        <f ca="1">SUM($U371:INDIRECT(ADDRESS(ROW(),SUMIFS($1:$1,$5:$5,MAX($5:$5)))))</f>
        <v>3496060</v>
      </c>
      <c r="V371" s="1">
        <f ca="1">SUMIFS(INDIRECT($F$1&amp;$F371&amp;":"&amp;$F371),INDIRECT($F$1&amp;dbP!$D$2&amp;":"&amp;dbP!$D$2),"&gt;="&amp;V$6,INDIRECT($F$1&amp;dbP!$D$2&amp;":"&amp;dbP!$D$2),"&lt;="&amp;V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W371" s="1">
        <f ca="1">SUMIFS(INDIRECT($F$1&amp;$F371&amp;":"&amp;$F371),INDIRECT($F$1&amp;dbP!$D$2&amp;":"&amp;dbP!$D$2),"&gt;="&amp;W$6,INDIRECT($F$1&amp;dbP!$D$2&amp;":"&amp;dbP!$D$2),"&lt;="&amp;W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3496060</v>
      </c>
      <c r="X371" s="1">
        <f ca="1">SUMIFS(INDIRECT($F$1&amp;$F371&amp;":"&amp;$F371),INDIRECT($F$1&amp;dbP!$D$2&amp;":"&amp;dbP!$D$2),"&gt;="&amp;X$6,INDIRECT($F$1&amp;dbP!$D$2&amp;":"&amp;dbP!$D$2),"&lt;="&amp;X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Y371" s="1">
        <f ca="1">SUMIFS(INDIRECT($F$1&amp;$F371&amp;":"&amp;$F371),INDIRECT($F$1&amp;dbP!$D$2&amp;":"&amp;dbP!$D$2),"&gt;="&amp;Y$6,INDIRECT($F$1&amp;dbP!$D$2&amp;":"&amp;dbP!$D$2),"&lt;="&amp;Y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Z371" s="1">
        <f ca="1">SUMIFS(INDIRECT($F$1&amp;$F371&amp;":"&amp;$F371),INDIRECT($F$1&amp;dbP!$D$2&amp;":"&amp;dbP!$D$2),"&gt;="&amp;Z$6,INDIRECT($F$1&amp;dbP!$D$2&amp;":"&amp;dbP!$D$2),"&lt;="&amp;Z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A371" s="1">
        <f ca="1">SUMIFS(INDIRECT($F$1&amp;$F371&amp;":"&amp;$F371),INDIRECT($F$1&amp;dbP!$D$2&amp;":"&amp;dbP!$D$2),"&gt;="&amp;AA$6,INDIRECT($F$1&amp;dbP!$D$2&amp;":"&amp;dbP!$D$2),"&lt;="&amp;AA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B371" s="1">
        <f ca="1">SUMIFS(INDIRECT($F$1&amp;$F371&amp;":"&amp;$F371),INDIRECT($F$1&amp;dbP!$D$2&amp;":"&amp;dbP!$D$2),"&gt;="&amp;AB$6,INDIRECT($F$1&amp;dbP!$D$2&amp;":"&amp;dbP!$D$2),"&lt;="&amp;AB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C371" s="1">
        <f ca="1">SUMIFS(INDIRECT($F$1&amp;$F371&amp;":"&amp;$F371),INDIRECT($F$1&amp;dbP!$D$2&amp;":"&amp;dbP!$D$2),"&gt;="&amp;AC$6,INDIRECT($F$1&amp;dbP!$D$2&amp;":"&amp;dbP!$D$2),"&lt;="&amp;AC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D371" s="1">
        <f ca="1">SUMIFS(INDIRECT($F$1&amp;$F371&amp;":"&amp;$F371),INDIRECT($F$1&amp;dbP!$D$2&amp;":"&amp;dbP!$D$2),"&gt;="&amp;AD$6,INDIRECT($F$1&amp;dbP!$D$2&amp;":"&amp;dbP!$D$2),"&lt;="&amp;AD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E371" s="1">
        <f ca="1">SUMIFS(INDIRECT($F$1&amp;$F371&amp;":"&amp;$F371),INDIRECT($F$1&amp;dbP!$D$2&amp;":"&amp;dbP!$D$2),"&gt;="&amp;AE$6,INDIRECT($F$1&amp;dbP!$D$2&amp;":"&amp;dbP!$D$2),"&lt;="&amp;AE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F371" s="1">
        <f ca="1">SUMIFS(INDIRECT($F$1&amp;$F371&amp;":"&amp;$F371),INDIRECT($F$1&amp;dbP!$D$2&amp;":"&amp;dbP!$D$2),"&gt;="&amp;AF$6,INDIRECT($F$1&amp;dbP!$D$2&amp;":"&amp;dbP!$D$2),"&lt;="&amp;AF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G371" s="1">
        <f ca="1">SUMIFS(INDIRECT($F$1&amp;$F371&amp;":"&amp;$F371),INDIRECT($F$1&amp;dbP!$D$2&amp;":"&amp;dbP!$D$2),"&gt;="&amp;AG$6,INDIRECT($F$1&amp;dbP!$D$2&amp;":"&amp;dbP!$D$2),"&lt;="&amp;AG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H371" s="1">
        <f ca="1">SUMIFS(INDIRECT($F$1&amp;$F371&amp;":"&amp;$F371),INDIRECT($F$1&amp;dbP!$D$2&amp;":"&amp;dbP!$D$2),"&gt;="&amp;AH$6,INDIRECT($F$1&amp;dbP!$D$2&amp;":"&amp;dbP!$D$2),"&lt;="&amp;AH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I371" s="1">
        <f ca="1">SUMIFS(INDIRECT($F$1&amp;$F371&amp;":"&amp;$F371),INDIRECT($F$1&amp;dbP!$D$2&amp;":"&amp;dbP!$D$2),"&gt;="&amp;AI$6,INDIRECT($F$1&amp;dbP!$D$2&amp;":"&amp;dbP!$D$2),"&lt;="&amp;AI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J371" s="1">
        <f ca="1">SUMIFS(INDIRECT($F$1&amp;$F371&amp;":"&amp;$F371),INDIRECT($F$1&amp;dbP!$D$2&amp;":"&amp;dbP!$D$2),"&gt;="&amp;AJ$6,INDIRECT($F$1&amp;dbP!$D$2&amp;":"&amp;dbP!$D$2),"&lt;="&amp;AJ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K371" s="1">
        <f ca="1">SUMIFS(INDIRECT($F$1&amp;$F371&amp;":"&amp;$F371),INDIRECT($F$1&amp;dbP!$D$2&amp;":"&amp;dbP!$D$2),"&gt;="&amp;AK$6,INDIRECT($F$1&amp;dbP!$D$2&amp;":"&amp;dbP!$D$2),"&lt;="&amp;AK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L371" s="1">
        <f ca="1">SUMIFS(INDIRECT($F$1&amp;$F371&amp;":"&amp;$F371),INDIRECT($F$1&amp;dbP!$D$2&amp;":"&amp;dbP!$D$2),"&gt;="&amp;AL$6,INDIRECT($F$1&amp;dbP!$D$2&amp;":"&amp;dbP!$D$2),"&lt;="&amp;AL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M371" s="1">
        <f ca="1">SUMIFS(INDIRECT($F$1&amp;$F371&amp;":"&amp;$F371),INDIRECT($F$1&amp;dbP!$D$2&amp;":"&amp;dbP!$D$2),"&gt;="&amp;AM$6,INDIRECT($F$1&amp;dbP!$D$2&amp;":"&amp;dbP!$D$2),"&lt;="&amp;AM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N371" s="1">
        <f ca="1">SUMIFS(INDIRECT($F$1&amp;$F371&amp;":"&amp;$F371),INDIRECT($F$1&amp;dbP!$D$2&amp;":"&amp;dbP!$D$2),"&gt;="&amp;AN$6,INDIRECT($F$1&amp;dbP!$D$2&amp;":"&amp;dbP!$D$2),"&lt;="&amp;AN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O371" s="1">
        <f ca="1">SUMIFS(INDIRECT($F$1&amp;$F371&amp;":"&amp;$F371),INDIRECT($F$1&amp;dbP!$D$2&amp;":"&amp;dbP!$D$2),"&gt;="&amp;AO$6,INDIRECT($F$1&amp;dbP!$D$2&amp;":"&amp;dbP!$D$2),"&lt;="&amp;AO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P371" s="1">
        <f ca="1">SUMIFS(INDIRECT($F$1&amp;$F371&amp;":"&amp;$F371),INDIRECT($F$1&amp;dbP!$D$2&amp;":"&amp;dbP!$D$2),"&gt;="&amp;AP$6,INDIRECT($F$1&amp;dbP!$D$2&amp;":"&amp;dbP!$D$2),"&lt;="&amp;AP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Q371" s="1">
        <f ca="1">SUMIFS(INDIRECT($F$1&amp;$F371&amp;":"&amp;$F371),INDIRECT($F$1&amp;dbP!$D$2&amp;":"&amp;dbP!$D$2),"&gt;="&amp;AQ$6,INDIRECT($F$1&amp;dbP!$D$2&amp;":"&amp;dbP!$D$2),"&lt;="&amp;AQ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R371" s="1">
        <f ca="1">SUMIFS(INDIRECT($F$1&amp;$F371&amp;":"&amp;$F371),INDIRECT($F$1&amp;dbP!$D$2&amp;":"&amp;dbP!$D$2),"&gt;="&amp;AR$6,INDIRECT($F$1&amp;dbP!$D$2&amp;":"&amp;dbP!$D$2),"&lt;="&amp;AR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S371" s="1">
        <f ca="1">SUMIFS(INDIRECT($F$1&amp;$F371&amp;":"&amp;$F371),INDIRECT($F$1&amp;dbP!$D$2&amp;":"&amp;dbP!$D$2),"&gt;="&amp;AS$6,INDIRECT($F$1&amp;dbP!$D$2&amp;":"&amp;dbP!$D$2),"&lt;="&amp;AS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T371" s="1">
        <f ca="1">SUMIFS(INDIRECT($F$1&amp;$F371&amp;":"&amp;$F371),INDIRECT($F$1&amp;dbP!$D$2&amp;":"&amp;dbP!$D$2),"&gt;="&amp;AT$6,INDIRECT($F$1&amp;dbP!$D$2&amp;":"&amp;dbP!$D$2),"&lt;="&amp;AT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U371" s="1">
        <f ca="1">SUMIFS(INDIRECT($F$1&amp;$F371&amp;":"&amp;$F371),INDIRECT($F$1&amp;dbP!$D$2&amp;":"&amp;dbP!$D$2),"&gt;="&amp;AU$6,INDIRECT($F$1&amp;dbP!$D$2&amp;":"&amp;dbP!$D$2),"&lt;="&amp;AU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V371" s="1">
        <f ca="1">SUMIFS(INDIRECT($F$1&amp;$F371&amp;":"&amp;$F371),INDIRECT($F$1&amp;dbP!$D$2&amp;":"&amp;dbP!$D$2),"&gt;="&amp;AV$6,INDIRECT($F$1&amp;dbP!$D$2&amp;":"&amp;dbP!$D$2),"&lt;="&amp;AV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W371" s="1">
        <f ca="1">SUMIFS(INDIRECT($F$1&amp;$F371&amp;":"&amp;$F371),INDIRECT($F$1&amp;dbP!$D$2&amp;":"&amp;dbP!$D$2),"&gt;="&amp;AW$6,INDIRECT($F$1&amp;dbP!$D$2&amp;":"&amp;dbP!$D$2),"&lt;="&amp;AW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X371" s="1">
        <f ca="1">SUMIFS(INDIRECT($F$1&amp;$F371&amp;":"&amp;$F371),INDIRECT($F$1&amp;dbP!$D$2&amp;":"&amp;dbP!$D$2),"&gt;="&amp;AX$6,INDIRECT($F$1&amp;dbP!$D$2&amp;":"&amp;dbP!$D$2),"&lt;="&amp;AX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Y371" s="1">
        <f ca="1">SUMIFS(INDIRECT($F$1&amp;$F371&amp;":"&amp;$F371),INDIRECT($F$1&amp;dbP!$D$2&amp;":"&amp;dbP!$D$2),"&gt;="&amp;AY$6,INDIRECT($F$1&amp;dbP!$D$2&amp;":"&amp;dbP!$D$2),"&lt;="&amp;AY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Z371" s="1">
        <f ca="1">SUMIFS(INDIRECT($F$1&amp;$F371&amp;":"&amp;$F371),INDIRECT($F$1&amp;dbP!$D$2&amp;":"&amp;dbP!$D$2),"&gt;="&amp;AZ$6,INDIRECT($F$1&amp;dbP!$D$2&amp;":"&amp;dbP!$D$2),"&lt;="&amp;AZ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A371" s="1">
        <f ca="1">SUMIFS(INDIRECT($F$1&amp;$F371&amp;":"&amp;$F371),INDIRECT($F$1&amp;dbP!$D$2&amp;":"&amp;dbP!$D$2),"&gt;="&amp;BA$6,INDIRECT($F$1&amp;dbP!$D$2&amp;":"&amp;dbP!$D$2),"&lt;="&amp;BA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B371" s="1">
        <f ca="1">SUMIFS(INDIRECT($F$1&amp;$F371&amp;":"&amp;$F371),INDIRECT($F$1&amp;dbP!$D$2&amp;":"&amp;dbP!$D$2),"&gt;="&amp;BB$6,INDIRECT($F$1&amp;dbP!$D$2&amp;":"&amp;dbP!$D$2),"&lt;="&amp;BB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C371" s="1">
        <f ca="1">SUMIFS(INDIRECT($F$1&amp;$F371&amp;":"&amp;$F371),INDIRECT($F$1&amp;dbP!$D$2&amp;":"&amp;dbP!$D$2),"&gt;="&amp;BC$6,INDIRECT($F$1&amp;dbP!$D$2&amp;":"&amp;dbP!$D$2),"&lt;="&amp;BC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D371" s="1">
        <f ca="1">SUMIFS(INDIRECT($F$1&amp;$F371&amp;":"&amp;$F371),INDIRECT($F$1&amp;dbP!$D$2&amp;":"&amp;dbP!$D$2),"&gt;="&amp;BD$6,INDIRECT($F$1&amp;dbP!$D$2&amp;":"&amp;dbP!$D$2),"&lt;="&amp;BD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E371" s="1">
        <f ca="1">SUMIFS(INDIRECT($F$1&amp;$F371&amp;":"&amp;$F371),INDIRECT($F$1&amp;dbP!$D$2&amp;":"&amp;dbP!$D$2),"&gt;="&amp;BE$6,INDIRECT($F$1&amp;dbP!$D$2&amp;":"&amp;dbP!$D$2),"&lt;="&amp;BE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</row>
    <row r="372" spans="2:57" x14ac:dyDescent="0.3">
      <c r="B372" s="1">
        <f>MAX(B$218:B371)+1</f>
        <v>155</v>
      </c>
      <c r="D372" s="1" t="str">
        <f ca="1">INDIRECT($B$1&amp;Items!T$2&amp;$B372)</f>
        <v>CF(-)</v>
      </c>
      <c r="F372" s="1" t="str">
        <f ca="1">INDIRECT($B$1&amp;Items!P$2&amp;$B372)</f>
        <v>AA</v>
      </c>
      <c r="H372" s="13" t="str">
        <f ca="1">INDIRECT($B$1&amp;Items!M$2&amp;$B372)</f>
        <v>Оплата капзатрат</v>
      </c>
      <c r="I372" s="13" t="str">
        <f ca="1">IF(INDIRECT($B$1&amp;Items!N$2&amp;$B372)="",H372,INDIRECT($B$1&amp;Items!N$2&amp;$B372))</f>
        <v>Основные средства - тип - 1</v>
      </c>
      <c r="J372" s="1" t="str">
        <f ca="1">IF(INDIRECT($B$1&amp;Items!O$2&amp;$B372)="",IF(H372&lt;&gt;I372,"  "&amp;I372,I372),"    "&amp;INDIRECT($B$1&amp;Items!O$2&amp;$B372))</f>
        <v xml:space="preserve">    Капзатраты - тип - 1 - 7</v>
      </c>
      <c r="S372" s="1">
        <f ca="1">SUM($U372:INDIRECT(ADDRESS(ROW(),SUMIFS($1:$1,$5:$5,MAX($5:$5)))))</f>
        <v>722906.25</v>
      </c>
      <c r="V372" s="1">
        <f ca="1">SUMIFS(INDIRECT($F$1&amp;$F372&amp;":"&amp;$F372),INDIRECT($F$1&amp;dbP!$D$2&amp;":"&amp;dbP!$D$2),"&gt;="&amp;V$6,INDIRECT($F$1&amp;dbP!$D$2&amp;":"&amp;dbP!$D$2),"&lt;="&amp;V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W372" s="1">
        <f ca="1">SUMIFS(INDIRECT($F$1&amp;$F372&amp;":"&amp;$F372),INDIRECT($F$1&amp;dbP!$D$2&amp;":"&amp;dbP!$D$2),"&gt;="&amp;W$6,INDIRECT($F$1&amp;dbP!$D$2&amp;":"&amp;dbP!$D$2),"&lt;="&amp;W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722906.25</v>
      </c>
      <c r="X372" s="1">
        <f ca="1">SUMIFS(INDIRECT($F$1&amp;$F372&amp;":"&amp;$F372),INDIRECT($F$1&amp;dbP!$D$2&amp;":"&amp;dbP!$D$2),"&gt;="&amp;X$6,INDIRECT($F$1&amp;dbP!$D$2&amp;":"&amp;dbP!$D$2),"&lt;="&amp;X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Y372" s="1">
        <f ca="1">SUMIFS(INDIRECT($F$1&amp;$F372&amp;":"&amp;$F372),INDIRECT($F$1&amp;dbP!$D$2&amp;":"&amp;dbP!$D$2),"&gt;="&amp;Y$6,INDIRECT($F$1&amp;dbP!$D$2&amp;":"&amp;dbP!$D$2),"&lt;="&amp;Y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Z372" s="1">
        <f ca="1">SUMIFS(INDIRECT($F$1&amp;$F372&amp;":"&amp;$F372),INDIRECT($F$1&amp;dbP!$D$2&amp;":"&amp;dbP!$D$2),"&gt;="&amp;Z$6,INDIRECT($F$1&amp;dbP!$D$2&amp;":"&amp;dbP!$D$2),"&lt;="&amp;Z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A372" s="1">
        <f ca="1">SUMIFS(INDIRECT($F$1&amp;$F372&amp;":"&amp;$F372),INDIRECT($F$1&amp;dbP!$D$2&amp;":"&amp;dbP!$D$2),"&gt;="&amp;AA$6,INDIRECT($F$1&amp;dbP!$D$2&amp;":"&amp;dbP!$D$2),"&lt;="&amp;AA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B372" s="1">
        <f ca="1">SUMIFS(INDIRECT($F$1&amp;$F372&amp;":"&amp;$F372),INDIRECT($F$1&amp;dbP!$D$2&amp;":"&amp;dbP!$D$2),"&gt;="&amp;AB$6,INDIRECT($F$1&amp;dbP!$D$2&amp;":"&amp;dbP!$D$2),"&lt;="&amp;AB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C372" s="1">
        <f ca="1">SUMIFS(INDIRECT($F$1&amp;$F372&amp;":"&amp;$F372),INDIRECT($F$1&amp;dbP!$D$2&amp;":"&amp;dbP!$D$2),"&gt;="&amp;AC$6,INDIRECT($F$1&amp;dbP!$D$2&amp;":"&amp;dbP!$D$2),"&lt;="&amp;AC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D372" s="1">
        <f ca="1">SUMIFS(INDIRECT($F$1&amp;$F372&amp;":"&amp;$F372),INDIRECT($F$1&amp;dbP!$D$2&amp;":"&amp;dbP!$D$2),"&gt;="&amp;AD$6,INDIRECT($F$1&amp;dbP!$D$2&amp;":"&amp;dbP!$D$2),"&lt;="&amp;AD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E372" s="1">
        <f ca="1">SUMIFS(INDIRECT($F$1&amp;$F372&amp;":"&amp;$F372),INDIRECT($F$1&amp;dbP!$D$2&amp;":"&amp;dbP!$D$2),"&gt;="&amp;AE$6,INDIRECT($F$1&amp;dbP!$D$2&amp;":"&amp;dbP!$D$2),"&lt;="&amp;AE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F372" s="1">
        <f ca="1">SUMIFS(INDIRECT($F$1&amp;$F372&amp;":"&amp;$F372),INDIRECT($F$1&amp;dbP!$D$2&amp;":"&amp;dbP!$D$2),"&gt;="&amp;AF$6,INDIRECT($F$1&amp;dbP!$D$2&amp;":"&amp;dbP!$D$2),"&lt;="&amp;AF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G372" s="1">
        <f ca="1">SUMIFS(INDIRECT($F$1&amp;$F372&amp;":"&amp;$F372),INDIRECT($F$1&amp;dbP!$D$2&amp;":"&amp;dbP!$D$2),"&gt;="&amp;AG$6,INDIRECT($F$1&amp;dbP!$D$2&amp;":"&amp;dbP!$D$2),"&lt;="&amp;AG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H372" s="1">
        <f ca="1">SUMIFS(INDIRECT($F$1&amp;$F372&amp;":"&amp;$F372),INDIRECT($F$1&amp;dbP!$D$2&amp;":"&amp;dbP!$D$2),"&gt;="&amp;AH$6,INDIRECT($F$1&amp;dbP!$D$2&amp;":"&amp;dbP!$D$2),"&lt;="&amp;AH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I372" s="1">
        <f ca="1">SUMIFS(INDIRECT($F$1&amp;$F372&amp;":"&amp;$F372),INDIRECT($F$1&amp;dbP!$D$2&amp;":"&amp;dbP!$D$2),"&gt;="&amp;AI$6,INDIRECT($F$1&amp;dbP!$D$2&amp;":"&amp;dbP!$D$2),"&lt;="&amp;AI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J372" s="1">
        <f ca="1">SUMIFS(INDIRECT($F$1&amp;$F372&amp;":"&amp;$F372),INDIRECT($F$1&amp;dbP!$D$2&amp;":"&amp;dbP!$D$2),"&gt;="&amp;AJ$6,INDIRECT($F$1&amp;dbP!$D$2&amp;":"&amp;dbP!$D$2),"&lt;="&amp;AJ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K372" s="1">
        <f ca="1">SUMIFS(INDIRECT($F$1&amp;$F372&amp;":"&amp;$F372),INDIRECT($F$1&amp;dbP!$D$2&amp;":"&amp;dbP!$D$2),"&gt;="&amp;AK$6,INDIRECT($F$1&amp;dbP!$D$2&amp;":"&amp;dbP!$D$2),"&lt;="&amp;AK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L372" s="1">
        <f ca="1">SUMIFS(INDIRECT($F$1&amp;$F372&amp;":"&amp;$F372),INDIRECT($F$1&amp;dbP!$D$2&amp;":"&amp;dbP!$D$2),"&gt;="&amp;AL$6,INDIRECT($F$1&amp;dbP!$D$2&amp;":"&amp;dbP!$D$2),"&lt;="&amp;AL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M372" s="1">
        <f ca="1">SUMIFS(INDIRECT($F$1&amp;$F372&amp;":"&amp;$F372),INDIRECT($F$1&amp;dbP!$D$2&amp;":"&amp;dbP!$D$2),"&gt;="&amp;AM$6,INDIRECT($F$1&amp;dbP!$D$2&amp;":"&amp;dbP!$D$2),"&lt;="&amp;AM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N372" s="1">
        <f ca="1">SUMIFS(INDIRECT($F$1&amp;$F372&amp;":"&amp;$F372),INDIRECT($F$1&amp;dbP!$D$2&amp;":"&amp;dbP!$D$2),"&gt;="&amp;AN$6,INDIRECT($F$1&amp;dbP!$D$2&amp;":"&amp;dbP!$D$2),"&lt;="&amp;AN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O372" s="1">
        <f ca="1">SUMIFS(INDIRECT($F$1&amp;$F372&amp;":"&amp;$F372),INDIRECT($F$1&amp;dbP!$D$2&amp;":"&amp;dbP!$D$2),"&gt;="&amp;AO$6,INDIRECT($F$1&amp;dbP!$D$2&amp;":"&amp;dbP!$D$2),"&lt;="&amp;AO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P372" s="1">
        <f ca="1">SUMIFS(INDIRECT($F$1&amp;$F372&amp;":"&amp;$F372),INDIRECT($F$1&amp;dbP!$D$2&amp;":"&amp;dbP!$D$2),"&gt;="&amp;AP$6,INDIRECT($F$1&amp;dbP!$D$2&amp;":"&amp;dbP!$D$2),"&lt;="&amp;AP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Q372" s="1">
        <f ca="1">SUMIFS(INDIRECT($F$1&amp;$F372&amp;":"&amp;$F372),INDIRECT($F$1&amp;dbP!$D$2&amp;":"&amp;dbP!$D$2),"&gt;="&amp;AQ$6,INDIRECT($F$1&amp;dbP!$D$2&amp;":"&amp;dbP!$D$2),"&lt;="&amp;AQ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R372" s="1">
        <f ca="1">SUMIFS(INDIRECT($F$1&amp;$F372&amp;":"&amp;$F372),INDIRECT($F$1&amp;dbP!$D$2&amp;":"&amp;dbP!$D$2),"&gt;="&amp;AR$6,INDIRECT($F$1&amp;dbP!$D$2&amp;":"&amp;dbP!$D$2),"&lt;="&amp;AR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S372" s="1">
        <f ca="1">SUMIFS(INDIRECT($F$1&amp;$F372&amp;":"&amp;$F372),INDIRECT($F$1&amp;dbP!$D$2&amp;":"&amp;dbP!$D$2),"&gt;="&amp;AS$6,INDIRECT($F$1&amp;dbP!$D$2&amp;":"&amp;dbP!$D$2),"&lt;="&amp;AS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T372" s="1">
        <f ca="1">SUMIFS(INDIRECT($F$1&amp;$F372&amp;":"&amp;$F372),INDIRECT($F$1&amp;dbP!$D$2&amp;":"&amp;dbP!$D$2),"&gt;="&amp;AT$6,INDIRECT($F$1&amp;dbP!$D$2&amp;":"&amp;dbP!$D$2),"&lt;="&amp;AT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U372" s="1">
        <f ca="1">SUMIFS(INDIRECT($F$1&amp;$F372&amp;":"&amp;$F372),INDIRECT($F$1&amp;dbP!$D$2&amp;":"&amp;dbP!$D$2),"&gt;="&amp;AU$6,INDIRECT($F$1&amp;dbP!$D$2&amp;":"&amp;dbP!$D$2),"&lt;="&amp;AU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V372" s="1">
        <f ca="1">SUMIFS(INDIRECT($F$1&amp;$F372&amp;":"&amp;$F372),INDIRECT($F$1&amp;dbP!$D$2&amp;":"&amp;dbP!$D$2),"&gt;="&amp;AV$6,INDIRECT($F$1&amp;dbP!$D$2&amp;":"&amp;dbP!$D$2),"&lt;="&amp;AV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W372" s="1">
        <f ca="1">SUMIFS(INDIRECT($F$1&amp;$F372&amp;":"&amp;$F372),INDIRECT($F$1&amp;dbP!$D$2&amp;":"&amp;dbP!$D$2),"&gt;="&amp;AW$6,INDIRECT($F$1&amp;dbP!$D$2&amp;":"&amp;dbP!$D$2),"&lt;="&amp;AW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X372" s="1">
        <f ca="1">SUMIFS(INDIRECT($F$1&amp;$F372&amp;":"&amp;$F372),INDIRECT($F$1&amp;dbP!$D$2&amp;":"&amp;dbP!$D$2),"&gt;="&amp;AX$6,INDIRECT($F$1&amp;dbP!$D$2&amp;":"&amp;dbP!$D$2),"&lt;="&amp;AX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Y372" s="1">
        <f ca="1">SUMIFS(INDIRECT($F$1&amp;$F372&amp;":"&amp;$F372),INDIRECT($F$1&amp;dbP!$D$2&amp;":"&amp;dbP!$D$2),"&gt;="&amp;AY$6,INDIRECT($F$1&amp;dbP!$D$2&amp;":"&amp;dbP!$D$2),"&lt;="&amp;AY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Z372" s="1">
        <f ca="1">SUMIFS(INDIRECT($F$1&amp;$F372&amp;":"&amp;$F372),INDIRECT($F$1&amp;dbP!$D$2&amp;":"&amp;dbP!$D$2),"&gt;="&amp;AZ$6,INDIRECT($F$1&amp;dbP!$D$2&amp;":"&amp;dbP!$D$2),"&lt;="&amp;AZ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A372" s="1">
        <f ca="1">SUMIFS(INDIRECT($F$1&amp;$F372&amp;":"&amp;$F372),INDIRECT($F$1&amp;dbP!$D$2&amp;":"&amp;dbP!$D$2),"&gt;="&amp;BA$6,INDIRECT($F$1&amp;dbP!$D$2&amp;":"&amp;dbP!$D$2),"&lt;="&amp;BA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B372" s="1">
        <f ca="1">SUMIFS(INDIRECT($F$1&amp;$F372&amp;":"&amp;$F372),INDIRECT($F$1&amp;dbP!$D$2&amp;":"&amp;dbP!$D$2),"&gt;="&amp;BB$6,INDIRECT($F$1&amp;dbP!$D$2&amp;":"&amp;dbP!$D$2),"&lt;="&amp;BB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C372" s="1">
        <f ca="1">SUMIFS(INDIRECT($F$1&amp;$F372&amp;":"&amp;$F372),INDIRECT($F$1&amp;dbP!$D$2&amp;":"&amp;dbP!$D$2),"&gt;="&amp;BC$6,INDIRECT($F$1&amp;dbP!$D$2&amp;":"&amp;dbP!$D$2),"&lt;="&amp;BC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D372" s="1">
        <f ca="1">SUMIFS(INDIRECT($F$1&amp;$F372&amp;":"&amp;$F372),INDIRECT($F$1&amp;dbP!$D$2&amp;":"&amp;dbP!$D$2),"&gt;="&amp;BD$6,INDIRECT($F$1&amp;dbP!$D$2&amp;":"&amp;dbP!$D$2),"&lt;="&amp;BD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E372" s="1">
        <f ca="1">SUMIFS(INDIRECT($F$1&amp;$F372&amp;":"&amp;$F372),INDIRECT($F$1&amp;dbP!$D$2&amp;":"&amp;dbP!$D$2),"&gt;="&amp;BE$6,INDIRECT($F$1&amp;dbP!$D$2&amp;":"&amp;dbP!$D$2),"&lt;="&amp;BE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</row>
    <row r="373" spans="2:57" x14ac:dyDescent="0.3">
      <c r="B373" s="1">
        <f>MAX(B$218:B372)+1</f>
        <v>156</v>
      </c>
      <c r="D373" s="1" t="str">
        <f ca="1">INDIRECT($B$1&amp;Items!T$2&amp;$B373)</f>
        <v>CF(-)</v>
      </c>
      <c r="F373" s="1" t="str">
        <f ca="1">INDIRECT($B$1&amp;Items!P$2&amp;$B373)</f>
        <v>AA</v>
      </c>
      <c r="H373" s="13" t="str">
        <f ca="1">INDIRECT($B$1&amp;Items!M$2&amp;$B373)</f>
        <v>Оплата капзатрат</v>
      </c>
      <c r="I373" s="13" t="str">
        <f ca="1">IF(INDIRECT($B$1&amp;Items!N$2&amp;$B373)="",H373,INDIRECT($B$1&amp;Items!N$2&amp;$B373))</f>
        <v>Основные средства - тип - 1</v>
      </c>
      <c r="J373" s="1" t="str">
        <f ca="1">IF(INDIRECT($B$1&amp;Items!O$2&amp;$B373)="",IF(H373&lt;&gt;I373,"  "&amp;I373,I373),"    "&amp;INDIRECT($B$1&amp;Items!O$2&amp;$B373))</f>
        <v xml:space="preserve">    Капзатраты - тип - 1 - 8</v>
      </c>
      <c r="S373" s="1">
        <f ca="1">SUM($U373:INDIRECT(ADDRESS(ROW(),SUMIFS($1:$1,$5:$5,MAX($5:$5)))))</f>
        <v>976752.00000000012</v>
      </c>
      <c r="V373" s="1">
        <f ca="1">SUMIFS(INDIRECT($F$1&amp;$F373&amp;":"&amp;$F373),INDIRECT($F$1&amp;dbP!$D$2&amp;":"&amp;dbP!$D$2),"&gt;="&amp;V$6,INDIRECT($F$1&amp;dbP!$D$2&amp;":"&amp;dbP!$D$2),"&lt;="&amp;V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W373" s="1">
        <f ca="1">SUMIFS(INDIRECT($F$1&amp;$F373&amp;":"&amp;$F373),INDIRECT($F$1&amp;dbP!$D$2&amp;":"&amp;dbP!$D$2),"&gt;="&amp;W$6,INDIRECT($F$1&amp;dbP!$D$2&amp;":"&amp;dbP!$D$2),"&lt;="&amp;W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976752.00000000012</v>
      </c>
      <c r="X373" s="1">
        <f ca="1">SUMIFS(INDIRECT($F$1&amp;$F373&amp;":"&amp;$F373),INDIRECT($F$1&amp;dbP!$D$2&amp;":"&amp;dbP!$D$2),"&gt;="&amp;X$6,INDIRECT($F$1&amp;dbP!$D$2&amp;":"&amp;dbP!$D$2),"&lt;="&amp;X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Y373" s="1">
        <f ca="1">SUMIFS(INDIRECT($F$1&amp;$F373&amp;":"&amp;$F373),INDIRECT($F$1&amp;dbP!$D$2&amp;":"&amp;dbP!$D$2),"&gt;="&amp;Y$6,INDIRECT($F$1&amp;dbP!$D$2&amp;":"&amp;dbP!$D$2),"&lt;="&amp;Y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Z373" s="1">
        <f ca="1">SUMIFS(INDIRECT($F$1&amp;$F373&amp;":"&amp;$F373),INDIRECT($F$1&amp;dbP!$D$2&amp;":"&amp;dbP!$D$2),"&gt;="&amp;Z$6,INDIRECT($F$1&amp;dbP!$D$2&amp;":"&amp;dbP!$D$2),"&lt;="&amp;Z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A373" s="1">
        <f ca="1">SUMIFS(INDIRECT($F$1&amp;$F373&amp;":"&amp;$F373),INDIRECT($F$1&amp;dbP!$D$2&amp;":"&amp;dbP!$D$2),"&gt;="&amp;AA$6,INDIRECT($F$1&amp;dbP!$D$2&amp;":"&amp;dbP!$D$2),"&lt;="&amp;AA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B373" s="1">
        <f ca="1">SUMIFS(INDIRECT($F$1&amp;$F373&amp;":"&amp;$F373),INDIRECT($F$1&amp;dbP!$D$2&amp;":"&amp;dbP!$D$2),"&gt;="&amp;AB$6,INDIRECT($F$1&amp;dbP!$D$2&amp;":"&amp;dbP!$D$2),"&lt;="&amp;AB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C373" s="1">
        <f ca="1">SUMIFS(INDIRECT($F$1&amp;$F373&amp;":"&amp;$F373),INDIRECT($F$1&amp;dbP!$D$2&amp;":"&amp;dbP!$D$2),"&gt;="&amp;AC$6,INDIRECT($F$1&amp;dbP!$D$2&amp;":"&amp;dbP!$D$2),"&lt;="&amp;AC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D373" s="1">
        <f ca="1">SUMIFS(INDIRECT($F$1&amp;$F373&amp;":"&amp;$F373),INDIRECT($F$1&amp;dbP!$D$2&amp;":"&amp;dbP!$D$2),"&gt;="&amp;AD$6,INDIRECT($F$1&amp;dbP!$D$2&amp;":"&amp;dbP!$D$2),"&lt;="&amp;AD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E373" s="1">
        <f ca="1">SUMIFS(INDIRECT($F$1&amp;$F373&amp;":"&amp;$F373),INDIRECT($F$1&amp;dbP!$D$2&amp;":"&amp;dbP!$D$2),"&gt;="&amp;AE$6,INDIRECT($F$1&amp;dbP!$D$2&amp;":"&amp;dbP!$D$2),"&lt;="&amp;AE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F373" s="1">
        <f ca="1">SUMIFS(INDIRECT($F$1&amp;$F373&amp;":"&amp;$F373),INDIRECT($F$1&amp;dbP!$D$2&amp;":"&amp;dbP!$D$2),"&gt;="&amp;AF$6,INDIRECT($F$1&amp;dbP!$D$2&amp;":"&amp;dbP!$D$2),"&lt;="&amp;AF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G373" s="1">
        <f ca="1">SUMIFS(INDIRECT($F$1&amp;$F373&amp;":"&amp;$F373),INDIRECT($F$1&amp;dbP!$D$2&amp;":"&amp;dbP!$D$2),"&gt;="&amp;AG$6,INDIRECT($F$1&amp;dbP!$D$2&amp;":"&amp;dbP!$D$2),"&lt;="&amp;AG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H373" s="1">
        <f ca="1">SUMIFS(INDIRECT($F$1&amp;$F373&amp;":"&amp;$F373),INDIRECT($F$1&amp;dbP!$D$2&amp;":"&amp;dbP!$D$2),"&gt;="&amp;AH$6,INDIRECT($F$1&amp;dbP!$D$2&amp;":"&amp;dbP!$D$2),"&lt;="&amp;AH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I373" s="1">
        <f ca="1">SUMIFS(INDIRECT($F$1&amp;$F373&amp;":"&amp;$F373),INDIRECT($F$1&amp;dbP!$D$2&amp;":"&amp;dbP!$D$2),"&gt;="&amp;AI$6,INDIRECT($F$1&amp;dbP!$D$2&amp;":"&amp;dbP!$D$2),"&lt;="&amp;AI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J373" s="1">
        <f ca="1">SUMIFS(INDIRECT($F$1&amp;$F373&amp;":"&amp;$F373),INDIRECT($F$1&amp;dbP!$D$2&amp;":"&amp;dbP!$D$2),"&gt;="&amp;AJ$6,INDIRECT($F$1&amp;dbP!$D$2&amp;":"&amp;dbP!$D$2),"&lt;="&amp;AJ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K373" s="1">
        <f ca="1">SUMIFS(INDIRECT($F$1&amp;$F373&amp;":"&amp;$F373),INDIRECT($F$1&amp;dbP!$D$2&amp;":"&amp;dbP!$D$2),"&gt;="&amp;AK$6,INDIRECT($F$1&amp;dbP!$D$2&amp;":"&amp;dbP!$D$2),"&lt;="&amp;AK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L373" s="1">
        <f ca="1">SUMIFS(INDIRECT($F$1&amp;$F373&amp;":"&amp;$F373),INDIRECT($F$1&amp;dbP!$D$2&amp;":"&amp;dbP!$D$2),"&gt;="&amp;AL$6,INDIRECT($F$1&amp;dbP!$D$2&amp;":"&amp;dbP!$D$2),"&lt;="&amp;AL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M373" s="1">
        <f ca="1">SUMIFS(INDIRECT($F$1&amp;$F373&amp;":"&amp;$F373),INDIRECT($F$1&amp;dbP!$D$2&amp;":"&amp;dbP!$D$2),"&gt;="&amp;AM$6,INDIRECT($F$1&amp;dbP!$D$2&amp;":"&amp;dbP!$D$2),"&lt;="&amp;AM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N373" s="1">
        <f ca="1">SUMIFS(INDIRECT($F$1&amp;$F373&amp;":"&amp;$F373),INDIRECT($F$1&amp;dbP!$D$2&amp;":"&amp;dbP!$D$2),"&gt;="&amp;AN$6,INDIRECT($F$1&amp;dbP!$D$2&amp;":"&amp;dbP!$D$2),"&lt;="&amp;AN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O373" s="1">
        <f ca="1">SUMIFS(INDIRECT($F$1&amp;$F373&amp;":"&amp;$F373),INDIRECT($F$1&amp;dbP!$D$2&amp;":"&amp;dbP!$D$2),"&gt;="&amp;AO$6,INDIRECT($F$1&amp;dbP!$D$2&amp;":"&amp;dbP!$D$2),"&lt;="&amp;AO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P373" s="1">
        <f ca="1">SUMIFS(INDIRECT($F$1&amp;$F373&amp;":"&amp;$F373),INDIRECT($F$1&amp;dbP!$D$2&amp;":"&amp;dbP!$D$2),"&gt;="&amp;AP$6,INDIRECT($F$1&amp;dbP!$D$2&amp;":"&amp;dbP!$D$2),"&lt;="&amp;AP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Q373" s="1">
        <f ca="1">SUMIFS(INDIRECT($F$1&amp;$F373&amp;":"&amp;$F373),INDIRECT($F$1&amp;dbP!$D$2&amp;":"&amp;dbP!$D$2),"&gt;="&amp;AQ$6,INDIRECT($F$1&amp;dbP!$D$2&amp;":"&amp;dbP!$D$2),"&lt;="&amp;AQ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R373" s="1">
        <f ca="1">SUMIFS(INDIRECT($F$1&amp;$F373&amp;":"&amp;$F373),INDIRECT($F$1&amp;dbP!$D$2&amp;":"&amp;dbP!$D$2),"&gt;="&amp;AR$6,INDIRECT($F$1&amp;dbP!$D$2&amp;":"&amp;dbP!$D$2),"&lt;="&amp;AR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S373" s="1">
        <f ca="1">SUMIFS(INDIRECT($F$1&amp;$F373&amp;":"&amp;$F373),INDIRECT($F$1&amp;dbP!$D$2&amp;":"&amp;dbP!$D$2),"&gt;="&amp;AS$6,INDIRECT($F$1&amp;dbP!$D$2&amp;":"&amp;dbP!$D$2),"&lt;="&amp;AS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T373" s="1">
        <f ca="1">SUMIFS(INDIRECT($F$1&amp;$F373&amp;":"&amp;$F373),INDIRECT($F$1&amp;dbP!$D$2&amp;":"&amp;dbP!$D$2),"&gt;="&amp;AT$6,INDIRECT($F$1&amp;dbP!$D$2&amp;":"&amp;dbP!$D$2),"&lt;="&amp;AT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U373" s="1">
        <f ca="1">SUMIFS(INDIRECT($F$1&amp;$F373&amp;":"&amp;$F373),INDIRECT($F$1&amp;dbP!$D$2&amp;":"&amp;dbP!$D$2),"&gt;="&amp;AU$6,INDIRECT($F$1&amp;dbP!$D$2&amp;":"&amp;dbP!$D$2),"&lt;="&amp;AU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V373" s="1">
        <f ca="1">SUMIFS(INDIRECT($F$1&amp;$F373&amp;":"&amp;$F373),INDIRECT($F$1&amp;dbP!$D$2&amp;":"&amp;dbP!$D$2),"&gt;="&amp;AV$6,INDIRECT($F$1&amp;dbP!$D$2&amp;":"&amp;dbP!$D$2),"&lt;="&amp;AV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W373" s="1">
        <f ca="1">SUMIFS(INDIRECT($F$1&amp;$F373&amp;":"&amp;$F373),INDIRECT($F$1&amp;dbP!$D$2&amp;":"&amp;dbP!$D$2),"&gt;="&amp;AW$6,INDIRECT($F$1&amp;dbP!$D$2&amp;":"&amp;dbP!$D$2),"&lt;="&amp;AW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X373" s="1">
        <f ca="1">SUMIFS(INDIRECT($F$1&amp;$F373&amp;":"&amp;$F373),INDIRECT($F$1&amp;dbP!$D$2&amp;":"&amp;dbP!$D$2),"&gt;="&amp;AX$6,INDIRECT($F$1&amp;dbP!$D$2&amp;":"&amp;dbP!$D$2),"&lt;="&amp;AX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Y373" s="1">
        <f ca="1">SUMIFS(INDIRECT($F$1&amp;$F373&amp;":"&amp;$F373),INDIRECT($F$1&amp;dbP!$D$2&amp;":"&amp;dbP!$D$2),"&gt;="&amp;AY$6,INDIRECT($F$1&amp;dbP!$D$2&amp;":"&amp;dbP!$D$2),"&lt;="&amp;AY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Z373" s="1">
        <f ca="1">SUMIFS(INDIRECT($F$1&amp;$F373&amp;":"&amp;$F373),INDIRECT($F$1&amp;dbP!$D$2&amp;":"&amp;dbP!$D$2),"&gt;="&amp;AZ$6,INDIRECT($F$1&amp;dbP!$D$2&amp;":"&amp;dbP!$D$2),"&lt;="&amp;AZ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A373" s="1">
        <f ca="1">SUMIFS(INDIRECT($F$1&amp;$F373&amp;":"&amp;$F373),INDIRECT($F$1&amp;dbP!$D$2&amp;":"&amp;dbP!$D$2),"&gt;="&amp;BA$6,INDIRECT($F$1&amp;dbP!$D$2&amp;":"&amp;dbP!$D$2),"&lt;="&amp;BA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B373" s="1">
        <f ca="1">SUMIFS(INDIRECT($F$1&amp;$F373&amp;":"&amp;$F373),INDIRECT($F$1&amp;dbP!$D$2&amp;":"&amp;dbP!$D$2),"&gt;="&amp;BB$6,INDIRECT($F$1&amp;dbP!$D$2&amp;":"&amp;dbP!$D$2),"&lt;="&amp;BB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C373" s="1">
        <f ca="1">SUMIFS(INDIRECT($F$1&amp;$F373&amp;":"&amp;$F373),INDIRECT($F$1&amp;dbP!$D$2&amp;":"&amp;dbP!$D$2),"&gt;="&amp;BC$6,INDIRECT($F$1&amp;dbP!$D$2&amp;":"&amp;dbP!$D$2),"&lt;="&amp;BC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D373" s="1">
        <f ca="1">SUMIFS(INDIRECT($F$1&amp;$F373&amp;":"&amp;$F373),INDIRECT($F$1&amp;dbP!$D$2&amp;":"&amp;dbP!$D$2),"&gt;="&amp;BD$6,INDIRECT($F$1&amp;dbP!$D$2&amp;":"&amp;dbP!$D$2),"&lt;="&amp;BD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E373" s="1">
        <f ca="1">SUMIFS(INDIRECT($F$1&amp;$F373&amp;":"&amp;$F373),INDIRECT($F$1&amp;dbP!$D$2&amp;":"&amp;dbP!$D$2),"&gt;="&amp;BE$6,INDIRECT($F$1&amp;dbP!$D$2&amp;":"&amp;dbP!$D$2),"&lt;="&amp;BE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</row>
    <row r="374" spans="2:57" x14ac:dyDescent="0.3">
      <c r="B374" s="1">
        <f>MAX(B$218:B373)+1</f>
        <v>157</v>
      </c>
      <c r="D374" s="1" t="str">
        <f ca="1">INDIRECT($B$1&amp;Items!T$2&amp;$B374)</f>
        <v>CF(-)</v>
      </c>
      <c r="F374" s="1" t="str">
        <f ca="1">INDIRECT($B$1&amp;Items!P$2&amp;$B374)</f>
        <v>AA</v>
      </c>
      <c r="H374" s="13" t="str">
        <f ca="1">INDIRECT($B$1&amp;Items!M$2&amp;$B374)</f>
        <v>Оплата капзатрат</v>
      </c>
      <c r="I374" s="13" t="str">
        <f ca="1">IF(INDIRECT($B$1&amp;Items!N$2&amp;$B374)="",H374,INDIRECT($B$1&amp;Items!N$2&amp;$B374))</f>
        <v>Основные средства - тип - 1</v>
      </c>
      <c r="J374" s="1" t="str">
        <f ca="1">IF(INDIRECT($B$1&amp;Items!O$2&amp;$B374)="",IF(H374&lt;&gt;I374,"  "&amp;I374,I374),"    "&amp;INDIRECT($B$1&amp;Items!O$2&amp;$B374))</f>
        <v xml:space="preserve">    Капзатраты - тип - 1 - 9</v>
      </c>
      <c r="S374" s="1">
        <f ca="1">SUM($U374:INDIRECT(ADDRESS(ROW(),SUMIFS($1:$1,$5:$5,MAX($5:$5)))))</f>
        <v>1354320</v>
      </c>
      <c r="V374" s="1">
        <f ca="1">SUMIFS(INDIRECT($F$1&amp;$F374&amp;":"&amp;$F374),INDIRECT($F$1&amp;dbP!$D$2&amp;":"&amp;dbP!$D$2),"&gt;="&amp;V$6,INDIRECT($F$1&amp;dbP!$D$2&amp;":"&amp;dbP!$D$2),"&lt;="&amp;V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W374" s="1">
        <f ca="1">SUMIFS(INDIRECT($F$1&amp;$F374&amp;":"&amp;$F374),INDIRECT($F$1&amp;dbP!$D$2&amp;":"&amp;dbP!$D$2),"&gt;="&amp;W$6,INDIRECT($F$1&amp;dbP!$D$2&amp;":"&amp;dbP!$D$2),"&lt;="&amp;W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1354320</v>
      </c>
      <c r="X374" s="1">
        <f ca="1">SUMIFS(INDIRECT($F$1&amp;$F374&amp;":"&amp;$F374),INDIRECT($F$1&amp;dbP!$D$2&amp;":"&amp;dbP!$D$2),"&gt;="&amp;X$6,INDIRECT($F$1&amp;dbP!$D$2&amp;":"&amp;dbP!$D$2),"&lt;="&amp;X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Y374" s="1">
        <f ca="1">SUMIFS(INDIRECT($F$1&amp;$F374&amp;":"&amp;$F374),INDIRECT($F$1&amp;dbP!$D$2&amp;":"&amp;dbP!$D$2),"&gt;="&amp;Y$6,INDIRECT($F$1&amp;dbP!$D$2&amp;":"&amp;dbP!$D$2),"&lt;="&amp;Y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Z374" s="1">
        <f ca="1">SUMIFS(INDIRECT($F$1&amp;$F374&amp;":"&amp;$F374),INDIRECT($F$1&amp;dbP!$D$2&amp;":"&amp;dbP!$D$2),"&gt;="&amp;Z$6,INDIRECT($F$1&amp;dbP!$D$2&amp;":"&amp;dbP!$D$2),"&lt;="&amp;Z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A374" s="1">
        <f ca="1">SUMIFS(INDIRECT($F$1&amp;$F374&amp;":"&amp;$F374),INDIRECT($F$1&amp;dbP!$D$2&amp;":"&amp;dbP!$D$2),"&gt;="&amp;AA$6,INDIRECT($F$1&amp;dbP!$D$2&amp;":"&amp;dbP!$D$2),"&lt;="&amp;AA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B374" s="1">
        <f ca="1">SUMIFS(INDIRECT($F$1&amp;$F374&amp;":"&amp;$F374),INDIRECT($F$1&amp;dbP!$D$2&amp;":"&amp;dbP!$D$2),"&gt;="&amp;AB$6,INDIRECT($F$1&amp;dbP!$D$2&amp;":"&amp;dbP!$D$2),"&lt;="&amp;AB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C374" s="1">
        <f ca="1">SUMIFS(INDIRECT($F$1&amp;$F374&amp;":"&amp;$F374),INDIRECT($F$1&amp;dbP!$D$2&amp;":"&amp;dbP!$D$2),"&gt;="&amp;AC$6,INDIRECT($F$1&amp;dbP!$D$2&amp;":"&amp;dbP!$D$2),"&lt;="&amp;AC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D374" s="1">
        <f ca="1">SUMIFS(INDIRECT($F$1&amp;$F374&amp;":"&amp;$F374),INDIRECT($F$1&amp;dbP!$D$2&amp;":"&amp;dbP!$D$2),"&gt;="&amp;AD$6,INDIRECT($F$1&amp;dbP!$D$2&amp;":"&amp;dbP!$D$2),"&lt;="&amp;AD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E374" s="1">
        <f ca="1">SUMIFS(INDIRECT($F$1&amp;$F374&amp;":"&amp;$F374),INDIRECT($F$1&amp;dbP!$D$2&amp;":"&amp;dbP!$D$2),"&gt;="&amp;AE$6,INDIRECT($F$1&amp;dbP!$D$2&amp;":"&amp;dbP!$D$2),"&lt;="&amp;AE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F374" s="1">
        <f ca="1">SUMIFS(INDIRECT($F$1&amp;$F374&amp;":"&amp;$F374),INDIRECT($F$1&amp;dbP!$D$2&amp;":"&amp;dbP!$D$2),"&gt;="&amp;AF$6,INDIRECT($F$1&amp;dbP!$D$2&amp;":"&amp;dbP!$D$2),"&lt;="&amp;AF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G374" s="1">
        <f ca="1">SUMIFS(INDIRECT($F$1&amp;$F374&amp;":"&amp;$F374),INDIRECT($F$1&amp;dbP!$D$2&amp;":"&amp;dbP!$D$2),"&gt;="&amp;AG$6,INDIRECT($F$1&amp;dbP!$D$2&amp;":"&amp;dbP!$D$2),"&lt;="&amp;AG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H374" s="1">
        <f ca="1">SUMIFS(INDIRECT($F$1&amp;$F374&amp;":"&amp;$F374),INDIRECT($F$1&amp;dbP!$D$2&amp;":"&amp;dbP!$D$2),"&gt;="&amp;AH$6,INDIRECT($F$1&amp;dbP!$D$2&amp;":"&amp;dbP!$D$2),"&lt;="&amp;AH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I374" s="1">
        <f ca="1">SUMIFS(INDIRECT($F$1&amp;$F374&amp;":"&amp;$F374),INDIRECT($F$1&amp;dbP!$D$2&amp;":"&amp;dbP!$D$2),"&gt;="&amp;AI$6,INDIRECT($F$1&amp;dbP!$D$2&amp;":"&amp;dbP!$D$2),"&lt;="&amp;AI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J374" s="1">
        <f ca="1">SUMIFS(INDIRECT($F$1&amp;$F374&amp;":"&amp;$F374),INDIRECT($F$1&amp;dbP!$D$2&amp;":"&amp;dbP!$D$2),"&gt;="&amp;AJ$6,INDIRECT($F$1&amp;dbP!$D$2&amp;":"&amp;dbP!$D$2),"&lt;="&amp;AJ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K374" s="1">
        <f ca="1">SUMIFS(INDIRECT($F$1&amp;$F374&amp;":"&amp;$F374),INDIRECT($F$1&amp;dbP!$D$2&amp;":"&amp;dbP!$D$2),"&gt;="&amp;AK$6,INDIRECT($F$1&amp;dbP!$D$2&amp;":"&amp;dbP!$D$2),"&lt;="&amp;AK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L374" s="1">
        <f ca="1">SUMIFS(INDIRECT($F$1&amp;$F374&amp;":"&amp;$F374),INDIRECT($F$1&amp;dbP!$D$2&amp;":"&amp;dbP!$D$2),"&gt;="&amp;AL$6,INDIRECT($F$1&amp;dbP!$D$2&amp;":"&amp;dbP!$D$2),"&lt;="&amp;AL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M374" s="1">
        <f ca="1">SUMIFS(INDIRECT($F$1&amp;$F374&amp;":"&amp;$F374),INDIRECT($F$1&amp;dbP!$D$2&amp;":"&amp;dbP!$D$2),"&gt;="&amp;AM$6,INDIRECT($F$1&amp;dbP!$D$2&amp;":"&amp;dbP!$D$2),"&lt;="&amp;AM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N374" s="1">
        <f ca="1">SUMIFS(INDIRECT($F$1&amp;$F374&amp;":"&amp;$F374),INDIRECT($F$1&amp;dbP!$D$2&amp;":"&amp;dbP!$D$2),"&gt;="&amp;AN$6,INDIRECT($F$1&amp;dbP!$D$2&amp;":"&amp;dbP!$D$2),"&lt;="&amp;AN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O374" s="1">
        <f ca="1">SUMIFS(INDIRECT($F$1&amp;$F374&amp;":"&amp;$F374),INDIRECT($F$1&amp;dbP!$D$2&amp;":"&amp;dbP!$D$2),"&gt;="&amp;AO$6,INDIRECT($F$1&amp;dbP!$D$2&amp;":"&amp;dbP!$D$2),"&lt;="&amp;AO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P374" s="1">
        <f ca="1">SUMIFS(INDIRECT($F$1&amp;$F374&amp;":"&amp;$F374),INDIRECT($F$1&amp;dbP!$D$2&amp;":"&amp;dbP!$D$2),"&gt;="&amp;AP$6,INDIRECT($F$1&amp;dbP!$D$2&amp;":"&amp;dbP!$D$2),"&lt;="&amp;AP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Q374" s="1">
        <f ca="1">SUMIFS(INDIRECT($F$1&amp;$F374&amp;":"&amp;$F374),INDIRECT($F$1&amp;dbP!$D$2&amp;":"&amp;dbP!$D$2),"&gt;="&amp;AQ$6,INDIRECT($F$1&amp;dbP!$D$2&amp;":"&amp;dbP!$D$2),"&lt;="&amp;AQ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R374" s="1">
        <f ca="1">SUMIFS(INDIRECT($F$1&amp;$F374&amp;":"&amp;$F374),INDIRECT($F$1&amp;dbP!$D$2&amp;":"&amp;dbP!$D$2),"&gt;="&amp;AR$6,INDIRECT($F$1&amp;dbP!$D$2&amp;":"&amp;dbP!$D$2),"&lt;="&amp;AR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S374" s="1">
        <f ca="1">SUMIFS(INDIRECT($F$1&amp;$F374&amp;":"&amp;$F374),INDIRECT($F$1&amp;dbP!$D$2&amp;":"&amp;dbP!$D$2),"&gt;="&amp;AS$6,INDIRECT($F$1&amp;dbP!$D$2&amp;":"&amp;dbP!$D$2),"&lt;="&amp;AS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T374" s="1">
        <f ca="1">SUMIFS(INDIRECT($F$1&amp;$F374&amp;":"&amp;$F374),INDIRECT($F$1&amp;dbP!$D$2&amp;":"&amp;dbP!$D$2),"&gt;="&amp;AT$6,INDIRECT($F$1&amp;dbP!$D$2&amp;":"&amp;dbP!$D$2),"&lt;="&amp;AT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U374" s="1">
        <f ca="1">SUMIFS(INDIRECT($F$1&amp;$F374&amp;":"&amp;$F374),INDIRECT($F$1&amp;dbP!$D$2&amp;":"&amp;dbP!$D$2),"&gt;="&amp;AU$6,INDIRECT($F$1&amp;dbP!$D$2&amp;":"&amp;dbP!$D$2),"&lt;="&amp;AU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V374" s="1">
        <f ca="1">SUMIFS(INDIRECT($F$1&amp;$F374&amp;":"&amp;$F374),INDIRECT($F$1&amp;dbP!$D$2&amp;":"&amp;dbP!$D$2),"&gt;="&amp;AV$6,INDIRECT($F$1&amp;dbP!$D$2&amp;":"&amp;dbP!$D$2),"&lt;="&amp;AV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W374" s="1">
        <f ca="1">SUMIFS(INDIRECT($F$1&amp;$F374&amp;":"&amp;$F374),INDIRECT($F$1&amp;dbP!$D$2&amp;":"&amp;dbP!$D$2),"&gt;="&amp;AW$6,INDIRECT($F$1&amp;dbP!$D$2&amp;":"&amp;dbP!$D$2),"&lt;="&amp;AW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X374" s="1">
        <f ca="1">SUMIFS(INDIRECT($F$1&amp;$F374&amp;":"&amp;$F374),INDIRECT($F$1&amp;dbP!$D$2&amp;":"&amp;dbP!$D$2),"&gt;="&amp;AX$6,INDIRECT($F$1&amp;dbP!$D$2&amp;":"&amp;dbP!$D$2),"&lt;="&amp;AX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Y374" s="1">
        <f ca="1">SUMIFS(INDIRECT($F$1&amp;$F374&amp;":"&amp;$F374),INDIRECT($F$1&amp;dbP!$D$2&amp;":"&amp;dbP!$D$2),"&gt;="&amp;AY$6,INDIRECT($F$1&amp;dbP!$D$2&amp;":"&amp;dbP!$D$2),"&lt;="&amp;AY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Z374" s="1">
        <f ca="1">SUMIFS(INDIRECT($F$1&amp;$F374&amp;":"&amp;$F374),INDIRECT($F$1&amp;dbP!$D$2&amp;":"&amp;dbP!$D$2),"&gt;="&amp;AZ$6,INDIRECT($F$1&amp;dbP!$D$2&amp;":"&amp;dbP!$D$2),"&lt;="&amp;AZ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A374" s="1">
        <f ca="1">SUMIFS(INDIRECT($F$1&amp;$F374&amp;":"&amp;$F374),INDIRECT($F$1&amp;dbP!$D$2&amp;":"&amp;dbP!$D$2),"&gt;="&amp;BA$6,INDIRECT($F$1&amp;dbP!$D$2&amp;":"&amp;dbP!$D$2),"&lt;="&amp;BA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B374" s="1">
        <f ca="1">SUMIFS(INDIRECT($F$1&amp;$F374&amp;":"&amp;$F374),INDIRECT($F$1&amp;dbP!$D$2&amp;":"&amp;dbP!$D$2),"&gt;="&amp;BB$6,INDIRECT($F$1&amp;dbP!$D$2&amp;":"&amp;dbP!$D$2),"&lt;="&amp;BB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C374" s="1">
        <f ca="1">SUMIFS(INDIRECT($F$1&amp;$F374&amp;":"&amp;$F374),INDIRECT($F$1&amp;dbP!$D$2&amp;":"&amp;dbP!$D$2),"&gt;="&amp;BC$6,INDIRECT($F$1&amp;dbP!$D$2&amp;":"&amp;dbP!$D$2),"&lt;="&amp;BC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D374" s="1">
        <f ca="1">SUMIFS(INDIRECT($F$1&amp;$F374&amp;":"&amp;$F374),INDIRECT($F$1&amp;dbP!$D$2&amp;":"&amp;dbP!$D$2),"&gt;="&amp;BD$6,INDIRECT($F$1&amp;dbP!$D$2&amp;":"&amp;dbP!$D$2),"&lt;="&amp;BD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E374" s="1">
        <f ca="1">SUMIFS(INDIRECT($F$1&amp;$F374&amp;":"&amp;$F374),INDIRECT($F$1&amp;dbP!$D$2&amp;":"&amp;dbP!$D$2),"&gt;="&amp;BE$6,INDIRECT($F$1&amp;dbP!$D$2&amp;":"&amp;dbP!$D$2),"&lt;="&amp;BE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</row>
    <row r="375" spans="2:57" x14ac:dyDescent="0.3">
      <c r="B375" s="1">
        <f>MAX(B$218:B374)+1</f>
        <v>158</v>
      </c>
      <c r="D375" s="1" t="str">
        <f ca="1">INDIRECT($B$1&amp;Items!T$2&amp;$B375)</f>
        <v>CF(-)</v>
      </c>
      <c r="F375" s="1" t="str">
        <f ca="1">INDIRECT($B$1&amp;Items!P$2&amp;$B375)</f>
        <v>AA</v>
      </c>
      <c r="H375" s="13" t="str">
        <f ca="1">INDIRECT($B$1&amp;Items!M$2&amp;$B375)</f>
        <v>Оплата капзатрат</v>
      </c>
      <c r="I375" s="13" t="str">
        <f ca="1">IF(INDIRECT($B$1&amp;Items!N$2&amp;$B375)="",H375,INDIRECT($B$1&amp;Items!N$2&amp;$B375))</f>
        <v>Основные средства - тип - 1</v>
      </c>
      <c r="J375" s="1" t="str">
        <f ca="1">IF(INDIRECT($B$1&amp;Items!O$2&amp;$B375)="",IF(H375&lt;&gt;I375,"  "&amp;I375,I375),"    "&amp;INDIRECT($B$1&amp;Items!O$2&amp;$B375))</f>
        <v xml:space="preserve">    Капзатраты - тип - 1 - 10</v>
      </c>
      <c r="S375" s="1">
        <f ca="1">SUM($U375:INDIRECT(ADDRESS(ROW(),SUMIFS($1:$1,$5:$5,MAX($5:$5)))))</f>
        <v>2342360.2000000002</v>
      </c>
      <c r="V375" s="1">
        <f ca="1">SUMIFS(INDIRECT($F$1&amp;$F375&amp;":"&amp;$F375),INDIRECT($F$1&amp;dbP!$D$2&amp;":"&amp;dbP!$D$2),"&gt;="&amp;V$6,INDIRECT($F$1&amp;dbP!$D$2&amp;":"&amp;dbP!$D$2),"&lt;="&amp;V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W375" s="1">
        <f ca="1">SUMIFS(INDIRECT($F$1&amp;$F375&amp;":"&amp;$F375),INDIRECT($F$1&amp;dbP!$D$2&amp;":"&amp;dbP!$D$2),"&gt;="&amp;W$6,INDIRECT($F$1&amp;dbP!$D$2&amp;":"&amp;dbP!$D$2),"&lt;="&amp;W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2342360.2000000002</v>
      </c>
      <c r="X375" s="1">
        <f ca="1">SUMIFS(INDIRECT($F$1&amp;$F375&amp;":"&amp;$F375),INDIRECT($F$1&amp;dbP!$D$2&amp;":"&amp;dbP!$D$2),"&gt;="&amp;X$6,INDIRECT($F$1&amp;dbP!$D$2&amp;":"&amp;dbP!$D$2),"&lt;="&amp;X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Y375" s="1">
        <f ca="1">SUMIFS(INDIRECT($F$1&amp;$F375&amp;":"&amp;$F375),INDIRECT($F$1&amp;dbP!$D$2&amp;":"&amp;dbP!$D$2),"&gt;="&amp;Y$6,INDIRECT($F$1&amp;dbP!$D$2&amp;":"&amp;dbP!$D$2),"&lt;="&amp;Y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Z375" s="1">
        <f ca="1">SUMIFS(INDIRECT($F$1&amp;$F375&amp;":"&amp;$F375),INDIRECT($F$1&amp;dbP!$D$2&amp;":"&amp;dbP!$D$2),"&gt;="&amp;Z$6,INDIRECT($F$1&amp;dbP!$D$2&amp;":"&amp;dbP!$D$2),"&lt;="&amp;Z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A375" s="1">
        <f ca="1">SUMIFS(INDIRECT($F$1&amp;$F375&amp;":"&amp;$F375),INDIRECT($F$1&amp;dbP!$D$2&amp;":"&amp;dbP!$D$2),"&gt;="&amp;AA$6,INDIRECT($F$1&amp;dbP!$D$2&amp;":"&amp;dbP!$D$2),"&lt;="&amp;AA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B375" s="1">
        <f ca="1">SUMIFS(INDIRECT($F$1&amp;$F375&amp;":"&amp;$F375),INDIRECT($F$1&amp;dbP!$D$2&amp;":"&amp;dbP!$D$2),"&gt;="&amp;AB$6,INDIRECT($F$1&amp;dbP!$D$2&amp;":"&amp;dbP!$D$2),"&lt;="&amp;AB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C375" s="1">
        <f ca="1">SUMIFS(INDIRECT($F$1&amp;$F375&amp;":"&amp;$F375),INDIRECT($F$1&amp;dbP!$D$2&amp;":"&amp;dbP!$D$2),"&gt;="&amp;AC$6,INDIRECT($F$1&amp;dbP!$D$2&amp;":"&amp;dbP!$D$2),"&lt;="&amp;AC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D375" s="1">
        <f ca="1">SUMIFS(INDIRECT($F$1&amp;$F375&amp;":"&amp;$F375),INDIRECT($F$1&amp;dbP!$D$2&amp;":"&amp;dbP!$D$2),"&gt;="&amp;AD$6,INDIRECT($F$1&amp;dbP!$D$2&amp;":"&amp;dbP!$D$2),"&lt;="&amp;AD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E375" s="1">
        <f ca="1">SUMIFS(INDIRECT($F$1&amp;$F375&amp;":"&amp;$F375),INDIRECT($F$1&amp;dbP!$D$2&amp;":"&amp;dbP!$D$2),"&gt;="&amp;AE$6,INDIRECT($F$1&amp;dbP!$D$2&amp;":"&amp;dbP!$D$2),"&lt;="&amp;AE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F375" s="1">
        <f ca="1">SUMIFS(INDIRECT($F$1&amp;$F375&amp;":"&amp;$F375),INDIRECT($F$1&amp;dbP!$D$2&amp;":"&amp;dbP!$D$2),"&gt;="&amp;AF$6,INDIRECT($F$1&amp;dbP!$D$2&amp;":"&amp;dbP!$D$2),"&lt;="&amp;AF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G375" s="1">
        <f ca="1">SUMIFS(INDIRECT($F$1&amp;$F375&amp;":"&amp;$F375),INDIRECT($F$1&amp;dbP!$D$2&amp;":"&amp;dbP!$D$2),"&gt;="&amp;AG$6,INDIRECT($F$1&amp;dbP!$D$2&amp;":"&amp;dbP!$D$2),"&lt;="&amp;AG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H375" s="1">
        <f ca="1">SUMIFS(INDIRECT($F$1&amp;$F375&amp;":"&amp;$F375),INDIRECT($F$1&amp;dbP!$D$2&amp;":"&amp;dbP!$D$2),"&gt;="&amp;AH$6,INDIRECT($F$1&amp;dbP!$D$2&amp;":"&amp;dbP!$D$2),"&lt;="&amp;AH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I375" s="1">
        <f ca="1">SUMIFS(INDIRECT($F$1&amp;$F375&amp;":"&amp;$F375),INDIRECT($F$1&amp;dbP!$D$2&amp;":"&amp;dbP!$D$2),"&gt;="&amp;AI$6,INDIRECT($F$1&amp;dbP!$D$2&amp;":"&amp;dbP!$D$2),"&lt;="&amp;AI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J375" s="1">
        <f ca="1">SUMIFS(INDIRECT($F$1&amp;$F375&amp;":"&amp;$F375),INDIRECT($F$1&amp;dbP!$D$2&amp;":"&amp;dbP!$D$2),"&gt;="&amp;AJ$6,INDIRECT($F$1&amp;dbP!$D$2&amp;":"&amp;dbP!$D$2),"&lt;="&amp;AJ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K375" s="1">
        <f ca="1">SUMIFS(INDIRECT($F$1&amp;$F375&amp;":"&amp;$F375),INDIRECT($F$1&amp;dbP!$D$2&amp;":"&amp;dbP!$D$2),"&gt;="&amp;AK$6,INDIRECT($F$1&amp;dbP!$D$2&amp;":"&amp;dbP!$D$2),"&lt;="&amp;AK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L375" s="1">
        <f ca="1">SUMIFS(INDIRECT($F$1&amp;$F375&amp;":"&amp;$F375),INDIRECT($F$1&amp;dbP!$D$2&amp;":"&amp;dbP!$D$2),"&gt;="&amp;AL$6,INDIRECT($F$1&amp;dbP!$D$2&amp;":"&amp;dbP!$D$2),"&lt;="&amp;AL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M375" s="1">
        <f ca="1">SUMIFS(INDIRECT($F$1&amp;$F375&amp;":"&amp;$F375),INDIRECT($F$1&amp;dbP!$D$2&amp;":"&amp;dbP!$D$2),"&gt;="&amp;AM$6,INDIRECT($F$1&amp;dbP!$D$2&amp;":"&amp;dbP!$D$2),"&lt;="&amp;AM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N375" s="1">
        <f ca="1">SUMIFS(INDIRECT($F$1&amp;$F375&amp;":"&amp;$F375),INDIRECT($F$1&amp;dbP!$D$2&amp;":"&amp;dbP!$D$2),"&gt;="&amp;AN$6,INDIRECT($F$1&amp;dbP!$D$2&amp;":"&amp;dbP!$D$2),"&lt;="&amp;AN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O375" s="1">
        <f ca="1">SUMIFS(INDIRECT($F$1&amp;$F375&amp;":"&amp;$F375),INDIRECT($F$1&amp;dbP!$D$2&amp;":"&amp;dbP!$D$2),"&gt;="&amp;AO$6,INDIRECT($F$1&amp;dbP!$D$2&amp;":"&amp;dbP!$D$2),"&lt;="&amp;AO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P375" s="1">
        <f ca="1">SUMIFS(INDIRECT($F$1&amp;$F375&amp;":"&amp;$F375),INDIRECT($F$1&amp;dbP!$D$2&amp;":"&amp;dbP!$D$2),"&gt;="&amp;AP$6,INDIRECT($F$1&amp;dbP!$D$2&amp;":"&amp;dbP!$D$2),"&lt;="&amp;AP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Q375" s="1">
        <f ca="1">SUMIFS(INDIRECT($F$1&amp;$F375&amp;":"&amp;$F375),INDIRECT($F$1&amp;dbP!$D$2&amp;":"&amp;dbP!$D$2),"&gt;="&amp;AQ$6,INDIRECT($F$1&amp;dbP!$D$2&amp;":"&amp;dbP!$D$2),"&lt;="&amp;AQ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R375" s="1">
        <f ca="1">SUMIFS(INDIRECT($F$1&amp;$F375&amp;":"&amp;$F375),INDIRECT($F$1&amp;dbP!$D$2&amp;":"&amp;dbP!$D$2),"&gt;="&amp;AR$6,INDIRECT($F$1&amp;dbP!$D$2&amp;":"&amp;dbP!$D$2),"&lt;="&amp;AR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S375" s="1">
        <f ca="1">SUMIFS(INDIRECT($F$1&amp;$F375&amp;":"&amp;$F375),INDIRECT($F$1&amp;dbP!$D$2&amp;":"&amp;dbP!$D$2),"&gt;="&amp;AS$6,INDIRECT($F$1&amp;dbP!$D$2&amp;":"&amp;dbP!$D$2),"&lt;="&amp;AS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T375" s="1">
        <f ca="1">SUMIFS(INDIRECT($F$1&amp;$F375&amp;":"&amp;$F375),INDIRECT($F$1&amp;dbP!$D$2&amp;":"&amp;dbP!$D$2),"&gt;="&amp;AT$6,INDIRECT($F$1&amp;dbP!$D$2&amp;":"&amp;dbP!$D$2),"&lt;="&amp;AT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U375" s="1">
        <f ca="1">SUMIFS(INDIRECT($F$1&amp;$F375&amp;":"&amp;$F375),INDIRECT($F$1&amp;dbP!$D$2&amp;":"&amp;dbP!$D$2),"&gt;="&amp;AU$6,INDIRECT($F$1&amp;dbP!$D$2&amp;":"&amp;dbP!$D$2),"&lt;="&amp;AU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V375" s="1">
        <f ca="1">SUMIFS(INDIRECT($F$1&amp;$F375&amp;":"&amp;$F375),INDIRECT($F$1&amp;dbP!$D$2&amp;":"&amp;dbP!$D$2),"&gt;="&amp;AV$6,INDIRECT($F$1&amp;dbP!$D$2&amp;":"&amp;dbP!$D$2),"&lt;="&amp;AV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W375" s="1">
        <f ca="1">SUMIFS(INDIRECT($F$1&amp;$F375&amp;":"&amp;$F375),INDIRECT($F$1&amp;dbP!$D$2&amp;":"&amp;dbP!$D$2),"&gt;="&amp;AW$6,INDIRECT($F$1&amp;dbP!$D$2&amp;":"&amp;dbP!$D$2),"&lt;="&amp;AW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X375" s="1">
        <f ca="1">SUMIFS(INDIRECT($F$1&amp;$F375&amp;":"&amp;$F375),INDIRECT($F$1&amp;dbP!$D$2&amp;":"&amp;dbP!$D$2),"&gt;="&amp;AX$6,INDIRECT($F$1&amp;dbP!$D$2&amp;":"&amp;dbP!$D$2),"&lt;="&amp;AX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Y375" s="1">
        <f ca="1">SUMIFS(INDIRECT($F$1&amp;$F375&amp;":"&amp;$F375),INDIRECT($F$1&amp;dbP!$D$2&amp;":"&amp;dbP!$D$2),"&gt;="&amp;AY$6,INDIRECT($F$1&amp;dbP!$D$2&amp;":"&amp;dbP!$D$2),"&lt;="&amp;AY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Z375" s="1">
        <f ca="1">SUMIFS(INDIRECT($F$1&amp;$F375&amp;":"&amp;$F375),INDIRECT($F$1&amp;dbP!$D$2&amp;":"&amp;dbP!$D$2),"&gt;="&amp;AZ$6,INDIRECT($F$1&amp;dbP!$D$2&amp;":"&amp;dbP!$D$2),"&lt;="&amp;AZ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A375" s="1">
        <f ca="1">SUMIFS(INDIRECT($F$1&amp;$F375&amp;":"&amp;$F375),INDIRECT($F$1&amp;dbP!$D$2&amp;":"&amp;dbP!$D$2),"&gt;="&amp;BA$6,INDIRECT($F$1&amp;dbP!$D$2&amp;":"&amp;dbP!$D$2),"&lt;="&amp;BA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B375" s="1">
        <f ca="1">SUMIFS(INDIRECT($F$1&amp;$F375&amp;":"&amp;$F375),INDIRECT($F$1&amp;dbP!$D$2&amp;":"&amp;dbP!$D$2),"&gt;="&amp;BB$6,INDIRECT($F$1&amp;dbP!$D$2&amp;":"&amp;dbP!$D$2),"&lt;="&amp;BB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C375" s="1">
        <f ca="1">SUMIFS(INDIRECT($F$1&amp;$F375&amp;":"&amp;$F375),INDIRECT($F$1&amp;dbP!$D$2&amp;":"&amp;dbP!$D$2),"&gt;="&amp;BC$6,INDIRECT($F$1&amp;dbP!$D$2&amp;":"&amp;dbP!$D$2),"&lt;="&amp;BC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D375" s="1">
        <f ca="1">SUMIFS(INDIRECT($F$1&amp;$F375&amp;":"&amp;$F375),INDIRECT($F$1&amp;dbP!$D$2&amp;":"&amp;dbP!$D$2),"&gt;="&amp;BD$6,INDIRECT($F$1&amp;dbP!$D$2&amp;":"&amp;dbP!$D$2),"&lt;="&amp;BD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E375" s="1">
        <f ca="1">SUMIFS(INDIRECT($F$1&amp;$F375&amp;":"&amp;$F375),INDIRECT($F$1&amp;dbP!$D$2&amp;":"&amp;dbP!$D$2),"&gt;="&amp;BE$6,INDIRECT($F$1&amp;dbP!$D$2&amp;":"&amp;dbP!$D$2),"&lt;="&amp;BE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</row>
    <row r="376" spans="2:57" x14ac:dyDescent="0.3">
      <c r="B376" s="1">
        <f>MAX(B$218:B375)+1</f>
        <v>159</v>
      </c>
      <c r="D376" s="1" t="str">
        <f ca="1">INDIRECT($B$1&amp;Items!T$2&amp;$B376)</f>
        <v>CF(-)</v>
      </c>
      <c r="F376" s="1" t="str">
        <f ca="1">INDIRECT($B$1&amp;Items!P$2&amp;$B376)</f>
        <v>AA</v>
      </c>
      <c r="H376" s="13" t="str">
        <f ca="1">INDIRECT($B$1&amp;Items!M$2&amp;$B376)</f>
        <v>Оплата капзатрат</v>
      </c>
      <c r="I376" s="13" t="str">
        <f ca="1">IF(INDIRECT($B$1&amp;Items!N$2&amp;$B376)="",H376,INDIRECT($B$1&amp;Items!N$2&amp;$B376))</f>
        <v>Основные средства - тип - 1</v>
      </c>
      <c r="J376" s="1" t="str">
        <f ca="1">IF(INDIRECT($B$1&amp;Items!O$2&amp;$B376)="",IF(H376&lt;&gt;I376,"  "&amp;I376,I376),"    "&amp;INDIRECT($B$1&amp;Items!O$2&amp;$B376))</f>
        <v xml:space="preserve">    Капзатраты - тип - 1 - 11</v>
      </c>
      <c r="S376" s="1">
        <f ca="1">SUM($U376:INDIRECT(ADDRESS(ROW(),SUMIFS($1:$1,$5:$5,MAX($5:$5)))))</f>
        <v>903632.8125</v>
      </c>
      <c r="V376" s="1">
        <f ca="1">SUMIFS(INDIRECT($F$1&amp;$F376&amp;":"&amp;$F376),INDIRECT($F$1&amp;dbP!$D$2&amp;":"&amp;dbP!$D$2),"&gt;="&amp;V$6,INDIRECT($F$1&amp;dbP!$D$2&amp;":"&amp;dbP!$D$2),"&lt;="&amp;V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W376" s="1">
        <f ca="1">SUMIFS(INDIRECT($F$1&amp;$F376&amp;":"&amp;$F376),INDIRECT($F$1&amp;dbP!$D$2&amp;":"&amp;dbP!$D$2),"&gt;="&amp;W$6,INDIRECT($F$1&amp;dbP!$D$2&amp;":"&amp;dbP!$D$2),"&lt;="&amp;W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903632.8125</v>
      </c>
      <c r="X376" s="1">
        <f ca="1">SUMIFS(INDIRECT($F$1&amp;$F376&amp;":"&amp;$F376),INDIRECT($F$1&amp;dbP!$D$2&amp;":"&amp;dbP!$D$2),"&gt;="&amp;X$6,INDIRECT($F$1&amp;dbP!$D$2&amp;":"&amp;dbP!$D$2),"&lt;="&amp;X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Y376" s="1">
        <f ca="1">SUMIFS(INDIRECT($F$1&amp;$F376&amp;":"&amp;$F376),INDIRECT($F$1&amp;dbP!$D$2&amp;":"&amp;dbP!$D$2),"&gt;="&amp;Y$6,INDIRECT($F$1&amp;dbP!$D$2&amp;":"&amp;dbP!$D$2),"&lt;="&amp;Y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Z376" s="1">
        <f ca="1">SUMIFS(INDIRECT($F$1&amp;$F376&amp;":"&amp;$F376),INDIRECT($F$1&amp;dbP!$D$2&amp;":"&amp;dbP!$D$2),"&gt;="&amp;Z$6,INDIRECT($F$1&amp;dbP!$D$2&amp;":"&amp;dbP!$D$2),"&lt;="&amp;Z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A376" s="1">
        <f ca="1">SUMIFS(INDIRECT($F$1&amp;$F376&amp;":"&amp;$F376),INDIRECT($F$1&amp;dbP!$D$2&amp;":"&amp;dbP!$D$2),"&gt;="&amp;AA$6,INDIRECT($F$1&amp;dbP!$D$2&amp;":"&amp;dbP!$D$2),"&lt;="&amp;AA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B376" s="1">
        <f ca="1">SUMIFS(INDIRECT($F$1&amp;$F376&amp;":"&amp;$F376),INDIRECT($F$1&amp;dbP!$D$2&amp;":"&amp;dbP!$D$2),"&gt;="&amp;AB$6,INDIRECT($F$1&amp;dbP!$D$2&amp;":"&amp;dbP!$D$2),"&lt;="&amp;AB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C376" s="1">
        <f ca="1">SUMIFS(INDIRECT($F$1&amp;$F376&amp;":"&amp;$F376),INDIRECT($F$1&amp;dbP!$D$2&amp;":"&amp;dbP!$D$2),"&gt;="&amp;AC$6,INDIRECT($F$1&amp;dbP!$D$2&amp;":"&amp;dbP!$D$2),"&lt;="&amp;AC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D376" s="1">
        <f ca="1">SUMIFS(INDIRECT($F$1&amp;$F376&amp;":"&amp;$F376),INDIRECT($F$1&amp;dbP!$D$2&amp;":"&amp;dbP!$D$2),"&gt;="&amp;AD$6,INDIRECT($F$1&amp;dbP!$D$2&amp;":"&amp;dbP!$D$2),"&lt;="&amp;AD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E376" s="1">
        <f ca="1">SUMIFS(INDIRECT($F$1&amp;$F376&amp;":"&amp;$F376),INDIRECT($F$1&amp;dbP!$D$2&amp;":"&amp;dbP!$D$2),"&gt;="&amp;AE$6,INDIRECT($F$1&amp;dbP!$D$2&amp;":"&amp;dbP!$D$2),"&lt;="&amp;AE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F376" s="1">
        <f ca="1">SUMIFS(INDIRECT($F$1&amp;$F376&amp;":"&amp;$F376),INDIRECT($F$1&amp;dbP!$D$2&amp;":"&amp;dbP!$D$2),"&gt;="&amp;AF$6,INDIRECT($F$1&amp;dbP!$D$2&amp;":"&amp;dbP!$D$2),"&lt;="&amp;AF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G376" s="1">
        <f ca="1">SUMIFS(INDIRECT($F$1&amp;$F376&amp;":"&amp;$F376),INDIRECT($F$1&amp;dbP!$D$2&amp;":"&amp;dbP!$D$2),"&gt;="&amp;AG$6,INDIRECT($F$1&amp;dbP!$D$2&amp;":"&amp;dbP!$D$2),"&lt;="&amp;AG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H376" s="1">
        <f ca="1">SUMIFS(INDIRECT($F$1&amp;$F376&amp;":"&amp;$F376),INDIRECT($F$1&amp;dbP!$D$2&amp;":"&amp;dbP!$D$2),"&gt;="&amp;AH$6,INDIRECT($F$1&amp;dbP!$D$2&amp;":"&amp;dbP!$D$2),"&lt;="&amp;AH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I376" s="1">
        <f ca="1">SUMIFS(INDIRECT($F$1&amp;$F376&amp;":"&amp;$F376),INDIRECT($F$1&amp;dbP!$D$2&amp;":"&amp;dbP!$D$2),"&gt;="&amp;AI$6,INDIRECT($F$1&amp;dbP!$D$2&amp;":"&amp;dbP!$D$2),"&lt;="&amp;AI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J376" s="1">
        <f ca="1">SUMIFS(INDIRECT($F$1&amp;$F376&amp;":"&amp;$F376),INDIRECT($F$1&amp;dbP!$D$2&amp;":"&amp;dbP!$D$2),"&gt;="&amp;AJ$6,INDIRECT($F$1&amp;dbP!$D$2&amp;":"&amp;dbP!$D$2),"&lt;="&amp;AJ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K376" s="1">
        <f ca="1">SUMIFS(INDIRECT($F$1&amp;$F376&amp;":"&amp;$F376),INDIRECT($F$1&amp;dbP!$D$2&amp;":"&amp;dbP!$D$2),"&gt;="&amp;AK$6,INDIRECT($F$1&amp;dbP!$D$2&amp;":"&amp;dbP!$D$2),"&lt;="&amp;AK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L376" s="1">
        <f ca="1">SUMIFS(INDIRECT($F$1&amp;$F376&amp;":"&amp;$F376),INDIRECT($F$1&amp;dbP!$D$2&amp;":"&amp;dbP!$D$2),"&gt;="&amp;AL$6,INDIRECT($F$1&amp;dbP!$D$2&amp;":"&amp;dbP!$D$2),"&lt;="&amp;AL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M376" s="1">
        <f ca="1">SUMIFS(INDIRECT($F$1&amp;$F376&amp;":"&amp;$F376),INDIRECT($F$1&amp;dbP!$D$2&amp;":"&amp;dbP!$D$2),"&gt;="&amp;AM$6,INDIRECT($F$1&amp;dbP!$D$2&amp;":"&amp;dbP!$D$2),"&lt;="&amp;AM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N376" s="1">
        <f ca="1">SUMIFS(INDIRECT($F$1&amp;$F376&amp;":"&amp;$F376),INDIRECT($F$1&amp;dbP!$D$2&amp;":"&amp;dbP!$D$2),"&gt;="&amp;AN$6,INDIRECT($F$1&amp;dbP!$D$2&amp;":"&amp;dbP!$D$2),"&lt;="&amp;AN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O376" s="1">
        <f ca="1">SUMIFS(INDIRECT($F$1&amp;$F376&amp;":"&amp;$F376),INDIRECT($F$1&amp;dbP!$D$2&amp;":"&amp;dbP!$D$2),"&gt;="&amp;AO$6,INDIRECT($F$1&amp;dbP!$D$2&amp;":"&amp;dbP!$D$2),"&lt;="&amp;AO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P376" s="1">
        <f ca="1">SUMIFS(INDIRECT($F$1&amp;$F376&amp;":"&amp;$F376),INDIRECT($F$1&amp;dbP!$D$2&amp;":"&amp;dbP!$D$2),"&gt;="&amp;AP$6,INDIRECT($F$1&amp;dbP!$D$2&amp;":"&amp;dbP!$D$2),"&lt;="&amp;AP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Q376" s="1">
        <f ca="1">SUMIFS(INDIRECT($F$1&amp;$F376&amp;":"&amp;$F376),INDIRECT($F$1&amp;dbP!$D$2&amp;":"&amp;dbP!$D$2),"&gt;="&amp;AQ$6,INDIRECT($F$1&amp;dbP!$D$2&amp;":"&amp;dbP!$D$2),"&lt;="&amp;AQ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R376" s="1">
        <f ca="1">SUMIFS(INDIRECT($F$1&amp;$F376&amp;":"&amp;$F376),INDIRECT($F$1&amp;dbP!$D$2&amp;":"&amp;dbP!$D$2),"&gt;="&amp;AR$6,INDIRECT($F$1&amp;dbP!$D$2&amp;":"&amp;dbP!$D$2),"&lt;="&amp;AR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S376" s="1">
        <f ca="1">SUMIFS(INDIRECT($F$1&amp;$F376&amp;":"&amp;$F376),INDIRECT($F$1&amp;dbP!$D$2&amp;":"&amp;dbP!$D$2),"&gt;="&amp;AS$6,INDIRECT($F$1&amp;dbP!$D$2&amp;":"&amp;dbP!$D$2),"&lt;="&amp;AS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T376" s="1">
        <f ca="1">SUMIFS(INDIRECT($F$1&amp;$F376&amp;":"&amp;$F376),INDIRECT($F$1&amp;dbP!$D$2&amp;":"&amp;dbP!$D$2),"&gt;="&amp;AT$6,INDIRECT($F$1&amp;dbP!$D$2&amp;":"&amp;dbP!$D$2),"&lt;="&amp;AT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U376" s="1">
        <f ca="1">SUMIFS(INDIRECT($F$1&amp;$F376&amp;":"&amp;$F376),INDIRECT($F$1&amp;dbP!$D$2&amp;":"&amp;dbP!$D$2),"&gt;="&amp;AU$6,INDIRECT($F$1&amp;dbP!$D$2&amp;":"&amp;dbP!$D$2),"&lt;="&amp;AU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V376" s="1">
        <f ca="1">SUMIFS(INDIRECT($F$1&amp;$F376&amp;":"&amp;$F376),INDIRECT($F$1&amp;dbP!$D$2&amp;":"&amp;dbP!$D$2),"&gt;="&amp;AV$6,INDIRECT($F$1&amp;dbP!$D$2&amp;":"&amp;dbP!$D$2),"&lt;="&amp;AV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W376" s="1">
        <f ca="1">SUMIFS(INDIRECT($F$1&amp;$F376&amp;":"&amp;$F376),INDIRECT($F$1&amp;dbP!$D$2&amp;":"&amp;dbP!$D$2),"&gt;="&amp;AW$6,INDIRECT($F$1&amp;dbP!$D$2&amp;":"&amp;dbP!$D$2),"&lt;="&amp;AW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X376" s="1">
        <f ca="1">SUMIFS(INDIRECT($F$1&amp;$F376&amp;":"&amp;$F376),INDIRECT($F$1&amp;dbP!$D$2&amp;":"&amp;dbP!$D$2),"&gt;="&amp;AX$6,INDIRECT($F$1&amp;dbP!$D$2&amp;":"&amp;dbP!$D$2),"&lt;="&amp;AX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Y376" s="1">
        <f ca="1">SUMIFS(INDIRECT($F$1&amp;$F376&amp;":"&amp;$F376),INDIRECT($F$1&amp;dbP!$D$2&amp;":"&amp;dbP!$D$2),"&gt;="&amp;AY$6,INDIRECT($F$1&amp;dbP!$D$2&amp;":"&amp;dbP!$D$2),"&lt;="&amp;AY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Z376" s="1">
        <f ca="1">SUMIFS(INDIRECT($F$1&amp;$F376&amp;":"&amp;$F376),INDIRECT($F$1&amp;dbP!$D$2&amp;":"&amp;dbP!$D$2),"&gt;="&amp;AZ$6,INDIRECT($F$1&amp;dbP!$D$2&amp;":"&amp;dbP!$D$2),"&lt;="&amp;AZ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A376" s="1">
        <f ca="1">SUMIFS(INDIRECT($F$1&amp;$F376&amp;":"&amp;$F376),INDIRECT($F$1&amp;dbP!$D$2&amp;":"&amp;dbP!$D$2),"&gt;="&amp;BA$6,INDIRECT($F$1&amp;dbP!$D$2&amp;":"&amp;dbP!$D$2),"&lt;="&amp;BA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B376" s="1">
        <f ca="1">SUMIFS(INDIRECT($F$1&amp;$F376&amp;":"&amp;$F376),INDIRECT($F$1&amp;dbP!$D$2&amp;":"&amp;dbP!$D$2),"&gt;="&amp;BB$6,INDIRECT($F$1&amp;dbP!$D$2&amp;":"&amp;dbP!$D$2),"&lt;="&amp;BB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C376" s="1">
        <f ca="1">SUMIFS(INDIRECT($F$1&amp;$F376&amp;":"&amp;$F376),INDIRECT($F$1&amp;dbP!$D$2&amp;":"&amp;dbP!$D$2),"&gt;="&amp;BC$6,INDIRECT($F$1&amp;dbP!$D$2&amp;":"&amp;dbP!$D$2),"&lt;="&amp;BC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D376" s="1">
        <f ca="1">SUMIFS(INDIRECT($F$1&amp;$F376&amp;":"&amp;$F376),INDIRECT($F$1&amp;dbP!$D$2&amp;":"&amp;dbP!$D$2),"&gt;="&amp;BD$6,INDIRECT($F$1&amp;dbP!$D$2&amp;":"&amp;dbP!$D$2),"&lt;="&amp;BD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E376" s="1">
        <f ca="1">SUMIFS(INDIRECT($F$1&amp;$F376&amp;":"&amp;$F376),INDIRECT($F$1&amp;dbP!$D$2&amp;":"&amp;dbP!$D$2),"&gt;="&amp;BE$6,INDIRECT($F$1&amp;dbP!$D$2&amp;":"&amp;dbP!$D$2),"&lt;="&amp;BE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</row>
    <row r="377" spans="2:57" x14ac:dyDescent="0.3">
      <c r="B377" s="1">
        <f>MAX(B$218:B376)+1</f>
        <v>160</v>
      </c>
      <c r="D377" s="1">
        <f ca="1">INDIRECT($B$1&amp;Items!T$2&amp;$B377)</f>
        <v>0</v>
      </c>
      <c r="F377" s="1" t="str">
        <f ca="1">INDIRECT($B$1&amp;Items!P$2&amp;$B377)</f>
        <v>AA</v>
      </c>
      <c r="H377" s="13" t="str">
        <f ca="1">INDIRECT($B$1&amp;Items!M$2&amp;$B377)</f>
        <v>Оплата капзатрат</v>
      </c>
      <c r="I377" s="13" t="str">
        <f ca="1">IF(INDIRECT($B$1&amp;Items!N$2&amp;$B377)="",H377,INDIRECT($B$1&amp;Items!N$2&amp;$B377))</f>
        <v>Основные средства - тип - 2</v>
      </c>
      <c r="J377" s="1" t="str">
        <f ca="1">IF(INDIRECT($B$1&amp;Items!O$2&amp;$B377)="",IF(H377&lt;&gt;I377,"  "&amp;I377,I377),"    "&amp;INDIRECT($B$1&amp;Items!O$2&amp;$B377))</f>
        <v xml:space="preserve">  Основные средства - тип - 2</v>
      </c>
      <c r="S377" s="1">
        <f ca="1">SUM($U377:INDIRECT(ADDRESS(ROW(),SUMIFS($1:$1,$5:$5,MAX($5:$5)))))</f>
        <v>12156986.775592251</v>
      </c>
      <c r="V377" s="1">
        <f ca="1">SUMIFS(INDIRECT($F$1&amp;$F377&amp;":"&amp;$F377),INDIRECT($F$1&amp;dbP!$D$2&amp;":"&amp;dbP!$D$2),"&gt;="&amp;V$6,INDIRECT($F$1&amp;dbP!$D$2&amp;":"&amp;dbP!$D$2),"&lt;="&amp;V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W377" s="1">
        <f ca="1">SUMIFS(INDIRECT($F$1&amp;$F377&amp;":"&amp;$F377),INDIRECT($F$1&amp;dbP!$D$2&amp;":"&amp;dbP!$D$2),"&gt;="&amp;W$6,INDIRECT($F$1&amp;dbP!$D$2&amp;":"&amp;dbP!$D$2),"&lt;="&amp;W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12156986.775592251</v>
      </c>
      <c r="X377" s="1">
        <f ca="1">SUMIFS(INDIRECT($F$1&amp;$F377&amp;":"&amp;$F377),INDIRECT($F$1&amp;dbP!$D$2&amp;":"&amp;dbP!$D$2),"&gt;="&amp;X$6,INDIRECT($F$1&amp;dbP!$D$2&amp;":"&amp;dbP!$D$2),"&lt;="&amp;X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Y377" s="1">
        <f ca="1">SUMIFS(INDIRECT($F$1&amp;$F377&amp;":"&amp;$F377),INDIRECT($F$1&amp;dbP!$D$2&amp;":"&amp;dbP!$D$2),"&gt;="&amp;Y$6,INDIRECT($F$1&amp;dbP!$D$2&amp;":"&amp;dbP!$D$2),"&lt;="&amp;Y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Z377" s="1">
        <f ca="1">SUMIFS(INDIRECT($F$1&amp;$F377&amp;":"&amp;$F377),INDIRECT($F$1&amp;dbP!$D$2&amp;":"&amp;dbP!$D$2),"&gt;="&amp;Z$6,INDIRECT($F$1&amp;dbP!$D$2&amp;":"&amp;dbP!$D$2),"&lt;="&amp;Z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A377" s="1">
        <f ca="1">SUMIFS(INDIRECT($F$1&amp;$F377&amp;":"&amp;$F377),INDIRECT($F$1&amp;dbP!$D$2&amp;":"&amp;dbP!$D$2),"&gt;="&amp;AA$6,INDIRECT($F$1&amp;dbP!$D$2&amp;":"&amp;dbP!$D$2),"&lt;="&amp;AA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B377" s="1">
        <f ca="1">SUMIFS(INDIRECT($F$1&amp;$F377&amp;":"&amp;$F377),INDIRECT($F$1&amp;dbP!$D$2&amp;":"&amp;dbP!$D$2),"&gt;="&amp;AB$6,INDIRECT($F$1&amp;dbP!$D$2&amp;":"&amp;dbP!$D$2),"&lt;="&amp;AB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C377" s="1">
        <f ca="1">SUMIFS(INDIRECT($F$1&amp;$F377&amp;":"&amp;$F377),INDIRECT($F$1&amp;dbP!$D$2&amp;":"&amp;dbP!$D$2),"&gt;="&amp;AC$6,INDIRECT($F$1&amp;dbP!$D$2&amp;":"&amp;dbP!$D$2),"&lt;="&amp;AC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D377" s="1">
        <f ca="1">SUMIFS(INDIRECT($F$1&amp;$F377&amp;":"&amp;$F377),INDIRECT($F$1&amp;dbP!$D$2&amp;":"&amp;dbP!$D$2),"&gt;="&amp;AD$6,INDIRECT($F$1&amp;dbP!$D$2&amp;":"&amp;dbP!$D$2),"&lt;="&amp;AD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E377" s="1">
        <f ca="1">SUMIFS(INDIRECT($F$1&amp;$F377&amp;":"&amp;$F377),INDIRECT($F$1&amp;dbP!$D$2&amp;":"&amp;dbP!$D$2),"&gt;="&amp;AE$6,INDIRECT($F$1&amp;dbP!$D$2&amp;":"&amp;dbP!$D$2),"&lt;="&amp;AE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F377" s="1">
        <f ca="1">SUMIFS(INDIRECT($F$1&amp;$F377&amp;":"&amp;$F377),INDIRECT($F$1&amp;dbP!$D$2&amp;":"&amp;dbP!$D$2),"&gt;="&amp;AF$6,INDIRECT($F$1&amp;dbP!$D$2&amp;":"&amp;dbP!$D$2),"&lt;="&amp;AF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G377" s="1">
        <f ca="1">SUMIFS(INDIRECT($F$1&amp;$F377&amp;":"&amp;$F377),INDIRECT($F$1&amp;dbP!$D$2&amp;":"&amp;dbP!$D$2),"&gt;="&amp;AG$6,INDIRECT($F$1&amp;dbP!$D$2&amp;":"&amp;dbP!$D$2),"&lt;="&amp;AG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H377" s="1">
        <f ca="1">SUMIFS(INDIRECT($F$1&amp;$F377&amp;":"&amp;$F377),INDIRECT($F$1&amp;dbP!$D$2&amp;":"&amp;dbP!$D$2),"&gt;="&amp;AH$6,INDIRECT($F$1&amp;dbP!$D$2&amp;":"&amp;dbP!$D$2),"&lt;="&amp;AH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I377" s="1">
        <f ca="1">SUMIFS(INDIRECT($F$1&amp;$F377&amp;":"&amp;$F377),INDIRECT($F$1&amp;dbP!$D$2&amp;":"&amp;dbP!$D$2),"&gt;="&amp;AI$6,INDIRECT($F$1&amp;dbP!$D$2&amp;":"&amp;dbP!$D$2),"&lt;="&amp;AI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J377" s="1">
        <f ca="1">SUMIFS(INDIRECT($F$1&amp;$F377&amp;":"&amp;$F377),INDIRECT($F$1&amp;dbP!$D$2&amp;":"&amp;dbP!$D$2),"&gt;="&amp;AJ$6,INDIRECT($F$1&amp;dbP!$D$2&amp;":"&amp;dbP!$D$2),"&lt;="&amp;AJ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K377" s="1">
        <f ca="1">SUMIFS(INDIRECT($F$1&amp;$F377&amp;":"&amp;$F377),INDIRECT($F$1&amp;dbP!$D$2&amp;":"&amp;dbP!$D$2),"&gt;="&amp;AK$6,INDIRECT($F$1&amp;dbP!$D$2&amp;":"&amp;dbP!$D$2),"&lt;="&amp;AK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L377" s="1">
        <f ca="1">SUMIFS(INDIRECT($F$1&amp;$F377&amp;":"&amp;$F377),INDIRECT($F$1&amp;dbP!$D$2&amp;":"&amp;dbP!$D$2),"&gt;="&amp;AL$6,INDIRECT($F$1&amp;dbP!$D$2&amp;":"&amp;dbP!$D$2),"&lt;="&amp;AL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M377" s="1">
        <f ca="1">SUMIFS(INDIRECT($F$1&amp;$F377&amp;":"&amp;$F377),INDIRECT($F$1&amp;dbP!$D$2&amp;":"&amp;dbP!$D$2),"&gt;="&amp;AM$6,INDIRECT($F$1&amp;dbP!$D$2&amp;":"&amp;dbP!$D$2),"&lt;="&amp;AM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N377" s="1">
        <f ca="1">SUMIFS(INDIRECT($F$1&amp;$F377&amp;":"&amp;$F377),INDIRECT($F$1&amp;dbP!$D$2&amp;":"&amp;dbP!$D$2),"&gt;="&amp;AN$6,INDIRECT($F$1&amp;dbP!$D$2&amp;":"&amp;dbP!$D$2),"&lt;="&amp;AN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O377" s="1">
        <f ca="1">SUMIFS(INDIRECT($F$1&amp;$F377&amp;":"&amp;$F377),INDIRECT($F$1&amp;dbP!$D$2&amp;":"&amp;dbP!$D$2),"&gt;="&amp;AO$6,INDIRECT($F$1&amp;dbP!$D$2&amp;":"&amp;dbP!$D$2),"&lt;="&amp;AO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P377" s="1">
        <f ca="1">SUMIFS(INDIRECT($F$1&amp;$F377&amp;":"&amp;$F377),INDIRECT($F$1&amp;dbP!$D$2&amp;":"&amp;dbP!$D$2),"&gt;="&amp;AP$6,INDIRECT($F$1&amp;dbP!$D$2&amp;":"&amp;dbP!$D$2),"&lt;="&amp;AP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Q377" s="1">
        <f ca="1">SUMIFS(INDIRECT($F$1&amp;$F377&amp;":"&amp;$F377),INDIRECT($F$1&amp;dbP!$D$2&amp;":"&amp;dbP!$D$2),"&gt;="&amp;AQ$6,INDIRECT($F$1&amp;dbP!$D$2&amp;":"&amp;dbP!$D$2),"&lt;="&amp;AQ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R377" s="1">
        <f ca="1">SUMIFS(INDIRECT($F$1&amp;$F377&amp;":"&amp;$F377),INDIRECT($F$1&amp;dbP!$D$2&amp;":"&amp;dbP!$D$2),"&gt;="&amp;AR$6,INDIRECT($F$1&amp;dbP!$D$2&amp;":"&amp;dbP!$D$2),"&lt;="&amp;AR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S377" s="1">
        <f ca="1">SUMIFS(INDIRECT($F$1&amp;$F377&amp;":"&amp;$F377),INDIRECT($F$1&amp;dbP!$D$2&amp;":"&amp;dbP!$D$2),"&gt;="&amp;AS$6,INDIRECT($F$1&amp;dbP!$D$2&amp;":"&amp;dbP!$D$2),"&lt;="&amp;AS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T377" s="1">
        <f ca="1">SUMIFS(INDIRECT($F$1&amp;$F377&amp;":"&amp;$F377),INDIRECT($F$1&amp;dbP!$D$2&amp;":"&amp;dbP!$D$2),"&gt;="&amp;AT$6,INDIRECT($F$1&amp;dbP!$D$2&amp;":"&amp;dbP!$D$2),"&lt;="&amp;AT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U377" s="1">
        <f ca="1">SUMIFS(INDIRECT($F$1&amp;$F377&amp;":"&amp;$F377),INDIRECT($F$1&amp;dbP!$D$2&amp;":"&amp;dbP!$D$2),"&gt;="&amp;AU$6,INDIRECT($F$1&amp;dbP!$D$2&amp;":"&amp;dbP!$D$2),"&lt;="&amp;AU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V377" s="1">
        <f ca="1">SUMIFS(INDIRECT($F$1&amp;$F377&amp;":"&amp;$F377),INDIRECT($F$1&amp;dbP!$D$2&amp;":"&amp;dbP!$D$2),"&gt;="&amp;AV$6,INDIRECT($F$1&amp;dbP!$D$2&amp;":"&amp;dbP!$D$2),"&lt;="&amp;AV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W377" s="1">
        <f ca="1">SUMIFS(INDIRECT($F$1&amp;$F377&amp;":"&amp;$F377),INDIRECT($F$1&amp;dbP!$D$2&amp;":"&amp;dbP!$D$2),"&gt;="&amp;AW$6,INDIRECT($F$1&amp;dbP!$D$2&amp;":"&amp;dbP!$D$2),"&lt;="&amp;AW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X377" s="1">
        <f ca="1">SUMIFS(INDIRECT($F$1&amp;$F377&amp;":"&amp;$F377),INDIRECT($F$1&amp;dbP!$D$2&amp;":"&amp;dbP!$D$2),"&gt;="&amp;AX$6,INDIRECT($F$1&amp;dbP!$D$2&amp;":"&amp;dbP!$D$2),"&lt;="&amp;AX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Y377" s="1">
        <f ca="1">SUMIFS(INDIRECT($F$1&amp;$F377&amp;":"&amp;$F377),INDIRECT($F$1&amp;dbP!$D$2&amp;":"&amp;dbP!$D$2),"&gt;="&amp;AY$6,INDIRECT($F$1&amp;dbP!$D$2&amp;":"&amp;dbP!$D$2),"&lt;="&amp;AY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Z377" s="1">
        <f ca="1">SUMIFS(INDIRECT($F$1&amp;$F377&amp;":"&amp;$F377),INDIRECT($F$1&amp;dbP!$D$2&amp;":"&amp;dbP!$D$2),"&gt;="&amp;AZ$6,INDIRECT($F$1&amp;dbP!$D$2&amp;":"&amp;dbP!$D$2),"&lt;="&amp;AZ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A377" s="1">
        <f ca="1">SUMIFS(INDIRECT($F$1&amp;$F377&amp;":"&amp;$F377),INDIRECT($F$1&amp;dbP!$D$2&amp;":"&amp;dbP!$D$2),"&gt;="&amp;BA$6,INDIRECT($F$1&amp;dbP!$D$2&amp;":"&amp;dbP!$D$2),"&lt;="&amp;BA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B377" s="1">
        <f ca="1">SUMIFS(INDIRECT($F$1&amp;$F377&amp;":"&amp;$F377),INDIRECT($F$1&amp;dbP!$D$2&amp;":"&amp;dbP!$D$2),"&gt;="&amp;BB$6,INDIRECT($F$1&amp;dbP!$D$2&amp;":"&amp;dbP!$D$2),"&lt;="&amp;BB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C377" s="1">
        <f ca="1">SUMIFS(INDIRECT($F$1&amp;$F377&amp;":"&amp;$F377),INDIRECT($F$1&amp;dbP!$D$2&amp;":"&amp;dbP!$D$2),"&gt;="&amp;BC$6,INDIRECT($F$1&amp;dbP!$D$2&amp;":"&amp;dbP!$D$2),"&lt;="&amp;BC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D377" s="1">
        <f ca="1">SUMIFS(INDIRECT($F$1&amp;$F377&amp;":"&amp;$F377),INDIRECT($F$1&amp;dbP!$D$2&amp;":"&amp;dbP!$D$2),"&gt;="&amp;BD$6,INDIRECT($F$1&amp;dbP!$D$2&amp;":"&amp;dbP!$D$2),"&lt;="&amp;BD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E377" s="1">
        <f ca="1">SUMIFS(INDIRECT($F$1&amp;$F377&amp;":"&amp;$F377),INDIRECT($F$1&amp;dbP!$D$2&amp;":"&amp;dbP!$D$2),"&gt;="&amp;BE$6,INDIRECT($F$1&amp;dbP!$D$2&amp;":"&amp;dbP!$D$2),"&lt;="&amp;BE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</row>
    <row r="378" spans="2:57" x14ac:dyDescent="0.3">
      <c r="B378" s="1">
        <f>MAX(B$218:B377)+1</f>
        <v>161</v>
      </c>
      <c r="D378" s="1" t="str">
        <f ca="1">INDIRECT($B$1&amp;Items!T$2&amp;$B378)</f>
        <v>CF(-)</v>
      </c>
      <c r="F378" s="1" t="str">
        <f ca="1">INDIRECT($B$1&amp;Items!P$2&amp;$B378)</f>
        <v>AA</v>
      </c>
      <c r="H378" s="13" t="str">
        <f ca="1">INDIRECT($B$1&amp;Items!M$2&amp;$B378)</f>
        <v>Оплата капзатрат</v>
      </c>
      <c r="I378" s="13" t="str">
        <f ca="1">IF(INDIRECT($B$1&amp;Items!N$2&amp;$B378)="",H378,INDIRECT($B$1&amp;Items!N$2&amp;$B378))</f>
        <v>Основные средства - тип - 2</v>
      </c>
      <c r="J378" s="1" t="str">
        <f ca="1">IF(INDIRECT($B$1&amp;Items!O$2&amp;$B378)="",IF(H378&lt;&gt;I378,"  "&amp;I378,I378),"    "&amp;INDIRECT($B$1&amp;Items!O$2&amp;$B378))</f>
        <v xml:space="preserve">    Капзатраты - тип - 2 - 1</v>
      </c>
      <c r="S378" s="1">
        <f ca="1">SUM($U378:INDIRECT(ADDRESS(ROW(),SUMIFS($1:$1,$5:$5,MAX($5:$5)))))</f>
        <v>1093962.2400000002</v>
      </c>
      <c r="V378" s="1">
        <f ca="1">SUMIFS(INDIRECT($F$1&amp;$F378&amp;":"&amp;$F378),INDIRECT($F$1&amp;dbP!$D$2&amp;":"&amp;dbP!$D$2),"&gt;="&amp;V$6,INDIRECT($F$1&amp;dbP!$D$2&amp;":"&amp;dbP!$D$2),"&lt;="&amp;V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W378" s="1">
        <f ca="1">SUMIFS(INDIRECT($F$1&amp;$F378&amp;":"&amp;$F378),INDIRECT($F$1&amp;dbP!$D$2&amp;":"&amp;dbP!$D$2),"&gt;="&amp;W$6,INDIRECT($F$1&amp;dbP!$D$2&amp;":"&amp;dbP!$D$2),"&lt;="&amp;W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1093962.2400000002</v>
      </c>
      <c r="X378" s="1">
        <f ca="1">SUMIFS(INDIRECT($F$1&amp;$F378&amp;":"&amp;$F378),INDIRECT($F$1&amp;dbP!$D$2&amp;":"&amp;dbP!$D$2),"&gt;="&amp;X$6,INDIRECT($F$1&amp;dbP!$D$2&amp;":"&amp;dbP!$D$2),"&lt;="&amp;X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Y378" s="1">
        <f ca="1">SUMIFS(INDIRECT($F$1&amp;$F378&amp;":"&amp;$F378),INDIRECT($F$1&amp;dbP!$D$2&amp;":"&amp;dbP!$D$2),"&gt;="&amp;Y$6,INDIRECT($F$1&amp;dbP!$D$2&amp;":"&amp;dbP!$D$2),"&lt;="&amp;Y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Z378" s="1">
        <f ca="1">SUMIFS(INDIRECT($F$1&amp;$F378&amp;":"&amp;$F378),INDIRECT($F$1&amp;dbP!$D$2&amp;":"&amp;dbP!$D$2),"&gt;="&amp;Z$6,INDIRECT($F$1&amp;dbP!$D$2&amp;":"&amp;dbP!$D$2),"&lt;="&amp;Z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A378" s="1">
        <f ca="1">SUMIFS(INDIRECT($F$1&amp;$F378&amp;":"&amp;$F378),INDIRECT($F$1&amp;dbP!$D$2&amp;":"&amp;dbP!$D$2),"&gt;="&amp;AA$6,INDIRECT($F$1&amp;dbP!$D$2&amp;":"&amp;dbP!$D$2),"&lt;="&amp;AA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B378" s="1">
        <f ca="1">SUMIFS(INDIRECT($F$1&amp;$F378&amp;":"&amp;$F378),INDIRECT($F$1&amp;dbP!$D$2&amp;":"&amp;dbP!$D$2),"&gt;="&amp;AB$6,INDIRECT($F$1&amp;dbP!$D$2&amp;":"&amp;dbP!$D$2),"&lt;="&amp;AB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C378" s="1">
        <f ca="1">SUMIFS(INDIRECT($F$1&amp;$F378&amp;":"&amp;$F378),INDIRECT($F$1&amp;dbP!$D$2&amp;":"&amp;dbP!$D$2),"&gt;="&amp;AC$6,INDIRECT($F$1&amp;dbP!$D$2&amp;":"&amp;dbP!$D$2),"&lt;="&amp;AC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D378" s="1">
        <f ca="1">SUMIFS(INDIRECT($F$1&amp;$F378&amp;":"&amp;$F378),INDIRECT($F$1&amp;dbP!$D$2&amp;":"&amp;dbP!$D$2),"&gt;="&amp;AD$6,INDIRECT($F$1&amp;dbP!$D$2&amp;":"&amp;dbP!$D$2),"&lt;="&amp;AD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E378" s="1">
        <f ca="1">SUMIFS(INDIRECT($F$1&amp;$F378&amp;":"&amp;$F378),INDIRECT($F$1&amp;dbP!$D$2&amp;":"&amp;dbP!$D$2),"&gt;="&amp;AE$6,INDIRECT($F$1&amp;dbP!$D$2&amp;":"&amp;dbP!$D$2),"&lt;="&amp;AE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F378" s="1">
        <f ca="1">SUMIFS(INDIRECT($F$1&amp;$F378&amp;":"&amp;$F378),INDIRECT($F$1&amp;dbP!$D$2&amp;":"&amp;dbP!$D$2),"&gt;="&amp;AF$6,INDIRECT($F$1&amp;dbP!$D$2&amp;":"&amp;dbP!$D$2),"&lt;="&amp;AF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G378" s="1">
        <f ca="1">SUMIFS(INDIRECT($F$1&amp;$F378&amp;":"&amp;$F378),INDIRECT($F$1&amp;dbP!$D$2&amp;":"&amp;dbP!$D$2),"&gt;="&amp;AG$6,INDIRECT($F$1&amp;dbP!$D$2&amp;":"&amp;dbP!$D$2),"&lt;="&amp;AG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H378" s="1">
        <f ca="1">SUMIFS(INDIRECT($F$1&amp;$F378&amp;":"&amp;$F378),INDIRECT($F$1&amp;dbP!$D$2&amp;":"&amp;dbP!$D$2),"&gt;="&amp;AH$6,INDIRECT($F$1&amp;dbP!$D$2&amp;":"&amp;dbP!$D$2),"&lt;="&amp;AH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I378" s="1">
        <f ca="1">SUMIFS(INDIRECT($F$1&amp;$F378&amp;":"&amp;$F378),INDIRECT($F$1&amp;dbP!$D$2&amp;":"&amp;dbP!$D$2),"&gt;="&amp;AI$6,INDIRECT($F$1&amp;dbP!$D$2&amp;":"&amp;dbP!$D$2),"&lt;="&amp;AI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J378" s="1">
        <f ca="1">SUMIFS(INDIRECT($F$1&amp;$F378&amp;":"&amp;$F378),INDIRECT($F$1&amp;dbP!$D$2&amp;":"&amp;dbP!$D$2),"&gt;="&amp;AJ$6,INDIRECT($F$1&amp;dbP!$D$2&amp;":"&amp;dbP!$D$2),"&lt;="&amp;AJ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K378" s="1">
        <f ca="1">SUMIFS(INDIRECT($F$1&amp;$F378&amp;":"&amp;$F378),INDIRECT($F$1&amp;dbP!$D$2&amp;":"&amp;dbP!$D$2),"&gt;="&amp;AK$6,INDIRECT($F$1&amp;dbP!$D$2&amp;":"&amp;dbP!$D$2),"&lt;="&amp;AK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L378" s="1">
        <f ca="1">SUMIFS(INDIRECT($F$1&amp;$F378&amp;":"&amp;$F378),INDIRECT($F$1&amp;dbP!$D$2&amp;":"&amp;dbP!$D$2),"&gt;="&amp;AL$6,INDIRECT($F$1&amp;dbP!$D$2&amp;":"&amp;dbP!$D$2),"&lt;="&amp;AL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M378" s="1">
        <f ca="1">SUMIFS(INDIRECT($F$1&amp;$F378&amp;":"&amp;$F378),INDIRECT($F$1&amp;dbP!$D$2&amp;":"&amp;dbP!$D$2),"&gt;="&amp;AM$6,INDIRECT($F$1&amp;dbP!$D$2&amp;":"&amp;dbP!$D$2),"&lt;="&amp;AM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N378" s="1">
        <f ca="1">SUMIFS(INDIRECT($F$1&amp;$F378&amp;":"&amp;$F378),INDIRECT($F$1&amp;dbP!$D$2&amp;":"&amp;dbP!$D$2),"&gt;="&amp;AN$6,INDIRECT($F$1&amp;dbP!$D$2&amp;":"&amp;dbP!$D$2),"&lt;="&amp;AN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O378" s="1">
        <f ca="1">SUMIFS(INDIRECT($F$1&amp;$F378&amp;":"&amp;$F378),INDIRECT($F$1&amp;dbP!$D$2&amp;":"&amp;dbP!$D$2),"&gt;="&amp;AO$6,INDIRECT($F$1&amp;dbP!$D$2&amp;":"&amp;dbP!$D$2),"&lt;="&amp;AO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P378" s="1">
        <f ca="1">SUMIFS(INDIRECT($F$1&amp;$F378&amp;":"&amp;$F378),INDIRECT($F$1&amp;dbP!$D$2&amp;":"&amp;dbP!$D$2),"&gt;="&amp;AP$6,INDIRECT($F$1&amp;dbP!$D$2&amp;":"&amp;dbP!$D$2),"&lt;="&amp;AP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Q378" s="1">
        <f ca="1">SUMIFS(INDIRECT($F$1&amp;$F378&amp;":"&amp;$F378),INDIRECT($F$1&amp;dbP!$D$2&amp;":"&amp;dbP!$D$2),"&gt;="&amp;AQ$6,INDIRECT($F$1&amp;dbP!$D$2&amp;":"&amp;dbP!$D$2),"&lt;="&amp;AQ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R378" s="1">
        <f ca="1">SUMIFS(INDIRECT($F$1&amp;$F378&amp;":"&amp;$F378),INDIRECT($F$1&amp;dbP!$D$2&amp;":"&amp;dbP!$D$2),"&gt;="&amp;AR$6,INDIRECT($F$1&amp;dbP!$D$2&amp;":"&amp;dbP!$D$2),"&lt;="&amp;AR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S378" s="1">
        <f ca="1">SUMIFS(INDIRECT($F$1&amp;$F378&amp;":"&amp;$F378),INDIRECT($F$1&amp;dbP!$D$2&amp;":"&amp;dbP!$D$2),"&gt;="&amp;AS$6,INDIRECT($F$1&amp;dbP!$D$2&amp;":"&amp;dbP!$D$2),"&lt;="&amp;AS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T378" s="1">
        <f ca="1">SUMIFS(INDIRECT($F$1&amp;$F378&amp;":"&amp;$F378),INDIRECT($F$1&amp;dbP!$D$2&amp;":"&amp;dbP!$D$2),"&gt;="&amp;AT$6,INDIRECT($F$1&amp;dbP!$D$2&amp;":"&amp;dbP!$D$2),"&lt;="&amp;AT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U378" s="1">
        <f ca="1">SUMIFS(INDIRECT($F$1&amp;$F378&amp;":"&amp;$F378),INDIRECT($F$1&amp;dbP!$D$2&amp;":"&amp;dbP!$D$2),"&gt;="&amp;AU$6,INDIRECT($F$1&amp;dbP!$D$2&amp;":"&amp;dbP!$D$2),"&lt;="&amp;AU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V378" s="1">
        <f ca="1">SUMIFS(INDIRECT($F$1&amp;$F378&amp;":"&amp;$F378),INDIRECT($F$1&amp;dbP!$D$2&amp;":"&amp;dbP!$D$2),"&gt;="&amp;AV$6,INDIRECT($F$1&amp;dbP!$D$2&amp;":"&amp;dbP!$D$2),"&lt;="&amp;AV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W378" s="1">
        <f ca="1">SUMIFS(INDIRECT($F$1&amp;$F378&amp;":"&amp;$F378),INDIRECT($F$1&amp;dbP!$D$2&amp;":"&amp;dbP!$D$2),"&gt;="&amp;AW$6,INDIRECT($F$1&amp;dbP!$D$2&amp;":"&amp;dbP!$D$2),"&lt;="&amp;AW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X378" s="1">
        <f ca="1">SUMIFS(INDIRECT($F$1&amp;$F378&amp;":"&amp;$F378),INDIRECT($F$1&amp;dbP!$D$2&amp;":"&amp;dbP!$D$2),"&gt;="&amp;AX$6,INDIRECT($F$1&amp;dbP!$D$2&amp;":"&amp;dbP!$D$2),"&lt;="&amp;AX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Y378" s="1">
        <f ca="1">SUMIFS(INDIRECT($F$1&amp;$F378&amp;":"&amp;$F378),INDIRECT($F$1&amp;dbP!$D$2&amp;":"&amp;dbP!$D$2),"&gt;="&amp;AY$6,INDIRECT($F$1&amp;dbP!$D$2&amp;":"&amp;dbP!$D$2),"&lt;="&amp;AY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Z378" s="1">
        <f ca="1">SUMIFS(INDIRECT($F$1&amp;$F378&amp;":"&amp;$F378),INDIRECT($F$1&amp;dbP!$D$2&amp;":"&amp;dbP!$D$2),"&gt;="&amp;AZ$6,INDIRECT($F$1&amp;dbP!$D$2&amp;":"&amp;dbP!$D$2),"&lt;="&amp;AZ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A378" s="1">
        <f ca="1">SUMIFS(INDIRECT($F$1&amp;$F378&amp;":"&amp;$F378),INDIRECT($F$1&amp;dbP!$D$2&amp;":"&amp;dbP!$D$2),"&gt;="&amp;BA$6,INDIRECT($F$1&amp;dbP!$D$2&amp;":"&amp;dbP!$D$2),"&lt;="&amp;BA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B378" s="1">
        <f ca="1">SUMIFS(INDIRECT($F$1&amp;$F378&amp;":"&amp;$F378),INDIRECT($F$1&amp;dbP!$D$2&amp;":"&amp;dbP!$D$2),"&gt;="&amp;BB$6,INDIRECT($F$1&amp;dbP!$D$2&amp;":"&amp;dbP!$D$2),"&lt;="&amp;BB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C378" s="1">
        <f ca="1">SUMIFS(INDIRECT($F$1&amp;$F378&amp;":"&amp;$F378),INDIRECT($F$1&amp;dbP!$D$2&amp;":"&amp;dbP!$D$2),"&gt;="&amp;BC$6,INDIRECT($F$1&amp;dbP!$D$2&amp;":"&amp;dbP!$D$2),"&lt;="&amp;BC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D378" s="1">
        <f ca="1">SUMIFS(INDIRECT($F$1&amp;$F378&amp;":"&amp;$F378),INDIRECT($F$1&amp;dbP!$D$2&amp;":"&amp;dbP!$D$2),"&gt;="&amp;BD$6,INDIRECT($F$1&amp;dbP!$D$2&amp;":"&amp;dbP!$D$2),"&lt;="&amp;BD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E378" s="1">
        <f ca="1">SUMIFS(INDIRECT($F$1&amp;$F378&amp;":"&amp;$F378),INDIRECT($F$1&amp;dbP!$D$2&amp;":"&amp;dbP!$D$2),"&gt;="&amp;BE$6,INDIRECT($F$1&amp;dbP!$D$2&amp;":"&amp;dbP!$D$2),"&lt;="&amp;BE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</row>
    <row r="379" spans="2:57" x14ac:dyDescent="0.3">
      <c r="B379" s="1">
        <f>MAX(B$218:B378)+1</f>
        <v>162</v>
      </c>
      <c r="D379" s="1" t="str">
        <f ca="1">INDIRECT($B$1&amp;Items!T$2&amp;$B379)</f>
        <v>CF(-)</v>
      </c>
      <c r="F379" s="1" t="str">
        <f ca="1">INDIRECT($B$1&amp;Items!P$2&amp;$B379)</f>
        <v>AA</v>
      </c>
      <c r="H379" s="13" t="str">
        <f ca="1">INDIRECT($B$1&amp;Items!M$2&amp;$B379)</f>
        <v>Оплата капзатрат</v>
      </c>
      <c r="I379" s="13" t="str">
        <f ca="1">IF(INDIRECT($B$1&amp;Items!N$2&amp;$B379)="",H379,INDIRECT($B$1&amp;Items!N$2&amp;$B379))</f>
        <v>Основные средства - тип - 2</v>
      </c>
      <c r="J379" s="1" t="str">
        <f ca="1">IF(INDIRECT($B$1&amp;Items!O$2&amp;$B379)="",IF(H379&lt;&gt;I379,"  "&amp;I379,I379),"    "&amp;INDIRECT($B$1&amp;Items!O$2&amp;$B379))</f>
        <v xml:space="preserve">    Капзатраты - тип - 2 - 2</v>
      </c>
      <c r="S379" s="1">
        <f ca="1">SUM($U379:INDIRECT(ADDRESS(ROW(),SUMIFS($1:$1,$5:$5,MAX($5:$5)))))</f>
        <v>1218888</v>
      </c>
      <c r="V379" s="1">
        <f ca="1">SUMIFS(INDIRECT($F$1&amp;$F379&amp;":"&amp;$F379),INDIRECT($F$1&amp;dbP!$D$2&amp;":"&amp;dbP!$D$2),"&gt;="&amp;V$6,INDIRECT($F$1&amp;dbP!$D$2&amp;":"&amp;dbP!$D$2),"&lt;="&amp;V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W379" s="1">
        <f ca="1">SUMIFS(INDIRECT($F$1&amp;$F379&amp;":"&amp;$F379),INDIRECT($F$1&amp;dbP!$D$2&amp;":"&amp;dbP!$D$2),"&gt;="&amp;W$6,INDIRECT($F$1&amp;dbP!$D$2&amp;":"&amp;dbP!$D$2),"&lt;="&amp;W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1218888</v>
      </c>
      <c r="X379" s="1">
        <f ca="1">SUMIFS(INDIRECT($F$1&amp;$F379&amp;":"&amp;$F379),INDIRECT($F$1&amp;dbP!$D$2&amp;":"&amp;dbP!$D$2),"&gt;="&amp;X$6,INDIRECT($F$1&amp;dbP!$D$2&amp;":"&amp;dbP!$D$2),"&lt;="&amp;X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Y379" s="1">
        <f ca="1">SUMIFS(INDIRECT($F$1&amp;$F379&amp;":"&amp;$F379),INDIRECT($F$1&amp;dbP!$D$2&amp;":"&amp;dbP!$D$2),"&gt;="&amp;Y$6,INDIRECT($F$1&amp;dbP!$D$2&amp;":"&amp;dbP!$D$2),"&lt;="&amp;Y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Z379" s="1">
        <f ca="1">SUMIFS(INDIRECT($F$1&amp;$F379&amp;":"&amp;$F379),INDIRECT($F$1&amp;dbP!$D$2&amp;":"&amp;dbP!$D$2),"&gt;="&amp;Z$6,INDIRECT($F$1&amp;dbP!$D$2&amp;":"&amp;dbP!$D$2),"&lt;="&amp;Z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A379" s="1">
        <f ca="1">SUMIFS(INDIRECT($F$1&amp;$F379&amp;":"&amp;$F379),INDIRECT($F$1&amp;dbP!$D$2&amp;":"&amp;dbP!$D$2),"&gt;="&amp;AA$6,INDIRECT($F$1&amp;dbP!$D$2&amp;":"&amp;dbP!$D$2),"&lt;="&amp;AA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B379" s="1">
        <f ca="1">SUMIFS(INDIRECT($F$1&amp;$F379&amp;":"&amp;$F379),INDIRECT($F$1&amp;dbP!$D$2&amp;":"&amp;dbP!$D$2),"&gt;="&amp;AB$6,INDIRECT($F$1&amp;dbP!$D$2&amp;":"&amp;dbP!$D$2),"&lt;="&amp;AB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C379" s="1">
        <f ca="1">SUMIFS(INDIRECT($F$1&amp;$F379&amp;":"&amp;$F379),INDIRECT($F$1&amp;dbP!$D$2&amp;":"&amp;dbP!$D$2),"&gt;="&amp;AC$6,INDIRECT($F$1&amp;dbP!$D$2&amp;":"&amp;dbP!$D$2),"&lt;="&amp;AC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D379" s="1">
        <f ca="1">SUMIFS(INDIRECT($F$1&amp;$F379&amp;":"&amp;$F379),INDIRECT($F$1&amp;dbP!$D$2&amp;":"&amp;dbP!$D$2),"&gt;="&amp;AD$6,INDIRECT($F$1&amp;dbP!$D$2&amp;":"&amp;dbP!$D$2),"&lt;="&amp;AD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E379" s="1">
        <f ca="1">SUMIFS(INDIRECT($F$1&amp;$F379&amp;":"&amp;$F379),INDIRECT($F$1&amp;dbP!$D$2&amp;":"&amp;dbP!$D$2),"&gt;="&amp;AE$6,INDIRECT($F$1&amp;dbP!$D$2&amp;":"&amp;dbP!$D$2),"&lt;="&amp;AE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F379" s="1">
        <f ca="1">SUMIFS(INDIRECT($F$1&amp;$F379&amp;":"&amp;$F379),INDIRECT($F$1&amp;dbP!$D$2&amp;":"&amp;dbP!$D$2),"&gt;="&amp;AF$6,INDIRECT($F$1&amp;dbP!$D$2&amp;":"&amp;dbP!$D$2),"&lt;="&amp;AF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G379" s="1">
        <f ca="1">SUMIFS(INDIRECT($F$1&amp;$F379&amp;":"&amp;$F379),INDIRECT($F$1&amp;dbP!$D$2&amp;":"&amp;dbP!$D$2),"&gt;="&amp;AG$6,INDIRECT($F$1&amp;dbP!$D$2&amp;":"&amp;dbP!$D$2),"&lt;="&amp;AG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H379" s="1">
        <f ca="1">SUMIFS(INDIRECT($F$1&amp;$F379&amp;":"&amp;$F379),INDIRECT($F$1&amp;dbP!$D$2&amp;":"&amp;dbP!$D$2),"&gt;="&amp;AH$6,INDIRECT($F$1&amp;dbP!$D$2&amp;":"&amp;dbP!$D$2),"&lt;="&amp;AH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I379" s="1">
        <f ca="1">SUMIFS(INDIRECT($F$1&amp;$F379&amp;":"&amp;$F379),INDIRECT($F$1&amp;dbP!$D$2&amp;":"&amp;dbP!$D$2),"&gt;="&amp;AI$6,INDIRECT($F$1&amp;dbP!$D$2&amp;":"&amp;dbP!$D$2),"&lt;="&amp;AI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J379" s="1">
        <f ca="1">SUMIFS(INDIRECT($F$1&amp;$F379&amp;":"&amp;$F379),INDIRECT($F$1&amp;dbP!$D$2&amp;":"&amp;dbP!$D$2),"&gt;="&amp;AJ$6,INDIRECT($F$1&amp;dbP!$D$2&amp;":"&amp;dbP!$D$2),"&lt;="&amp;AJ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K379" s="1">
        <f ca="1">SUMIFS(INDIRECT($F$1&amp;$F379&amp;":"&amp;$F379),INDIRECT($F$1&amp;dbP!$D$2&amp;":"&amp;dbP!$D$2),"&gt;="&amp;AK$6,INDIRECT($F$1&amp;dbP!$D$2&amp;":"&amp;dbP!$D$2),"&lt;="&amp;AK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L379" s="1">
        <f ca="1">SUMIFS(INDIRECT($F$1&amp;$F379&amp;":"&amp;$F379),INDIRECT($F$1&amp;dbP!$D$2&amp;":"&amp;dbP!$D$2),"&gt;="&amp;AL$6,INDIRECT($F$1&amp;dbP!$D$2&amp;":"&amp;dbP!$D$2),"&lt;="&amp;AL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M379" s="1">
        <f ca="1">SUMIFS(INDIRECT($F$1&amp;$F379&amp;":"&amp;$F379),INDIRECT($F$1&amp;dbP!$D$2&amp;":"&amp;dbP!$D$2),"&gt;="&amp;AM$6,INDIRECT($F$1&amp;dbP!$D$2&amp;":"&amp;dbP!$D$2),"&lt;="&amp;AM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N379" s="1">
        <f ca="1">SUMIFS(INDIRECT($F$1&amp;$F379&amp;":"&amp;$F379),INDIRECT($F$1&amp;dbP!$D$2&amp;":"&amp;dbP!$D$2),"&gt;="&amp;AN$6,INDIRECT($F$1&amp;dbP!$D$2&amp;":"&amp;dbP!$D$2),"&lt;="&amp;AN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O379" s="1">
        <f ca="1">SUMIFS(INDIRECT($F$1&amp;$F379&amp;":"&amp;$F379),INDIRECT($F$1&amp;dbP!$D$2&amp;":"&amp;dbP!$D$2),"&gt;="&amp;AO$6,INDIRECT($F$1&amp;dbP!$D$2&amp;":"&amp;dbP!$D$2),"&lt;="&amp;AO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P379" s="1">
        <f ca="1">SUMIFS(INDIRECT($F$1&amp;$F379&amp;":"&amp;$F379),INDIRECT($F$1&amp;dbP!$D$2&amp;":"&amp;dbP!$D$2),"&gt;="&amp;AP$6,INDIRECT($F$1&amp;dbP!$D$2&amp;":"&amp;dbP!$D$2),"&lt;="&amp;AP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Q379" s="1">
        <f ca="1">SUMIFS(INDIRECT($F$1&amp;$F379&amp;":"&amp;$F379),INDIRECT($F$1&amp;dbP!$D$2&amp;":"&amp;dbP!$D$2),"&gt;="&amp;AQ$6,INDIRECT($F$1&amp;dbP!$D$2&amp;":"&amp;dbP!$D$2),"&lt;="&amp;AQ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R379" s="1">
        <f ca="1">SUMIFS(INDIRECT($F$1&amp;$F379&amp;":"&amp;$F379),INDIRECT($F$1&amp;dbP!$D$2&amp;":"&amp;dbP!$D$2),"&gt;="&amp;AR$6,INDIRECT($F$1&amp;dbP!$D$2&amp;":"&amp;dbP!$D$2),"&lt;="&amp;AR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S379" s="1">
        <f ca="1">SUMIFS(INDIRECT($F$1&amp;$F379&amp;":"&amp;$F379),INDIRECT($F$1&amp;dbP!$D$2&amp;":"&amp;dbP!$D$2),"&gt;="&amp;AS$6,INDIRECT($F$1&amp;dbP!$D$2&amp;":"&amp;dbP!$D$2),"&lt;="&amp;AS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T379" s="1">
        <f ca="1">SUMIFS(INDIRECT($F$1&amp;$F379&amp;":"&amp;$F379),INDIRECT($F$1&amp;dbP!$D$2&amp;":"&amp;dbP!$D$2),"&gt;="&amp;AT$6,INDIRECT($F$1&amp;dbP!$D$2&amp;":"&amp;dbP!$D$2),"&lt;="&amp;AT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U379" s="1">
        <f ca="1">SUMIFS(INDIRECT($F$1&amp;$F379&amp;":"&amp;$F379),INDIRECT($F$1&amp;dbP!$D$2&amp;":"&amp;dbP!$D$2),"&gt;="&amp;AU$6,INDIRECT($F$1&amp;dbP!$D$2&amp;":"&amp;dbP!$D$2),"&lt;="&amp;AU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V379" s="1">
        <f ca="1">SUMIFS(INDIRECT($F$1&amp;$F379&amp;":"&amp;$F379),INDIRECT($F$1&amp;dbP!$D$2&amp;":"&amp;dbP!$D$2),"&gt;="&amp;AV$6,INDIRECT($F$1&amp;dbP!$D$2&amp;":"&amp;dbP!$D$2),"&lt;="&amp;AV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W379" s="1">
        <f ca="1">SUMIFS(INDIRECT($F$1&amp;$F379&amp;":"&amp;$F379),INDIRECT($F$1&amp;dbP!$D$2&amp;":"&amp;dbP!$D$2),"&gt;="&amp;AW$6,INDIRECT($F$1&amp;dbP!$D$2&amp;":"&amp;dbP!$D$2),"&lt;="&amp;AW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X379" s="1">
        <f ca="1">SUMIFS(INDIRECT($F$1&amp;$F379&amp;":"&amp;$F379),INDIRECT($F$1&amp;dbP!$D$2&amp;":"&amp;dbP!$D$2),"&gt;="&amp;AX$6,INDIRECT($F$1&amp;dbP!$D$2&amp;":"&amp;dbP!$D$2),"&lt;="&amp;AX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Y379" s="1">
        <f ca="1">SUMIFS(INDIRECT($F$1&amp;$F379&amp;":"&amp;$F379),INDIRECT($F$1&amp;dbP!$D$2&amp;":"&amp;dbP!$D$2),"&gt;="&amp;AY$6,INDIRECT($F$1&amp;dbP!$D$2&amp;":"&amp;dbP!$D$2),"&lt;="&amp;AY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Z379" s="1">
        <f ca="1">SUMIFS(INDIRECT($F$1&amp;$F379&amp;":"&amp;$F379),INDIRECT($F$1&amp;dbP!$D$2&amp;":"&amp;dbP!$D$2),"&gt;="&amp;AZ$6,INDIRECT($F$1&amp;dbP!$D$2&amp;":"&amp;dbP!$D$2),"&lt;="&amp;AZ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A379" s="1">
        <f ca="1">SUMIFS(INDIRECT($F$1&amp;$F379&amp;":"&amp;$F379),INDIRECT($F$1&amp;dbP!$D$2&amp;":"&amp;dbP!$D$2),"&gt;="&amp;BA$6,INDIRECT($F$1&amp;dbP!$D$2&amp;":"&amp;dbP!$D$2),"&lt;="&amp;BA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B379" s="1">
        <f ca="1">SUMIFS(INDIRECT($F$1&amp;$F379&amp;":"&amp;$F379),INDIRECT($F$1&amp;dbP!$D$2&amp;":"&amp;dbP!$D$2),"&gt;="&amp;BB$6,INDIRECT($F$1&amp;dbP!$D$2&amp;":"&amp;dbP!$D$2),"&lt;="&amp;BB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C379" s="1">
        <f ca="1">SUMIFS(INDIRECT($F$1&amp;$F379&amp;":"&amp;$F379),INDIRECT($F$1&amp;dbP!$D$2&amp;":"&amp;dbP!$D$2),"&gt;="&amp;BC$6,INDIRECT($F$1&amp;dbP!$D$2&amp;":"&amp;dbP!$D$2),"&lt;="&amp;BC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D379" s="1">
        <f ca="1">SUMIFS(INDIRECT($F$1&amp;$F379&amp;":"&amp;$F379),INDIRECT($F$1&amp;dbP!$D$2&amp;":"&amp;dbP!$D$2),"&gt;="&amp;BD$6,INDIRECT($F$1&amp;dbP!$D$2&amp;":"&amp;dbP!$D$2),"&lt;="&amp;BD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E379" s="1">
        <f ca="1">SUMIFS(INDIRECT($F$1&amp;$F379&amp;":"&amp;$F379),INDIRECT($F$1&amp;dbP!$D$2&amp;":"&amp;dbP!$D$2),"&gt;="&amp;BE$6,INDIRECT($F$1&amp;dbP!$D$2&amp;":"&amp;dbP!$D$2),"&lt;="&amp;BE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</row>
    <row r="380" spans="2:57" x14ac:dyDescent="0.3">
      <c r="B380" s="1">
        <f>MAX(B$218:B379)+1</f>
        <v>163</v>
      </c>
      <c r="D380" s="1" t="str">
        <f ca="1">INDIRECT($B$1&amp;Items!T$2&amp;$B380)</f>
        <v>CF(-)</v>
      </c>
      <c r="F380" s="1" t="str">
        <f ca="1">INDIRECT($B$1&amp;Items!P$2&amp;$B380)</f>
        <v>AA</v>
      </c>
      <c r="H380" s="13" t="str">
        <f ca="1">INDIRECT($B$1&amp;Items!M$2&amp;$B380)</f>
        <v>Оплата капзатрат</v>
      </c>
      <c r="I380" s="13" t="str">
        <f ca="1">IF(INDIRECT($B$1&amp;Items!N$2&amp;$B380)="",H380,INDIRECT($B$1&amp;Items!N$2&amp;$B380))</f>
        <v>Основные средства - тип - 2</v>
      </c>
      <c r="J380" s="1" t="str">
        <f ca="1">IF(INDIRECT($B$1&amp;Items!O$2&amp;$B380)="",IF(H380&lt;&gt;I380,"  "&amp;I380,I380),"    "&amp;INDIRECT($B$1&amp;Items!O$2&amp;$B380))</f>
        <v xml:space="preserve">    Капзатраты - тип - 2 - 3</v>
      </c>
      <c r="S380" s="1">
        <f ca="1">SUM($U380:INDIRECT(ADDRESS(ROW(),SUMIFS($1:$1,$5:$5,MAX($5:$5)))))</f>
        <v>1569381.3340000003</v>
      </c>
      <c r="V380" s="1">
        <f ca="1">SUMIFS(INDIRECT($F$1&amp;$F380&amp;":"&amp;$F380),INDIRECT($F$1&amp;dbP!$D$2&amp;":"&amp;dbP!$D$2),"&gt;="&amp;V$6,INDIRECT($F$1&amp;dbP!$D$2&amp;":"&amp;dbP!$D$2),"&lt;="&amp;V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W380" s="1">
        <f ca="1">SUMIFS(INDIRECT($F$1&amp;$F380&amp;":"&amp;$F380),INDIRECT($F$1&amp;dbP!$D$2&amp;":"&amp;dbP!$D$2),"&gt;="&amp;W$6,INDIRECT($F$1&amp;dbP!$D$2&amp;":"&amp;dbP!$D$2),"&lt;="&amp;W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1569381.3340000003</v>
      </c>
      <c r="X380" s="1">
        <f ca="1">SUMIFS(INDIRECT($F$1&amp;$F380&amp;":"&amp;$F380),INDIRECT($F$1&amp;dbP!$D$2&amp;":"&amp;dbP!$D$2),"&gt;="&amp;X$6,INDIRECT($F$1&amp;dbP!$D$2&amp;":"&amp;dbP!$D$2),"&lt;="&amp;X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Y380" s="1">
        <f ca="1">SUMIFS(INDIRECT($F$1&amp;$F380&amp;":"&amp;$F380),INDIRECT($F$1&amp;dbP!$D$2&amp;":"&amp;dbP!$D$2),"&gt;="&amp;Y$6,INDIRECT($F$1&amp;dbP!$D$2&amp;":"&amp;dbP!$D$2),"&lt;="&amp;Y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Z380" s="1">
        <f ca="1">SUMIFS(INDIRECT($F$1&amp;$F380&amp;":"&amp;$F380),INDIRECT($F$1&amp;dbP!$D$2&amp;":"&amp;dbP!$D$2),"&gt;="&amp;Z$6,INDIRECT($F$1&amp;dbP!$D$2&amp;":"&amp;dbP!$D$2),"&lt;="&amp;Z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A380" s="1">
        <f ca="1">SUMIFS(INDIRECT($F$1&amp;$F380&amp;":"&amp;$F380),INDIRECT($F$1&amp;dbP!$D$2&amp;":"&amp;dbP!$D$2),"&gt;="&amp;AA$6,INDIRECT($F$1&amp;dbP!$D$2&amp;":"&amp;dbP!$D$2),"&lt;="&amp;AA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B380" s="1">
        <f ca="1">SUMIFS(INDIRECT($F$1&amp;$F380&amp;":"&amp;$F380),INDIRECT($F$1&amp;dbP!$D$2&amp;":"&amp;dbP!$D$2),"&gt;="&amp;AB$6,INDIRECT($F$1&amp;dbP!$D$2&amp;":"&amp;dbP!$D$2),"&lt;="&amp;AB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C380" s="1">
        <f ca="1">SUMIFS(INDIRECT($F$1&amp;$F380&amp;":"&amp;$F380),INDIRECT($F$1&amp;dbP!$D$2&amp;":"&amp;dbP!$D$2),"&gt;="&amp;AC$6,INDIRECT($F$1&amp;dbP!$D$2&amp;":"&amp;dbP!$D$2),"&lt;="&amp;AC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D380" s="1">
        <f ca="1">SUMIFS(INDIRECT($F$1&amp;$F380&amp;":"&amp;$F380),INDIRECT($F$1&amp;dbP!$D$2&amp;":"&amp;dbP!$D$2),"&gt;="&amp;AD$6,INDIRECT($F$1&amp;dbP!$D$2&amp;":"&amp;dbP!$D$2),"&lt;="&amp;AD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E380" s="1">
        <f ca="1">SUMIFS(INDIRECT($F$1&amp;$F380&amp;":"&amp;$F380),INDIRECT($F$1&amp;dbP!$D$2&amp;":"&amp;dbP!$D$2),"&gt;="&amp;AE$6,INDIRECT($F$1&amp;dbP!$D$2&amp;":"&amp;dbP!$D$2),"&lt;="&amp;AE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F380" s="1">
        <f ca="1">SUMIFS(INDIRECT($F$1&amp;$F380&amp;":"&amp;$F380),INDIRECT($F$1&amp;dbP!$D$2&amp;":"&amp;dbP!$D$2),"&gt;="&amp;AF$6,INDIRECT($F$1&amp;dbP!$D$2&amp;":"&amp;dbP!$D$2),"&lt;="&amp;AF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G380" s="1">
        <f ca="1">SUMIFS(INDIRECT($F$1&amp;$F380&amp;":"&amp;$F380),INDIRECT($F$1&amp;dbP!$D$2&amp;":"&amp;dbP!$D$2),"&gt;="&amp;AG$6,INDIRECT($F$1&amp;dbP!$D$2&amp;":"&amp;dbP!$D$2),"&lt;="&amp;AG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H380" s="1">
        <f ca="1">SUMIFS(INDIRECT($F$1&amp;$F380&amp;":"&amp;$F380),INDIRECT($F$1&amp;dbP!$D$2&amp;":"&amp;dbP!$D$2),"&gt;="&amp;AH$6,INDIRECT($F$1&amp;dbP!$D$2&amp;":"&amp;dbP!$D$2),"&lt;="&amp;AH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I380" s="1">
        <f ca="1">SUMIFS(INDIRECT($F$1&amp;$F380&amp;":"&amp;$F380),INDIRECT($F$1&amp;dbP!$D$2&amp;":"&amp;dbP!$D$2),"&gt;="&amp;AI$6,INDIRECT($F$1&amp;dbP!$D$2&amp;":"&amp;dbP!$D$2),"&lt;="&amp;AI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J380" s="1">
        <f ca="1">SUMIFS(INDIRECT($F$1&amp;$F380&amp;":"&amp;$F380),INDIRECT($F$1&amp;dbP!$D$2&amp;":"&amp;dbP!$D$2),"&gt;="&amp;AJ$6,INDIRECT($F$1&amp;dbP!$D$2&amp;":"&amp;dbP!$D$2),"&lt;="&amp;AJ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K380" s="1">
        <f ca="1">SUMIFS(INDIRECT($F$1&amp;$F380&amp;":"&amp;$F380),INDIRECT($F$1&amp;dbP!$D$2&amp;":"&amp;dbP!$D$2),"&gt;="&amp;AK$6,INDIRECT($F$1&amp;dbP!$D$2&amp;":"&amp;dbP!$D$2),"&lt;="&amp;AK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L380" s="1">
        <f ca="1">SUMIFS(INDIRECT($F$1&amp;$F380&amp;":"&amp;$F380),INDIRECT($F$1&amp;dbP!$D$2&amp;":"&amp;dbP!$D$2),"&gt;="&amp;AL$6,INDIRECT($F$1&amp;dbP!$D$2&amp;":"&amp;dbP!$D$2),"&lt;="&amp;AL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M380" s="1">
        <f ca="1">SUMIFS(INDIRECT($F$1&amp;$F380&amp;":"&amp;$F380),INDIRECT($F$1&amp;dbP!$D$2&amp;":"&amp;dbP!$D$2),"&gt;="&amp;AM$6,INDIRECT($F$1&amp;dbP!$D$2&amp;":"&amp;dbP!$D$2),"&lt;="&amp;AM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N380" s="1">
        <f ca="1">SUMIFS(INDIRECT($F$1&amp;$F380&amp;":"&amp;$F380),INDIRECT($F$1&amp;dbP!$D$2&amp;":"&amp;dbP!$D$2),"&gt;="&amp;AN$6,INDIRECT($F$1&amp;dbP!$D$2&amp;":"&amp;dbP!$D$2),"&lt;="&amp;AN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O380" s="1">
        <f ca="1">SUMIFS(INDIRECT($F$1&amp;$F380&amp;":"&amp;$F380),INDIRECT($F$1&amp;dbP!$D$2&amp;":"&amp;dbP!$D$2),"&gt;="&amp;AO$6,INDIRECT($F$1&amp;dbP!$D$2&amp;":"&amp;dbP!$D$2),"&lt;="&amp;AO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P380" s="1">
        <f ca="1">SUMIFS(INDIRECT($F$1&amp;$F380&amp;":"&amp;$F380),INDIRECT($F$1&amp;dbP!$D$2&amp;":"&amp;dbP!$D$2),"&gt;="&amp;AP$6,INDIRECT($F$1&amp;dbP!$D$2&amp;":"&amp;dbP!$D$2),"&lt;="&amp;AP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Q380" s="1">
        <f ca="1">SUMIFS(INDIRECT($F$1&amp;$F380&amp;":"&amp;$F380),INDIRECT($F$1&amp;dbP!$D$2&amp;":"&amp;dbP!$D$2),"&gt;="&amp;AQ$6,INDIRECT($F$1&amp;dbP!$D$2&amp;":"&amp;dbP!$D$2),"&lt;="&amp;AQ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R380" s="1">
        <f ca="1">SUMIFS(INDIRECT($F$1&amp;$F380&amp;":"&amp;$F380),INDIRECT($F$1&amp;dbP!$D$2&amp;":"&amp;dbP!$D$2),"&gt;="&amp;AR$6,INDIRECT($F$1&amp;dbP!$D$2&amp;":"&amp;dbP!$D$2),"&lt;="&amp;AR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S380" s="1">
        <f ca="1">SUMIFS(INDIRECT($F$1&amp;$F380&amp;":"&amp;$F380),INDIRECT($F$1&amp;dbP!$D$2&amp;":"&amp;dbP!$D$2),"&gt;="&amp;AS$6,INDIRECT($F$1&amp;dbP!$D$2&amp;":"&amp;dbP!$D$2),"&lt;="&amp;AS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T380" s="1">
        <f ca="1">SUMIFS(INDIRECT($F$1&amp;$F380&amp;":"&amp;$F380),INDIRECT($F$1&amp;dbP!$D$2&amp;":"&amp;dbP!$D$2),"&gt;="&amp;AT$6,INDIRECT($F$1&amp;dbP!$D$2&amp;":"&amp;dbP!$D$2),"&lt;="&amp;AT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U380" s="1">
        <f ca="1">SUMIFS(INDIRECT($F$1&amp;$F380&amp;":"&amp;$F380),INDIRECT($F$1&amp;dbP!$D$2&amp;":"&amp;dbP!$D$2),"&gt;="&amp;AU$6,INDIRECT($F$1&amp;dbP!$D$2&amp;":"&amp;dbP!$D$2),"&lt;="&amp;AU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V380" s="1">
        <f ca="1">SUMIFS(INDIRECT($F$1&amp;$F380&amp;":"&amp;$F380),INDIRECT($F$1&amp;dbP!$D$2&amp;":"&amp;dbP!$D$2),"&gt;="&amp;AV$6,INDIRECT($F$1&amp;dbP!$D$2&amp;":"&amp;dbP!$D$2),"&lt;="&amp;AV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W380" s="1">
        <f ca="1">SUMIFS(INDIRECT($F$1&amp;$F380&amp;":"&amp;$F380),INDIRECT($F$1&amp;dbP!$D$2&amp;":"&amp;dbP!$D$2),"&gt;="&amp;AW$6,INDIRECT($F$1&amp;dbP!$D$2&amp;":"&amp;dbP!$D$2),"&lt;="&amp;AW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X380" s="1">
        <f ca="1">SUMIFS(INDIRECT($F$1&amp;$F380&amp;":"&amp;$F380),INDIRECT($F$1&amp;dbP!$D$2&amp;":"&amp;dbP!$D$2),"&gt;="&amp;AX$6,INDIRECT($F$1&amp;dbP!$D$2&amp;":"&amp;dbP!$D$2),"&lt;="&amp;AX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Y380" s="1">
        <f ca="1">SUMIFS(INDIRECT($F$1&amp;$F380&amp;":"&amp;$F380),INDIRECT($F$1&amp;dbP!$D$2&amp;":"&amp;dbP!$D$2),"&gt;="&amp;AY$6,INDIRECT($F$1&amp;dbP!$D$2&amp;":"&amp;dbP!$D$2),"&lt;="&amp;AY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Z380" s="1">
        <f ca="1">SUMIFS(INDIRECT($F$1&amp;$F380&amp;":"&amp;$F380),INDIRECT($F$1&amp;dbP!$D$2&amp;":"&amp;dbP!$D$2),"&gt;="&amp;AZ$6,INDIRECT($F$1&amp;dbP!$D$2&amp;":"&amp;dbP!$D$2),"&lt;="&amp;AZ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A380" s="1">
        <f ca="1">SUMIFS(INDIRECT($F$1&amp;$F380&amp;":"&amp;$F380),INDIRECT($F$1&amp;dbP!$D$2&amp;":"&amp;dbP!$D$2),"&gt;="&amp;BA$6,INDIRECT($F$1&amp;dbP!$D$2&amp;":"&amp;dbP!$D$2),"&lt;="&amp;BA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B380" s="1">
        <f ca="1">SUMIFS(INDIRECT($F$1&amp;$F380&amp;":"&amp;$F380),INDIRECT($F$1&amp;dbP!$D$2&amp;":"&amp;dbP!$D$2),"&gt;="&amp;BB$6,INDIRECT($F$1&amp;dbP!$D$2&amp;":"&amp;dbP!$D$2),"&lt;="&amp;BB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C380" s="1">
        <f ca="1">SUMIFS(INDIRECT($F$1&amp;$F380&amp;":"&amp;$F380),INDIRECT($F$1&amp;dbP!$D$2&amp;":"&amp;dbP!$D$2),"&gt;="&amp;BC$6,INDIRECT($F$1&amp;dbP!$D$2&amp;":"&amp;dbP!$D$2),"&lt;="&amp;BC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D380" s="1">
        <f ca="1">SUMIFS(INDIRECT($F$1&amp;$F380&amp;":"&amp;$F380),INDIRECT($F$1&amp;dbP!$D$2&amp;":"&amp;dbP!$D$2),"&gt;="&amp;BD$6,INDIRECT($F$1&amp;dbP!$D$2&amp;":"&amp;dbP!$D$2),"&lt;="&amp;BD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E380" s="1">
        <f ca="1">SUMIFS(INDIRECT($F$1&amp;$F380&amp;":"&amp;$F380),INDIRECT($F$1&amp;dbP!$D$2&amp;":"&amp;dbP!$D$2),"&gt;="&amp;BE$6,INDIRECT($F$1&amp;dbP!$D$2&amp;":"&amp;dbP!$D$2),"&lt;="&amp;BE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</row>
    <row r="381" spans="2:57" x14ac:dyDescent="0.3">
      <c r="B381" s="1">
        <f>MAX(B$218:B380)+1</f>
        <v>164</v>
      </c>
      <c r="D381" s="1" t="str">
        <f ca="1">INDIRECT($B$1&amp;Items!T$2&amp;$B381)</f>
        <v>CF(-)</v>
      </c>
      <c r="F381" s="1" t="str">
        <f ca="1">INDIRECT($B$1&amp;Items!P$2&amp;$B381)</f>
        <v>AA</v>
      </c>
      <c r="H381" s="13" t="str">
        <f ca="1">INDIRECT($B$1&amp;Items!M$2&amp;$B381)</f>
        <v>Оплата капзатрат</v>
      </c>
      <c r="I381" s="13" t="str">
        <f ca="1">IF(INDIRECT($B$1&amp;Items!N$2&amp;$B381)="",H381,INDIRECT($B$1&amp;Items!N$2&amp;$B381))</f>
        <v>Основные средства - тип - 2</v>
      </c>
      <c r="J381" s="1" t="str">
        <f ca="1">IF(INDIRECT($B$1&amp;Items!O$2&amp;$B381)="",IF(H381&lt;&gt;I381,"  "&amp;I381,I381),"    "&amp;INDIRECT($B$1&amp;Items!O$2&amp;$B381))</f>
        <v xml:space="preserve">    Капзатраты - тип - 2 - 4</v>
      </c>
      <c r="S381" s="1">
        <f ca="1">SUM($U381:INDIRECT(ADDRESS(ROW(),SUMIFS($1:$1,$5:$5,MAX($5:$5)))))</f>
        <v>1129541.015625</v>
      </c>
      <c r="V381" s="1">
        <f ca="1">SUMIFS(INDIRECT($F$1&amp;$F381&amp;":"&amp;$F381),INDIRECT($F$1&amp;dbP!$D$2&amp;":"&amp;dbP!$D$2),"&gt;="&amp;V$6,INDIRECT($F$1&amp;dbP!$D$2&amp;":"&amp;dbP!$D$2),"&lt;="&amp;V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W381" s="1">
        <f ca="1">SUMIFS(INDIRECT($F$1&amp;$F381&amp;":"&amp;$F381),INDIRECT($F$1&amp;dbP!$D$2&amp;":"&amp;dbP!$D$2),"&gt;="&amp;W$6,INDIRECT($F$1&amp;dbP!$D$2&amp;":"&amp;dbP!$D$2),"&lt;="&amp;W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1129541.015625</v>
      </c>
      <c r="X381" s="1">
        <f ca="1">SUMIFS(INDIRECT($F$1&amp;$F381&amp;":"&amp;$F381),INDIRECT($F$1&amp;dbP!$D$2&amp;":"&amp;dbP!$D$2),"&gt;="&amp;X$6,INDIRECT($F$1&amp;dbP!$D$2&amp;":"&amp;dbP!$D$2),"&lt;="&amp;X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Y381" s="1">
        <f ca="1">SUMIFS(INDIRECT($F$1&amp;$F381&amp;":"&amp;$F381),INDIRECT($F$1&amp;dbP!$D$2&amp;":"&amp;dbP!$D$2),"&gt;="&amp;Y$6,INDIRECT($F$1&amp;dbP!$D$2&amp;":"&amp;dbP!$D$2),"&lt;="&amp;Y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Z381" s="1">
        <f ca="1">SUMIFS(INDIRECT($F$1&amp;$F381&amp;":"&amp;$F381),INDIRECT($F$1&amp;dbP!$D$2&amp;":"&amp;dbP!$D$2),"&gt;="&amp;Z$6,INDIRECT($F$1&amp;dbP!$D$2&amp;":"&amp;dbP!$D$2),"&lt;="&amp;Z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A381" s="1">
        <f ca="1">SUMIFS(INDIRECT($F$1&amp;$F381&amp;":"&amp;$F381),INDIRECT($F$1&amp;dbP!$D$2&amp;":"&amp;dbP!$D$2),"&gt;="&amp;AA$6,INDIRECT($F$1&amp;dbP!$D$2&amp;":"&amp;dbP!$D$2),"&lt;="&amp;AA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B381" s="1">
        <f ca="1">SUMIFS(INDIRECT($F$1&amp;$F381&amp;":"&amp;$F381),INDIRECT($F$1&amp;dbP!$D$2&amp;":"&amp;dbP!$D$2),"&gt;="&amp;AB$6,INDIRECT($F$1&amp;dbP!$D$2&amp;":"&amp;dbP!$D$2),"&lt;="&amp;AB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C381" s="1">
        <f ca="1">SUMIFS(INDIRECT($F$1&amp;$F381&amp;":"&amp;$F381),INDIRECT($F$1&amp;dbP!$D$2&amp;":"&amp;dbP!$D$2),"&gt;="&amp;AC$6,INDIRECT($F$1&amp;dbP!$D$2&amp;":"&amp;dbP!$D$2),"&lt;="&amp;AC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D381" s="1">
        <f ca="1">SUMIFS(INDIRECT($F$1&amp;$F381&amp;":"&amp;$F381),INDIRECT($F$1&amp;dbP!$D$2&amp;":"&amp;dbP!$D$2),"&gt;="&amp;AD$6,INDIRECT($F$1&amp;dbP!$D$2&amp;":"&amp;dbP!$D$2),"&lt;="&amp;AD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E381" s="1">
        <f ca="1">SUMIFS(INDIRECT($F$1&amp;$F381&amp;":"&amp;$F381),INDIRECT($F$1&amp;dbP!$D$2&amp;":"&amp;dbP!$D$2),"&gt;="&amp;AE$6,INDIRECT($F$1&amp;dbP!$D$2&amp;":"&amp;dbP!$D$2),"&lt;="&amp;AE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F381" s="1">
        <f ca="1">SUMIFS(INDIRECT($F$1&amp;$F381&amp;":"&amp;$F381),INDIRECT($F$1&amp;dbP!$D$2&amp;":"&amp;dbP!$D$2),"&gt;="&amp;AF$6,INDIRECT($F$1&amp;dbP!$D$2&amp;":"&amp;dbP!$D$2),"&lt;="&amp;AF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G381" s="1">
        <f ca="1">SUMIFS(INDIRECT($F$1&amp;$F381&amp;":"&amp;$F381),INDIRECT($F$1&amp;dbP!$D$2&amp;":"&amp;dbP!$D$2),"&gt;="&amp;AG$6,INDIRECT($F$1&amp;dbP!$D$2&amp;":"&amp;dbP!$D$2),"&lt;="&amp;AG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H381" s="1">
        <f ca="1">SUMIFS(INDIRECT($F$1&amp;$F381&amp;":"&amp;$F381),INDIRECT($F$1&amp;dbP!$D$2&amp;":"&amp;dbP!$D$2),"&gt;="&amp;AH$6,INDIRECT($F$1&amp;dbP!$D$2&amp;":"&amp;dbP!$D$2),"&lt;="&amp;AH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I381" s="1">
        <f ca="1">SUMIFS(INDIRECT($F$1&amp;$F381&amp;":"&amp;$F381),INDIRECT($F$1&amp;dbP!$D$2&amp;":"&amp;dbP!$D$2),"&gt;="&amp;AI$6,INDIRECT($F$1&amp;dbP!$D$2&amp;":"&amp;dbP!$D$2),"&lt;="&amp;AI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J381" s="1">
        <f ca="1">SUMIFS(INDIRECT($F$1&amp;$F381&amp;":"&amp;$F381),INDIRECT($F$1&amp;dbP!$D$2&amp;":"&amp;dbP!$D$2),"&gt;="&amp;AJ$6,INDIRECT($F$1&amp;dbP!$D$2&amp;":"&amp;dbP!$D$2),"&lt;="&amp;AJ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K381" s="1">
        <f ca="1">SUMIFS(INDIRECT($F$1&amp;$F381&amp;":"&amp;$F381),INDIRECT($F$1&amp;dbP!$D$2&amp;":"&amp;dbP!$D$2),"&gt;="&amp;AK$6,INDIRECT($F$1&amp;dbP!$D$2&amp;":"&amp;dbP!$D$2),"&lt;="&amp;AK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L381" s="1">
        <f ca="1">SUMIFS(INDIRECT($F$1&amp;$F381&amp;":"&amp;$F381),INDIRECT($F$1&amp;dbP!$D$2&amp;":"&amp;dbP!$D$2),"&gt;="&amp;AL$6,INDIRECT($F$1&amp;dbP!$D$2&amp;":"&amp;dbP!$D$2),"&lt;="&amp;AL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M381" s="1">
        <f ca="1">SUMIFS(INDIRECT($F$1&amp;$F381&amp;":"&amp;$F381),INDIRECT($F$1&amp;dbP!$D$2&amp;":"&amp;dbP!$D$2),"&gt;="&amp;AM$6,INDIRECT($F$1&amp;dbP!$D$2&amp;":"&amp;dbP!$D$2),"&lt;="&amp;AM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N381" s="1">
        <f ca="1">SUMIFS(INDIRECT($F$1&amp;$F381&amp;":"&amp;$F381),INDIRECT($F$1&amp;dbP!$D$2&amp;":"&amp;dbP!$D$2),"&gt;="&amp;AN$6,INDIRECT($F$1&amp;dbP!$D$2&amp;":"&amp;dbP!$D$2),"&lt;="&amp;AN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O381" s="1">
        <f ca="1">SUMIFS(INDIRECT($F$1&amp;$F381&amp;":"&amp;$F381),INDIRECT($F$1&amp;dbP!$D$2&amp;":"&amp;dbP!$D$2),"&gt;="&amp;AO$6,INDIRECT($F$1&amp;dbP!$D$2&amp;":"&amp;dbP!$D$2),"&lt;="&amp;AO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P381" s="1">
        <f ca="1">SUMIFS(INDIRECT($F$1&amp;$F381&amp;":"&amp;$F381),INDIRECT($F$1&amp;dbP!$D$2&amp;":"&amp;dbP!$D$2),"&gt;="&amp;AP$6,INDIRECT($F$1&amp;dbP!$D$2&amp;":"&amp;dbP!$D$2),"&lt;="&amp;AP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Q381" s="1">
        <f ca="1">SUMIFS(INDIRECT($F$1&amp;$F381&amp;":"&amp;$F381),INDIRECT($F$1&amp;dbP!$D$2&amp;":"&amp;dbP!$D$2),"&gt;="&amp;AQ$6,INDIRECT($F$1&amp;dbP!$D$2&amp;":"&amp;dbP!$D$2),"&lt;="&amp;AQ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R381" s="1">
        <f ca="1">SUMIFS(INDIRECT($F$1&amp;$F381&amp;":"&amp;$F381),INDIRECT($F$1&amp;dbP!$D$2&amp;":"&amp;dbP!$D$2),"&gt;="&amp;AR$6,INDIRECT($F$1&amp;dbP!$D$2&amp;":"&amp;dbP!$D$2),"&lt;="&amp;AR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S381" s="1">
        <f ca="1">SUMIFS(INDIRECT($F$1&amp;$F381&amp;":"&amp;$F381),INDIRECT($F$1&amp;dbP!$D$2&amp;":"&amp;dbP!$D$2),"&gt;="&amp;AS$6,INDIRECT($F$1&amp;dbP!$D$2&amp;":"&amp;dbP!$D$2),"&lt;="&amp;AS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T381" s="1">
        <f ca="1">SUMIFS(INDIRECT($F$1&amp;$F381&amp;":"&amp;$F381),INDIRECT($F$1&amp;dbP!$D$2&amp;":"&amp;dbP!$D$2),"&gt;="&amp;AT$6,INDIRECT($F$1&amp;dbP!$D$2&amp;":"&amp;dbP!$D$2),"&lt;="&amp;AT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U381" s="1">
        <f ca="1">SUMIFS(INDIRECT($F$1&amp;$F381&amp;":"&amp;$F381),INDIRECT($F$1&amp;dbP!$D$2&amp;":"&amp;dbP!$D$2),"&gt;="&amp;AU$6,INDIRECT($F$1&amp;dbP!$D$2&amp;":"&amp;dbP!$D$2),"&lt;="&amp;AU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V381" s="1">
        <f ca="1">SUMIFS(INDIRECT($F$1&amp;$F381&amp;":"&amp;$F381),INDIRECT($F$1&amp;dbP!$D$2&amp;":"&amp;dbP!$D$2),"&gt;="&amp;AV$6,INDIRECT($F$1&amp;dbP!$D$2&amp;":"&amp;dbP!$D$2),"&lt;="&amp;AV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W381" s="1">
        <f ca="1">SUMIFS(INDIRECT($F$1&amp;$F381&amp;":"&amp;$F381),INDIRECT($F$1&amp;dbP!$D$2&amp;":"&amp;dbP!$D$2),"&gt;="&amp;AW$6,INDIRECT($F$1&amp;dbP!$D$2&amp;":"&amp;dbP!$D$2),"&lt;="&amp;AW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X381" s="1">
        <f ca="1">SUMIFS(INDIRECT($F$1&amp;$F381&amp;":"&amp;$F381),INDIRECT($F$1&amp;dbP!$D$2&amp;":"&amp;dbP!$D$2),"&gt;="&amp;AX$6,INDIRECT($F$1&amp;dbP!$D$2&amp;":"&amp;dbP!$D$2),"&lt;="&amp;AX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Y381" s="1">
        <f ca="1">SUMIFS(INDIRECT($F$1&amp;$F381&amp;":"&amp;$F381),INDIRECT($F$1&amp;dbP!$D$2&amp;":"&amp;dbP!$D$2),"&gt;="&amp;AY$6,INDIRECT($F$1&amp;dbP!$D$2&amp;":"&amp;dbP!$D$2),"&lt;="&amp;AY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Z381" s="1">
        <f ca="1">SUMIFS(INDIRECT($F$1&amp;$F381&amp;":"&amp;$F381),INDIRECT($F$1&amp;dbP!$D$2&amp;":"&amp;dbP!$D$2),"&gt;="&amp;AZ$6,INDIRECT($F$1&amp;dbP!$D$2&amp;":"&amp;dbP!$D$2),"&lt;="&amp;AZ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A381" s="1">
        <f ca="1">SUMIFS(INDIRECT($F$1&amp;$F381&amp;":"&amp;$F381),INDIRECT($F$1&amp;dbP!$D$2&amp;":"&amp;dbP!$D$2),"&gt;="&amp;BA$6,INDIRECT($F$1&amp;dbP!$D$2&amp;":"&amp;dbP!$D$2),"&lt;="&amp;BA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B381" s="1">
        <f ca="1">SUMIFS(INDIRECT($F$1&amp;$F381&amp;":"&amp;$F381),INDIRECT($F$1&amp;dbP!$D$2&amp;":"&amp;dbP!$D$2),"&gt;="&amp;BB$6,INDIRECT($F$1&amp;dbP!$D$2&amp;":"&amp;dbP!$D$2),"&lt;="&amp;BB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C381" s="1">
        <f ca="1">SUMIFS(INDIRECT($F$1&amp;$F381&amp;":"&amp;$F381),INDIRECT($F$1&amp;dbP!$D$2&amp;":"&amp;dbP!$D$2),"&gt;="&amp;BC$6,INDIRECT($F$1&amp;dbP!$D$2&amp;":"&amp;dbP!$D$2),"&lt;="&amp;BC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D381" s="1">
        <f ca="1">SUMIFS(INDIRECT($F$1&amp;$F381&amp;":"&amp;$F381),INDIRECT($F$1&amp;dbP!$D$2&amp;":"&amp;dbP!$D$2),"&gt;="&amp;BD$6,INDIRECT($F$1&amp;dbP!$D$2&amp;":"&amp;dbP!$D$2),"&lt;="&amp;BD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E381" s="1">
        <f ca="1">SUMIFS(INDIRECT($F$1&amp;$F381&amp;":"&amp;$F381),INDIRECT($F$1&amp;dbP!$D$2&amp;":"&amp;dbP!$D$2),"&gt;="&amp;BE$6,INDIRECT($F$1&amp;dbP!$D$2&amp;":"&amp;dbP!$D$2),"&lt;="&amp;BE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</row>
    <row r="382" spans="2:57" x14ac:dyDescent="0.3">
      <c r="B382" s="1">
        <f>MAX(B$218:B381)+1</f>
        <v>165</v>
      </c>
      <c r="D382" s="1" t="str">
        <f ca="1">INDIRECT($B$1&amp;Items!T$2&amp;$B382)</f>
        <v>CF(-)</v>
      </c>
      <c r="F382" s="1" t="str">
        <f ca="1">INDIRECT($B$1&amp;Items!P$2&amp;$B382)</f>
        <v>AA</v>
      </c>
      <c r="H382" s="13" t="str">
        <f ca="1">INDIRECT($B$1&amp;Items!M$2&amp;$B382)</f>
        <v>Оплата капзатрат</v>
      </c>
      <c r="I382" s="13" t="str">
        <f ca="1">IF(INDIRECT($B$1&amp;Items!N$2&amp;$B382)="",H382,INDIRECT($B$1&amp;Items!N$2&amp;$B382))</f>
        <v>Основные средства - тип - 2</v>
      </c>
      <c r="J382" s="1" t="str">
        <f ca="1">IF(INDIRECT($B$1&amp;Items!O$2&amp;$B382)="",IF(H382&lt;&gt;I382,"  "&amp;I382,I382),"    "&amp;INDIRECT($B$1&amp;Items!O$2&amp;$B382))</f>
        <v xml:space="preserve">    Капзатраты - тип - 2 - 5</v>
      </c>
      <c r="S382" s="1">
        <f ca="1">SUM($U382:INDIRECT(ADDRESS(ROW(),SUMIFS($1:$1,$5:$5,MAX($5:$5)))))</f>
        <v>1225237.7088000004</v>
      </c>
      <c r="V382" s="1">
        <f ca="1">SUMIFS(INDIRECT($F$1&amp;$F382&amp;":"&amp;$F382),INDIRECT($F$1&amp;dbP!$D$2&amp;":"&amp;dbP!$D$2),"&gt;="&amp;V$6,INDIRECT($F$1&amp;dbP!$D$2&amp;":"&amp;dbP!$D$2),"&lt;="&amp;V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W382" s="1">
        <f ca="1">SUMIFS(INDIRECT($F$1&amp;$F382&amp;":"&amp;$F382),INDIRECT($F$1&amp;dbP!$D$2&amp;":"&amp;dbP!$D$2),"&gt;="&amp;W$6,INDIRECT($F$1&amp;dbP!$D$2&amp;":"&amp;dbP!$D$2),"&lt;="&amp;W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1225237.7088000004</v>
      </c>
      <c r="X382" s="1">
        <f ca="1">SUMIFS(INDIRECT($F$1&amp;$F382&amp;":"&amp;$F382),INDIRECT($F$1&amp;dbP!$D$2&amp;":"&amp;dbP!$D$2),"&gt;="&amp;X$6,INDIRECT($F$1&amp;dbP!$D$2&amp;":"&amp;dbP!$D$2),"&lt;="&amp;X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Y382" s="1">
        <f ca="1">SUMIFS(INDIRECT($F$1&amp;$F382&amp;":"&amp;$F382),INDIRECT($F$1&amp;dbP!$D$2&amp;":"&amp;dbP!$D$2),"&gt;="&amp;Y$6,INDIRECT($F$1&amp;dbP!$D$2&amp;":"&amp;dbP!$D$2),"&lt;="&amp;Y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Z382" s="1">
        <f ca="1">SUMIFS(INDIRECT($F$1&amp;$F382&amp;":"&amp;$F382),INDIRECT($F$1&amp;dbP!$D$2&amp;":"&amp;dbP!$D$2),"&gt;="&amp;Z$6,INDIRECT($F$1&amp;dbP!$D$2&amp;":"&amp;dbP!$D$2),"&lt;="&amp;Z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A382" s="1">
        <f ca="1">SUMIFS(INDIRECT($F$1&amp;$F382&amp;":"&amp;$F382),INDIRECT($F$1&amp;dbP!$D$2&amp;":"&amp;dbP!$D$2),"&gt;="&amp;AA$6,INDIRECT($F$1&amp;dbP!$D$2&amp;":"&amp;dbP!$D$2),"&lt;="&amp;AA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B382" s="1">
        <f ca="1">SUMIFS(INDIRECT($F$1&amp;$F382&amp;":"&amp;$F382),INDIRECT($F$1&amp;dbP!$D$2&amp;":"&amp;dbP!$D$2),"&gt;="&amp;AB$6,INDIRECT($F$1&amp;dbP!$D$2&amp;":"&amp;dbP!$D$2),"&lt;="&amp;AB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C382" s="1">
        <f ca="1">SUMIFS(INDIRECT($F$1&amp;$F382&amp;":"&amp;$F382),INDIRECT($F$1&amp;dbP!$D$2&amp;":"&amp;dbP!$D$2),"&gt;="&amp;AC$6,INDIRECT($F$1&amp;dbP!$D$2&amp;":"&amp;dbP!$D$2),"&lt;="&amp;AC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D382" s="1">
        <f ca="1">SUMIFS(INDIRECT($F$1&amp;$F382&amp;":"&amp;$F382),INDIRECT($F$1&amp;dbP!$D$2&amp;":"&amp;dbP!$D$2),"&gt;="&amp;AD$6,INDIRECT($F$1&amp;dbP!$D$2&amp;":"&amp;dbP!$D$2),"&lt;="&amp;AD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E382" s="1">
        <f ca="1">SUMIFS(INDIRECT($F$1&amp;$F382&amp;":"&amp;$F382),INDIRECT($F$1&amp;dbP!$D$2&amp;":"&amp;dbP!$D$2),"&gt;="&amp;AE$6,INDIRECT($F$1&amp;dbP!$D$2&amp;":"&amp;dbP!$D$2),"&lt;="&amp;AE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F382" s="1">
        <f ca="1">SUMIFS(INDIRECT($F$1&amp;$F382&amp;":"&amp;$F382),INDIRECT($F$1&amp;dbP!$D$2&amp;":"&amp;dbP!$D$2),"&gt;="&amp;AF$6,INDIRECT($F$1&amp;dbP!$D$2&amp;":"&amp;dbP!$D$2),"&lt;="&amp;AF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G382" s="1">
        <f ca="1">SUMIFS(INDIRECT($F$1&amp;$F382&amp;":"&amp;$F382),INDIRECT($F$1&amp;dbP!$D$2&amp;":"&amp;dbP!$D$2),"&gt;="&amp;AG$6,INDIRECT($F$1&amp;dbP!$D$2&amp;":"&amp;dbP!$D$2),"&lt;="&amp;AG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H382" s="1">
        <f ca="1">SUMIFS(INDIRECT($F$1&amp;$F382&amp;":"&amp;$F382),INDIRECT($F$1&amp;dbP!$D$2&amp;":"&amp;dbP!$D$2),"&gt;="&amp;AH$6,INDIRECT($F$1&amp;dbP!$D$2&amp;":"&amp;dbP!$D$2),"&lt;="&amp;AH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I382" s="1">
        <f ca="1">SUMIFS(INDIRECT($F$1&amp;$F382&amp;":"&amp;$F382),INDIRECT($F$1&amp;dbP!$D$2&amp;":"&amp;dbP!$D$2),"&gt;="&amp;AI$6,INDIRECT($F$1&amp;dbP!$D$2&amp;":"&amp;dbP!$D$2),"&lt;="&amp;AI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J382" s="1">
        <f ca="1">SUMIFS(INDIRECT($F$1&amp;$F382&amp;":"&amp;$F382),INDIRECT($F$1&amp;dbP!$D$2&amp;":"&amp;dbP!$D$2),"&gt;="&amp;AJ$6,INDIRECT($F$1&amp;dbP!$D$2&amp;":"&amp;dbP!$D$2),"&lt;="&amp;AJ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K382" s="1">
        <f ca="1">SUMIFS(INDIRECT($F$1&amp;$F382&amp;":"&amp;$F382),INDIRECT($F$1&amp;dbP!$D$2&amp;":"&amp;dbP!$D$2),"&gt;="&amp;AK$6,INDIRECT($F$1&amp;dbP!$D$2&amp;":"&amp;dbP!$D$2),"&lt;="&amp;AK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L382" s="1">
        <f ca="1">SUMIFS(INDIRECT($F$1&amp;$F382&amp;":"&amp;$F382),INDIRECT($F$1&amp;dbP!$D$2&amp;":"&amp;dbP!$D$2),"&gt;="&amp;AL$6,INDIRECT($F$1&amp;dbP!$D$2&amp;":"&amp;dbP!$D$2),"&lt;="&amp;AL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M382" s="1">
        <f ca="1">SUMIFS(INDIRECT($F$1&amp;$F382&amp;":"&amp;$F382),INDIRECT($F$1&amp;dbP!$D$2&amp;":"&amp;dbP!$D$2),"&gt;="&amp;AM$6,INDIRECT($F$1&amp;dbP!$D$2&amp;":"&amp;dbP!$D$2),"&lt;="&amp;AM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N382" s="1">
        <f ca="1">SUMIFS(INDIRECT($F$1&amp;$F382&amp;":"&amp;$F382),INDIRECT($F$1&amp;dbP!$D$2&amp;":"&amp;dbP!$D$2),"&gt;="&amp;AN$6,INDIRECT($F$1&amp;dbP!$D$2&amp;":"&amp;dbP!$D$2),"&lt;="&amp;AN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O382" s="1">
        <f ca="1">SUMIFS(INDIRECT($F$1&amp;$F382&amp;":"&amp;$F382),INDIRECT($F$1&amp;dbP!$D$2&amp;":"&amp;dbP!$D$2),"&gt;="&amp;AO$6,INDIRECT($F$1&amp;dbP!$D$2&amp;":"&amp;dbP!$D$2),"&lt;="&amp;AO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P382" s="1">
        <f ca="1">SUMIFS(INDIRECT($F$1&amp;$F382&amp;":"&amp;$F382),INDIRECT($F$1&amp;dbP!$D$2&amp;":"&amp;dbP!$D$2),"&gt;="&amp;AP$6,INDIRECT($F$1&amp;dbP!$D$2&amp;":"&amp;dbP!$D$2),"&lt;="&amp;AP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Q382" s="1">
        <f ca="1">SUMIFS(INDIRECT($F$1&amp;$F382&amp;":"&amp;$F382),INDIRECT($F$1&amp;dbP!$D$2&amp;":"&amp;dbP!$D$2),"&gt;="&amp;AQ$6,INDIRECT($F$1&amp;dbP!$D$2&amp;":"&amp;dbP!$D$2),"&lt;="&amp;AQ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R382" s="1">
        <f ca="1">SUMIFS(INDIRECT($F$1&amp;$F382&amp;":"&amp;$F382),INDIRECT($F$1&amp;dbP!$D$2&amp;":"&amp;dbP!$D$2),"&gt;="&amp;AR$6,INDIRECT($F$1&amp;dbP!$D$2&amp;":"&amp;dbP!$D$2),"&lt;="&amp;AR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S382" s="1">
        <f ca="1">SUMIFS(INDIRECT($F$1&amp;$F382&amp;":"&amp;$F382),INDIRECT($F$1&amp;dbP!$D$2&amp;":"&amp;dbP!$D$2),"&gt;="&amp;AS$6,INDIRECT($F$1&amp;dbP!$D$2&amp;":"&amp;dbP!$D$2),"&lt;="&amp;AS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T382" s="1">
        <f ca="1">SUMIFS(INDIRECT($F$1&amp;$F382&amp;":"&amp;$F382),INDIRECT($F$1&amp;dbP!$D$2&amp;":"&amp;dbP!$D$2),"&gt;="&amp;AT$6,INDIRECT($F$1&amp;dbP!$D$2&amp;":"&amp;dbP!$D$2),"&lt;="&amp;AT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U382" s="1">
        <f ca="1">SUMIFS(INDIRECT($F$1&amp;$F382&amp;":"&amp;$F382),INDIRECT($F$1&amp;dbP!$D$2&amp;":"&amp;dbP!$D$2),"&gt;="&amp;AU$6,INDIRECT($F$1&amp;dbP!$D$2&amp;":"&amp;dbP!$D$2),"&lt;="&amp;AU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V382" s="1">
        <f ca="1">SUMIFS(INDIRECT($F$1&amp;$F382&amp;":"&amp;$F382),INDIRECT($F$1&amp;dbP!$D$2&amp;":"&amp;dbP!$D$2),"&gt;="&amp;AV$6,INDIRECT($F$1&amp;dbP!$D$2&amp;":"&amp;dbP!$D$2),"&lt;="&amp;AV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W382" s="1">
        <f ca="1">SUMIFS(INDIRECT($F$1&amp;$F382&amp;":"&amp;$F382),INDIRECT($F$1&amp;dbP!$D$2&amp;":"&amp;dbP!$D$2),"&gt;="&amp;AW$6,INDIRECT($F$1&amp;dbP!$D$2&amp;":"&amp;dbP!$D$2),"&lt;="&amp;AW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X382" s="1">
        <f ca="1">SUMIFS(INDIRECT($F$1&amp;$F382&amp;":"&amp;$F382),INDIRECT($F$1&amp;dbP!$D$2&amp;":"&amp;dbP!$D$2),"&gt;="&amp;AX$6,INDIRECT($F$1&amp;dbP!$D$2&amp;":"&amp;dbP!$D$2),"&lt;="&amp;AX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Y382" s="1">
        <f ca="1">SUMIFS(INDIRECT($F$1&amp;$F382&amp;":"&amp;$F382),INDIRECT($F$1&amp;dbP!$D$2&amp;":"&amp;dbP!$D$2),"&gt;="&amp;AY$6,INDIRECT($F$1&amp;dbP!$D$2&amp;":"&amp;dbP!$D$2),"&lt;="&amp;AY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Z382" s="1">
        <f ca="1">SUMIFS(INDIRECT($F$1&amp;$F382&amp;":"&amp;$F382),INDIRECT($F$1&amp;dbP!$D$2&amp;":"&amp;dbP!$D$2),"&gt;="&amp;AZ$6,INDIRECT($F$1&amp;dbP!$D$2&amp;":"&amp;dbP!$D$2),"&lt;="&amp;AZ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A382" s="1">
        <f ca="1">SUMIFS(INDIRECT($F$1&amp;$F382&amp;":"&amp;$F382),INDIRECT($F$1&amp;dbP!$D$2&amp;":"&amp;dbP!$D$2),"&gt;="&amp;BA$6,INDIRECT($F$1&amp;dbP!$D$2&amp;":"&amp;dbP!$D$2),"&lt;="&amp;BA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B382" s="1">
        <f ca="1">SUMIFS(INDIRECT($F$1&amp;$F382&amp;":"&amp;$F382),INDIRECT($F$1&amp;dbP!$D$2&amp;":"&amp;dbP!$D$2),"&gt;="&amp;BB$6,INDIRECT($F$1&amp;dbP!$D$2&amp;":"&amp;dbP!$D$2),"&lt;="&amp;BB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C382" s="1">
        <f ca="1">SUMIFS(INDIRECT($F$1&amp;$F382&amp;":"&amp;$F382),INDIRECT($F$1&amp;dbP!$D$2&amp;":"&amp;dbP!$D$2),"&gt;="&amp;BC$6,INDIRECT($F$1&amp;dbP!$D$2&amp;":"&amp;dbP!$D$2),"&lt;="&amp;BC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D382" s="1">
        <f ca="1">SUMIFS(INDIRECT($F$1&amp;$F382&amp;":"&amp;$F382),INDIRECT($F$1&amp;dbP!$D$2&amp;":"&amp;dbP!$D$2),"&gt;="&amp;BD$6,INDIRECT($F$1&amp;dbP!$D$2&amp;":"&amp;dbP!$D$2),"&lt;="&amp;BD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E382" s="1">
        <f ca="1">SUMIFS(INDIRECT($F$1&amp;$F382&amp;":"&amp;$F382),INDIRECT($F$1&amp;dbP!$D$2&amp;":"&amp;dbP!$D$2),"&gt;="&amp;BE$6,INDIRECT($F$1&amp;dbP!$D$2&amp;":"&amp;dbP!$D$2),"&lt;="&amp;BE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</row>
    <row r="383" spans="2:57" x14ac:dyDescent="0.3">
      <c r="B383" s="1">
        <f>MAX(B$218:B382)+1</f>
        <v>166</v>
      </c>
      <c r="D383" s="1" t="str">
        <f ca="1">INDIRECT($B$1&amp;Items!T$2&amp;$B383)</f>
        <v>CF(-)</v>
      </c>
      <c r="F383" s="1" t="str">
        <f ca="1">INDIRECT($B$1&amp;Items!P$2&amp;$B383)</f>
        <v>AA</v>
      </c>
      <c r="H383" s="13" t="str">
        <f ca="1">INDIRECT($B$1&amp;Items!M$2&amp;$B383)</f>
        <v>Оплата капзатрат</v>
      </c>
      <c r="I383" s="13" t="str">
        <f ca="1">IF(INDIRECT($B$1&amp;Items!N$2&amp;$B383)="",H383,INDIRECT($B$1&amp;Items!N$2&amp;$B383))</f>
        <v>Основные средства - тип - 2</v>
      </c>
      <c r="J383" s="1" t="str">
        <f ca="1">IF(INDIRECT($B$1&amp;Items!O$2&amp;$B383)="",IF(H383&lt;&gt;I383,"  "&amp;I383,I383),"    "&amp;INDIRECT($B$1&amp;Items!O$2&amp;$B383))</f>
        <v xml:space="preserve">    Капзатраты - тип - 2 - 6</v>
      </c>
      <c r="S383" s="1">
        <f ca="1">SUM($U383:INDIRECT(ADDRESS(ROW(),SUMIFS($1:$1,$5:$5,MAX($5:$5)))))</f>
        <v>1096999.2</v>
      </c>
      <c r="V383" s="1">
        <f ca="1">SUMIFS(INDIRECT($F$1&amp;$F383&amp;":"&amp;$F383),INDIRECT($F$1&amp;dbP!$D$2&amp;":"&amp;dbP!$D$2),"&gt;="&amp;V$6,INDIRECT($F$1&amp;dbP!$D$2&amp;":"&amp;dbP!$D$2),"&lt;="&amp;V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W383" s="1">
        <f ca="1">SUMIFS(INDIRECT($F$1&amp;$F383&amp;":"&amp;$F383),INDIRECT($F$1&amp;dbP!$D$2&amp;":"&amp;dbP!$D$2),"&gt;="&amp;W$6,INDIRECT($F$1&amp;dbP!$D$2&amp;":"&amp;dbP!$D$2),"&lt;="&amp;W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1096999.2</v>
      </c>
      <c r="X383" s="1">
        <f ca="1">SUMIFS(INDIRECT($F$1&amp;$F383&amp;":"&amp;$F383),INDIRECT($F$1&amp;dbP!$D$2&amp;":"&amp;dbP!$D$2),"&gt;="&amp;X$6,INDIRECT($F$1&amp;dbP!$D$2&amp;":"&amp;dbP!$D$2),"&lt;="&amp;X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Y383" s="1">
        <f ca="1">SUMIFS(INDIRECT($F$1&amp;$F383&amp;":"&amp;$F383),INDIRECT($F$1&amp;dbP!$D$2&amp;":"&amp;dbP!$D$2),"&gt;="&amp;Y$6,INDIRECT($F$1&amp;dbP!$D$2&amp;":"&amp;dbP!$D$2),"&lt;="&amp;Y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Z383" s="1">
        <f ca="1">SUMIFS(INDIRECT($F$1&amp;$F383&amp;":"&amp;$F383),INDIRECT($F$1&amp;dbP!$D$2&amp;":"&amp;dbP!$D$2),"&gt;="&amp;Z$6,INDIRECT($F$1&amp;dbP!$D$2&amp;":"&amp;dbP!$D$2),"&lt;="&amp;Z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A383" s="1">
        <f ca="1">SUMIFS(INDIRECT($F$1&amp;$F383&amp;":"&amp;$F383),INDIRECT($F$1&amp;dbP!$D$2&amp;":"&amp;dbP!$D$2),"&gt;="&amp;AA$6,INDIRECT($F$1&amp;dbP!$D$2&amp;":"&amp;dbP!$D$2),"&lt;="&amp;AA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B383" s="1">
        <f ca="1">SUMIFS(INDIRECT($F$1&amp;$F383&amp;":"&amp;$F383),INDIRECT($F$1&amp;dbP!$D$2&amp;":"&amp;dbP!$D$2),"&gt;="&amp;AB$6,INDIRECT($F$1&amp;dbP!$D$2&amp;":"&amp;dbP!$D$2),"&lt;="&amp;AB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C383" s="1">
        <f ca="1">SUMIFS(INDIRECT($F$1&amp;$F383&amp;":"&amp;$F383),INDIRECT($F$1&amp;dbP!$D$2&amp;":"&amp;dbP!$D$2),"&gt;="&amp;AC$6,INDIRECT($F$1&amp;dbP!$D$2&amp;":"&amp;dbP!$D$2),"&lt;="&amp;AC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D383" s="1">
        <f ca="1">SUMIFS(INDIRECT($F$1&amp;$F383&amp;":"&amp;$F383),INDIRECT($F$1&amp;dbP!$D$2&amp;":"&amp;dbP!$D$2),"&gt;="&amp;AD$6,INDIRECT($F$1&amp;dbP!$D$2&amp;":"&amp;dbP!$D$2),"&lt;="&amp;AD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E383" s="1">
        <f ca="1">SUMIFS(INDIRECT($F$1&amp;$F383&amp;":"&amp;$F383),INDIRECT($F$1&amp;dbP!$D$2&amp;":"&amp;dbP!$D$2),"&gt;="&amp;AE$6,INDIRECT($F$1&amp;dbP!$D$2&amp;":"&amp;dbP!$D$2),"&lt;="&amp;AE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F383" s="1">
        <f ca="1">SUMIFS(INDIRECT($F$1&amp;$F383&amp;":"&amp;$F383),INDIRECT($F$1&amp;dbP!$D$2&amp;":"&amp;dbP!$D$2),"&gt;="&amp;AF$6,INDIRECT($F$1&amp;dbP!$D$2&amp;":"&amp;dbP!$D$2),"&lt;="&amp;AF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G383" s="1">
        <f ca="1">SUMIFS(INDIRECT($F$1&amp;$F383&amp;":"&amp;$F383),INDIRECT($F$1&amp;dbP!$D$2&amp;":"&amp;dbP!$D$2),"&gt;="&amp;AG$6,INDIRECT($F$1&amp;dbP!$D$2&amp;":"&amp;dbP!$D$2),"&lt;="&amp;AG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H383" s="1">
        <f ca="1">SUMIFS(INDIRECT($F$1&amp;$F383&amp;":"&amp;$F383),INDIRECT($F$1&amp;dbP!$D$2&amp;":"&amp;dbP!$D$2),"&gt;="&amp;AH$6,INDIRECT($F$1&amp;dbP!$D$2&amp;":"&amp;dbP!$D$2),"&lt;="&amp;AH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I383" s="1">
        <f ca="1">SUMIFS(INDIRECT($F$1&amp;$F383&amp;":"&amp;$F383),INDIRECT($F$1&amp;dbP!$D$2&amp;":"&amp;dbP!$D$2),"&gt;="&amp;AI$6,INDIRECT($F$1&amp;dbP!$D$2&amp;":"&amp;dbP!$D$2),"&lt;="&amp;AI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J383" s="1">
        <f ca="1">SUMIFS(INDIRECT($F$1&amp;$F383&amp;":"&amp;$F383),INDIRECT($F$1&amp;dbP!$D$2&amp;":"&amp;dbP!$D$2),"&gt;="&amp;AJ$6,INDIRECT($F$1&amp;dbP!$D$2&amp;":"&amp;dbP!$D$2),"&lt;="&amp;AJ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K383" s="1">
        <f ca="1">SUMIFS(INDIRECT($F$1&amp;$F383&amp;":"&amp;$F383),INDIRECT($F$1&amp;dbP!$D$2&amp;":"&amp;dbP!$D$2),"&gt;="&amp;AK$6,INDIRECT($F$1&amp;dbP!$D$2&amp;":"&amp;dbP!$D$2),"&lt;="&amp;AK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L383" s="1">
        <f ca="1">SUMIFS(INDIRECT($F$1&amp;$F383&amp;":"&amp;$F383),INDIRECT($F$1&amp;dbP!$D$2&amp;":"&amp;dbP!$D$2),"&gt;="&amp;AL$6,INDIRECT($F$1&amp;dbP!$D$2&amp;":"&amp;dbP!$D$2),"&lt;="&amp;AL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M383" s="1">
        <f ca="1">SUMIFS(INDIRECT($F$1&amp;$F383&amp;":"&amp;$F383),INDIRECT($F$1&amp;dbP!$D$2&amp;":"&amp;dbP!$D$2),"&gt;="&amp;AM$6,INDIRECT($F$1&amp;dbP!$D$2&amp;":"&amp;dbP!$D$2),"&lt;="&amp;AM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N383" s="1">
        <f ca="1">SUMIFS(INDIRECT($F$1&amp;$F383&amp;":"&amp;$F383),INDIRECT($F$1&amp;dbP!$D$2&amp;":"&amp;dbP!$D$2),"&gt;="&amp;AN$6,INDIRECT($F$1&amp;dbP!$D$2&amp;":"&amp;dbP!$D$2),"&lt;="&amp;AN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O383" s="1">
        <f ca="1">SUMIFS(INDIRECT($F$1&amp;$F383&amp;":"&amp;$F383),INDIRECT($F$1&amp;dbP!$D$2&amp;":"&amp;dbP!$D$2),"&gt;="&amp;AO$6,INDIRECT($F$1&amp;dbP!$D$2&amp;":"&amp;dbP!$D$2),"&lt;="&amp;AO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P383" s="1">
        <f ca="1">SUMIFS(INDIRECT($F$1&amp;$F383&amp;":"&amp;$F383),INDIRECT($F$1&amp;dbP!$D$2&amp;":"&amp;dbP!$D$2),"&gt;="&amp;AP$6,INDIRECT($F$1&amp;dbP!$D$2&amp;":"&amp;dbP!$D$2),"&lt;="&amp;AP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Q383" s="1">
        <f ca="1">SUMIFS(INDIRECT($F$1&amp;$F383&amp;":"&amp;$F383),INDIRECT($F$1&amp;dbP!$D$2&amp;":"&amp;dbP!$D$2),"&gt;="&amp;AQ$6,INDIRECT($F$1&amp;dbP!$D$2&amp;":"&amp;dbP!$D$2),"&lt;="&amp;AQ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R383" s="1">
        <f ca="1">SUMIFS(INDIRECT($F$1&amp;$F383&amp;":"&amp;$F383),INDIRECT($F$1&amp;dbP!$D$2&amp;":"&amp;dbP!$D$2),"&gt;="&amp;AR$6,INDIRECT($F$1&amp;dbP!$D$2&amp;":"&amp;dbP!$D$2),"&lt;="&amp;AR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S383" s="1">
        <f ca="1">SUMIFS(INDIRECT($F$1&amp;$F383&amp;":"&amp;$F383),INDIRECT($F$1&amp;dbP!$D$2&amp;":"&amp;dbP!$D$2),"&gt;="&amp;AS$6,INDIRECT($F$1&amp;dbP!$D$2&amp;":"&amp;dbP!$D$2),"&lt;="&amp;AS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T383" s="1">
        <f ca="1">SUMIFS(INDIRECT($F$1&amp;$F383&amp;":"&amp;$F383),INDIRECT($F$1&amp;dbP!$D$2&amp;":"&amp;dbP!$D$2),"&gt;="&amp;AT$6,INDIRECT($F$1&amp;dbP!$D$2&amp;":"&amp;dbP!$D$2),"&lt;="&amp;AT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U383" s="1">
        <f ca="1">SUMIFS(INDIRECT($F$1&amp;$F383&amp;":"&amp;$F383),INDIRECT($F$1&amp;dbP!$D$2&amp;":"&amp;dbP!$D$2),"&gt;="&amp;AU$6,INDIRECT($F$1&amp;dbP!$D$2&amp;":"&amp;dbP!$D$2),"&lt;="&amp;AU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V383" s="1">
        <f ca="1">SUMIFS(INDIRECT($F$1&amp;$F383&amp;":"&amp;$F383),INDIRECT($F$1&amp;dbP!$D$2&amp;":"&amp;dbP!$D$2),"&gt;="&amp;AV$6,INDIRECT($F$1&amp;dbP!$D$2&amp;":"&amp;dbP!$D$2),"&lt;="&amp;AV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W383" s="1">
        <f ca="1">SUMIFS(INDIRECT($F$1&amp;$F383&amp;":"&amp;$F383),INDIRECT($F$1&amp;dbP!$D$2&amp;":"&amp;dbP!$D$2),"&gt;="&amp;AW$6,INDIRECT($F$1&amp;dbP!$D$2&amp;":"&amp;dbP!$D$2),"&lt;="&amp;AW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X383" s="1">
        <f ca="1">SUMIFS(INDIRECT($F$1&amp;$F383&amp;":"&amp;$F383),INDIRECT($F$1&amp;dbP!$D$2&amp;":"&amp;dbP!$D$2),"&gt;="&amp;AX$6,INDIRECT($F$1&amp;dbP!$D$2&amp;":"&amp;dbP!$D$2),"&lt;="&amp;AX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Y383" s="1">
        <f ca="1">SUMIFS(INDIRECT($F$1&amp;$F383&amp;":"&amp;$F383),INDIRECT($F$1&amp;dbP!$D$2&amp;":"&amp;dbP!$D$2),"&gt;="&amp;AY$6,INDIRECT($F$1&amp;dbP!$D$2&amp;":"&amp;dbP!$D$2),"&lt;="&amp;AY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Z383" s="1">
        <f ca="1">SUMIFS(INDIRECT($F$1&amp;$F383&amp;":"&amp;$F383),INDIRECT($F$1&amp;dbP!$D$2&amp;":"&amp;dbP!$D$2),"&gt;="&amp;AZ$6,INDIRECT($F$1&amp;dbP!$D$2&amp;":"&amp;dbP!$D$2),"&lt;="&amp;AZ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A383" s="1">
        <f ca="1">SUMIFS(INDIRECT($F$1&amp;$F383&amp;":"&amp;$F383),INDIRECT($F$1&amp;dbP!$D$2&amp;":"&amp;dbP!$D$2),"&gt;="&amp;BA$6,INDIRECT($F$1&amp;dbP!$D$2&amp;":"&amp;dbP!$D$2),"&lt;="&amp;BA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B383" s="1">
        <f ca="1">SUMIFS(INDIRECT($F$1&amp;$F383&amp;":"&amp;$F383),INDIRECT($F$1&amp;dbP!$D$2&amp;":"&amp;dbP!$D$2),"&gt;="&amp;BB$6,INDIRECT($F$1&amp;dbP!$D$2&amp;":"&amp;dbP!$D$2),"&lt;="&amp;BB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C383" s="1">
        <f ca="1">SUMIFS(INDIRECT($F$1&amp;$F383&amp;":"&amp;$F383),INDIRECT($F$1&amp;dbP!$D$2&amp;":"&amp;dbP!$D$2),"&gt;="&amp;BC$6,INDIRECT($F$1&amp;dbP!$D$2&amp;":"&amp;dbP!$D$2),"&lt;="&amp;BC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D383" s="1">
        <f ca="1">SUMIFS(INDIRECT($F$1&amp;$F383&amp;":"&amp;$F383),INDIRECT($F$1&amp;dbP!$D$2&amp;":"&amp;dbP!$D$2),"&gt;="&amp;BD$6,INDIRECT($F$1&amp;dbP!$D$2&amp;":"&amp;dbP!$D$2),"&lt;="&amp;BD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E383" s="1">
        <f ca="1">SUMIFS(INDIRECT($F$1&amp;$F383&amp;":"&amp;$F383),INDIRECT($F$1&amp;dbP!$D$2&amp;":"&amp;dbP!$D$2),"&gt;="&amp;BE$6,INDIRECT($F$1&amp;dbP!$D$2&amp;":"&amp;dbP!$D$2),"&lt;="&amp;BE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</row>
    <row r="384" spans="2:57" x14ac:dyDescent="0.3">
      <c r="B384" s="1">
        <f>MAX(B$218:B383)+1</f>
        <v>167</v>
      </c>
      <c r="D384" s="1" t="str">
        <f ca="1">INDIRECT($B$1&amp;Items!T$2&amp;$B384)</f>
        <v>CF(-)</v>
      </c>
      <c r="F384" s="1" t="str">
        <f ca="1">INDIRECT($B$1&amp;Items!P$2&amp;$B384)</f>
        <v>AA</v>
      </c>
      <c r="H384" s="13" t="str">
        <f ca="1">INDIRECT($B$1&amp;Items!M$2&amp;$B384)</f>
        <v>Оплата капзатрат</v>
      </c>
      <c r="I384" s="13" t="str">
        <f ca="1">IF(INDIRECT($B$1&amp;Items!N$2&amp;$B384)="",H384,INDIRECT($B$1&amp;Items!N$2&amp;$B384))</f>
        <v>Основные средства - тип - 2</v>
      </c>
      <c r="J384" s="1" t="str">
        <f ca="1">IF(INDIRECT($B$1&amp;Items!O$2&amp;$B384)="",IF(H384&lt;&gt;I384,"  "&amp;I384,I384),"    "&amp;INDIRECT($B$1&amp;Items!O$2&amp;$B384))</f>
        <v xml:space="preserve">    Капзатраты - тип - 2 - 7</v>
      </c>
      <c r="S384" s="1">
        <f ca="1">SUM($U384:INDIRECT(ADDRESS(ROW(),SUMIFS($1:$1,$5:$5,MAX($5:$5)))))</f>
        <v>1051485.4937800001</v>
      </c>
      <c r="V384" s="1">
        <f ca="1">SUMIFS(INDIRECT($F$1&amp;$F384&amp;":"&amp;$F384),INDIRECT($F$1&amp;dbP!$D$2&amp;":"&amp;dbP!$D$2),"&gt;="&amp;V$6,INDIRECT($F$1&amp;dbP!$D$2&amp;":"&amp;dbP!$D$2),"&lt;="&amp;V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W384" s="1">
        <f ca="1">SUMIFS(INDIRECT($F$1&amp;$F384&amp;":"&amp;$F384),INDIRECT($F$1&amp;dbP!$D$2&amp;":"&amp;dbP!$D$2),"&gt;="&amp;W$6,INDIRECT($F$1&amp;dbP!$D$2&amp;":"&amp;dbP!$D$2),"&lt;="&amp;W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1051485.4937800001</v>
      </c>
      <c r="X384" s="1">
        <f ca="1">SUMIFS(INDIRECT($F$1&amp;$F384&amp;":"&amp;$F384),INDIRECT($F$1&amp;dbP!$D$2&amp;":"&amp;dbP!$D$2),"&gt;="&amp;X$6,INDIRECT($F$1&amp;dbP!$D$2&amp;":"&amp;dbP!$D$2),"&lt;="&amp;X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Y384" s="1">
        <f ca="1">SUMIFS(INDIRECT($F$1&amp;$F384&amp;":"&amp;$F384),INDIRECT($F$1&amp;dbP!$D$2&amp;":"&amp;dbP!$D$2),"&gt;="&amp;Y$6,INDIRECT($F$1&amp;dbP!$D$2&amp;":"&amp;dbP!$D$2),"&lt;="&amp;Y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Z384" s="1">
        <f ca="1">SUMIFS(INDIRECT($F$1&amp;$F384&amp;":"&amp;$F384),INDIRECT($F$1&amp;dbP!$D$2&amp;":"&amp;dbP!$D$2),"&gt;="&amp;Z$6,INDIRECT($F$1&amp;dbP!$D$2&amp;":"&amp;dbP!$D$2),"&lt;="&amp;Z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A384" s="1">
        <f ca="1">SUMIFS(INDIRECT($F$1&amp;$F384&amp;":"&amp;$F384),INDIRECT($F$1&amp;dbP!$D$2&amp;":"&amp;dbP!$D$2),"&gt;="&amp;AA$6,INDIRECT($F$1&amp;dbP!$D$2&amp;":"&amp;dbP!$D$2),"&lt;="&amp;AA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B384" s="1">
        <f ca="1">SUMIFS(INDIRECT($F$1&amp;$F384&amp;":"&amp;$F384),INDIRECT($F$1&amp;dbP!$D$2&amp;":"&amp;dbP!$D$2),"&gt;="&amp;AB$6,INDIRECT($F$1&amp;dbP!$D$2&amp;":"&amp;dbP!$D$2),"&lt;="&amp;AB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C384" s="1">
        <f ca="1">SUMIFS(INDIRECT($F$1&amp;$F384&amp;":"&amp;$F384),INDIRECT($F$1&amp;dbP!$D$2&amp;":"&amp;dbP!$D$2),"&gt;="&amp;AC$6,INDIRECT($F$1&amp;dbP!$D$2&amp;":"&amp;dbP!$D$2),"&lt;="&amp;AC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D384" s="1">
        <f ca="1">SUMIFS(INDIRECT($F$1&amp;$F384&amp;":"&amp;$F384),INDIRECT($F$1&amp;dbP!$D$2&amp;":"&amp;dbP!$D$2),"&gt;="&amp;AD$6,INDIRECT($F$1&amp;dbP!$D$2&amp;":"&amp;dbP!$D$2),"&lt;="&amp;AD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E384" s="1">
        <f ca="1">SUMIFS(INDIRECT($F$1&amp;$F384&amp;":"&amp;$F384),INDIRECT($F$1&amp;dbP!$D$2&amp;":"&amp;dbP!$D$2),"&gt;="&amp;AE$6,INDIRECT($F$1&amp;dbP!$D$2&amp;":"&amp;dbP!$D$2),"&lt;="&amp;AE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F384" s="1">
        <f ca="1">SUMIFS(INDIRECT($F$1&amp;$F384&amp;":"&amp;$F384),INDIRECT($F$1&amp;dbP!$D$2&amp;":"&amp;dbP!$D$2),"&gt;="&amp;AF$6,INDIRECT($F$1&amp;dbP!$D$2&amp;":"&amp;dbP!$D$2),"&lt;="&amp;AF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G384" s="1">
        <f ca="1">SUMIFS(INDIRECT($F$1&amp;$F384&amp;":"&amp;$F384),INDIRECT($F$1&amp;dbP!$D$2&amp;":"&amp;dbP!$D$2),"&gt;="&amp;AG$6,INDIRECT($F$1&amp;dbP!$D$2&amp;":"&amp;dbP!$D$2),"&lt;="&amp;AG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H384" s="1">
        <f ca="1">SUMIFS(INDIRECT($F$1&amp;$F384&amp;":"&amp;$F384),INDIRECT($F$1&amp;dbP!$D$2&amp;":"&amp;dbP!$D$2),"&gt;="&amp;AH$6,INDIRECT($F$1&amp;dbP!$D$2&amp;":"&amp;dbP!$D$2),"&lt;="&amp;AH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I384" s="1">
        <f ca="1">SUMIFS(INDIRECT($F$1&amp;$F384&amp;":"&amp;$F384),INDIRECT($F$1&amp;dbP!$D$2&amp;":"&amp;dbP!$D$2),"&gt;="&amp;AI$6,INDIRECT($F$1&amp;dbP!$D$2&amp;":"&amp;dbP!$D$2),"&lt;="&amp;AI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J384" s="1">
        <f ca="1">SUMIFS(INDIRECT($F$1&amp;$F384&amp;":"&amp;$F384),INDIRECT($F$1&amp;dbP!$D$2&amp;":"&amp;dbP!$D$2),"&gt;="&amp;AJ$6,INDIRECT($F$1&amp;dbP!$D$2&amp;":"&amp;dbP!$D$2),"&lt;="&amp;AJ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K384" s="1">
        <f ca="1">SUMIFS(INDIRECT($F$1&amp;$F384&amp;":"&amp;$F384),INDIRECT($F$1&amp;dbP!$D$2&amp;":"&amp;dbP!$D$2),"&gt;="&amp;AK$6,INDIRECT($F$1&amp;dbP!$D$2&amp;":"&amp;dbP!$D$2),"&lt;="&amp;AK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L384" s="1">
        <f ca="1">SUMIFS(INDIRECT($F$1&amp;$F384&amp;":"&amp;$F384),INDIRECT($F$1&amp;dbP!$D$2&amp;":"&amp;dbP!$D$2),"&gt;="&amp;AL$6,INDIRECT($F$1&amp;dbP!$D$2&amp;":"&amp;dbP!$D$2),"&lt;="&amp;AL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M384" s="1">
        <f ca="1">SUMIFS(INDIRECT($F$1&amp;$F384&amp;":"&amp;$F384),INDIRECT($F$1&amp;dbP!$D$2&amp;":"&amp;dbP!$D$2),"&gt;="&amp;AM$6,INDIRECT($F$1&amp;dbP!$D$2&amp;":"&amp;dbP!$D$2),"&lt;="&amp;AM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N384" s="1">
        <f ca="1">SUMIFS(INDIRECT($F$1&amp;$F384&amp;":"&amp;$F384),INDIRECT($F$1&amp;dbP!$D$2&amp;":"&amp;dbP!$D$2),"&gt;="&amp;AN$6,INDIRECT($F$1&amp;dbP!$D$2&amp;":"&amp;dbP!$D$2),"&lt;="&amp;AN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O384" s="1">
        <f ca="1">SUMIFS(INDIRECT($F$1&amp;$F384&amp;":"&amp;$F384),INDIRECT($F$1&amp;dbP!$D$2&amp;":"&amp;dbP!$D$2),"&gt;="&amp;AO$6,INDIRECT($F$1&amp;dbP!$D$2&amp;":"&amp;dbP!$D$2),"&lt;="&amp;AO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P384" s="1">
        <f ca="1">SUMIFS(INDIRECT($F$1&amp;$F384&amp;":"&amp;$F384),INDIRECT($F$1&amp;dbP!$D$2&amp;":"&amp;dbP!$D$2),"&gt;="&amp;AP$6,INDIRECT($F$1&amp;dbP!$D$2&amp;":"&amp;dbP!$D$2),"&lt;="&amp;AP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Q384" s="1">
        <f ca="1">SUMIFS(INDIRECT($F$1&amp;$F384&amp;":"&amp;$F384),INDIRECT($F$1&amp;dbP!$D$2&amp;":"&amp;dbP!$D$2),"&gt;="&amp;AQ$6,INDIRECT($F$1&amp;dbP!$D$2&amp;":"&amp;dbP!$D$2),"&lt;="&amp;AQ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R384" s="1">
        <f ca="1">SUMIFS(INDIRECT($F$1&amp;$F384&amp;":"&amp;$F384),INDIRECT($F$1&amp;dbP!$D$2&amp;":"&amp;dbP!$D$2),"&gt;="&amp;AR$6,INDIRECT($F$1&amp;dbP!$D$2&amp;":"&amp;dbP!$D$2),"&lt;="&amp;AR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S384" s="1">
        <f ca="1">SUMIFS(INDIRECT($F$1&amp;$F384&amp;":"&amp;$F384),INDIRECT($F$1&amp;dbP!$D$2&amp;":"&amp;dbP!$D$2),"&gt;="&amp;AS$6,INDIRECT($F$1&amp;dbP!$D$2&amp;":"&amp;dbP!$D$2),"&lt;="&amp;AS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T384" s="1">
        <f ca="1">SUMIFS(INDIRECT($F$1&amp;$F384&amp;":"&amp;$F384),INDIRECT($F$1&amp;dbP!$D$2&amp;":"&amp;dbP!$D$2),"&gt;="&amp;AT$6,INDIRECT($F$1&amp;dbP!$D$2&amp;":"&amp;dbP!$D$2),"&lt;="&amp;AT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U384" s="1">
        <f ca="1">SUMIFS(INDIRECT($F$1&amp;$F384&amp;":"&amp;$F384),INDIRECT($F$1&amp;dbP!$D$2&amp;":"&amp;dbP!$D$2),"&gt;="&amp;AU$6,INDIRECT($F$1&amp;dbP!$D$2&amp;":"&amp;dbP!$D$2),"&lt;="&amp;AU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V384" s="1">
        <f ca="1">SUMIFS(INDIRECT($F$1&amp;$F384&amp;":"&amp;$F384),INDIRECT($F$1&amp;dbP!$D$2&amp;":"&amp;dbP!$D$2),"&gt;="&amp;AV$6,INDIRECT($F$1&amp;dbP!$D$2&amp;":"&amp;dbP!$D$2),"&lt;="&amp;AV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W384" s="1">
        <f ca="1">SUMIFS(INDIRECT($F$1&amp;$F384&amp;":"&amp;$F384),INDIRECT($F$1&amp;dbP!$D$2&amp;":"&amp;dbP!$D$2),"&gt;="&amp;AW$6,INDIRECT($F$1&amp;dbP!$D$2&amp;":"&amp;dbP!$D$2),"&lt;="&amp;AW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X384" s="1">
        <f ca="1">SUMIFS(INDIRECT($F$1&amp;$F384&amp;":"&amp;$F384),INDIRECT($F$1&amp;dbP!$D$2&amp;":"&amp;dbP!$D$2),"&gt;="&amp;AX$6,INDIRECT($F$1&amp;dbP!$D$2&amp;":"&amp;dbP!$D$2),"&lt;="&amp;AX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Y384" s="1">
        <f ca="1">SUMIFS(INDIRECT($F$1&amp;$F384&amp;":"&amp;$F384),INDIRECT($F$1&amp;dbP!$D$2&amp;":"&amp;dbP!$D$2),"&gt;="&amp;AY$6,INDIRECT($F$1&amp;dbP!$D$2&amp;":"&amp;dbP!$D$2),"&lt;="&amp;AY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Z384" s="1">
        <f ca="1">SUMIFS(INDIRECT($F$1&amp;$F384&amp;":"&amp;$F384),INDIRECT($F$1&amp;dbP!$D$2&amp;":"&amp;dbP!$D$2),"&gt;="&amp;AZ$6,INDIRECT($F$1&amp;dbP!$D$2&amp;":"&amp;dbP!$D$2),"&lt;="&amp;AZ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A384" s="1">
        <f ca="1">SUMIFS(INDIRECT($F$1&amp;$F384&amp;":"&amp;$F384),INDIRECT($F$1&amp;dbP!$D$2&amp;":"&amp;dbP!$D$2),"&gt;="&amp;BA$6,INDIRECT($F$1&amp;dbP!$D$2&amp;":"&amp;dbP!$D$2),"&lt;="&amp;BA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B384" s="1">
        <f ca="1">SUMIFS(INDIRECT($F$1&amp;$F384&amp;":"&amp;$F384),INDIRECT($F$1&amp;dbP!$D$2&amp;":"&amp;dbP!$D$2),"&gt;="&amp;BB$6,INDIRECT($F$1&amp;dbP!$D$2&amp;":"&amp;dbP!$D$2),"&lt;="&amp;BB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C384" s="1">
        <f ca="1">SUMIFS(INDIRECT($F$1&amp;$F384&amp;":"&amp;$F384),INDIRECT($F$1&amp;dbP!$D$2&amp;":"&amp;dbP!$D$2),"&gt;="&amp;BC$6,INDIRECT($F$1&amp;dbP!$D$2&amp;":"&amp;dbP!$D$2),"&lt;="&amp;BC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D384" s="1">
        <f ca="1">SUMIFS(INDIRECT($F$1&amp;$F384&amp;":"&amp;$F384),INDIRECT($F$1&amp;dbP!$D$2&amp;":"&amp;dbP!$D$2),"&gt;="&amp;BD$6,INDIRECT($F$1&amp;dbP!$D$2&amp;":"&amp;dbP!$D$2),"&lt;="&amp;BD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E384" s="1">
        <f ca="1">SUMIFS(INDIRECT($F$1&amp;$F384&amp;":"&amp;$F384),INDIRECT($F$1&amp;dbP!$D$2&amp;":"&amp;dbP!$D$2),"&gt;="&amp;BE$6,INDIRECT($F$1&amp;dbP!$D$2&amp;":"&amp;dbP!$D$2),"&lt;="&amp;BE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</row>
    <row r="385" spans="2:57" x14ac:dyDescent="0.3">
      <c r="B385" s="1">
        <f>MAX(B$218:B384)+1</f>
        <v>168</v>
      </c>
      <c r="D385" s="1" t="str">
        <f ca="1">INDIRECT($B$1&amp;Items!T$2&amp;$B385)</f>
        <v>CF(-)</v>
      </c>
      <c r="F385" s="1" t="str">
        <f ca="1">INDIRECT($B$1&amp;Items!P$2&amp;$B385)</f>
        <v>AA</v>
      </c>
      <c r="H385" s="13" t="str">
        <f ca="1">INDIRECT($B$1&amp;Items!M$2&amp;$B385)</f>
        <v>Оплата капзатрат</v>
      </c>
      <c r="I385" s="13" t="str">
        <f ca="1">IF(INDIRECT($B$1&amp;Items!N$2&amp;$B385)="",H385,INDIRECT($B$1&amp;Items!N$2&amp;$B385))</f>
        <v>Основные средства - тип - 2</v>
      </c>
      <c r="J385" s="1" t="str">
        <f ca="1">IF(INDIRECT($B$1&amp;Items!O$2&amp;$B385)="",IF(H385&lt;&gt;I385,"  "&amp;I385,I385),"    "&amp;INDIRECT($B$1&amp;Items!O$2&amp;$B385))</f>
        <v xml:space="preserve">    Капзатраты - тип - 2 - 8</v>
      </c>
      <c r="S385" s="1">
        <f ca="1">SUM($U385:INDIRECT(ADDRESS(ROW(),SUMIFS($1:$1,$5:$5,MAX($5:$5)))))</f>
        <v>1411926.26953125</v>
      </c>
      <c r="V385" s="1">
        <f ca="1">SUMIFS(INDIRECT($F$1&amp;$F385&amp;":"&amp;$F385),INDIRECT($F$1&amp;dbP!$D$2&amp;":"&amp;dbP!$D$2),"&gt;="&amp;V$6,INDIRECT($F$1&amp;dbP!$D$2&amp;":"&amp;dbP!$D$2),"&lt;="&amp;V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W385" s="1">
        <f ca="1">SUMIFS(INDIRECT($F$1&amp;$F385&amp;":"&amp;$F385),INDIRECT($F$1&amp;dbP!$D$2&amp;":"&amp;dbP!$D$2),"&gt;="&amp;W$6,INDIRECT($F$1&amp;dbP!$D$2&amp;":"&amp;dbP!$D$2),"&lt;="&amp;W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1411926.26953125</v>
      </c>
      <c r="X385" s="1">
        <f ca="1">SUMIFS(INDIRECT($F$1&amp;$F385&amp;":"&amp;$F385),INDIRECT($F$1&amp;dbP!$D$2&amp;":"&amp;dbP!$D$2),"&gt;="&amp;X$6,INDIRECT($F$1&amp;dbP!$D$2&amp;":"&amp;dbP!$D$2),"&lt;="&amp;X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Y385" s="1">
        <f ca="1">SUMIFS(INDIRECT($F$1&amp;$F385&amp;":"&amp;$F385),INDIRECT($F$1&amp;dbP!$D$2&amp;":"&amp;dbP!$D$2),"&gt;="&amp;Y$6,INDIRECT($F$1&amp;dbP!$D$2&amp;":"&amp;dbP!$D$2),"&lt;="&amp;Y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Z385" s="1">
        <f ca="1">SUMIFS(INDIRECT($F$1&amp;$F385&amp;":"&amp;$F385),INDIRECT($F$1&amp;dbP!$D$2&amp;":"&amp;dbP!$D$2),"&gt;="&amp;Z$6,INDIRECT($F$1&amp;dbP!$D$2&amp;":"&amp;dbP!$D$2),"&lt;="&amp;Z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A385" s="1">
        <f ca="1">SUMIFS(INDIRECT($F$1&amp;$F385&amp;":"&amp;$F385),INDIRECT($F$1&amp;dbP!$D$2&amp;":"&amp;dbP!$D$2),"&gt;="&amp;AA$6,INDIRECT($F$1&amp;dbP!$D$2&amp;":"&amp;dbP!$D$2),"&lt;="&amp;AA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B385" s="1">
        <f ca="1">SUMIFS(INDIRECT($F$1&amp;$F385&amp;":"&amp;$F385),INDIRECT($F$1&amp;dbP!$D$2&amp;":"&amp;dbP!$D$2),"&gt;="&amp;AB$6,INDIRECT($F$1&amp;dbP!$D$2&amp;":"&amp;dbP!$D$2),"&lt;="&amp;AB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C385" s="1">
        <f ca="1">SUMIFS(INDIRECT($F$1&amp;$F385&amp;":"&amp;$F385),INDIRECT($F$1&amp;dbP!$D$2&amp;":"&amp;dbP!$D$2),"&gt;="&amp;AC$6,INDIRECT($F$1&amp;dbP!$D$2&amp;":"&amp;dbP!$D$2),"&lt;="&amp;AC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D385" s="1">
        <f ca="1">SUMIFS(INDIRECT($F$1&amp;$F385&amp;":"&amp;$F385),INDIRECT($F$1&amp;dbP!$D$2&amp;":"&amp;dbP!$D$2),"&gt;="&amp;AD$6,INDIRECT($F$1&amp;dbP!$D$2&amp;":"&amp;dbP!$D$2),"&lt;="&amp;AD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E385" s="1">
        <f ca="1">SUMIFS(INDIRECT($F$1&amp;$F385&amp;":"&amp;$F385),INDIRECT($F$1&amp;dbP!$D$2&amp;":"&amp;dbP!$D$2),"&gt;="&amp;AE$6,INDIRECT($F$1&amp;dbP!$D$2&amp;":"&amp;dbP!$D$2),"&lt;="&amp;AE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F385" s="1">
        <f ca="1">SUMIFS(INDIRECT($F$1&amp;$F385&amp;":"&amp;$F385),INDIRECT($F$1&amp;dbP!$D$2&amp;":"&amp;dbP!$D$2),"&gt;="&amp;AF$6,INDIRECT($F$1&amp;dbP!$D$2&amp;":"&amp;dbP!$D$2),"&lt;="&amp;AF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G385" s="1">
        <f ca="1">SUMIFS(INDIRECT($F$1&amp;$F385&amp;":"&amp;$F385),INDIRECT($F$1&amp;dbP!$D$2&amp;":"&amp;dbP!$D$2),"&gt;="&amp;AG$6,INDIRECT($F$1&amp;dbP!$D$2&amp;":"&amp;dbP!$D$2),"&lt;="&amp;AG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H385" s="1">
        <f ca="1">SUMIFS(INDIRECT($F$1&amp;$F385&amp;":"&amp;$F385),INDIRECT($F$1&amp;dbP!$D$2&amp;":"&amp;dbP!$D$2),"&gt;="&amp;AH$6,INDIRECT($F$1&amp;dbP!$D$2&amp;":"&amp;dbP!$D$2),"&lt;="&amp;AH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I385" s="1">
        <f ca="1">SUMIFS(INDIRECT($F$1&amp;$F385&amp;":"&amp;$F385),INDIRECT($F$1&amp;dbP!$D$2&amp;":"&amp;dbP!$D$2),"&gt;="&amp;AI$6,INDIRECT($F$1&amp;dbP!$D$2&amp;":"&amp;dbP!$D$2),"&lt;="&amp;AI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J385" s="1">
        <f ca="1">SUMIFS(INDIRECT($F$1&amp;$F385&amp;":"&amp;$F385),INDIRECT($F$1&amp;dbP!$D$2&amp;":"&amp;dbP!$D$2),"&gt;="&amp;AJ$6,INDIRECT($F$1&amp;dbP!$D$2&amp;":"&amp;dbP!$D$2),"&lt;="&amp;AJ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K385" s="1">
        <f ca="1">SUMIFS(INDIRECT($F$1&amp;$F385&amp;":"&amp;$F385),INDIRECT($F$1&amp;dbP!$D$2&amp;":"&amp;dbP!$D$2),"&gt;="&amp;AK$6,INDIRECT($F$1&amp;dbP!$D$2&amp;":"&amp;dbP!$D$2),"&lt;="&amp;AK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L385" s="1">
        <f ca="1">SUMIFS(INDIRECT($F$1&amp;$F385&amp;":"&amp;$F385),INDIRECT($F$1&amp;dbP!$D$2&amp;":"&amp;dbP!$D$2),"&gt;="&amp;AL$6,INDIRECT($F$1&amp;dbP!$D$2&amp;":"&amp;dbP!$D$2),"&lt;="&amp;AL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M385" s="1">
        <f ca="1">SUMIFS(INDIRECT($F$1&amp;$F385&amp;":"&amp;$F385),INDIRECT($F$1&amp;dbP!$D$2&amp;":"&amp;dbP!$D$2),"&gt;="&amp;AM$6,INDIRECT($F$1&amp;dbP!$D$2&amp;":"&amp;dbP!$D$2),"&lt;="&amp;AM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N385" s="1">
        <f ca="1">SUMIFS(INDIRECT($F$1&amp;$F385&amp;":"&amp;$F385),INDIRECT($F$1&amp;dbP!$D$2&amp;":"&amp;dbP!$D$2),"&gt;="&amp;AN$6,INDIRECT($F$1&amp;dbP!$D$2&amp;":"&amp;dbP!$D$2),"&lt;="&amp;AN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O385" s="1">
        <f ca="1">SUMIFS(INDIRECT($F$1&amp;$F385&amp;":"&amp;$F385),INDIRECT($F$1&amp;dbP!$D$2&amp;":"&amp;dbP!$D$2),"&gt;="&amp;AO$6,INDIRECT($F$1&amp;dbP!$D$2&amp;":"&amp;dbP!$D$2),"&lt;="&amp;AO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P385" s="1">
        <f ca="1">SUMIFS(INDIRECT($F$1&amp;$F385&amp;":"&amp;$F385),INDIRECT($F$1&amp;dbP!$D$2&amp;":"&amp;dbP!$D$2),"&gt;="&amp;AP$6,INDIRECT($F$1&amp;dbP!$D$2&amp;":"&amp;dbP!$D$2),"&lt;="&amp;AP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Q385" s="1">
        <f ca="1">SUMIFS(INDIRECT($F$1&amp;$F385&amp;":"&amp;$F385),INDIRECT($F$1&amp;dbP!$D$2&amp;":"&amp;dbP!$D$2),"&gt;="&amp;AQ$6,INDIRECT($F$1&amp;dbP!$D$2&amp;":"&amp;dbP!$D$2),"&lt;="&amp;AQ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R385" s="1">
        <f ca="1">SUMIFS(INDIRECT($F$1&amp;$F385&amp;":"&amp;$F385),INDIRECT($F$1&amp;dbP!$D$2&amp;":"&amp;dbP!$D$2),"&gt;="&amp;AR$6,INDIRECT($F$1&amp;dbP!$D$2&amp;":"&amp;dbP!$D$2),"&lt;="&amp;AR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S385" s="1">
        <f ca="1">SUMIFS(INDIRECT($F$1&amp;$F385&amp;":"&amp;$F385),INDIRECT($F$1&amp;dbP!$D$2&amp;":"&amp;dbP!$D$2),"&gt;="&amp;AS$6,INDIRECT($F$1&amp;dbP!$D$2&amp;":"&amp;dbP!$D$2),"&lt;="&amp;AS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T385" s="1">
        <f ca="1">SUMIFS(INDIRECT($F$1&amp;$F385&amp;":"&amp;$F385),INDIRECT($F$1&amp;dbP!$D$2&amp;":"&amp;dbP!$D$2),"&gt;="&amp;AT$6,INDIRECT($F$1&amp;dbP!$D$2&amp;":"&amp;dbP!$D$2),"&lt;="&amp;AT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U385" s="1">
        <f ca="1">SUMIFS(INDIRECT($F$1&amp;$F385&amp;":"&amp;$F385),INDIRECT($F$1&amp;dbP!$D$2&amp;":"&amp;dbP!$D$2),"&gt;="&amp;AU$6,INDIRECT($F$1&amp;dbP!$D$2&amp;":"&amp;dbP!$D$2),"&lt;="&amp;AU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V385" s="1">
        <f ca="1">SUMIFS(INDIRECT($F$1&amp;$F385&amp;":"&amp;$F385),INDIRECT($F$1&amp;dbP!$D$2&amp;":"&amp;dbP!$D$2),"&gt;="&amp;AV$6,INDIRECT($F$1&amp;dbP!$D$2&amp;":"&amp;dbP!$D$2),"&lt;="&amp;AV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W385" s="1">
        <f ca="1">SUMIFS(INDIRECT($F$1&amp;$F385&amp;":"&amp;$F385),INDIRECT($F$1&amp;dbP!$D$2&amp;":"&amp;dbP!$D$2),"&gt;="&amp;AW$6,INDIRECT($F$1&amp;dbP!$D$2&amp;":"&amp;dbP!$D$2),"&lt;="&amp;AW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X385" s="1">
        <f ca="1">SUMIFS(INDIRECT($F$1&amp;$F385&amp;":"&amp;$F385),INDIRECT($F$1&amp;dbP!$D$2&amp;":"&amp;dbP!$D$2),"&gt;="&amp;AX$6,INDIRECT($F$1&amp;dbP!$D$2&amp;":"&amp;dbP!$D$2),"&lt;="&amp;AX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Y385" s="1">
        <f ca="1">SUMIFS(INDIRECT($F$1&amp;$F385&amp;":"&amp;$F385),INDIRECT($F$1&amp;dbP!$D$2&amp;":"&amp;dbP!$D$2),"&gt;="&amp;AY$6,INDIRECT($F$1&amp;dbP!$D$2&amp;":"&amp;dbP!$D$2),"&lt;="&amp;AY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Z385" s="1">
        <f ca="1">SUMIFS(INDIRECT($F$1&amp;$F385&amp;":"&amp;$F385),INDIRECT($F$1&amp;dbP!$D$2&amp;":"&amp;dbP!$D$2),"&gt;="&amp;AZ$6,INDIRECT($F$1&amp;dbP!$D$2&amp;":"&amp;dbP!$D$2),"&lt;="&amp;AZ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A385" s="1">
        <f ca="1">SUMIFS(INDIRECT($F$1&amp;$F385&amp;":"&amp;$F385),INDIRECT($F$1&amp;dbP!$D$2&amp;":"&amp;dbP!$D$2),"&gt;="&amp;BA$6,INDIRECT($F$1&amp;dbP!$D$2&amp;":"&amp;dbP!$D$2),"&lt;="&amp;BA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B385" s="1">
        <f ca="1">SUMIFS(INDIRECT($F$1&amp;$F385&amp;":"&amp;$F385),INDIRECT($F$1&amp;dbP!$D$2&amp;":"&amp;dbP!$D$2),"&gt;="&amp;BB$6,INDIRECT($F$1&amp;dbP!$D$2&amp;":"&amp;dbP!$D$2),"&lt;="&amp;BB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C385" s="1">
        <f ca="1">SUMIFS(INDIRECT($F$1&amp;$F385&amp;":"&amp;$F385),INDIRECT($F$1&amp;dbP!$D$2&amp;":"&amp;dbP!$D$2),"&gt;="&amp;BC$6,INDIRECT($F$1&amp;dbP!$D$2&amp;":"&amp;dbP!$D$2),"&lt;="&amp;BC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D385" s="1">
        <f ca="1">SUMIFS(INDIRECT($F$1&amp;$F385&amp;":"&amp;$F385),INDIRECT($F$1&amp;dbP!$D$2&amp;":"&amp;dbP!$D$2),"&gt;="&amp;BD$6,INDIRECT($F$1&amp;dbP!$D$2&amp;":"&amp;dbP!$D$2),"&lt;="&amp;BD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E385" s="1">
        <f ca="1">SUMIFS(INDIRECT($F$1&amp;$F385&amp;":"&amp;$F385),INDIRECT($F$1&amp;dbP!$D$2&amp;":"&amp;dbP!$D$2),"&gt;="&amp;BE$6,INDIRECT($F$1&amp;dbP!$D$2&amp;":"&amp;dbP!$D$2),"&lt;="&amp;BE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</row>
    <row r="386" spans="2:57" x14ac:dyDescent="0.3">
      <c r="B386" s="1">
        <f>MAX(B$218:B385)+1</f>
        <v>169</v>
      </c>
      <c r="D386" s="1" t="str">
        <f ca="1">INDIRECT($B$1&amp;Items!T$2&amp;$B386)</f>
        <v>CF(-)</v>
      </c>
      <c r="F386" s="1" t="str">
        <f ca="1">INDIRECT($B$1&amp;Items!P$2&amp;$B386)</f>
        <v>AA</v>
      </c>
      <c r="H386" s="13" t="str">
        <f ca="1">INDIRECT($B$1&amp;Items!M$2&amp;$B386)</f>
        <v>Оплата капзатрат</v>
      </c>
      <c r="I386" s="13" t="str">
        <f ca="1">IF(INDIRECT($B$1&amp;Items!N$2&amp;$B386)="",H386,INDIRECT($B$1&amp;Items!N$2&amp;$B386))</f>
        <v>Основные средства - тип - 2</v>
      </c>
      <c r="J386" s="1" t="str">
        <f ca="1">IF(INDIRECT($B$1&amp;Items!O$2&amp;$B386)="",IF(H386&lt;&gt;I386,"  "&amp;I386,I386),"    "&amp;INDIRECT($B$1&amp;Items!O$2&amp;$B386))</f>
        <v xml:space="preserve">    Капзатраты - тип - 2 - 9</v>
      </c>
      <c r="S386" s="1">
        <f ca="1">SUM($U386:INDIRECT(ADDRESS(ROW(),SUMIFS($1:$1,$5:$5,MAX($5:$5)))))</f>
        <v>1372266.2338560005</v>
      </c>
      <c r="V386" s="1">
        <f ca="1">SUMIFS(INDIRECT($F$1&amp;$F386&amp;":"&amp;$F386),INDIRECT($F$1&amp;dbP!$D$2&amp;":"&amp;dbP!$D$2),"&gt;="&amp;V$6,INDIRECT($F$1&amp;dbP!$D$2&amp;":"&amp;dbP!$D$2),"&lt;="&amp;V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W386" s="1">
        <f ca="1">SUMIFS(INDIRECT($F$1&amp;$F386&amp;":"&amp;$F386),INDIRECT($F$1&amp;dbP!$D$2&amp;":"&amp;dbP!$D$2),"&gt;="&amp;W$6,INDIRECT($F$1&amp;dbP!$D$2&amp;":"&amp;dbP!$D$2),"&lt;="&amp;W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1372266.2338560005</v>
      </c>
      <c r="X386" s="1">
        <f ca="1">SUMIFS(INDIRECT($F$1&amp;$F386&amp;":"&amp;$F386),INDIRECT($F$1&amp;dbP!$D$2&amp;":"&amp;dbP!$D$2),"&gt;="&amp;X$6,INDIRECT($F$1&amp;dbP!$D$2&amp;":"&amp;dbP!$D$2),"&lt;="&amp;X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Y386" s="1">
        <f ca="1">SUMIFS(INDIRECT($F$1&amp;$F386&amp;":"&amp;$F386),INDIRECT($F$1&amp;dbP!$D$2&amp;":"&amp;dbP!$D$2),"&gt;="&amp;Y$6,INDIRECT($F$1&amp;dbP!$D$2&amp;":"&amp;dbP!$D$2),"&lt;="&amp;Y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Z386" s="1">
        <f ca="1">SUMIFS(INDIRECT($F$1&amp;$F386&amp;":"&amp;$F386),INDIRECT($F$1&amp;dbP!$D$2&amp;":"&amp;dbP!$D$2),"&gt;="&amp;Z$6,INDIRECT($F$1&amp;dbP!$D$2&amp;":"&amp;dbP!$D$2),"&lt;="&amp;Z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A386" s="1">
        <f ca="1">SUMIFS(INDIRECT($F$1&amp;$F386&amp;":"&amp;$F386),INDIRECT($F$1&amp;dbP!$D$2&amp;":"&amp;dbP!$D$2),"&gt;="&amp;AA$6,INDIRECT($F$1&amp;dbP!$D$2&amp;":"&amp;dbP!$D$2),"&lt;="&amp;AA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B386" s="1">
        <f ca="1">SUMIFS(INDIRECT($F$1&amp;$F386&amp;":"&amp;$F386),INDIRECT($F$1&amp;dbP!$D$2&amp;":"&amp;dbP!$D$2),"&gt;="&amp;AB$6,INDIRECT($F$1&amp;dbP!$D$2&amp;":"&amp;dbP!$D$2),"&lt;="&amp;AB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C386" s="1">
        <f ca="1">SUMIFS(INDIRECT($F$1&amp;$F386&amp;":"&amp;$F386),INDIRECT($F$1&amp;dbP!$D$2&amp;":"&amp;dbP!$D$2),"&gt;="&amp;AC$6,INDIRECT($F$1&amp;dbP!$D$2&amp;":"&amp;dbP!$D$2),"&lt;="&amp;AC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D386" s="1">
        <f ca="1">SUMIFS(INDIRECT($F$1&amp;$F386&amp;":"&amp;$F386),INDIRECT($F$1&amp;dbP!$D$2&amp;":"&amp;dbP!$D$2),"&gt;="&amp;AD$6,INDIRECT($F$1&amp;dbP!$D$2&amp;":"&amp;dbP!$D$2),"&lt;="&amp;AD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E386" s="1">
        <f ca="1">SUMIFS(INDIRECT($F$1&amp;$F386&amp;":"&amp;$F386),INDIRECT($F$1&amp;dbP!$D$2&amp;":"&amp;dbP!$D$2),"&gt;="&amp;AE$6,INDIRECT($F$1&amp;dbP!$D$2&amp;":"&amp;dbP!$D$2),"&lt;="&amp;AE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F386" s="1">
        <f ca="1">SUMIFS(INDIRECT($F$1&amp;$F386&amp;":"&amp;$F386),INDIRECT($F$1&amp;dbP!$D$2&amp;":"&amp;dbP!$D$2),"&gt;="&amp;AF$6,INDIRECT($F$1&amp;dbP!$D$2&amp;":"&amp;dbP!$D$2),"&lt;="&amp;AF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G386" s="1">
        <f ca="1">SUMIFS(INDIRECT($F$1&amp;$F386&amp;":"&amp;$F386),INDIRECT($F$1&amp;dbP!$D$2&amp;":"&amp;dbP!$D$2),"&gt;="&amp;AG$6,INDIRECT($F$1&amp;dbP!$D$2&amp;":"&amp;dbP!$D$2),"&lt;="&amp;AG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H386" s="1">
        <f ca="1">SUMIFS(INDIRECT($F$1&amp;$F386&amp;":"&amp;$F386),INDIRECT($F$1&amp;dbP!$D$2&amp;":"&amp;dbP!$D$2),"&gt;="&amp;AH$6,INDIRECT($F$1&amp;dbP!$D$2&amp;":"&amp;dbP!$D$2),"&lt;="&amp;AH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I386" s="1">
        <f ca="1">SUMIFS(INDIRECT($F$1&amp;$F386&amp;":"&amp;$F386),INDIRECT($F$1&amp;dbP!$D$2&amp;":"&amp;dbP!$D$2),"&gt;="&amp;AI$6,INDIRECT($F$1&amp;dbP!$D$2&amp;":"&amp;dbP!$D$2),"&lt;="&amp;AI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J386" s="1">
        <f ca="1">SUMIFS(INDIRECT($F$1&amp;$F386&amp;":"&amp;$F386),INDIRECT($F$1&amp;dbP!$D$2&amp;":"&amp;dbP!$D$2),"&gt;="&amp;AJ$6,INDIRECT($F$1&amp;dbP!$D$2&amp;":"&amp;dbP!$D$2),"&lt;="&amp;AJ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K386" s="1">
        <f ca="1">SUMIFS(INDIRECT($F$1&amp;$F386&amp;":"&amp;$F386),INDIRECT($F$1&amp;dbP!$D$2&amp;":"&amp;dbP!$D$2),"&gt;="&amp;AK$6,INDIRECT($F$1&amp;dbP!$D$2&amp;":"&amp;dbP!$D$2),"&lt;="&amp;AK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L386" s="1">
        <f ca="1">SUMIFS(INDIRECT($F$1&amp;$F386&amp;":"&amp;$F386),INDIRECT($F$1&amp;dbP!$D$2&amp;":"&amp;dbP!$D$2),"&gt;="&amp;AL$6,INDIRECT($F$1&amp;dbP!$D$2&amp;":"&amp;dbP!$D$2),"&lt;="&amp;AL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M386" s="1">
        <f ca="1">SUMIFS(INDIRECT($F$1&amp;$F386&amp;":"&amp;$F386),INDIRECT($F$1&amp;dbP!$D$2&amp;":"&amp;dbP!$D$2),"&gt;="&amp;AM$6,INDIRECT($F$1&amp;dbP!$D$2&amp;":"&amp;dbP!$D$2),"&lt;="&amp;AM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N386" s="1">
        <f ca="1">SUMIFS(INDIRECT($F$1&amp;$F386&amp;":"&amp;$F386),INDIRECT($F$1&amp;dbP!$D$2&amp;":"&amp;dbP!$D$2),"&gt;="&amp;AN$6,INDIRECT($F$1&amp;dbP!$D$2&amp;":"&amp;dbP!$D$2),"&lt;="&amp;AN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O386" s="1">
        <f ca="1">SUMIFS(INDIRECT($F$1&amp;$F386&amp;":"&amp;$F386),INDIRECT($F$1&amp;dbP!$D$2&amp;":"&amp;dbP!$D$2),"&gt;="&amp;AO$6,INDIRECT($F$1&amp;dbP!$D$2&amp;":"&amp;dbP!$D$2),"&lt;="&amp;AO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P386" s="1">
        <f ca="1">SUMIFS(INDIRECT($F$1&amp;$F386&amp;":"&amp;$F386),INDIRECT($F$1&amp;dbP!$D$2&amp;":"&amp;dbP!$D$2),"&gt;="&amp;AP$6,INDIRECT($F$1&amp;dbP!$D$2&amp;":"&amp;dbP!$D$2),"&lt;="&amp;AP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Q386" s="1">
        <f ca="1">SUMIFS(INDIRECT($F$1&amp;$F386&amp;":"&amp;$F386),INDIRECT($F$1&amp;dbP!$D$2&amp;":"&amp;dbP!$D$2),"&gt;="&amp;AQ$6,INDIRECT($F$1&amp;dbP!$D$2&amp;":"&amp;dbP!$D$2),"&lt;="&amp;AQ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R386" s="1">
        <f ca="1">SUMIFS(INDIRECT($F$1&amp;$F386&amp;":"&amp;$F386),INDIRECT($F$1&amp;dbP!$D$2&amp;":"&amp;dbP!$D$2),"&gt;="&amp;AR$6,INDIRECT($F$1&amp;dbP!$D$2&amp;":"&amp;dbP!$D$2),"&lt;="&amp;AR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S386" s="1">
        <f ca="1">SUMIFS(INDIRECT($F$1&amp;$F386&amp;":"&amp;$F386),INDIRECT($F$1&amp;dbP!$D$2&amp;":"&amp;dbP!$D$2),"&gt;="&amp;AS$6,INDIRECT($F$1&amp;dbP!$D$2&amp;":"&amp;dbP!$D$2),"&lt;="&amp;AS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T386" s="1">
        <f ca="1">SUMIFS(INDIRECT($F$1&amp;$F386&amp;":"&amp;$F386),INDIRECT($F$1&amp;dbP!$D$2&amp;":"&amp;dbP!$D$2),"&gt;="&amp;AT$6,INDIRECT($F$1&amp;dbP!$D$2&amp;":"&amp;dbP!$D$2),"&lt;="&amp;AT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U386" s="1">
        <f ca="1">SUMIFS(INDIRECT($F$1&amp;$F386&amp;":"&amp;$F386),INDIRECT($F$1&amp;dbP!$D$2&amp;":"&amp;dbP!$D$2),"&gt;="&amp;AU$6,INDIRECT($F$1&amp;dbP!$D$2&amp;":"&amp;dbP!$D$2),"&lt;="&amp;AU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V386" s="1">
        <f ca="1">SUMIFS(INDIRECT($F$1&amp;$F386&amp;":"&amp;$F386),INDIRECT($F$1&amp;dbP!$D$2&amp;":"&amp;dbP!$D$2),"&gt;="&amp;AV$6,INDIRECT($F$1&amp;dbP!$D$2&amp;":"&amp;dbP!$D$2),"&lt;="&amp;AV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W386" s="1">
        <f ca="1">SUMIFS(INDIRECT($F$1&amp;$F386&amp;":"&amp;$F386),INDIRECT($F$1&amp;dbP!$D$2&amp;":"&amp;dbP!$D$2),"&gt;="&amp;AW$6,INDIRECT($F$1&amp;dbP!$D$2&amp;":"&amp;dbP!$D$2),"&lt;="&amp;AW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X386" s="1">
        <f ca="1">SUMIFS(INDIRECT($F$1&amp;$F386&amp;":"&amp;$F386),INDIRECT($F$1&amp;dbP!$D$2&amp;":"&amp;dbP!$D$2),"&gt;="&amp;AX$6,INDIRECT($F$1&amp;dbP!$D$2&amp;":"&amp;dbP!$D$2),"&lt;="&amp;AX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Y386" s="1">
        <f ca="1">SUMIFS(INDIRECT($F$1&amp;$F386&amp;":"&amp;$F386),INDIRECT($F$1&amp;dbP!$D$2&amp;":"&amp;dbP!$D$2),"&gt;="&amp;AY$6,INDIRECT($F$1&amp;dbP!$D$2&amp;":"&amp;dbP!$D$2),"&lt;="&amp;AY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Z386" s="1">
        <f ca="1">SUMIFS(INDIRECT($F$1&amp;$F386&amp;":"&amp;$F386),INDIRECT($F$1&amp;dbP!$D$2&amp;":"&amp;dbP!$D$2),"&gt;="&amp;AZ$6,INDIRECT($F$1&amp;dbP!$D$2&amp;":"&amp;dbP!$D$2),"&lt;="&amp;AZ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A386" s="1">
        <f ca="1">SUMIFS(INDIRECT($F$1&amp;$F386&amp;":"&amp;$F386),INDIRECT($F$1&amp;dbP!$D$2&amp;":"&amp;dbP!$D$2),"&gt;="&amp;BA$6,INDIRECT($F$1&amp;dbP!$D$2&amp;":"&amp;dbP!$D$2),"&lt;="&amp;BA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B386" s="1">
        <f ca="1">SUMIFS(INDIRECT($F$1&amp;$F386&amp;":"&amp;$F386),INDIRECT($F$1&amp;dbP!$D$2&amp;":"&amp;dbP!$D$2),"&gt;="&amp;BB$6,INDIRECT($F$1&amp;dbP!$D$2&amp;":"&amp;dbP!$D$2),"&lt;="&amp;BB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C386" s="1">
        <f ca="1">SUMIFS(INDIRECT($F$1&amp;$F386&amp;":"&amp;$F386),INDIRECT($F$1&amp;dbP!$D$2&amp;":"&amp;dbP!$D$2),"&gt;="&amp;BC$6,INDIRECT($F$1&amp;dbP!$D$2&amp;":"&amp;dbP!$D$2),"&lt;="&amp;BC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D386" s="1">
        <f ca="1">SUMIFS(INDIRECT($F$1&amp;$F386&amp;":"&amp;$F386),INDIRECT($F$1&amp;dbP!$D$2&amp;":"&amp;dbP!$D$2),"&gt;="&amp;BD$6,INDIRECT($F$1&amp;dbP!$D$2&amp;":"&amp;dbP!$D$2),"&lt;="&amp;BD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E386" s="1">
        <f ca="1">SUMIFS(INDIRECT($F$1&amp;$F386&amp;":"&amp;$F386),INDIRECT($F$1&amp;dbP!$D$2&amp;":"&amp;dbP!$D$2),"&gt;="&amp;BE$6,INDIRECT($F$1&amp;dbP!$D$2&amp;":"&amp;dbP!$D$2),"&lt;="&amp;BE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</row>
    <row r="387" spans="2:57" x14ac:dyDescent="0.3">
      <c r="B387" s="1">
        <f>MAX(B$218:B386)+1</f>
        <v>170</v>
      </c>
      <c r="D387" s="1" t="str">
        <f ca="1">INDIRECT($B$1&amp;Items!T$2&amp;$B387)</f>
        <v>CF(-)</v>
      </c>
      <c r="F387" s="1" t="str">
        <f ca="1">INDIRECT($B$1&amp;Items!P$2&amp;$B387)</f>
        <v>AA</v>
      </c>
      <c r="H387" s="13" t="str">
        <f ca="1">INDIRECT($B$1&amp;Items!M$2&amp;$B387)</f>
        <v>Оплата капзатрат</v>
      </c>
      <c r="I387" s="13" t="str">
        <f ca="1">IF(INDIRECT($B$1&amp;Items!N$2&amp;$B387)="",H387,INDIRECT($B$1&amp;Items!N$2&amp;$B387))</f>
        <v>Основные средства - тип - 2</v>
      </c>
      <c r="J387" s="1" t="str">
        <f ca="1">IF(INDIRECT($B$1&amp;Items!O$2&amp;$B387)="",IF(H387&lt;&gt;I387,"  "&amp;I387,I387),"    "&amp;INDIRECT($B$1&amp;Items!O$2&amp;$B387))</f>
        <v xml:space="preserve">    Капзатраты - тип - 2 - 10</v>
      </c>
      <c r="S387" s="1">
        <f ca="1">SUM($U387:INDIRECT(ADDRESS(ROW(),SUMIFS($1:$1,$5:$5,MAX($5:$5)))))</f>
        <v>987299.28</v>
      </c>
      <c r="V387" s="1">
        <f ca="1">SUMIFS(INDIRECT($F$1&amp;$F387&amp;":"&amp;$F387),INDIRECT($F$1&amp;dbP!$D$2&amp;":"&amp;dbP!$D$2),"&gt;="&amp;V$6,INDIRECT($F$1&amp;dbP!$D$2&amp;":"&amp;dbP!$D$2),"&lt;="&amp;V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W387" s="1">
        <f ca="1">SUMIFS(INDIRECT($F$1&amp;$F387&amp;":"&amp;$F387),INDIRECT($F$1&amp;dbP!$D$2&amp;":"&amp;dbP!$D$2),"&gt;="&amp;W$6,INDIRECT($F$1&amp;dbP!$D$2&amp;":"&amp;dbP!$D$2),"&lt;="&amp;W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987299.28</v>
      </c>
      <c r="X387" s="1">
        <f ca="1">SUMIFS(INDIRECT($F$1&amp;$F387&amp;":"&amp;$F387),INDIRECT($F$1&amp;dbP!$D$2&amp;":"&amp;dbP!$D$2),"&gt;="&amp;X$6,INDIRECT($F$1&amp;dbP!$D$2&amp;":"&amp;dbP!$D$2),"&lt;="&amp;X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Y387" s="1">
        <f ca="1">SUMIFS(INDIRECT($F$1&amp;$F387&amp;":"&amp;$F387),INDIRECT($F$1&amp;dbP!$D$2&amp;":"&amp;dbP!$D$2),"&gt;="&amp;Y$6,INDIRECT($F$1&amp;dbP!$D$2&amp;":"&amp;dbP!$D$2),"&lt;="&amp;Y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Z387" s="1">
        <f ca="1">SUMIFS(INDIRECT($F$1&amp;$F387&amp;":"&amp;$F387),INDIRECT($F$1&amp;dbP!$D$2&amp;":"&amp;dbP!$D$2),"&gt;="&amp;Z$6,INDIRECT($F$1&amp;dbP!$D$2&amp;":"&amp;dbP!$D$2),"&lt;="&amp;Z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A387" s="1">
        <f ca="1">SUMIFS(INDIRECT($F$1&amp;$F387&amp;":"&amp;$F387),INDIRECT($F$1&amp;dbP!$D$2&amp;":"&amp;dbP!$D$2),"&gt;="&amp;AA$6,INDIRECT($F$1&amp;dbP!$D$2&amp;":"&amp;dbP!$D$2),"&lt;="&amp;AA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B387" s="1">
        <f ca="1">SUMIFS(INDIRECT($F$1&amp;$F387&amp;":"&amp;$F387),INDIRECT($F$1&amp;dbP!$D$2&amp;":"&amp;dbP!$D$2),"&gt;="&amp;AB$6,INDIRECT($F$1&amp;dbP!$D$2&amp;":"&amp;dbP!$D$2),"&lt;="&amp;AB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C387" s="1">
        <f ca="1">SUMIFS(INDIRECT($F$1&amp;$F387&amp;":"&amp;$F387),INDIRECT($F$1&amp;dbP!$D$2&amp;":"&amp;dbP!$D$2),"&gt;="&amp;AC$6,INDIRECT($F$1&amp;dbP!$D$2&amp;":"&amp;dbP!$D$2),"&lt;="&amp;AC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D387" s="1">
        <f ca="1">SUMIFS(INDIRECT($F$1&amp;$F387&amp;":"&amp;$F387),INDIRECT($F$1&amp;dbP!$D$2&amp;":"&amp;dbP!$D$2),"&gt;="&amp;AD$6,INDIRECT($F$1&amp;dbP!$D$2&amp;":"&amp;dbP!$D$2),"&lt;="&amp;AD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E387" s="1">
        <f ca="1">SUMIFS(INDIRECT($F$1&amp;$F387&amp;":"&amp;$F387),INDIRECT($F$1&amp;dbP!$D$2&amp;":"&amp;dbP!$D$2),"&gt;="&amp;AE$6,INDIRECT($F$1&amp;dbP!$D$2&amp;":"&amp;dbP!$D$2),"&lt;="&amp;AE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F387" s="1">
        <f ca="1">SUMIFS(INDIRECT($F$1&amp;$F387&amp;":"&amp;$F387),INDIRECT($F$1&amp;dbP!$D$2&amp;":"&amp;dbP!$D$2),"&gt;="&amp;AF$6,INDIRECT($F$1&amp;dbP!$D$2&amp;":"&amp;dbP!$D$2),"&lt;="&amp;AF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G387" s="1">
        <f ca="1">SUMIFS(INDIRECT($F$1&amp;$F387&amp;":"&amp;$F387),INDIRECT($F$1&amp;dbP!$D$2&amp;":"&amp;dbP!$D$2),"&gt;="&amp;AG$6,INDIRECT($F$1&amp;dbP!$D$2&amp;":"&amp;dbP!$D$2),"&lt;="&amp;AG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H387" s="1">
        <f ca="1">SUMIFS(INDIRECT($F$1&amp;$F387&amp;":"&amp;$F387),INDIRECT($F$1&amp;dbP!$D$2&amp;":"&amp;dbP!$D$2),"&gt;="&amp;AH$6,INDIRECT($F$1&amp;dbP!$D$2&amp;":"&amp;dbP!$D$2),"&lt;="&amp;AH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I387" s="1">
        <f ca="1">SUMIFS(INDIRECT($F$1&amp;$F387&amp;":"&amp;$F387),INDIRECT($F$1&amp;dbP!$D$2&amp;":"&amp;dbP!$D$2),"&gt;="&amp;AI$6,INDIRECT($F$1&amp;dbP!$D$2&amp;":"&amp;dbP!$D$2),"&lt;="&amp;AI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J387" s="1">
        <f ca="1">SUMIFS(INDIRECT($F$1&amp;$F387&amp;":"&amp;$F387),INDIRECT($F$1&amp;dbP!$D$2&amp;":"&amp;dbP!$D$2),"&gt;="&amp;AJ$6,INDIRECT($F$1&amp;dbP!$D$2&amp;":"&amp;dbP!$D$2),"&lt;="&amp;AJ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K387" s="1">
        <f ca="1">SUMIFS(INDIRECT($F$1&amp;$F387&amp;":"&amp;$F387),INDIRECT($F$1&amp;dbP!$D$2&amp;":"&amp;dbP!$D$2),"&gt;="&amp;AK$6,INDIRECT($F$1&amp;dbP!$D$2&amp;":"&amp;dbP!$D$2),"&lt;="&amp;AK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L387" s="1">
        <f ca="1">SUMIFS(INDIRECT($F$1&amp;$F387&amp;":"&amp;$F387),INDIRECT($F$1&amp;dbP!$D$2&amp;":"&amp;dbP!$D$2),"&gt;="&amp;AL$6,INDIRECT($F$1&amp;dbP!$D$2&amp;":"&amp;dbP!$D$2),"&lt;="&amp;AL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M387" s="1">
        <f ca="1">SUMIFS(INDIRECT($F$1&amp;$F387&amp;":"&amp;$F387),INDIRECT($F$1&amp;dbP!$D$2&amp;":"&amp;dbP!$D$2),"&gt;="&amp;AM$6,INDIRECT($F$1&amp;dbP!$D$2&amp;":"&amp;dbP!$D$2),"&lt;="&amp;AM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N387" s="1">
        <f ca="1">SUMIFS(INDIRECT($F$1&amp;$F387&amp;":"&amp;$F387),INDIRECT($F$1&amp;dbP!$D$2&amp;":"&amp;dbP!$D$2),"&gt;="&amp;AN$6,INDIRECT($F$1&amp;dbP!$D$2&amp;":"&amp;dbP!$D$2),"&lt;="&amp;AN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O387" s="1">
        <f ca="1">SUMIFS(INDIRECT($F$1&amp;$F387&amp;":"&amp;$F387),INDIRECT($F$1&amp;dbP!$D$2&amp;":"&amp;dbP!$D$2),"&gt;="&amp;AO$6,INDIRECT($F$1&amp;dbP!$D$2&amp;":"&amp;dbP!$D$2),"&lt;="&amp;AO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P387" s="1">
        <f ca="1">SUMIFS(INDIRECT($F$1&amp;$F387&amp;":"&amp;$F387),INDIRECT($F$1&amp;dbP!$D$2&amp;":"&amp;dbP!$D$2),"&gt;="&amp;AP$6,INDIRECT($F$1&amp;dbP!$D$2&amp;":"&amp;dbP!$D$2),"&lt;="&amp;AP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Q387" s="1">
        <f ca="1">SUMIFS(INDIRECT($F$1&amp;$F387&amp;":"&amp;$F387),INDIRECT($F$1&amp;dbP!$D$2&amp;":"&amp;dbP!$D$2),"&gt;="&amp;AQ$6,INDIRECT($F$1&amp;dbP!$D$2&amp;":"&amp;dbP!$D$2),"&lt;="&amp;AQ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R387" s="1">
        <f ca="1">SUMIFS(INDIRECT($F$1&amp;$F387&amp;":"&amp;$F387),INDIRECT($F$1&amp;dbP!$D$2&amp;":"&amp;dbP!$D$2),"&gt;="&amp;AR$6,INDIRECT($F$1&amp;dbP!$D$2&amp;":"&amp;dbP!$D$2),"&lt;="&amp;AR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S387" s="1">
        <f ca="1">SUMIFS(INDIRECT($F$1&amp;$F387&amp;":"&amp;$F387),INDIRECT($F$1&amp;dbP!$D$2&amp;":"&amp;dbP!$D$2),"&gt;="&amp;AS$6,INDIRECT($F$1&amp;dbP!$D$2&amp;":"&amp;dbP!$D$2),"&lt;="&amp;AS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T387" s="1">
        <f ca="1">SUMIFS(INDIRECT($F$1&amp;$F387&amp;":"&amp;$F387),INDIRECT($F$1&amp;dbP!$D$2&amp;":"&amp;dbP!$D$2),"&gt;="&amp;AT$6,INDIRECT($F$1&amp;dbP!$D$2&amp;":"&amp;dbP!$D$2),"&lt;="&amp;AT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U387" s="1">
        <f ca="1">SUMIFS(INDIRECT($F$1&amp;$F387&amp;":"&amp;$F387),INDIRECT($F$1&amp;dbP!$D$2&amp;":"&amp;dbP!$D$2),"&gt;="&amp;AU$6,INDIRECT($F$1&amp;dbP!$D$2&amp;":"&amp;dbP!$D$2),"&lt;="&amp;AU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V387" s="1">
        <f ca="1">SUMIFS(INDIRECT($F$1&amp;$F387&amp;":"&amp;$F387),INDIRECT($F$1&amp;dbP!$D$2&amp;":"&amp;dbP!$D$2),"&gt;="&amp;AV$6,INDIRECT($F$1&amp;dbP!$D$2&amp;":"&amp;dbP!$D$2),"&lt;="&amp;AV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W387" s="1">
        <f ca="1">SUMIFS(INDIRECT($F$1&amp;$F387&amp;":"&amp;$F387),INDIRECT($F$1&amp;dbP!$D$2&amp;":"&amp;dbP!$D$2),"&gt;="&amp;AW$6,INDIRECT($F$1&amp;dbP!$D$2&amp;":"&amp;dbP!$D$2),"&lt;="&amp;AW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X387" s="1">
        <f ca="1">SUMIFS(INDIRECT($F$1&amp;$F387&amp;":"&amp;$F387),INDIRECT($F$1&amp;dbP!$D$2&amp;":"&amp;dbP!$D$2),"&gt;="&amp;AX$6,INDIRECT($F$1&amp;dbP!$D$2&amp;":"&amp;dbP!$D$2),"&lt;="&amp;AX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Y387" s="1">
        <f ca="1">SUMIFS(INDIRECT($F$1&amp;$F387&amp;":"&amp;$F387),INDIRECT($F$1&amp;dbP!$D$2&amp;":"&amp;dbP!$D$2),"&gt;="&amp;AY$6,INDIRECT($F$1&amp;dbP!$D$2&amp;":"&amp;dbP!$D$2),"&lt;="&amp;AY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Z387" s="1">
        <f ca="1">SUMIFS(INDIRECT($F$1&amp;$F387&amp;":"&amp;$F387),INDIRECT($F$1&amp;dbP!$D$2&amp;":"&amp;dbP!$D$2),"&gt;="&amp;AZ$6,INDIRECT($F$1&amp;dbP!$D$2&amp;":"&amp;dbP!$D$2),"&lt;="&amp;AZ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A387" s="1">
        <f ca="1">SUMIFS(INDIRECT($F$1&amp;$F387&amp;":"&amp;$F387),INDIRECT($F$1&amp;dbP!$D$2&amp;":"&amp;dbP!$D$2),"&gt;="&amp;BA$6,INDIRECT($F$1&amp;dbP!$D$2&amp;":"&amp;dbP!$D$2),"&lt;="&amp;BA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B387" s="1">
        <f ca="1">SUMIFS(INDIRECT($F$1&amp;$F387&amp;":"&amp;$F387),INDIRECT($F$1&amp;dbP!$D$2&amp;":"&amp;dbP!$D$2),"&gt;="&amp;BB$6,INDIRECT($F$1&amp;dbP!$D$2&amp;":"&amp;dbP!$D$2),"&lt;="&amp;BB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C387" s="1">
        <f ca="1">SUMIFS(INDIRECT($F$1&amp;$F387&amp;":"&amp;$F387),INDIRECT($F$1&amp;dbP!$D$2&amp;":"&amp;dbP!$D$2),"&gt;="&amp;BC$6,INDIRECT($F$1&amp;dbP!$D$2&amp;":"&amp;dbP!$D$2),"&lt;="&amp;BC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D387" s="1">
        <f ca="1">SUMIFS(INDIRECT($F$1&amp;$F387&amp;":"&amp;$F387),INDIRECT($F$1&amp;dbP!$D$2&amp;":"&amp;dbP!$D$2),"&gt;="&amp;BD$6,INDIRECT($F$1&amp;dbP!$D$2&amp;":"&amp;dbP!$D$2),"&lt;="&amp;BD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E387" s="1">
        <f ca="1">SUMIFS(INDIRECT($F$1&amp;$F387&amp;":"&amp;$F387),INDIRECT($F$1&amp;dbP!$D$2&amp;":"&amp;dbP!$D$2),"&gt;="&amp;BE$6,INDIRECT($F$1&amp;dbP!$D$2&amp;":"&amp;dbP!$D$2),"&lt;="&amp;BE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</row>
    <row r="388" spans="2:57" x14ac:dyDescent="0.3">
      <c r="B388" s="1">
        <f>MAX(B$218:B387)+1</f>
        <v>171</v>
      </c>
      <c r="D388" s="1">
        <f ca="1">INDIRECT($B$1&amp;Items!T$2&amp;$B388)</f>
        <v>0</v>
      </c>
      <c r="F388" s="1" t="str">
        <f ca="1">INDIRECT($B$1&amp;Items!P$2&amp;$B388)</f>
        <v>AA</v>
      </c>
      <c r="H388" s="13" t="str">
        <f ca="1">INDIRECT($B$1&amp;Items!M$2&amp;$B388)</f>
        <v>Оплата капзатрат</v>
      </c>
      <c r="I388" s="13" t="str">
        <f ca="1">IF(INDIRECT($B$1&amp;Items!N$2&amp;$B388)="",H388,INDIRECT($B$1&amp;Items!N$2&amp;$B388))</f>
        <v>Основные средства - тип - 3</v>
      </c>
      <c r="J388" s="1" t="str">
        <f ca="1">IF(INDIRECT($B$1&amp;Items!O$2&amp;$B388)="",IF(H388&lt;&gt;I388,"  "&amp;I388,I388),"    "&amp;INDIRECT($B$1&amp;Items!O$2&amp;$B388))</f>
        <v xml:space="preserve">  Основные средства - тип - 3</v>
      </c>
      <c r="S388" s="1">
        <f ca="1">SUM($U388:INDIRECT(ADDRESS(ROW(),SUMIFS($1:$1,$5:$5,MAX($5:$5)))))</f>
        <v>22423723.297033995</v>
      </c>
      <c r="V388" s="1">
        <f ca="1">SUMIFS(INDIRECT($F$1&amp;$F388&amp;":"&amp;$F388),INDIRECT($F$1&amp;dbP!$D$2&amp;":"&amp;dbP!$D$2),"&gt;="&amp;V$6,INDIRECT($F$1&amp;dbP!$D$2&amp;":"&amp;dbP!$D$2),"&lt;="&amp;V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W388" s="1">
        <f ca="1">SUMIFS(INDIRECT($F$1&amp;$F388&amp;":"&amp;$F388),INDIRECT($F$1&amp;dbP!$D$2&amp;":"&amp;dbP!$D$2),"&gt;="&amp;W$6,INDIRECT($F$1&amp;dbP!$D$2&amp;":"&amp;dbP!$D$2),"&lt;="&amp;W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10410388.398080524</v>
      </c>
      <c r="X388" s="1">
        <f ca="1">SUMIFS(INDIRECT($F$1&amp;$F388&amp;":"&amp;$F388),INDIRECT($F$1&amp;dbP!$D$2&amp;":"&amp;dbP!$D$2),"&gt;="&amp;X$6,INDIRECT($F$1&amp;dbP!$D$2&amp;":"&amp;dbP!$D$2),"&lt;="&amp;X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12013334.898953473</v>
      </c>
      <c r="Y388" s="1">
        <f ca="1">SUMIFS(INDIRECT($F$1&amp;$F388&amp;":"&amp;$F388),INDIRECT($F$1&amp;dbP!$D$2&amp;":"&amp;dbP!$D$2),"&gt;="&amp;Y$6,INDIRECT($F$1&amp;dbP!$D$2&amp;":"&amp;dbP!$D$2),"&lt;="&amp;Y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Z388" s="1">
        <f ca="1">SUMIFS(INDIRECT($F$1&amp;$F388&amp;":"&amp;$F388),INDIRECT($F$1&amp;dbP!$D$2&amp;":"&amp;dbP!$D$2),"&gt;="&amp;Z$6,INDIRECT($F$1&amp;dbP!$D$2&amp;":"&amp;dbP!$D$2),"&lt;="&amp;Z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A388" s="1">
        <f ca="1">SUMIFS(INDIRECT($F$1&amp;$F388&amp;":"&amp;$F388),INDIRECT($F$1&amp;dbP!$D$2&amp;":"&amp;dbP!$D$2),"&gt;="&amp;AA$6,INDIRECT($F$1&amp;dbP!$D$2&amp;":"&amp;dbP!$D$2),"&lt;="&amp;AA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B388" s="1">
        <f ca="1">SUMIFS(INDIRECT($F$1&amp;$F388&amp;":"&amp;$F388),INDIRECT($F$1&amp;dbP!$D$2&amp;":"&amp;dbP!$D$2),"&gt;="&amp;AB$6,INDIRECT($F$1&amp;dbP!$D$2&amp;":"&amp;dbP!$D$2),"&lt;="&amp;AB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C388" s="1">
        <f ca="1">SUMIFS(INDIRECT($F$1&amp;$F388&amp;":"&amp;$F388),INDIRECT($F$1&amp;dbP!$D$2&amp;":"&amp;dbP!$D$2),"&gt;="&amp;AC$6,INDIRECT($F$1&amp;dbP!$D$2&amp;":"&amp;dbP!$D$2),"&lt;="&amp;AC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D388" s="1">
        <f ca="1">SUMIFS(INDIRECT($F$1&amp;$F388&amp;":"&amp;$F388),INDIRECT($F$1&amp;dbP!$D$2&amp;":"&amp;dbP!$D$2),"&gt;="&amp;AD$6,INDIRECT($F$1&amp;dbP!$D$2&amp;":"&amp;dbP!$D$2),"&lt;="&amp;AD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E388" s="1">
        <f ca="1">SUMIFS(INDIRECT($F$1&amp;$F388&amp;":"&amp;$F388),INDIRECT($F$1&amp;dbP!$D$2&amp;":"&amp;dbP!$D$2),"&gt;="&amp;AE$6,INDIRECT($F$1&amp;dbP!$D$2&amp;":"&amp;dbP!$D$2),"&lt;="&amp;AE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F388" s="1">
        <f ca="1">SUMIFS(INDIRECT($F$1&amp;$F388&amp;":"&amp;$F388),INDIRECT($F$1&amp;dbP!$D$2&amp;":"&amp;dbP!$D$2),"&gt;="&amp;AF$6,INDIRECT($F$1&amp;dbP!$D$2&amp;":"&amp;dbP!$D$2),"&lt;="&amp;AF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G388" s="1">
        <f ca="1">SUMIFS(INDIRECT($F$1&amp;$F388&amp;":"&amp;$F388),INDIRECT($F$1&amp;dbP!$D$2&amp;":"&amp;dbP!$D$2),"&gt;="&amp;AG$6,INDIRECT($F$1&amp;dbP!$D$2&amp;":"&amp;dbP!$D$2),"&lt;="&amp;AG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H388" s="1">
        <f ca="1">SUMIFS(INDIRECT($F$1&amp;$F388&amp;":"&amp;$F388),INDIRECT($F$1&amp;dbP!$D$2&amp;":"&amp;dbP!$D$2),"&gt;="&amp;AH$6,INDIRECT($F$1&amp;dbP!$D$2&amp;":"&amp;dbP!$D$2),"&lt;="&amp;AH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I388" s="1">
        <f ca="1">SUMIFS(INDIRECT($F$1&amp;$F388&amp;":"&amp;$F388),INDIRECT($F$1&amp;dbP!$D$2&amp;":"&amp;dbP!$D$2),"&gt;="&amp;AI$6,INDIRECT($F$1&amp;dbP!$D$2&amp;":"&amp;dbP!$D$2),"&lt;="&amp;AI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J388" s="1">
        <f ca="1">SUMIFS(INDIRECT($F$1&amp;$F388&amp;":"&amp;$F388),INDIRECT($F$1&amp;dbP!$D$2&amp;":"&amp;dbP!$D$2),"&gt;="&amp;AJ$6,INDIRECT($F$1&amp;dbP!$D$2&amp;":"&amp;dbP!$D$2),"&lt;="&amp;AJ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K388" s="1">
        <f ca="1">SUMIFS(INDIRECT($F$1&amp;$F388&amp;":"&amp;$F388),INDIRECT($F$1&amp;dbP!$D$2&amp;":"&amp;dbP!$D$2),"&gt;="&amp;AK$6,INDIRECT($F$1&amp;dbP!$D$2&amp;":"&amp;dbP!$D$2),"&lt;="&amp;AK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L388" s="1">
        <f ca="1">SUMIFS(INDIRECT($F$1&amp;$F388&amp;":"&amp;$F388),INDIRECT($F$1&amp;dbP!$D$2&amp;":"&amp;dbP!$D$2),"&gt;="&amp;AL$6,INDIRECT($F$1&amp;dbP!$D$2&amp;":"&amp;dbP!$D$2),"&lt;="&amp;AL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M388" s="1">
        <f ca="1">SUMIFS(INDIRECT($F$1&amp;$F388&amp;":"&amp;$F388),INDIRECT($F$1&amp;dbP!$D$2&amp;":"&amp;dbP!$D$2),"&gt;="&amp;AM$6,INDIRECT($F$1&amp;dbP!$D$2&amp;":"&amp;dbP!$D$2),"&lt;="&amp;AM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N388" s="1">
        <f ca="1">SUMIFS(INDIRECT($F$1&amp;$F388&amp;":"&amp;$F388),INDIRECT($F$1&amp;dbP!$D$2&amp;":"&amp;dbP!$D$2),"&gt;="&amp;AN$6,INDIRECT($F$1&amp;dbP!$D$2&amp;":"&amp;dbP!$D$2),"&lt;="&amp;AN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O388" s="1">
        <f ca="1">SUMIFS(INDIRECT($F$1&amp;$F388&amp;":"&amp;$F388),INDIRECT($F$1&amp;dbP!$D$2&amp;":"&amp;dbP!$D$2),"&gt;="&amp;AO$6,INDIRECT($F$1&amp;dbP!$D$2&amp;":"&amp;dbP!$D$2),"&lt;="&amp;AO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P388" s="1">
        <f ca="1">SUMIFS(INDIRECT($F$1&amp;$F388&amp;":"&amp;$F388),INDIRECT($F$1&amp;dbP!$D$2&amp;":"&amp;dbP!$D$2),"&gt;="&amp;AP$6,INDIRECT($F$1&amp;dbP!$D$2&amp;":"&amp;dbP!$D$2),"&lt;="&amp;AP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Q388" s="1">
        <f ca="1">SUMIFS(INDIRECT($F$1&amp;$F388&amp;":"&amp;$F388),INDIRECT($F$1&amp;dbP!$D$2&amp;":"&amp;dbP!$D$2),"&gt;="&amp;AQ$6,INDIRECT($F$1&amp;dbP!$D$2&amp;":"&amp;dbP!$D$2),"&lt;="&amp;AQ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R388" s="1">
        <f ca="1">SUMIFS(INDIRECT($F$1&amp;$F388&amp;":"&amp;$F388),INDIRECT($F$1&amp;dbP!$D$2&amp;":"&amp;dbP!$D$2),"&gt;="&amp;AR$6,INDIRECT($F$1&amp;dbP!$D$2&amp;":"&amp;dbP!$D$2),"&lt;="&amp;AR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S388" s="1">
        <f ca="1">SUMIFS(INDIRECT($F$1&amp;$F388&amp;":"&amp;$F388),INDIRECT($F$1&amp;dbP!$D$2&amp;":"&amp;dbP!$D$2),"&gt;="&amp;AS$6,INDIRECT($F$1&amp;dbP!$D$2&amp;":"&amp;dbP!$D$2),"&lt;="&amp;AS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T388" s="1">
        <f ca="1">SUMIFS(INDIRECT($F$1&amp;$F388&amp;":"&amp;$F388),INDIRECT($F$1&amp;dbP!$D$2&amp;":"&amp;dbP!$D$2),"&gt;="&amp;AT$6,INDIRECT($F$1&amp;dbP!$D$2&amp;":"&amp;dbP!$D$2),"&lt;="&amp;AT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U388" s="1">
        <f ca="1">SUMIFS(INDIRECT($F$1&amp;$F388&amp;":"&amp;$F388),INDIRECT($F$1&amp;dbP!$D$2&amp;":"&amp;dbP!$D$2),"&gt;="&amp;AU$6,INDIRECT($F$1&amp;dbP!$D$2&amp;":"&amp;dbP!$D$2),"&lt;="&amp;AU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V388" s="1">
        <f ca="1">SUMIFS(INDIRECT($F$1&amp;$F388&amp;":"&amp;$F388),INDIRECT($F$1&amp;dbP!$D$2&amp;":"&amp;dbP!$D$2),"&gt;="&amp;AV$6,INDIRECT($F$1&amp;dbP!$D$2&amp;":"&amp;dbP!$D$2),"&lt;="&amp;AV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W388" s="1">
        <f ca="1">SUMIFS(INDIRECT($F$1&amp;$F388&amp;":"&amp;$F388),INDIRECT($F$1&amp;dbP!$D$2&amp;":"&amp;dbP!$D$2),"&gt;="&amp;AW$6,INDIRECT($F$1&amp;dbP!$D$2&amp;":"&amp;dbP!$D$2),"&lt;="&amp;AW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X388" s="1">
        <f ca="1">SUMIFS(INDIRECT($F$1&amp;$F388&amp;":"&amp;$F388),INDIRECT($F$1&amp;dbP!$D$2&amp;":"&amp;dbP!$D$2),"&gt;="&amp;AX$6,INDIRECT($F$1&amp;dbP!$D$2&amp;":"&amp;dbP!$D$2),"&lt;="&amp;AX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Y388" s="1">
        <f ca="1">SUMIFS(INDIRECT($F$1&amp;$F388&amp;":"&amp;$F388),INDIRECT($F$1&amp;dbP!$D$2&amp;":"&amp;dbP!$D$2),"&gt;="&amp;AY$6,INDIRECT($F$1&amp;dbP!$D$2&amp;":"&amp;dbP!$D$2),"&lt;="&amp;AY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Z388" s="1">
        <f ca="1">SUMIFS(INDIRECT($F$1&amp;$F388&amp;":"&amp;$F388),INDIRECT($F$1&amp;dbP!$D$2&amp;":"&amp;dbP!$D$2),"&gt;="&amp;AZ$6,INDIRECT($F$1&amp;dbP!$D$2&amp;":"&amp;dbP!$D$2),"&lt;="&amp;AZ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A388" s="1">
        <f ca="1">SUMIFS(INDIRECT($F$1&amp;$F388&amp;":"&amp;$F388),INDIRECT($F$1&amp;dbP!$D$2&amp;":"&amp;dbP!$D$2),"&gt;="&amp;BA$6,INDIRECT($F$1&amp;dbP!$D$2&amp;":"&amp;dbP!$D$2),"&lt;="&amp;BA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B388" s="1">
        <f ca="1">SUMIFS(INDIRECT($F$1&amp;$F388&amp;":"&amp;$F388),INDIRECT($F$1&amp;dbP!$D$2&amp;":"&amp;dbP!$D$2),"&gt;="&amp;BB$6,INDIRECT($F$1&amp;dbP!$D$2&amp;":"&amp;dbP!$D$2),"&lt;="&amp;BB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C388" s="1">
        <f ca="1">SUMIFS(INDIRECT($F$1&amp;$F388&amp;":"&amp;$F388),INDIRECT($F$1&amp;dbP!$D$2&amp;":"&amp;dbP!$D$2),"&gt;="&amp;BC$6,INDIRECT($F$1&amp;dbP!$D$2&amp;":"&amp;dbP!$D$2),"&lt;="&amp;BC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D388" s="1">
        <f ca="1">SUMIFS(INDIRECT($F$1&amp;$F388&amp;":"&amp;$F388),INDIRECT($F$1&amp;dbP!$D$2&amp;":"&amp;dbP!$D$2),"&gt;="&amp;BD$6,INDIRECT($F$1&amp;dbP!$D$2&amp;":"&amp;dbP!$D$2),"&lt;="&amp;BD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E388" s="1">
        <f ca="1">SUMIFS(INDIRECT($F$1&amp;$F388&amp;":"&amp;$F388),INDIRECT($F$1&amp;dbP!$D$2&amp;":"&amp;dbP!$D$2),"&gt;="&amp;BE$6,INDIRECT($F$1&amp;dbP!$D$2&amp;":"&amp;dbP!$D$2),"&lt;="&amp;BE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</row>
    <row r="389" spans="2:57" x14ac:dyDescent="0.3">
      <c r="B389" s="1">
        <f>MAX(B$218:B388)+1</f>
        <v>172</v>
      </c>
      <c r="D389" s="1" t="str">
        <f ca="1">INDIRECT($B$1&amp;Items!T$2&amp;$B389)</f>
        <v>CF(-)</v>
      </c>
      <c r="F389" s="1" t="str">
        <f ca="1">INDIRECT($B$1&amp;Items!P$2&amp;$B389)</f>
        <v>AA</v>
      </c>
      <c r="H389" s="13" t="str">
        <f ca="1">INDIRECT($B$1&amp;Items!M$2&amp;$B389)</f>
        <v>Оплата капзатрат</v>
      </c>
      <c r="I389" s="13" t="str">
        <f ca="1">IF(INDIRECT($B$1&amp;Items!N$2&amp;$B389)="",H389,INDIRECT($B$1&amp;Items!N$2&amp;$B389))</f>
        <v>Основные средства - тип - 3</v>
      </c>
      <c r="J389" s="1" t="str">
        <f ca="1">IF(INDIRECT($B$1&amp;Items!O$2&amp;$B389)="",IF(H389&lt;&gt;I389,"  "&amp;I389,I389),"    "&amp;INDIRECT($B$1&amp;Items!O$2&amp;$B389))</f>
        <v xml:space="preserve">    Капзатраты - тип - 3 - 1</v>
      </c>
      <c r="S389" s="1">
        <f ca="1">SUM($U389:INDIRECT(ADDRESS(ROW(),SUMIFS($1:$1,$5:$5,MAX($5:$5)))))</f>
        <v>704495.28083260008</v>
      </c>
      <c r="V389" s="1">
        <f ca="1">SUMIFS(INDIRECT($F$1&amp;$F389&amp;":"&amp;$F389),INDIRECT($F$1&amp;dbP!$D$2&amp;":"&amp;dbP!$D$2),"&gt;="&amp;V$6,INDIRECT($F$1&amp;dbP!$D$2&amp;":"&amp;dbP!$D$2),"&lt;="&amp;V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W389" s="1">
        <f ca="1">SUMIFS(INDIRECT($F$1&amp;$F389&amp;":"&amp;$F389),INDIRECT($F$1&amp;dbP!$D$2&amp;":"&amp;dbP!$D$2),"&gt;="&amp;W$6,INDIRECT($F$1&amp;dbP!$D$2&amp;":"&amp;dbP!$D$2),"&lt;="&amp;W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704495.28083260008</v>
      </c>
      <c r="X389" s="1">
        <f ca="1">SUMIFS(INDIRECT($F$1&amp;$F389&amp;":"&amp;$F389),INDIRECT($F$1&amp;dbP!$D$2&amp;":"&amp;dbP!$D$2),"&gt;="&amp;X$6,INDIRECT($F$1&amp;dbP!$D$2&amp;":"&amp;dbP!$D$2),"&lt;="&amp;X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Y389" s="1">
        <f ca="1">SUMIFS(INDIRECT($F$1&amp;$F389&amp;":"&amp;$F389),INDIRECT($F$1&amp;dbP!$D$2&amp;":"&amp;dbP!$D$2),"&gt;="&amp;Y$6,INDIRECT($F$1&amp;dbP!$D$2&amp;":"&amp;dbP!$D$2),"&lt;="&amp;Y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Z389" s="1">
        <f ca="1">SUMIFS(INDIRECT($F$1&amp;$F389&amp;":"&amp;$F389),INDIRECT($F$1&amp;dbP!$D$2&amp;":"&amp;dbP!$D$2),"&gt;="&amp;Z$6,INDIRECT($F$1&amp;dbP!$D$2&amp;":"&amp;dbP!$D$2),"&lt;="&amp;Z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A389" s="1">
        <f ca="1">SUMIFS(INDIRECT($F$1&amp;$F389&amp;":"&amp;$F389),INDIRECT($F$1&amp;dbP!$D$2&amp;":"&amp;dbP!$D$2),"&gt;="&amp;AA$6,INDIRECT($F$1&amp;dbP!$D$2&amp;":"&amp;dbP!$D$2),"&lt;="&amp;AA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B389" s="1">
        <f ca="1">SUMIFS(INDIRECT($F$1&amp;$F389&amp;":"&amp;$F389),INDIRECT($F$1&amp;dbP!$D$2&amp;":"&amp;dbP!$D$2),"&gt;="&amp;AB$6,INDIRECT($F$1&amp;dbP!$D$2&amp;":"&amp;dbP!$D$2),"&lt;="&amp;AB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C389" s="1">
        <f ca="1">SUMIFS(INDIRECT($F$1&amp;$F389&amp;":"&amp;$F389),INDIRECT($F$1&amp;dbP!$D$2&amp;":"&amp;dbP!$D$2),"&gt;="&amp;AC$6,INDIRECT($F$1&amp;dbP!$D$2&amp;":"&amp;dbP!$D$2),"&lt;="&amp;AC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D389" s="1">
        <f ca="1">SUMIFS(INDIRECT($F$1&amp;$F389&amp;":"&amp;$F389),INDIRECT($F$1&amp;dbP!$D$2&amp;":"&amp;dbP!$D$2),"&gt;="&amp;AD$6,INDIRECT($F$1&amp;dbP!$D$2&amp;":"&amp;dbP!$D$2),"&lt;="&amp;AD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E389" s="1">
        <f ca="1">SUMIFS(INDIRECT($F$1&amp;$F389&amp;":"&amp;$F389),INDIRECT($F$1&amp;dbP!$D$2&amp;":"&amp;dbP!$D$2),"&gt;="&amp;AE$6,INDIRECT($F$1&amp;dbP!$D$2&amp;":"&amp;dbP!$D$2),"&lt;="&amp;AE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F389" s="1">
        <f ca="1">SUMIFS(INDIRECT($F$1&amp;$F389&amp;":"&amp;$F389),INDIRECT($F$1&amp;dbP!$D$2&amp;":"&amp;dbP!$D$2),"&gt;="&amp;AF$6,INDIRECT($F$1&amp;dbP!$D$2&amp;":"&amp;dbP!$D$2),"&lt;="&amp;AF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G389" s="1">
        <f ca="1">SUMIFS(INDIRECT($F$1&amp;$F389&amp;":"&amp;$F389),INDIRECT($F$1&amp;dbP!$D$2&amp;":"&amp;dbP!$D$2),"&gt;="&amp;AG$6,INDIRECT($F$1&amp;dbP!$D$2&amp;":"&amp;dbP!$D$2),"&lt;="&amp;AG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H389" s="1">
        <f ca="1">SUMIFS(INDIRECT($F$1&amp;$F389&amp;":"&amp;$F389),INDIRECT($F$1&amp;dbP!$D$2&amp;":"&amp;dbP!$D$2),"&gt;="&amp;AH$6,INDIRECT($F$1&amp;dbP!$D$2&amp;":"&amp;dbP!$D$2),"&lt;="&amp;AH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I389" s="1">
        <f ca="1">SUMIFS(INDIRECT($F$1&amp;$F389&amp;":"&amp;$F389),INDIRECT($F$1&amp;dbP!$D$2&amp;":"&amp;dbP!$D$2),"&gt;="&amp;AI$6,INDIRECT($F$1&amp;dbP!$D$2&amp;":"&amp;dbP!$D$2),"&lt;="&amp;AI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J389" s="1">
        <f ca="1">SUMIFS(INDIRECT($F$1&amp;$F389&amp;":"&amp;$F389),INDIRECT($F$1&amp;dbP!$D$2&amp;":"&amp;dbP!$D$2),"&gt;="&amp;AJ$6,INDIRECT($F$1&amp;dbP!$D$2&amp;":"&amp;dbP!$D$2),"&lt;="&amp;AJ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K389" s="1">
        <f ca="1">SUMIFS(INDIRECT($F$1&amp;$F389&amp;":"&amp;$F389),INDIRECT($F$1&amp;dbP!$D$2&amp;":"&amp;dbP!$D$2),"&gt;="&amp;AK$6,INDIRECT($F$1&amp;dbP!$D$2&amp;":"&amp;dbP!$D$2),"&lt;="&amp;AK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L389" s="1">
        <f ca="1">SUMIFS(INDIRECT($F$1&amp;$F389&amp;":"&amp;$F389),INDIRECT($F$1&amp;dbP!$D$2&amp;":"&amp;dbP!$D$2),"&gt;="&amp;AL$6,INDIRECT($F$1&amp;dbP!$D$2&amp;":"&amp;dbP!$D$2),"&lt;="&amp;AL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M389" s="1">
        <f ca="1">SUMIFS(INDIRECT($F$1&amp;$F389&amp;":"&amp;$F389),INDIRECT($F$1&amp;dbP!$D$2&amp;":"&amp;dbP!$D$2),"&gt;="&amp;AM$6,INDIRECT($F$1&amp;dbP!$D$2&amp;":"&amp;dbP!$D$2),"&lt;="&amp;AM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N389" s="1">
        <f ca="1">SUMIFS(INDIRECT($F$1&amp;$F389&amp;":"&amp;$F389),INDIRECT($F$1&amp;dbP!$D$2&amp;":"&amp;dbP!$D$2),"&gt;="&amp;AN$6,INDIRECT($F$1&amp;dbP!$D$2&amp;":"&amp;dbP!$D$2),"&lt;="&amp;AN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O389" s="1">
        <f ca="1">SUMIFS(INDIRECT($F$1&amp;$F389&amp;":"&amp;$F389),INDIRECT($F$1&amp;dbP!$D$2&amp;":"&amp;dbP!$D$2),"&gt;="&amp;AO$6,INDIRECT($F$1&amp;dbP!$D$2&amp;":"&amp;dbP!$D$2),"&lt;="&amp;AO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P389" s="1">
        <f ca="1">SUMIFS(INDIRECT($F$1&amp;$F389&amp;":"&amp;$F389),INDIRECT($F$1&amp;dbP!$D$2&amp;":"&amp;dbP!$D$2),"&gt;="&amp;AP$6,INDIRECT($F$1&amp;dbP!$D$2&amp;":"&amp;dbP!$D$2),"&lt;="&amp;AP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Q389" s="1">
        <f ca="1">SUMIFS(INDIRECT($F$1&amp;$F389&amp;":"&amp;$F389),INDIRECT($F$1&amp;dbP!$D$2&amp;":"&amp;dbP!$D$2),"&gt;="&amp;AQ$6,INDIRECT($F$1&amp;dbP!$D$2&amp;":"&amp;dbP!$D$2),"&lt;="&amp;AQ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R389" s="1">
        <f ca="1">SUMIFS(INDIRECT($F$1&amp;$F389&amp;":"&amp;$F389),INDIRECT($F$1&amp;dbP!$D$2&amp;":"&amp;dbP!$D$2),"&gt;="&amp;AR$6,INDIRECT($F$1&amp;dbP!$D$2&amp;":"&amp;dbP!$D$2),"&lt;="&amp;AR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S389" s="1">
        <f ca="1">SUMIFS(INDIRECT($F$1&amp;$F389&amp;":"&amp;$F389),INDIRECT($F$1&amp;dbP!$D$2&amp;":"&amp;dbP!$D$2),"&gt;="&amp;AS$6,INDIRECT($F$1&amp;dbP!$D$2&amp;":"&amp;dbP!$D$2),"&lt;="&amp;AS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T389" s="1">
        <f ca="1">SUMIFS(INDIRECT($F$1&amp;$F389&amp;":"&amp;$F389),INDIRECT($F$1&amp;dbP!$D$2&amp;":"&amp;dbP!$D$2),"&gt;="&amp;AT$6,INDIRECT($F$1&amp;dbP!$D$2&amp;":"&amp;dbP!$D$2),"&lt;="&amp;AT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U389" s="1">
        <f ca="1">SUMIFS(INDIRECT($F$1&amp;$F389&amp;":"&amp;$F389),INDIRECT($F$1&amp;dbP!$D$2&amp;":"&amp;dbP!$D$2),"&gt;="&amp;AU$6,INDIRECT($F$1&amp;dbP!$D$2&amp;":"&amp;dbP!$D$2),"&lt;="&amp;AU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V389" s="1">
        <f ca="1">SUMIFS(INDIRECT($F$1&amp;$F389&amp;":"&amp;$F389),INDIRECT($F$1&amp;dbP!$D$2&amp;":"&amp;dbP!$D$2),"&gt;="&amp;AV$6,INDIRECT($F$1&amp;dbP!$D$2&amp;":"&amp;dbP!$D$2),"&lt;="&amp;AV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W389" s="1">
        <f ca="1">SUMIFS(INDIRECT($F$1&amp;$F389&amp;":"&amp;$F389),INDIRECT($F$1&amp;dbP!$D$2&amp;":"&amp;dbP!$D$2),"&gt;="&amp;AW$6,INDIRECT($F$1&amp;dbP!$D$2&amp;":"&amp;dbP!$D$2),"&lt;="&amp;AW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X389" s="1">
        <f ca="1">SUMIFS(INDIRECT($F$1&amp;$F389&amp;":"&amp;$F389),INDIRECT($F$1&amp;dbP!$D$2&amp;":"&amp;dbP!$D$2),"&gt;="&amp;AX$6,INDIRECT($F$1&amp;dbP!$D$2&amp;":"&amp;dbP!$D$2),"&lt;="&amp;AX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Y389" s="1">
        <f ca="1">SUMIFS(INDIRECT($F$1&amp;$F389&amp;":"&amp;$F389),INDIRECT($F$1&amp;dbP!$D$2&amp;":"&amp;dbP!$D$2),"&gt;="&amp;AY$6,INDIRECT($F$1&amp;dbP!$D$2&amp;":"&amp;dbP!$D$2),"&lt;="&amp;AY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Z389" s="1">
        <f ca="1">SUMIFS(INDIRECT($F$1&amp;$F389&amp;":"&amp;$F389),INDIRECT($F$1&amp;dbP!$D$2&amp;":"&amp;dbP!$D$2),"&gt;="&amp;AZ$6,INDIRECT($F$1&amp;dbP!$D$2&amp;":"&amp;dbP!$D$2),"&lt;="&amp;AZ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A389" s="1">
        <f ca="1">SUMIFS(INDIRECT($F$1&amp;$F389&amp;":"&amp;$F389),INDIRECT($F$1&amp;dbP!$D$2&amp;":"&amp;dbP!$D$2),"&gt;="&amp;BA$6,INDIRECT($F$1&amp;dbP!$D$2&amp;":"&amp;dbP!$D$2),"&lt;="&amp;BA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B389" s="1">
        <f ca="1">SUMIFS(INDIRECT($F$1&amp;$F389&amp;":"&amp;$F389),INDIRECT($F$1&amp;dbP!$D$2&amp;":"&amp;dbP!$D$2),"&gt;="&amp;BB$6,INDIRECT($F$1&amp;dbP!$D$2&amp;":"&amp;dbP!$D$2),"&lt;="&amp;BB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C389" s="1">
        <f ca="1">SUMIFS(INDIRECT($F$1&amp;$F389&amp;":"&amp;$F389),INDIRECT($F$1&amp;dbP!$D$2&amp;":"&amp;dbP!$D$2),"&gt;="&amp;BC$6,INDIRECT($F$1&amp;dbP!$D$2&amp;":"&amp;dbP!$D$2),"&lt;="&amp;BC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D389" s="1">
        <f ca="1">SUMIFS(INDIRECT($F$1&amp;$F389&amp;":"&amp;$F389),INDIRECT($F$1&amp;dbP!$D$2&amp;":"&amp;dbP!$D$2),"&gt;="&amp;BD$6,INDIRECT($F$1&amp;dbP!$D$2&amp;":"&amp;dbP!$D$2),"&lt;="&amp;BD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E389" s="1">
        <f ca="1">SUMIFS(INDIRECT($F$1&amp;$F389&amp;":"&amp;$F389),INDIRECT($F$1&amp;dbP!$D$2&amp;":"&amp;dbP!$D$2),"&gt;="&amp;BE$6,INDIRECT($F$1&amp;dbP!$D$2&amp;":"&amp;dbP!$D$2),"&lt;="&amp;BE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</row>
    <row r="390" spans="2:57" x14ac:dyDescent="0.3">
      <c r="B390" s="1">
        <f>MAX(B$218:B389)+1</f>
        <v>173</v>
      </c>
      <c r="D390" s="1" t="str">
        <f ca="1">INDIRECT($B$1&amp;Items!T$2&amp;$B390)</f>
        <v>CF(-)</v>
      </c>
      <c r="F390" s="1" t="str">
        <f ca="1">INDIRECT($B$1&amp;Items!P$2&amp;$B390)</f>
        <v>AA</v>
      </c>
      <c r="H390" s="13" t="str">
        <f ca="1">INDIRECT($B$1&amp;Items!M$2&amp;$B390)</f>
        <v>Оплата капзатрат</v>
      </c>
      <c r="I390" s="13" t="str">
        <f ca="1">IF(INDIRECT($B$1&amp;Items!N$2&amp;$B390)="",H390,INDIRECT($B$1&amp;Items!N$2&amp;$B390))</f>
        <v>Основные средства - тип - 3</v>
      </c>
      <c r="J390" s="1" t="str">
        <f ca="1">IF(INDIRECT($B$1&amp;Items!O$2&amp;$B390)="",IF(H390&lt;&gt;I390,"  "&amp;I390,I390),"    "&amp;INDIRECT($B$1&amp;Items!O$2&amp;$B390))</f>
        <v xml:space="preserve">    Капзатраты - тип - 3 - 2</v>
      </c>
      <c r="S390" s="1">
        <f ca="1">SUM($U390:INDIRECT(ADDRESS(ROW(),SUMIFS($1:$1,$5:$5,MAX($5:$5)))))</f>
        <v>1764907.8369140625</v>
      </c>
      <c r="V390" s="1">
        <f ca="1">SUMIFS(INDIRECT($F$1&amp;$F390&amp;":"&amp;$F390),INDIRECT($F$1&amp;dbP!$D$2&amp;":"&amp;dbP!$D$2),"&gt;="&amp;V$6,INDIRECT($F$1&amp;dbP!$D$2&amp;":"&amp;dbP!$D$2),"&lt;="&amp;V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W390" s="1">
        <f ca="1">SUMIFS(INDIRECT($F$1&amp;$F390&amp;":"&amp;$F390),INDIRECT($F$1&amp;dbP!$D$2&amp;":"&amp;dbP!$D$2),"&gt;="&amp;W$6,INDIRECT($F$1&amp;dbP!$D$2&amp;":"&amp;dbP!$D$2),"&lt;="&amp;W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1764907.8369140625</v>
      </c>
      <c r="X390" s="1">
        <f ca="1">SUMIFS(INDIRECT($F$1&amp;$F390&amp;":"&amp;$F390),INDIRECT($F$1&amp;dbP!$D$2&amp;":"&amp;dbP!$D$2),"&gt;="&amp;X$6,INDIRECT($F$1&amp;dbP!$D$2&amp;":"&amp;dbP!$D$2),"&lt;="&amp;X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Y390" s="1">
        <f ca="1">SUMIFS(INDIRECT($F$1&amp;$F390&amp;":"&amp;$F390),INDIRECT($F$1&amp;dbP!$D$2&amp;":"&amp;dbP!$D$2),"&gt;="&amp;Y$6,INDIRECT($F$1&amp;dbP!$D$2&amp;":"&amp;dbP!$D$2),"&lt;="&amp;Y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Z390" s="1">
        <f ca="1">SUMIFS(INDIRECT($F$1&amp;$F390&amp;":"&amp;$F390),INDIRECT($F$1&amp;dbP!$D$2&amp;":"&amp;dbP!$D$2),"&gt;="&amp;Z$6,INDIRECT($F$1&amp;dbP!$D$2&amp;":"&amp;dbP!$D$2),"&lt;="&amp;Z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A390" s="1">
        <f ca="1">SUMIFS(INDIRECT($F$1&amp;$F390&amp;":"&amp;$F390),INDIRECT($F$1&amp;dbP!$D$2&amp;":"&amp;dbP!$D$2),"&gt;="&amp;AA$6,INDIRECT($F$1&amp;dbP!$D$2&amp;":"&amp;dbP!$D$2),"&lt;="&amp;AA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B390" s="1">
        <f ca="1">SUMIFS(INDIRECT($F$1&amp;$F390&amp;":"&amp;$F390),INDIRECT($F$1&amp;dbP!$D$2&amp;":"&amp;dbP!$D$2),"&gt;="&amp;AB$6,INDIRECT($F$1&amp;dbP!$D$2&amp;":"&amp;dbP!$D$2),"&lt;="&amp;AB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C390" s="1">
        <f ca="1">SUMIFS(INDIRECT($F$1&amp;$F390&amp;":"&amp;$F390),INDIRECT($F$1&amp;dbP!$D$2&amp;":"&amp;dbP!$D$2),"&gt;="&amp;AC$6,INDIRECT($F$1&amp;dbP!$D$2&amp;":"&amp;dbP!$D$2),"&lt;="&amp;AC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D390" s="1">
        <f ca="1">SUMIFS(INDIRECT($F$1&amp;$F390&amp;":"&amp;$F390),INDIRECT($F$1&amp;dbP!$D$2&amp;":"&amp;dbP!$D$2),"&gt;="&amp;AD$6,INDIRECT($F$1&amp;dbP!$D$2&amp;":"&amp;dbP!$D$2),"&lt;="&amp;AD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E390" s="1">
        <f ca="1">SUMIFS(INDIRECT($F$1&amp;$F390&amp;":"&amp;$F390),INDIRECT($F$1&amp;dbP!$D$2&amp;":"&amp;dbP!$D$2),"&gt;="&amp;AE$6,INDIRECT($F$1&amp;dbP!$D$2&amp;":"&amp;dbP!$D$2),"&lt;="&amp;AE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F390" s="1">
        <f ca="1">SUMIFS(INDIRECT($F$1&amp;$F390&amp;":"&amp;$F390),INDIRECT($F$1&amp;dbP!$D$2&amp;":"&amp;dbP!$D$2),"&gt;="&amp;AF$6,INDIRECT($F$1&amp;dbP!$D$2&amp;":"&amp;dbP!$D$2),"&lt;="&amp;AF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G390" s="1">
        <f ca="1">SUMIFS(INDIRECT($F$1&amp;$F390&amp;":"&amp;$F390),INDIRECT($F$1&amp;dbP!$D$2&amp;":"&amp;dbP!$D$2),"&gt;="&amp;AG$6,INDIRECT($F$1&amp;dbP!$D$2&amp;":"&amp;dbP!$D$2),"&lt;="&amp;AG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H390" s="1">
        <f ca="1">SUMIFS(INDIRECT($F$1&amp;$F390&amp;":"&amp;$F390),INDIRECT($F$1&amp;dbP!$D$2&amp;":"&amp;dbP!$D$2),"&gt;="&amp;AH$6,INDIRECT($F$1&amp;dbP!$D$2&amp;":"&amp;dbP!$D$2),"&lt;="&amp;AH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I390" s="1">
        <f ca="1">SUMIFS(INDIRECT($F$1&amp;$F390&amp;":"&amp;$F390),INDIRECT($F$1&amp;dbP!$D$2&amp;":"&amp;dbP!$D$2),"&gt;="&amp;AI$6,INDIRECT($F$1&amp;dbP!$D$2&amp;":"&amp;dbP!$D$2),"&lt;="&amp;AI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J390" s="1">
        <f ca="1">SUMIFS(INDIRECT($F$1&amp;$F390&amp;":"&amp;$F390),INDIRECT($F$1&amp;dbP!$D$2&amp;":"&amp;dbP!$D$2),"&gt;="&amp;AJ$6,INDIRECT($F$1&amp;dbP!$D$2&amp;":"&amp;dbP!$D$2),"&lt;="&amp;AJ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K390" s="1">
        <f ca="1">SUMIFS(INDIRECT($F$1&amp;$F390&amp;":"&amp;$F390),INDIRECT($F$1&amp;dbP!$D$2&amp;":"&amp;dbP!$D$2),"&gt;="&amp;AK$6,INDIRECT($F$1&amp;dbP!$D$2&amp;":"&amp;dbP!$D$2),"&lt;="&amp;AK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L390" s="1">
        <f ca="1">SUMIFS(INDIRECT($F$1&amp;$F390&amp;":"&amp;$F390),INDIRECT($F$1&amp;dbP!$D$2&amp;":"&amp;dbP!$D$2),"&gt;="&amp;AL$6,INDIRECT($F$1&amp;dbP!$D$2&amp;":"&amp;dbP!$D$2),"&lt;="&amp;AL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M390" s="1">
        <f ca="1">SUMIFS(INDIRECT($F$1&amp;$F390&amp;":"&amp;$F390),INDIRECT($F$1&amp;dbP!$D$2&amp;":"&amp;dbP!$D$2),"&gt;="&amp;AM$6,INDIRECT($F$1&amp;dbP!$D$2&amp;":"&amp;dbP!$D$2),"&lt;="&amp;AM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N390" s="1">
        <f ca="1">SUMIFS(INDIRECT($F$1&amp;$F390&amp;":"&amp;$F390),INDIRECT($F$1&amp;dbP!$D$2&amp;":"&amp;dbP!$D$2),"&gt;="&amp;AN$6,INDIRECT($F$1&amp;dbP!$D$2&amp;":"&amp;dbP!$D$2),"&lt;="&amp;AN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O390" s="1">
        <f ca="1">SUMIFS(INDIRECT($F$1&amp;$F390&amp;":"&amp;$F390),INDIRECT($F$1&amp;dbP!$D$2&amp;":"&amp;dbP!$D$2),"&gt;="&amp;AO$6,INDIRECT($F$1&amp;dbP!$D$2&amp;":"&amp;dbP!$D$2),"&lt;="&amp;AO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P390" s="1">
        <f ca="1">SUMIFS(INDIRECT($F$1&amp;$F390&amp;":"&amp;$F390),INDIRECT($F$1&amp;dbP!$D$2&amp;":"&amp;dbP!$D$2),"&gt;="&amp;AP$6,INDIRECT($F$1&amp;dbP!$D$2&amp;":"&amp;dbP!$D$2),"&lt;="&amp;AP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Q390" s="1">
        <f ca="1">SUMIFS(INDIRECT($F$1&amp;$F390&amp;":"&amp;$F390),INDIRECT($F$1&amp;dbP!$D$2&amp;":"&amp;dbP!$D$2),"&gt;="&amp;AQ$6,INDIRECT($F$1&amp;dbP!$D$2&amp;":"&amp;dbP!$D$2),"&lt;="&amp;AQ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R390" s="1">
        <f ca="1">SUMIFS(INDIRECT($F$1&amp;$F390&amp;":"&amp;$F390),INDIRECT($F$1&amp;dbP!$D$2&amp;":"&amp;dbP!$D$2),"&gt;="&amp;AR$6,INDIRECT($F$1&amp;dbP!$D$2&amp;":"&amp;dbP!$D$2),"&lt;="&amp;AR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S390" s="1">
        <f ca="1">SUMIFS(INDIRECT($F$1&amp;$F390&amp;":"&amp;$F390),INDIRECT($F$1&amp;dbP!$D$2&amp;":"&amp;dbP!$D$2),"&gt;="&amp;AS$6,INDIRECT($F$1&amp;dbP!$D$2&amp;":"&amp;dbP!$D$2),"&lt;="&amp;AS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T390" s="1">
        <f ca="1">SUMIFS(INDIRECT($F$1&amp;$F390&amp;":"&amp;$F390),INDIRECT($F$1&amp;dbP!$D$2&amp;":"&amp;dbP!$D$2),"&gt;="&amp;AT$6,INDIRECT($F$1&amp;dbP!$D$2&amp;":"&amp;dbP!$D$2),"&lt;="&amp;AT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U390" s="1">
        <f ca="1">SUMIFS(INDIRECT($F$1&amp;$F390&amp;":"&amp;$F390),INDIRECT($F$1&amp;dbP!$D$2&amp;":"&amp;dbP!$D$2),"&gt;="&amp;AU$6,INDIRECT($F$1&amp;dbP!$D$2&amp;":"&amp;dbP!$D$2),"&lt;="&amp;AU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V390" s="1">
        <f ca="1">SUMIFS(INDIRECT($F$1&amp;$F390&amp;":"&amp;$F390),INDIRECT($F$1&amp;dbP!$D$2&amp;":"&amp;dbP!$D$2),"&gt;="&amp;AV$6,INDIRECT($F$1&amp;dbP!$D$2&amp;":"&amp;dbP!$D$2),"&lt;="&amp;AV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W390" s="1">
        <f ca="1">SUMIFS(INDIRECT($F$1&amp;$F390&amp;":"&amp;$F390),INDIRECT($F$1&amp;dbP!$D$2&amp;":"&amp;dbP!$D$2),"&gt;="&amp;AW$6,INDIRECT($F$1&amp;dbP!$D$2&amp;":"&amp;dbP!$D$2),"&lt;="&amp;AW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X390" s="1">
        <f ca="1">SUMIFS(INDIRECT($F$1&amp;$F390&amp;":"&amp;$F390),INDIRECT($F$1&amp;dbP!$D$2&amp;":"&amp;dbP!$D$2),"&gt;="&amp;AX$6,INDIRECT($F$1&amp;dbP!$D$2&amp;":"&amp;dbP!$D$2),"&lt;="&amp;AX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Y390" s="1">
        <f ca="1">SUMIFS(INDIRECT($F$1&amp;$F390&amp;":"&amp;$F390),INDIRECT($F$1&amp;dbP!$D$2&amp;":"&amp;dbP!$D$2),"&gt;="&amp;AY$6,INDIRECT($F$1&amp;dbP!$D$2&amp;":"&amp;dbP!$D$2),"&lt;="&amp;AY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Z390" s="1">
        <f ca="1">SUMIFS(INDIRECT($F$1&amp;$F390&amp;":"&amp;$F390),INDIRECT($F$1&amp;dbP!$D$2&amp;":"&amp;dbP!$D$2),"&gt;="&amp;AZ$6,INDIRECT($F$1&amp;dbP!$D$2&amp;":"&amp;dbP!$D$2),"&lt;="&amp;AZ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A390" s="1">
        <f ca="1">SUMIFS(INDIRECT($F$1&amp;$F390&amp;":"&amp;$F390),INDIRECT($F$1&amp;dbP!$D$2&amp;":"&amp;dbP!$D$2),"&gt;="&amp;BA$6,INDIRECT($F$1&amp;dbP!$D$2&amp;":"&amp;dbP!$D$2),"&lt;="&amp;BA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B390" s="1">
        <f ca="1">SUMIFS(INDIRECT($F$1&amp;$F390&amp;":"&amp;$F390),INDIRECT($F$1&amp;dbP!$D$2&amp;":"&amp;dbP!$D$2),"&gt;="&amp;BB$6,INDIRECT($F$1&amp;dbP!$D$2&amp;":"&amp;dbP!$D$2),"&lt;="&amp;BB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C390" s="1">
        <f ca="1">SUMIFS(INDIRECT($F$1&amp;$F390&amp;":"&amp;$F390),INDIRECT($F$1&amp;dbP!$D$2&amp;":"&amp;dbP!$D$2),"&gt;="&amp;BC$6,INDIRECT($F$1&amp;dbP!$D$2&amp;":"&amp;dbP!$D$2),"&lt;="&amp;BC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D390" s="1">
        <f ca="1">SUMIFS(INDIRECT($F$1&amp;$F390&amp;":"&amp;$F390),INDIRECT($F$1&amp;dbP!$D$2&amp;":"&amp;dbP!$D$2),"&gt;="&amp;BD$6,INDIRECT($F$1&amp;dbP!$D$2&amp;":"&amp;dbP!$D$2),"&lt;="&amp;BD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E390" s="1">
        <f ca="1">SUMIFS(INDIRECT($F$1&amp;$F390&amp;":"&amp;$F390),INDIRECT($F$1&amp;dbP!$D$2&amp;":"&amp;dbP!$D$2),"&gt;="&amp;BE$6,INDIRECT($F$1&amp;dbP!$D$2&amp;":"&amp;dbP!$D$2),"&lt;="&amp;BE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</row>
    <row r="391" spans="2:57" x14ac:dyDescent="0.3">
      <c r="B391" s="1">
        <f>MAX(B$218:B390)+1</f>
        <v>174</v>
      </c>
      <c r="D391" s="1" t="str">
        <f ca="1">INDIRECT($B$1&amp;Items!T$2&amp;$B391)</f>
        <v>CF(-)</v>
      </c>
      <c r="F391" s="1" t="str">
        <f ca="1">INDIRECT($B$1&amp;Items!P$2&amp;$B391)</f>
        <v>AA</v>
      </c>
      <c r="H391" s="13" t="str">
        <f ca="1">INDIRECT($B$1&amp;Items!M$2&amp;$B391)</f>
        <v>Оплата капзатрат</v>
      </c>
      <c r="I391" s="13" t="str">
        <f ca="1">IF(INDIRECT($B$1&amp;Items!N$2&amp;$B391)="",H391,INDIRECT($B$1&amp;Items!N$2&amp;$B391))</f>
        <v>Основные средства - тип - 3</v>
      </c>
      <c r="J391" s="1" t="str">
        <f ca="1">IF(INDIRECT($B$1&amp;Items!O$2&amp;$B391)="",IF(H391&lt;&gt;I391,"  "&amp;I391,I391),"    "&amp;INDIRECT($B$1&amp;Items!O$2&amp;$B391))</f>
        <v xml:space="preserve">    Капзатраты - тип - 3 - 3</v>
      </c>
      <c r="S391" s="1">
        <f ca="1">SUM($U391:INDIRECT(ADDRESS(ROW(),SUMIFS($1:$1,$5:$5,MAX($5:$5)))))</f>
        <v>1536938.1819187207</v>
      </c>
      <c r="V391" s="1">
        <f ca="1">SUMIFS(INDIRECT($F$1&amp;$F391&amp;":"&amp;$F391),INDIRECT($F$1&amp;dbP!$D$2&amp;":"&amp;dbP!$D$2),"&gt;="&amp;V$6,INDIRECT($F$1&amp;dbP!$D$2&amp;":"&amp;dbP!$D$2),"&lt;="&amp;V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W391" s="1">
        <f ca="1">SUMIFS(INDIRECT($F$1&amp;$F391&amp;":"&amp;$F391),INDIRECT($F$1&amp;dbP!$D$2&amp;":"&amp;dbP!$D$2),"&gt;="&amp;W$6,INDIRECT($F$1&amp;dbP!$D$2&amp;":"&amp;dbP!$D$2),"&lt;="&amp;W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1536938.1819187207</v>
      </c>
      <c r="X391" s="1">
        <f ca="1">SUMIFS(INDIRECT($F$1&amp;$F391&amp;":"&amp;$F391),INDIRECT($F$1&amp;dbP!$D$2&amp;":"&amp;dbP!$D$2),"&gt;="&amp;X$6,INDIRECT($F$1&amp;dbP!$D$2&amp;":"&amp;dbP!$D$2),"&lt;="&amp;X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Y391" s="1">
        <f ca="1">SUMIFS(INDIRECT($F$1&amp;$F391&amp;":"&amp;$F391),INDIRECT($F$1&amp;dbP!$D$2&amp;":"&amp;dbP!$D$2),"&gt;="&amp;Y$6,INDIRECT($F$1&amp;dbP!$D$2&amp;":"&amp;dbP!$D$2),"&lt;="&amp;Y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Z391" s="1">
        <f ca="1">SUMIFS(INDIRECT($F$1&amp;$F391&amp;":"&amp;$F391),INDIRECT($F$1&amp;dbP!$D$2&amp;":"&amp;dbP!$D$2),"&gt;="&amp;Z$6,INDIRECT($F$1&amp;dbP!$D$2&amp;":"&amp;dbP!$D$2),"&lt;="&amp;Z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A391" s="1">
        <f ca="1">SUMIFS(INDIRECT($F$1&amp;$F391&amp;":"&amp;$F391),INDIRECT($F$1&amp;dbP!$D$2&amp;":"&amp;dbP!$D$2),"&gt;="&amp;AA$6,INDIRECT($F$1&amp;dbP!$D$2&amp;":"&amp;dbP!$D$2),"&lt;="&amp;AA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B391" s="1">
        <f ca="1">SUMIFS(INDIRECT($F$1&amp;$F391&amp;":"&amp;$F391),INDIRECT($F$1&amp;dbP!$D$2&amp;":"&amp;dbP!$D$2),"&gt;="&amp;AB$6,INDIRECT($F$1&amp;dbP!$D$2&amp;":"&amp;dbP!$D$2),"&lt;="&amp;AB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C391" s="1">
        <f ca="1">SUMIFS(INDIRECT($F$1&amp;$F391&amp;":"&amp;$F391),INDIRECT($F$1&amp;dbP!$D$2&amp;":"&amp;dbP!$D$2),"&gt;="&amp;AC$6,INDIRECT($F$1&amp;dbP!$D$2&amp;":"&amp;dbP!$D$2),"&lt;="&amp;AC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D391" s="1">
        <f ca="1">SUMIFS(INDIRECT($F$1&amp;$F391&amp;":"&amp;$F391),INDIRECT($F$1&amp;dbP!$D$2&amp;":"&amp;dbP!$D$2),"&gt;="&amp;AD$6,INDIRECT($F$1&amp;dbP!$D$2&amp;":"&amp;dbP!$D$2),"&lt;="&amp;AD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E391" s="1">
        <f ca="1">SUMIFS(INDIRECT($F$1&amp;$F391&amp;":"&amp;$F391),INDIRECT($F$1&amp;dbP!$D$2&amp;":"&amp;dbP!$D$2),"&gt;="&amp;AE$6,INDIRECT($F$1&amp;dbP!$D$2&amp;":"&amp;dbP!$D$2),"&lt;="&amp;AE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F391" s="1">
        <f ca="1">SUMIFS(INDIRECT($F$1&amp;$F391&amp;":"&amp;$F391),INDIRECT($F$1&amp;dbP!$D$2&amp;":"&amp;dbP!$D$2),"&gt;="&amp;AF$6,INDIRECT($F$1&amp;dbP!$D$2&amp;":"&amp;dbP!$D$2),"&lt;="&amp;AF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G391" s="1">
        <f ca="1">SUMIFS(INDIRECT($F$1&amp;$F391&amp;":"&amp;$F391),INDIRECT($F$1&amp;dbP!$D$2&amp;":"&amp;dbP!$D$2),"&gt;="&amp;AG$6,INDIRECT($F$1&amp;dbP!$D$2&amp;":"&amp;dbP!$D$2),"&lt;="&amp;AG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H391" s="1">
        <f ca="1">SUMIFS(INDIRECT($F$1&amp;$F391&amp;":"&amp;$F391),INDIRECT($F$1&amp;dbP!$D$2&amp;":"&amp;dbP!$D$2),"&gt;="&amp;AH$6,INDIRECT($F$1&amp;dbP!$D$2&amp;":"&amp;dbP!$D$2),"&lt;="&amp;AH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I391" s="1">
        <f ca="1">SUMIFS(INDIRECT($F$1&amp;$F391&amp;":"&amp;$F391),INDIRECT($F$1&amp;dbP!$D$2&amp;":"&amp;dbP!$D$2),"&gt;="&amp;AI$6,INDIRECT($F$1&amp;dbP!$D$2&amp;":"&amp;dbP!$D$2),"&lt;="&amp;AI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J391" s="1">
        <f ca="1">SUMIFS(INDIRECT($F$1&amp;$F391&amp;":"&amp;$F391),INDIRECT($F$1&amp;dbP!$D$2&amp;":"&amp;dbP!$D$2),"&gt;="&amp;AJ$6,INDIRECT($F$1&amp;dbP!$D$2&amp;":"&amp;dbP!$D$2),"&lt;="&amp;AJ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K391" s="1">
        <f ca="1">SUMIFS(INDIRECT($F$1&amp;$F391&amp;":"&amp;$F391),INDIRECT($F$1&amp;dbP!$D$2&amp;":"&amp;dbP!$D$2),"&gt;="&amp;AK$6,INDIRECT($F$1&amp;dbP!$D$2&amp;":"&amp;dbP!$D$2),"&lt;="&amp;AK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L391" s="1">
        <f ca="1">SUMIFS(INDIRECT($F$1&amp;$F391&amp;":"&amp;$F391),INDIRECT($F$1&amp;dbP!$D$2&amp;":"&amp;dbP!$D$2),"&gt;="&amp;AL$6,INDIRECT($F$1&amp;dbP!$D$2&amp;":"&amp;dbP!$D$2),"&lt;="&amp;AL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M391" s="1">
        <f ca="1">SUMIFS(INDIRECT($F$1&amp;$F391&amp;":"&amp;$F391),INDIRECT($F$1&amp;dbP!$D$2&amp;":"&amp;dbP!$D$2),"&gt;="&amp;AM$6,INDIRECT($F$1&amp;dbP!$D$2&amp;":"&amp;dbP!$D$2),"&lt;="&amp;AM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N391" s="1">
        <f ca="1">SUMIFS(INDIRECT($F$1&amp;$F391&amp;":"&amp;$F391),INDIRECT($F$1&amp;dbP!$D$2&amp;":"&amp;dbP!$D$2),"&gt;="&amp;AN$6,INDIRECT($F$1&amp;dbP!$D$2&amp;":"&amp;dbP!$D$2),"&lt;="&amp;AN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O391" s="1">
        <f ca="1">SUMIFS(INDIRECT($F$1&amp;$F391&amp;":"&amp;$F391),INDIRECT($F$1&amp;dbP!$D$2&amp;":"&amp;dbP!$D$2),"&gt;="&amp;AO$6,INDIRECT($F$1&amp;dbP!$D$2&amp;":"&amp;dbP!$D$2),"&lt;="&amp;AO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P391" s="1">
        <f ca="1">SUMIFS(INDIRECT($F$1&amp;$F391&amp;":"&amp;$F391),INDIRECT($F$1&amp;dbP!$D$2&amp;":"&amp;dbP!$D$2),"&gt;="&amp;AP$6,INDIRECT($F$1&amp;dbP!$D$2&amp;":"&amp;dbP!$D$2),"&lt;="&amp;AP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Q391" s="1">
        <f ca="1">SUMIFS(INDIRECT($F$1&amp;$F391&amp;":"&amp;$F391),INDIRECT($F$1&amp;dbP!$D$2&amp;":"&amp;dbP!$D$2),"&gt;="&amp;AQ$6,INDIRECT($F$1&amp;dbP!$D$2&amp;":"&amp;dbP!$D$2),"&lt;="&amp;AQ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R391" s="1">
        <f ca="1">SUMIFS(INDIRECT($F$1&amp;$F391&amp;":"&amp;$F391),INDIRECT($F$1&amp;dbP!$D$2&amp;":"&amp;dbP!$D$2),"&gt;="&amp;AR$6,INDIRECT($F$1&amp;dbP!$D$2&amp;":"&amp;dbP!$D$2),"&lt;="&amp;AR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S391" s="1">
        <f ca="1">SUMIFS(INDIRECT($F$1&amp;$F391&amp;":"&amp;$F391),INDIRECT($F$1&amp;dbP!$D$2&amp;":"&amp;dbP!$D$2),"&gt;="&amp;AS$6,INDIRECT($F$1&amp;dbP!$D$2&amp;":"&amp;dbP!$D$2),"&lt;="&amp;AS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T391" s="1">
        <f ca="1">SUMIFS(INDIRECT($F$1&amp;$F391&amp;":"&amp;$F391),INDIRECT($F$1&amp;dbP!$D$2&amp;":"&amp;dbP!$D$2),"&gt;="&amp;AT$6,INDIRECT($F$1&amp;dbP!$D$2&amp;":"&amp;dbP!$D$2),"&lt;="&amp;AT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U391" s="1">
        <f ca="1">SUMIFS(INDIRECT($F$1&amp;$F391&amp;":"&amp;$F391),INDIRECT($F$1&amp;dbP!$D$2&amp;":"&amp;dbP!$D$2),"&gt;="&amp;AU$6,INDIRECT($F$1&amp;dbP!$D$2&amp;":"&amp;dbP!$D$2),"&lt;="&amp;AU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V391" s="1">
        <f ca="1">SUMIFS(INDIRECT($F$1&amp;$F391&amp;":"&amp;$F391),INDIRECT($F$1&amp;dbP!$D$2&amp;":"&amp;dbP!$D$2),"&gt;="&amp;AV$6,INDIRECT($F$1&amp;dbP!$D$2&amp;":"&amp;dbP!$D$2),"&lt;="&amp;AV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W391" s="1">
        <f ca="1">SUMIFS(INDIRECT($F$1&amp;$F391&amp;":"&amp;$F391),INDIRECT($F$1&amp;dbP!$D$2&amp;":"&amp;dbP!$D$2),"&gt;="&amp;AW$6,INDIRECT($F$1&amp;dbP!$D$2&amp;":"&amp;dbP!$D$2),"&lt;="&amp;AW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X391" s="1">
        <f ca="1">SUMIFS(INDIRECT($F$1&amp;$F391&amp;":"&amp;$F391),INDIRECT($F$1&amp;dbP!$D$2&amp;":"&amp;dbP!$D$2),"&gt;="&amp;AX$6,INDIRECT($F$1&amp;dbP!$D$2&amp;":"&amp;dbP!$D$2),"&lt;="&amp;AX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Y391" s="1">
        <f ca="1">SUMIFS(INDIRECT($F$1&amp;$F391&amp;":"&amp;$F391),INDIRECT($F$1&amp;dbP!$D$2&amp;":"&amp;dbP!$D$2),"&gt;="&amp;AY$6,INDIRECT($F$1&amp;dbP!$D$2&amp;":"&amp;dbP!$D$2),"&lt;="&amp;AY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Z391" s="1">
        <f ca="1">SUMIFS(INDIRECT($F$1&amp;$F391&amp;":"&amp;$F391),INDIRECT($F$1&amp;dbP!$D$2&amp;":"&amp;dbP!$D$2),"&gt;="&amp;AZ$6,INDIRECT($F$1&amp;dbP!$D$2&amp;":"&amp;dbP!$D$2),"&lt;="&amp;AZ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A391" s="1">
        <f ca="1">SUMIFS(INDIRECT($F$1&amp;$F391&amp;":"&amp;$F391),INDIRECT($F$1&amp;dbP!$D$2&amp;":"&amp;dbP!$D$2),"&gt;="&amp;BA$6,INDIRECT($F$1&amp;dbP!$D$2&amp;":"&amp;dbP!$D$2),"&lt;="&amp;BA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B391" s="1">
        <f ca="1">SUMIFS(INDIRECT($F$1&amp;$F391&amp;":"&amp;$F391),INDIRECT($F$1&amp;dbP!$D$2&amp;":"&amp;dbP!$D$2),"&gt;="&amp;BB$6,INDIRECT($F$1&amp;dbP!$D$2&amp;":"&amp;dbP!$D$2),"&lt;="&amp;BB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C391" s="1">
        <f ca="1">SUMIFS(INDIRECT($F$1&amp;$F391&amp;":"&amp;$F391),INDIRECT($F$1&amp;dbP!$D$2&amp;":"&amp;dbP!$D$2),"&gt;="&amp;BC$6,INDIRECT($F$1&amp;dbP!$D$2&amp;":"&amp;dbP!$D$2),"&lt;="&amp;BC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D391" s="1">
        <f ca="1">SUMIFS(INDIRECT($F$1&amp;$F391&amp;":"&amp;$F391),INDIRECT($F$1&amp;dbP!$D$2&amp;":"&amp;dbP!$D$2),"&gt;="&amp;BD$6,INDIRECT($F$1&amp;dbP!$D$2&amp;":"&amp;dbP!$D$2),"&lt;="&amp;BD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E391" s="1">
        <f ca="1">SUMIFS(INDIRECT($F$1&amp;$F391&amp;":"&amp;$F391),INDIRECT($F$1&amp;dbP!$D$2&amp;":"&amp;dbP!$D$2),"&gt;="&amp;BE$6,INDIRECT($F$1&amp;dbP!$D$2&amp;":"&amp;dbP!$D$2),"&lt;="&amp;BE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</row>
    <row r="392" spans="2:57" x14ac:dyDescent="0.3">
      <c r="B392" s="1">
        <f>MAX(B$218:B391)+1</f>
        <v>175</v>
      </c>
      <c r="D392" s="1" t="str">
        <f ca="1">INDIRECT($B$1&amp;Items!T$2&amp;$B392)</f>
        <v>CF(-)</v>
      </c>
      <c r="F392" s="1" t="str">
        <f ca="1">INDIRECT($B$1&amp;Items!P$2&amp;$B392)</f>
        <v>AA</v>
      </c>
      <c r="H392" s="13" t="str">
        <f ca="1">INDIRECT($B$1&amp;Items!M$2&amp;$B392)</f>
        <v>Оплата капзатрат</v>
      </c>
      <c r="I392" s="13" t="str">
        <f ca="1">IF(INDIRECT($B$1&amp;Items!N$2&amp;$B392)="",H392,INDIRECT($B$1&amp;Items!N$2&amp;$B392))</f>
        <v>Основные средства - тип - 3</v>
      </c>
      <c r="J392" s="1" t="str">
        <f ca="1">IF(INDIRECT($B$1&amp;Items!O$2&amp;$B392)="",IF(H392&lt;&gt;I392,"  "&amp;I392,I392),"    "&amp;INDIRECT($B$1&amp;Items!O$2&amp;$B392))</f>
        <v xml:space="preserve">    Капзатраты - тип - 3 - 4</v>
      </c>
      <c r="S392" s="1">
        <f ca="1">SUM($U392:INDIRECT(ADDRESS(ROW(),SUMIFS($1:$1,$5:$5,MAX($5:$5)))))</f>
        <v>888569.35200000007</v>
      </c>
      <c r="V392" s="1">
        <f ca="1">SUMIFS(INDIRECT($F$1&amp;$F392&amp;":"&amp;$F392),INDIRECT($F$1&amp;dbP!$D$2&amp;":"&amp;dbP!$D$2),"&gt;="&amp;V$6,INDIRECT($F$1&amp;dbP!$D$2&amp;":"&amp;dbP!$D$2),"&lt;="&amp;V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W392" s="1">
        <f ca="1">SUMIFS(INDIRECT($F$1&amp;$F392&amp;":"&amp;$F392),INDIRECT($F$1&amp;dbP!$D$2&amp;":"&amp;dbP!$D$2),"&gt;="&amp;W$6,INDIRECT($F$1&amp;dbP!$D$2&amp;":"&amp;dbP!$D$2),"&lt;="&amp;W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888569.35200000007</v>
      </c>
      <c r="X392" s="1">
        <f ca="1">SUMIFS(INDIRECT($F$1&amp;$F392&amp;":"&amp;$F392),INDIRECT($F$1&amp;dbP!$D$2&amp;":"&amp;dbP!$D$2),"&gt;="&amp;X$6,INDIRECT($F$1&amp;dbP!$D$2&amp;":"&amp;dbP!$D$2),"&lt;="&amp;X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Y392" s="1">
        <f ca="1">SUMIFS(INDIRECT($F$1&amp;$F392&amp;":"&amp;$F392),INDIRECT($F$1&amp;dbP!$D$2&amp;":"&amp;dbP!$D$2),"&gt;="&amp;Y$6,INDIRECT($F$1&amp;dbP!$D$2&amp;":"&amp;dbP!$D$2),"&lt;="&amp;Y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Z392" s="1">
        <f ca="1">SUMIFS(INDIRECT($F$1&amp;$F392&amp;":"&amp;$F392),INDIRECT($F$1&amp;dbP!$D$2&amp;":"&amp;dbP!$D$2),"&gt;="&amp;Z$6,INDIRECT($F$1&amp;dbP!$D$2&amp;":"&amp;dbP!$D$2),"&lt;="&amp;Z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A392" s="1">
        <f ca="1">SUMIFS(INDIRECT($F$1&amp;$F392&amp;":"&amp;$F392),INDIRECT($F$1&amp;dbP!$D$2&amp;":"&amp;dbP!$D$2),"&gt;="&amp;AA$6,INDIRECT($F$1&amp;dbP!$D$2&amp;":"&amp;dbP!$D$2),"&lt;="&amp;AA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B392" s="1">
        <f ca="1">SUMIFS(INDIRECT($F$1&amp;$F392&amp;":"&amp;$F392),INDIRECT($F$1&amp;dbP!$D$2&amp;":"&amp;dbP!$D$2),"&gt;="&amp;AB$6,INDIRECT($F$1&amp;dbP!$D$2&amp;":"&amp;dbP!$D$2),"&lt;="&amp;AB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C392" s="1">
        <f ca="1">SUMIFS(INDIRECT($F$1&amp;$F392&amp;":"&amp;$F392),INDIRECT($F$1&amp;dbP!$D$2&amp;":"&amp;dbP!$D$2),"&gt;="&amp;AC$6,INDIRECT($F$1&amp;dbP!$D$2&amp;":"&amp;dbP!$D$2),"&lt;="&amp;AC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D392" s="1">
        <f ca="1">SUMIFS(INDIRECT($F$1&amp;$F392&amp;":"&amp;$F392),INDIRECT($F$1&amp;dbP!$D$2&amp;":"&amp;dbP!$D$2),"&gt;="&amp;AD$6,INDIRECT($F$1&amp;dbP!$D$2&amp;":"&amp;dbP!$D$2),"&lt;="&amp;AD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E392" s="1">
        <f ca="1">SUMIFS(INDIRECT($F$1&amp;$F392&amp;":"&amp;$F392),INDIRECT($F$1&amp;dbP!$D$2&amp;":"&amp;dbP!$D$2),"&gt;="&amp;AE$6,INDIRECT($F$1&amp;dbP!$D$2&amp;":"&amp;dbP!$D$2),"&lt;="&amp;AE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F392" s="1">
        <f ca="1">SUMIFS(INDIRECT($F$1&amp;$F392&amp;":"&amp;$F392),INDIRECT($F$1&amp;dbP!$D$2&amp;":"&amp;dbP!$D$2),"&gt;="&amp;AF$6,INDIRECT($F$1&amp;dbP!$D$2&amp;":"&amp;dbP!$D$2),"&lt;="&amp;AF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G392" s="1">
        <f ca="1">SUMIFS(INDIRECT($F$1&amp;$F392&amp;":"&amp;$F392),INDIRECT($F$1&amp;dbP!$D$2&amp;":"&amp;dbP!$D$2),"&gt;="&amp;AG$6,INDIRECT($F$1&amp;dbP!$D$2&amp;":"&amp;dbP!$D$2),"&lt;="&amp;AG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H392" s="1">
        <f ca="1">SUMIFS(INDIRECT($F$1&amp;$F392&amp;":"&amp;$F392),INDIRECT($F$1&amp;dbP!$D$2&amp;":"&amp;dbP!$D$2),"&gt;="&amp;AH$6,INDIRECT($F$1&amp;dbP!$D$2&amp;":"&amp;dbP!$D$2),"&lt;="&amp;AH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I392" s="1">
        <f ca="1">SUMIFS(INDIRECT($F$1&amp;$F392&amp;":"&amp;$F392),INDIRECT($F$1&amp;dbP!$D$2&amp;":"&amp;dbP!$D$2),"&gt;="&amp;AI$6,INDIRECT($F$1&amp;dbP!$D$2&amp;":"&amp;dbP!$D$2),"&lt;="&amp;AI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J392" s="1">
        <f ca="1">SUMIFS(INDIRECT($F$1&amp;$F392&amp;":"&amp;$F392),INDIRECT($F$1&amp;dbP!$D$2&amp;":"&amp;dbP!$D$2),"&gt;="&amp;AJ$6,INDIRECT($F$1&amp;dbP!$D$2&amp;":"&amp;dbP!$D$2),"&lt;="&amp;AJ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K392" s="1">
        <f ca="1">SUMIFS(INDIRECT($F$1&amp;$F392&amp;":"&amp;$F392),INDIRECT($F$1&amp;dbP!$D$2&amp;":"&amp;dbP!$D$2),"&gt;="&amp;AK$6,INDIRECT($F$1&amp;dbP!$D$2&amp;":"&amp;dbP!$D$2),"&lt;="&amp;AK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L392" s="1">
        <f ca="1">SUMIFS(INDIRECT($F$1&amp;$F392&amp;":"&amp;$F392),INDIRECT($F$1&amp;dbP!$D$2&amp;":"&amp;dbP!$D$2),"&gt;="&amp;AL$6,INDIRECT($F$1&amp;dbP!$D$2&amp;":"&amp;dbP!$D$2),"&lt;="&amp;AL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M392" s="1">
        <f ca="1">SUMIFS(INDIRECT($F$1&amp;$F392&amp;":"&amp;$F392),INDIRECT($F$1&amp;dbP!$D$2&amp;":"&amp;dbP!$D$2),"&gt;="&amp;AM$6,INDIRECT($F$1&amp;dbP!$D$2&amp;":"&amp;dbP!$D$2),"&lt;="&amp;AM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N392" s="1">
        <f ca="1">SUMIFS(INDIRECT($F$1&amp;$F392&amp;":"&amp;$F392),INDIRECT($F$1&amp;dbP!$D$2&amp;":"&amp;dbP!$D$2),"&gt;="&amp;AN$6,INDIRECT($F$1&amp;dbP!$D$2&amp;":"&amp;dbP!$D$2),"&lt;="&amp;AN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O392" s="1">
        <f ca="1">SUMIFS(INDIRECT($F$1&amp;$F392&amp;":"&amp;$F392),INDIRECT($F$1&amp;dbP!$D$2&amp;":"&amp;dbP!$D$2),"&gt;="&amp;AO$6,INDIRECT($F$1&amp;dbP!$D$2&amp;":"&amp;dbP!$D$2),"&lt;="&amp;AO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P392" s="1">
        <f ca="1">SUMIFS(INDIRECT($F$1&amp;$F392&amp;":"&amp;$F392),INDIRECT($F$1&amp;dbP!$D$2&amp;":"&amp;dbP!$D$2),"&gt;="&amp;AP$6,INDIRECT($F$1&amp;dbP!$D$2&amp;":"&amp;dbP!$D$2),"&lt;="&amp;AP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Q392" s="1">
        <f ca="1">SUMIFS(INDIRECT($F$1&amp;$F392&amp;":"&amp;$F392),INDIRECT($F$1&amp;dbP!$D$2&amp;":"&amp;dbP!$D$2),"&gt;="&amp;AQ$6,INDIRECT($F$1&amp;dbP!$D$2&amp;":"&amp;dbP!$D$2),"&lt;="&amp;AQ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R392" s="1">
        <f ca="1">SUMIFS(INDIRECT($F$1&amp;$F392&amp;":"&amp;$F392),INDIRECT($F$1&amp;dbP!$D$2&amp;":"&amp;dbP!$D$2),"&gt;="&amp;AR$6,INDIRECT($F$1&amp;dbP!$D$2&amp;":"&amp;dbP!$D$2),"&lt;="&amp;AR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S392" s="1">
        <f ca="1">SUMIFS(INDIRECT($F$1&amp;$F392&amp;":"&amp;$F392),INDIRECT($F$1&amp;dbP!$D$2&amp;":"&amp;dbP!$D$2),"&gt;="&amp;AS$6,INDIRECT($F$1&amp;dbP!$D$2&amp;":"&amp;dbP!$D$2),"&lt;="&amp;AS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T392" s="1">
        <f ca="1">SUMIFS(INDIRECT($F$1&amp;$F392&amp;":"&amp;$F392),INDIRECT($F$1&amp;dbP!$D$2&amp;":"&amp;dbP!$D$2),"&gt;="&amp;AT$6,INDIRECT($F$1&amp;dbP!$D$2&amp;":"&amp;dbP!$D$2),"&lt;="&amp;AT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U392" s="1">
        <f ca="1">SUMIFS(INDIRECT($F$1&amp;$F392&amp;":"&amp;$F392),INDIRECT($F$1&amp;dbP!$D$2&amp;":"&amp;dbP!$D$2),"&gt;="&amp;AU$6,INDIRECT($F$1&amp;dbP!$D$2&amp;":"&amp;dbP!$D$2),"&lt;="&amp;AU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V392" s="1">
        <f ca="1">SUMIFS(INDIRECT($F$1&amp;$F392&amp;":"&amp;$F392),INDIRECT($F$1&amp;dbP!$D$2&amp;":"&amp;dbP!$D$2),"&gt;="&amp;AV$6,INDIRECT($F$1&amp;dbP!$D$2&amp;":"&amp;dbP!$D$2),"&lt;="&amp;AV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W392" s="1">
        <f ca="1">SUMIFS(INDIRECT($F$1&amp;$F392&amp;":"&amp;$F392),INDIRECT($F$1&amp;dbP!$D$2&amp;":"&amp;dbP!$D$2),"&gt;="&amp;AW$6,INDIRECT($F$1&amp;dbP!$D$2&amp;":"&amp;dbP!$D$2),"&lt;="&amp;AW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X392" s="1">
        <f ca="1">SUMIFS(INDIRECT($F$1&amp;$F392&amp;":"&amp;$F392),INDIRECT($F$1&amp;dbP!$D$2&amp;":"&amp;dbP!$D$2),"&gt;="&amp;AX$6,INDIRECT($F$1&amp;dbP!$D$2&amp;":"&amp;dbP!$D$2),"&lt;="&amp;AX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Y392" s="1">
        <f ca="1">SUMIFS(INDIRECT($F$1&amp;$F392&amp;":"&amp;$F392),INDIRECT($F$1&amp;dbP!$D$2&amp;":"&amp;dbP!$D$2),"&gt;="&amp;AY$6,INDIRECT($F$1&amp;dbP!$D$2&amp;":"&amp;dbP!$D$2),"&lt;="&amp;AY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Z392" s="1">
        <f ca="1">SUMIFS(INDIRECT($F$1&amp;$F392&amp;":"&amp;$F392),INDIRECT($F$1&amp;dbP!$D$2&amp;":"&amp;dbP!$D$2),"&gt;="&amp;AZ$6,INDIRECT($F$1&amp;dbP!$D$2&amp;":"&amp;dbP!$D$2),"&lt;="&amp;AZ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A392" s="1">
        <f ca="1">SUMIFS(INDIRECT($F$1&amp;$F392&amp;":"&amp;$F392),INDIRECT($F$1&amp;dbP!$D$2&amp;":"&amp;dbP!$D$2),"&gt;="&amp;BA$6,INDIRECT($F$1&amp;dbP!$D$2&amp;":"&amp;dbP!$D$2),"&lt;="&amp;BA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B392" s="1">
        <f ca="1">SUMIFS(INDIRECT($F$1&amp;$F392&amp;":"&amp;$F392),INDIRECT($F$1&amp;dbP!$D$2&amp;":"&amp;dbP!$D$2),"&gt;="&amp;BB$6,INDIRECT($F$1&amp;dbP!$D$2&amp;":"&amp;dbP!$D$2),"&lt;="&amp;BB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C392" s="1">
        <f ca="1">SUMIFS(INDIRECT($F$1&amp;$F392&amp;":"&amp;$F392),INDIRECT($F$1&amp;dbP!$D$2&amp;":"&amp;dbP!$D$2),"&gt;="&amp;BC$6,INDIRECT($F$1&amp;dbP!$D$2&amp;":"&amp;dbP!$D$2),"&lt;="&amp;BC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D392" s="1">
        <f ca="1">SUMIFS(INDIRECT($F$1&amp;$F392&amp;":"&amp;$F392),INDIRECT($F$1&amp;dbP!$D$2&amp;":"&amp;dbP!$D$2),"&gt;="&amp;BD$6,INDIRECT($F$1&amp;dbP!$D$2&amp;":"&amp;dbP!$D$2),"&lt;="&amp;BD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E392" s="1">
        <f ca="1">SUMIFS(INDIRECT($F$1&amp;$F392&amp;":"&amp;$F392),INDIRECT($F$1&amp;dbP!$D$2&amp;":"&amp;dbP!$D$2),"&gt;="&amp;BE$6,INDIRECT($F$1&amp;dbP!$D$2&amp;":"&amp;dbP!$D$2),"&lt;="&amp;BE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</row>
    <row r="393" spans="2:57" x14ac:dyDescent="0.3">
      <c r="B393" s="1">
        <f>MAX(B$218:B392)+1</f>
        <v>176</v>
      </c>
      <c r="D393" s="1" t="str">
        <f ca="1">INDIRECT($B$1&amp;Items!T$2&amp;$B393)</f>
        <v>CF(-)</v>
      </c>
      <c r="F393" s="1" t="str">
        <f ca="1">INDIRECT($B$1&amp;Items!P$2&amp;$B393)</f>
        <v>AA</v>
      </c>
      <c r="H393" s="13" t="str">
        <f ca="1">INDIRECT($B$1&amp;Items!M$2&amp;$B393)</f>
        <v>Оплата капзатрат</v>
      </c>
      <c r="I393" s="13" t="str">
        <f ca="1">IF(INDIRECT($B$1&amp;Items!N$2&amp;$B393)="",H393,INDIRECT($B$1&amp;Items!N$2&amp;$B393))</f>
        <v>Основные средства - тип - 3</v>
      </c>
      <c r="J393" s="1" t="str">
        <f ca="1">IF(INDIRECT($B$1&amp;Items!O$2&amp;$B393)="",IF(H393&lt;&gt;I393,"  "&amp;I393,I393),"    "&amp;INDIRECT($B$1&amp;Items!O$2&amp;$B393))</f>
        <v xml:space="preserve">    Капзатраты - тип - 3 - 5</v>
      </c>
      <c r="S393" s="1">
        <f ca="1">SUM($U393:INDIRECT(ADDRESS(ROW(),SUMIFS($1:$1,$5:$5,MAX($5:$5)))))</f>
        <v>472011.83815784211</v>
      </c>
      <c r="V393" s="1">
        <f ca="1">SUMIFS(INDIRECT($F$1&amp;$F393&amp;":"&amp;$F393),INDIRECT($F$1&amp;dbP!$D$2&amp;":"&amp;dbP!$D$2),"&gt;="&amp;V$6,INDIRECT($F$1&amp;dbP!$D$2&amp;":"&amp;dbP!$D$2),"&lt;="&amp;V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W393" s="1">
        <f ca="1">SUMIFS(INDIRECT($F$1&amp;$F393&amp;":"&amp;$F393),INDIRECT($F$1&amp;dbP!$D$2&amp;":"&amp;dbP!$D$2),"&gt;="&amp;W$6,INDIRECT($F$1&amp;dbP!$D$2&amp;":"&amp;dbP!$D$2),"&lt;="&amp;W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472011.83815784211</v>
      </c>
      <c r="X393" s="1">
        <f ca="1">SUMIFS(INDIRECT($F$1&amp;$F393&amp;":"&amp;$F393),INDIRECT($F$1&amp;dbP!$D$2&amp;":"&amp;dbP!$D$2),"&gt;="&amp;X$6,INDIRECT($F$1&amp;dbP!$D$2&amp;":"&amp;dbP!$D$2),"&lt;="&amp;X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Y393" s="1">
        <f ca="1">SUMIFS(INDIRECT($F$1&amp;$F393&amp;":"&amp;$F393),INDIRECT($F$1&amp;dbP!$D$2&amp;":"&amp;dbP!$D$2),"&gt;="&amp;Y$6,INDIRECT($F$1&amp;dbP!$D$2&amp;":"&amp;dbP!$D$2),"&lt;="&amp;Y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Z393" s="1">
        <f ca="1">SUMIFS(INDIRECT($F$1&amp;$F393&amp;":"&amp;$F393),INDIRECT($F$1&amp;dbP!$D$2&amp;":"&amp;dbP!$D$2),"&gt;="&amp;Z$6,INDIRECT($F$1&amp;dbP!$D$2&amp;":"&amp;dbP!$D$2),"&lt;="&amp;Z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A393" s="1">
        <f ca="1">SUMIFS(INDIRECT($F$1&amp;$F393&amp;":"&amp;$F393),INDIRECT($F$1&amp;dbP!$D$2&amp;":"&amp;dbP!$D$2),"&gt;="&amp;AA$6,INDIRECT($F$1&amp;dbP!$D$2&amp;":"&amp;dbP!$D$2),"&lt;="&amp;AA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B393" s="1">
        <f ca="1">SUMIFS(INDIRECT($F$1&amp;$F393&amp;":"&amp;$F393),INDIRECT($F$1&amp;dbP!$D$2&amp;":"&amp;dbP!$D$2),"&gt;="&amp;AB$6,INDIRECT($F$1&amp;dbP!$D$2&amp;":"&amp;dbP!$D$2),"&lt;="&amp;AB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C393" s="1">
        <f ca="1">SUMIFS(INDIRECT($F$1&amp;$F393&amp;":"&amp;$F393),INDIRECT($F$1&amp;dbP!$D$2&amp;":"&amp;dbP!$D$2),"&gt;="&amp;AC$6,INDIRECT($F$1&amp;dbP!$D$2&amp;":"&amp;dbP!$D$2),"&lt;="&amp;AC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D393" s="1">
        <f ca="1">SUMIFS(INDIRECT($F$1&amp;$F393&amp;":"&amp;$F393),INDIRECT($F$1&amp;dbP!$D$2&amp;":"&amp;dbP!$D$2),"&gt;="&amp;AD$6,INDIRECT($F$1&amp;dbP!$D$2&amp;":"&amp;dbP!$D$2),"&lt;="&amp;AD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E393" s="1">
        <f ca="1">SUMIFS(INDIRECT($F$1&amp;$F393&amp;":"&amp;$F393),INDIRECT($F$1&amp;dbP!$D$2&amp;":"&amp;dbP!$D$2),"&gt;="&amp;AE$6,INDIRECT($F$1&amp;dbP!$D$2&amp;":"&amp;dbP!$D$2),"&lt;="&amp;AE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F393" s="1">
        <f ca="1">SUMIFS(INDIRECT($F$1&amp;$F393&amp;":"&amp;$F393),INDIRECT($F$1&amp;dbP!$D$2&amp;":"&amp;dbP!$D$2),"&gt;="&amp;AF$6,INDIRECT($F$1&amp;dbP!$D$2&amp;":"&amp;dbP!$D$2),"&lt;="&amp;AF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G393" s="1">
        <f ca="1">SUMIFS(INDIRECT($F$1&amp;$F393&amp;":"&amp;$F393),INDIRECT($F$1&amp;dbP!$D$2&amp;":"&amp;dbP!$D$2),"&gt;="&amp;AG$6,INDIRECT($F$1&amp;dbP!$D$2&amp;":"&amp;dbP!$D$2),"&lt;="&amp;AG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H393" s="1">
        <f ca="1">SUMIFS(INDIRECT($F$1&amp;$F393&amp;":"&amp;$F393),INDIRECT($F$1&amp;dbP!$D$2&amp;":"&amp;dbP!$D$2),"&gt;="&amp;AH$6,INDIRECT($F$1&amp;dbP!$D$2&amp;":"&amp;dbP!$D$2),"&lt;="&amp;AH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I393" s="1">
        <f ca="1">SUMIFS(INDIRECT($F$1&amp;$F393&amp;":"&amp;$F393),INDIRECT($F$1&amp;dbP!$D$2&amp;":"&amp;dbP!$D$2),"&gt;="&amp;AI$6,INDIRECT($F$1&amp;dbP!$D$2&amp;":"&amp;dbP!$D$2),"&lt;="&amp;AI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J393" s="1">
        <f ca="1">SUMIFS(INDIRECT($F$1&amp;$F393&amp;":"&amp;$F393),INDIRECT($F$1&amp;dbP!$D$2&amp;":"&amp;dbP!$D$2),"&gt;="&amp;AJ$6,INDIRECT($F$1&amp;dbP!$D$2&amp;":"&amp;dbP!$D$2),"&lt;="&amp;AJ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K393" s="1">
        <f ca="1">SUMIFS(INDIRECT($F$1&amp;$F393&amp;":"&amp;$F393),INDIRECT($F$1&amp;dbP!$D$2&amp;":"&amp;dbP!$D$2),"&gt;="&amp;AK$6,INDIRECT($F$1&amp;dbP!$D$2&amp;":"&amp;dbP!$D$2),"&lt;="&amp;AK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L393" s="1">
        <f ca="1">SUMIFS(INDIRECT($F$1&amp;$F393&amp;":"&amp;$F393),INDIRECT($F$1&amp;dbP!$D$2&amp;":"&amp;dbP!$D$2),"&gt;="&amp;AL$6,INDIRECT($F$1&amp;dbP!$D$2&amp;":"&amp;dbP!$D$2),"&lt;="&amp;AL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M393" s="1">
        <f ca="1">SUMIFS(INDIRECT($F$1&amp;$F393&amp;":"&amp;$F393),INDIRECT($F$1&amp;dbP!$D$2&amp;":"&amp;dbP!$D$2),"&gt;="&amp;AM$6,INDIRECT($F$1&amp;dbP!$D$2&amp;":"&amp;dbP!$D$2),"&lt;="&amp;AM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N393" s="1">
        <f ca="1">SUMIFS(INDIRECT($F$1&amp;$F393&amp;":"&amp;$F393),INDIRECT($F$1&amp;dbP!$D$2&amp;":"&amp;dbP!$D$2),"&gt;="&amp;AN$6,INDIRECT($F$1&amp;dbP!$D$2&amp;":"&amp;dbP!$D$2),"&lt;="&amp;AN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O393" s="1">
        <f ca="1">SUMIFS(INDIRECT($F$1&amp;$F393&amp;":"&amp;$F393),INDIRECT($F$1&amp;dbP!$D$2&amp;":"&amp;dbP!$D$2),"&gt;="&amp;AO$6,INDIRECT($F$1&amp;dbP!$D$2&amp;":"&amp;dbP!$D$2),"&lt;="&amp;AO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P393" s="1">
        <f ca="1">SUMIFS(INDIRECT($F$1&amp;$F393&amp;":"&amp;$F393),INDIRECT($F$1&amp;dbP!$D$2&amp;":"&amp;dbP!$D$2),"&gt;="&amp;AP$6,INDIRECT($F$1&amp;dbP!$D$2&amp;":"&amp;dbP!$D$2),"&lt;="&amp;AP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Q393" s="1">
        <f ca="1">SUMIFS(INDIRECT($F$1&amp;$F393&amp;":"&amp;$F393),INDIRECT($F$1&amp;dbP!$D$2&amp;":"&amp;dbP!$D$2),"&gt;="&amp;AQ$6,INDIRECT($F$1&amp;dbP!$D$2&amp;":"&amp;dbP!$D$2),"&lt;="&amp;AQ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R393" s="1">
        <f ca="1">SUMIFS(INDIRECT($F$1&amp;$F393&amp;":"&amp;$F393),INDIRECT($F$1&amp;dbP!$D$2&amp;":"&amp;dbP!$D$2),"&gt;="&amp;AR$6,INDIRECT($F$1&amp;dbP!$D$2&amp;":"&amp;dbP!$D$2),"&lt;="&amp;AR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S393" s="1">
        <f ca="1">SUMIFS(INDIRECT($F$1&amp;$F393&amp;":"&amp;$F393),INDIRECT($F$1&amp;dbP!$D$2&amp;":"&amp;dbP!$D$2),"&gt;="&amp;AS$6,INDIRECT($F$1&amp;dbP!$D$2&amp;":"&amp;dbP!$D$2),"&lt;="&amp;AS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T393" s="1">
        <f ca="1">SUMIFS(INDIRECT($F$1&amp;$F393&amp;":"&amp;$F393),INDIRECT($F$1&amp;dbP!$D$2&amp;":"&amp;dbP!$D$2),"&gt;="&amp;AT$6,INDIRECT($F$1&amp;dbP!$D$2&amp;":"&amp;dbP!$D$2),"&lt;="&amp;AT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U393" s="1">
        <f ca="1">SUMIFS(INDIRECT($F$1&amp;$F393&amp;":"&amp;$F393),INDIRECT($F$1&amp;dbP!$D$2&amp;":"&amp;dbP!$D$2),"&gt;="&amp;AU$6,INDIRECT($F$1&amp;dbP!$D$2&amp;":"&amp;dbP!$D$2),"&lt;="&amp;AU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V393" s="1">
        <f ca="1">SUMIFS(INDIRECT($F$1&amp;$F393&amp;":"&amp;$F393),INDIRECT($F$1&amp;dbP!$D$2&amp;":"&amp;dbP!$D$2),"&gt;="&amp;AV$6,INDIRECT($F$1&amp;dbP!$D$2&amp;":"&amp;dbP!$D$2),"&lt;="&amp;AV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W393" s="1">
        <f ca="1">SUMIFS(INDIRECT($F$1&amp;$F393&amp;":"&amp;$F393),INDIRECT($F$1&amp;dbP!$D$2&amp;":"&amp;dbP!$D$2),"&gt;="&amp;AW$6,INDIRECT($F$1&amp;dbP!$D$2&amp;":"&amp;dbP!$D$2),"&lt;="&amp;AW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X393" s="1">
        <f ca="1">SUMIFS(INDIRECT($F$1&amp;$F393&amp;":"&amp;$F393),INDIRECT($F$1&amp;dbP!$D$2&amp;":"&amp;dbP!$D$2),"&gt;="&amp;AX$6,INDIRECT($F$1&amp;dbP!$D$2&amp;":"&amp;dbP!$D$2),"&lt;="&amp;AX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Y393" s="1">
        <f ca="1">SUMIFS(INDIRECT($F$1&amp;$F393&amp;":"&amp;$F393),INDIRECT($F$1&amp;dbP!$D$2&amp;":"&amp;dbP!$D$2),"&gt;="&amp;AY$6,INDIRECT($F$1&amp;dbP!$D$2&amp;":"&amp;dbP!$D$2),"&lt;="&amp;AY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Z393" s="1">
        <f ca="1">SUMIFS(INDIRECT($F$1&amp;$F393&amp;":"&amp;$F393),INDIRECT($F$1&amp;dbP!$D$2&amp;":"&amp;dbP!$D$2),"&gt;="&amp;AZ$6,INDIRECT($F$1&amp;dbP!$D$2&amp;":"&amp;dbP!$D$2),"&lt;="&amp;AZ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A393" s="1">
        <f ca="1">SUMIFS(INDIRECT($F$1&amp;$F393&amp;":"&amp;$F393),INDIRECT($F$1&amp;dbP!$D$2&amp;":"&amp;dbP!$D$2),"&gt;="&amp;BA$6,INDIRECT($F$1&amp;dbP!$D$2&amp;":"&amp;dbP!$D$2),"&lt;="&amp;BA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B393" s="1">
        <f ca="1">SUMIFS(INDIRECT($F$1&amp;$F393&amp;":"&amp;$F393),INDIRECT($F$1&amp;dbP!$D$2&amp;":"&amp;dbP!$D$2),"&gt;="&amp;BB$6,INDIRECT($F$1&amp;dbP!$D$2&amp;":"&amp;dbP!$D$2),"&lt;="&amp;BB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C393" s="1">
        <f ca="1">SUMIFS(INDIRECT($F$1&amp;$F393&amp;":"&amp;$F393),INDIRECT($F$1&amp;dbP!$D$2&amp;":"&amp;dbP!$D$2),"&gt;="&amp;BC$6,INDIRECT($F$1&amp;dbP!$D$2&amp;":"&amp;dbP!$D$2),"&lt;="&amp;BC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D393" s="1">
        <f ca="1">SUMIFS(INDIRECT($F$1&amp;$F393&amp;":"&amp;$F393),INDIRECT($F$1&amp;dbP!$D$2&amp;":"&amp;dbP!$D$2),"&gt;="&amp;BD$6,INDIRECT($F$1&amp;dbP!$D$2&amp;":"&amp;dbP!$D$2),"&lt;="&amp;BD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E393" s="1">
        <f ca="1">SUMIFS(INDIRECT($F$1&amp;$F393&amp;":"&amp;$F393),INDIRECT($F$1&amp;dbP!$D$2&amp;":"&amp;dbP!$D$2),"&gt;="&amp;BE$6,INDIRECT($F$1&amp;dbP!$D$2&amp;":"&amp;dbP!$D$2),"&lt;="&amp;BE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</row>
    <row r="394" spans="2:57" x14ac:dyDescent="0.3">
      <c r="B394" s="1">
        <f>MAX(B$218:B393)+1</f>
        <v>177</v>
      </c>
      <c r="D394" s="1" t="str">
        <f ca="1">INDIRECT($B$1&amp;Items!T$2&amp;$B394)</f>
        <v>CF(-)</v>
      </c>
      <c r="F394" s="1" t="str">
        <f ca="1">INDIRECT($B$1&amp;Items!P$2&amp;$B394)</f>
        <v>AA</v>
      </c>
      <c r="H394" s="13" t="str">
        <f ca="1">INDIRECT($B$1&amp;Items!M$2&amp;$B394)</f>
        <v>Оплата капзатрат</v>
      </c>
      <c r="I394" s="13" t="str">
        <f ca="1">IF(INDIRECT($B$1&amp;Items!N$2&amp;$B394)="",H394,INDIRECT($B$1&amp;Items!N$2&amp;$B394))</f>
        <v>Основные средства - тип - 3</v>
      </c>
      <c r="J394" s="1" t="str">
        <f ca="1">IF(INDIRECT($B$1&amp;Items!O$2&amp;$B394)="",IF(H394&lt;&gt;I394,"  "&amp;I394,I394),"    "&amp;INDIRECT($B$1&amp;Items!O$2&amp;$B394))</f>
        <v xml:space="preserve">    Капзатраты - тип - 3 - 6</v>
      </c>
      <c r="S394" s="1">
        <f ca="1">SUM($U394:INDIRECT(ADDRESS(ROW(),SUMIFS($1:$1,$5:$5,MAX($5:$5)))))</f>
        <v>2206134.7961425781</v>
      </c>
      <c r="V394" s="1">
        <f ca="1">SUMIFS(INDIRECT($F$1&amp;$F394&amp;":"&amp;$F394),INDIRECT($F$1&amp;dbP!$D$2&amp;":"&amp;dbP!$D$2),"&gt;="&amp;V$6,INDIRECT($F$1&amp;dbP!$D$2&amp;":"&amp;dbP!$D$2),"&lt;="&amp;V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W394" s="1">
        <f ca="1">SUMIFS(INDIRECT($F$1&amp;$F394&amp;":"&amp;$F394),INDIRECT($F$1&amp;dbP!$D$2&amp;":"&amp;dbP!$D$2),"&gt;="&amp;W$6,INDIRECT($F$1&amp;dbP!$D$2&amp;":"&amp;dbP!$D$2),"&lt;="&amp;W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2206134.7961425781</v>
      </c>
      <c r="X394" s="1">
        <f ca="1">SUMIFS(INDIRECT($F$1&amp;$F394&amp;":"&amp;$F394),INDIRECT($F$1&amp;dbP!$D$2&amp;":"&amp;dbP!$D$2),"&gt;="&amp;X$6,INDIRECT($F$1&amp;dbP!$D$2&amp;":"&amp;dbP!$D$2),"&lt;="&amp;X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Y394" s="1">
        <f ca="1">SUMIFS(INDIRECT($F$1&amp;$F394&amp;":"&amp;$F394),INDIRECT($F$1&amp;dbP!$D$2&amp;":"&amp;dbP!$D$2),"&gt;="&amp;Y$6,INDIRECT($F$1&amp;dbP!$D$2&amp;":"&amp;dbP!$D$2),"&lt;="&amp;Y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Z394" s="1">
        <f ca="1">SUMIFS(INDIRECT($F$1&amp;$F394&amp;":"&amp;$F394),INDIRECT($F$1&amp;dbP!$D$2&amp;":"&amp;dbP!$D$2),"&gt;="&amp;Z$6,INDIRECT($F$1&amp;dbP!$D$2&amp;":"&amp;dbP!$D$2),"&lt;="&amp;Z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A394" s="1">
        <f ca="1">SUMIFS(INDIRECT($F$1&amp;$F394&amp;":"&amp;$F394),INDIRECT($F$1&amp;dbP!$D$2&amp;":"&amp;dbP!$D$2),"&gt;="&amp;AA$6,INDIRECT($F$1&amp;dbP!$D$2&amp;":"&amp;dbP!$D$2),"&lt;="&amp;AA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B394" s="1">
        <f ca="1">SUMIFS(INDIRECT($F$1&amp;$F394&amp;":"&amp;$F394),INDIRECT($F$1&amp;dbP!$D$2&amp;":"&amp;dbP!$D$2),"&gt;="&amp;AB$6,INDIRECT($F$1&amp;dbP!$D$2&amp;":"&amp;dbP!$D$2),"&lt;="&amp;AB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C394" s="1">
        <f ca="1">SUMIFS(INDIRECT($F$1&amp;$F394&amp;":"&amp;$F394),INDIRECT($F$1&amp;dbP!$D$2&amp;":"&amp;dbP!$D$2),"&gt;="&amp;AC$6,INDIRECT($F$1&amp;dbP!$D$2&amp;":"&amp;dbP!$D$2),"&lt;="&amp;AC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D394" s="1">
        <f ca="1">SUMIFS(INDIRECT($F$1&amp;$F394&amp;":"&amp;$F394),INDIRECT($F$1&amp;dbP!$D$2&amp;":"&amp;dbP!$D$2),"&gt;="&amp;AD$6,INDIRECT($F$1&amp;dbP!$D$2&amp;":"&amp;dbP!$D$2),"&lt;="&amp;AD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E394" s="1">
        <f ca="1">SUMIFS(INDIRECT($F$1&amp;$F394&amp;":"&amp;$F394),INDIRECT($F$1&amp;dbP!$D$2&amp;":"&amp;dbP!$D$2),"&gt;="&amp;AE$6,INDIRECT($F$1&amp;dbP!$D$2&amp;":"&amp;dbP!$D$2),"&lt;="&amp;AE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F394" s="1">
        <f ca="1">SUMIFS(INDIRECT($F$1&amp;$F394&amp;":"&amp;$F394),INDIRECT($F$1&amp;dbP!$D$2&amp;":"&amp;dbP!$D$2),"&gt;="&amp;AF$6,INDIRECT($F$1&amp;dbP!$D$2&amp;":"&amp;dbP!$D$2),"&lt;="&amp;AF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G394" s="1">
        <f ca="1">SUMIFS(INDIRECT($F$1&amp;$F394&amp;":"&amp;$F394),INDIRECT($F$1&amp;dbP!$D$2&amp;":"&amp;dbP!$D$2),"&gt;="&amp;AG$6,INDIRECT($F$1&amp;dbP!$D$2&amp;":"&amp;dbP!$D$2),"&lt;="&amp;AG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H394" s="1">
        <f ca="1">SUMIFS(INDIRECT($F$1&amp;$F394&amp;":"&amp;$F394),INDIRECT($F$1&amp;dbP!$D$2&amp;":"&amp;dbP!$D$2),"&gt;="&amp;AH$6,INDIRECT($F$1&amp;dbP!$D$2&amp;":"&amp;dbP!$D$2),"&lt;="&amp;AH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I394" s="1">
        <f ca="1">SUMIFS(INDIRECT($F$1&amp;$F394&amp;":"&amp;$F394),INDIRECT($F$1&amp;dbP!$D$2&amp;":"&amp;dbP!$D$2),"&gt;="&amp;AI$6,INDIRECT($F$1&amp;dbP!$D$2&amp;":"&amp;dbP!$D$2),"&lt;="&amp;AI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J394" s="1">
        <f ca="1">SUMIFS(INDIRECT($F$1&amp;$F394&amp;":"&amp;$F394),INDIRECT($F$1&amp;dbP!$D$2&amp;":"&amp;dbP!$D$2),"&gt;="&amp;AJ$6,INDIRECT($F$1&amp;dbP!$D$2&amp;":"&amp;dbP!$D$2),"&lt;="&amp;AJ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K394" s="1">
        <f ca="1">SUMIFS(INDIRECT($F$1&amp;$F394&amp;":"&amp;$F394),INDIRECT($F$1&amp;dbP!$D$2&amp;":"&amp;dbP!$D$2),"&gt;="&amp;AK$6,INDIRECT($F$1&amp;dbP!$D$2&amp;":"&amp;dbP!$D$2),"&lt;="&amp;AK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L394" s="1">
        <f ca="1">SUMIFS(INDIRECT($F$1&amp;$F394&amp;":"&amp;$F394),INDIRECT($F$1&amp;dbP!$D$2&amp;":"&amp;dbP!$D$2),"&gt;="&amp;AL$6,INDIRECT($F$1&amp;dbP!$D$2&amp;":"&amp;dbP!$D$2),"&lt;="&amp;AL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M394" s="1">
        <f ca="1">SUMIFS(INDIRECT($F$1&amp;$F394&amp;":"&amp;$F394),INDIRECT($F$1&amp;dbP!$D$2&amp;":"&amp;dbP!$D$2),"&gt;="&amp;AM$6,INDIRECT($F$1&amp;dbP!$D$2&amp;":"&amp;dbP!$D$2),"&lt;="&amp;AM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N394" s="1">
        <f ca="1">SUMIFS(INDIRECT($F$1&amp;$F394&amp;":"&amp;$F394),INDIRECT($F$1&amp;dbP!$D$2&amp;":"&amp;dbP!$D$2),"&gt;="&amp;AN$6,INDIRECT($F$1&amp;dbP!$D$2&amp;":"&amp;dbP!$D$2),"&lt;="&amp;AN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O394" s="1">
        <f ca="1">SUMIFS(INDIRECT($F$1&amp;$F394&amp;":"&amp;$F394),INDIRECT($F$1&amp;dbP!$D$2&amp;":"&amp;dbP!$D$2),"&gt;="&amp;AO$6,INDIRECT($F$1&amp;dbP!$D$2&amp;":"&amp;dbP!$D$2),"&lt;="&amp;AO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P394" s="1">
        <f ca="1">SUMIFS(INDIRECT($F$1&amp;$F394&amp;":"&amp;$F394),INDIRECT($F$1&amp;dbP!$D$2&amp;":"&amp;dbP!$D$2),"&gt;="&amp;AP$6,INDIRECT($F$1&amp;dbP!$D$2&amp;":"&amp;dbP!$D$2),"&lt;="&amp;AP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Q394" s="1">
        <f ca="1">SUMIFS(INDIRECT($F$1&amp;$F394&amp;":"&amp;$F394),INDIRECT($F$1&amp;dbP!$D$2&amp;":"&amp;dbP!$D$2),"&gt;="&amp;AQ$6,INDIRECT($F$1&amp;dbP!$D$2&amp;":"&amp;dbP!$D$2),"&lt;="&amp;AQ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R394" s="1">
        <f ca="1">SUMIFS(INDIRECT($F$1&amp;$F394&amp;":"&amp;$F394),INDIRECT($F$1&amp;dbP!$D$2&amp;":"&amp;dbP!$D$2),"&gt;="&amp;AR$6,INDIRECT($F$1&amp;dbP!$D$2&amp;":"&amp;dbP!$D$2),"&lt;="&amp;AR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S394" s="1">
        <f ca="1">SUMIFS(INDIRECT($F$1&amp;$F394&amp;":"&amp;$F394),INDIRECT($F$1&amp;dbP!$D$2&amp;":"&amp;dbP!$D$2),"&gt;="&amp;AS$6,INDIRECT($F$1&amp;dbP!$D$2&amp;":"&amp;dbP!$D$2),"&lt;="&amp;AS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T394" s="1">
        <f ca="1">SUMIFS(INDIRECT($F$1&amp;$F394&amp;":"&amp;$F394),INDIRECT($F$1&amp;dbP!$D$2&amp;":"&amp;dbP!$D$2),"&gt;="&amp;AT$6,INDIRECT($F$1&amp;dbP!$D$2&amp;":"&amp;dbP!$D$2),"&lt;="&amp;AT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U394" s="1">
        <f ca="1">SUMIFS(INDIRECT($F$1&amp;$F394&amp;":"&amp;$F394),INDIRECT($F$1&amp;dbP!$D$2&amp;":"&amp;dbP!$D$2),"&gt;="&amp;AU$6,INDIRECT($F$1&amp;dbP!$D$2&amp;":"&amp;dbP!$D$2),"&lt;="&amp;AU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V394" s="1">
        <f ca="1">SUMIFS(INDIRECT($F$1&amp;$F394&amp;":"&amp;$F394),INDIRECT($F$1&amp;dbP!$D$2&amp;":"&amp;dbP!$D$2),"&gt;="&amp;AV$6,INDIRECT($F$1&amp;dbP!$D$2&amp;":"&amp;dbP!$D$2),"&lt;="&amp;AV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W394" s="1">
        <f ca="1">SUMIFS(INDIRECT($F$1&amp;$F394&amp;":"&amp;$F394),INDIRECT($F$1&amp;dbP!$D$2&amp;":"&amp;dbP!$D$2),"&gt;="&amp;AW$6,INDIRECT($F$1&amp;dbP!$D$2&amp;":"&amp;dbP!$D$2),"&lt;="&amp;AW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X394" s="1">
        <f ca="1">SUMIFS(INDIRECT($F$1&amp;$F394&amp;":"&amp;$F394),INDIRECT($F$1&amp;dbP!$D$2&amp;":"&amp;dbP!$D$2),"&gt;="&amp;AX$6,INDIRECT($F$1&amp;dbP!$D$2&amp;":"&amp;dbP!$D$2),"&lt;="&amp;AX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Y394" s="1">
        <f ca="1">SUMIFS(INDIRECT($F$1&amp;$F394&amp;":"&amp;$F394),INDIRECT($F$1&amp;dbP!$D$2&amp;":"&amp;dbP!$D$2),"&gt;="&amp;AY$6,INDIRECT($F$1&amp;dbP!$D$2&amp;":"&amp;dbP!$D$2),"&lt;="&amp;AY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Z394" s="1">
        <f ca="1">SUMIFS(INDIRECT($F$1&amp;$F394&amp;":"&amp;$F394),INDIRECT($F$1&amp;dbP!$D$2&amp;":"&amp;dbP!$D$2),"&gt;="&amp;AZ$6,INDIRECT($F$1&amp;dbP!$D$2&amp;":"&amp;dbP!$D$2),"&lt;="&amp;AZ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A394" s="1">
        <f ca="1">SUMIFS(INDIRECT($F$1&amp;$F394&amp;":"&amp;$F394),INDIRECT($F$1&amp;dbP!$D$2&amp;":"&amp;dbP!$D$2),"&gt;="&amp;BA$6,INDIRECT($F$1&amp;dbP!$D$2&amp;":"&amp;dbP!$D$2),"&lt;="&amp;BA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B394" s="1">
        <f ca="1">SUMIFS(INDIRECT($F$1&amp;$F394&amp;":"&amp;$F394),INDIRECT($F$1&amp;dbP!$D$2&amp;":"&amp;dbP!$D$2),"&gt;="&amp;BB$6,INDIRECT($F$1&amp;dbP!$D$2&amp;":"&amp;dbP!$D$2),"&lt;="&amp;BB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C394" s="1">
        <f ca="1">SUMIFS(INDIRECT($F$1&amp;$F394&amp;":"&amp;$F394),INDIRECT($F$1&amp;dbP!$D$2&amp;":"&amp;dbP!$D$2),"&gt;="&amp;BC$6,INDIRECT($F$1&amp;dbP!$D$2&amp;":"&amp;dbP!$D$2),"&lt;="&amp;BC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D394" s="1">
        <f ca="1">SUMIFS(INDIRECT($F$1&amp;$F394&amp;":"&amp;$F394),INDIRECT($F$1&amp;dbP!$D$2&amp;":"&amp;dbP!$D$2),"&gt;="&amp;BD$6,INDIRECT($F$1&amp;dbP!$D$2&amp;":"&amp;dbP!$D$2),"&lt;="&amp;BD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E394" s="1">
        <f ca="1">SUMIFS(INDIRECT($F$1&amp;$F394&amp;":"&amp;$F394),INDIRECT($F$1&amp;dbP!$D$2&amp;":"&amp;dbP!$D$2),"&gt;="&amp;BE$6,INDIRECT($F$1&amp;dbP!$D$2&amp;":"&amp;dbP!$D$2),"&lt;="&amp;BE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</row>
    <row r="395" spans="2:57" x14ac:dyDescent="0.3">
      <c r="B395" s="1">
        <f>MAX(B$218:B394)+1</f>
        <v>178</v>
      </c>
      <c r="D395" s="1" t="str">
        <f ca="1">INDIRECT($B$1&amp;Items!T$2&amp;$B395)</f>
        <v>CF(-)</v>
      </c>
      <c r="F395" s="1" t="str">
        <f ca="1">INDIRECT($B$1&amp;Items!P$2&amp;$B395)</f>
        <v>AA</v>
      </c>
      <c r="H395" s="13" t="str">
        <f ca="1">INDIRECT($B$1&amp;Items!M$2&amp;$B395)</f>
        <v>Оплата капзатрат</v>
      </c>
      <c r="I395" s="13" t="str">
        <f ca="1">IF(INDIRECT($B$1&amp;Items!N$2&amp;$B395)="",H395,INDIRECT($B$1&amp;Items!N$2&amp;$B395))</f>
        <v>Основные средства - тип - 3</v>
      </c>
      <c r="J395" s="1" t="str">
        <f ca="1">IF(INDIRECT($B$1&amp;Items!O$2&amp;$B395)="",IF(H395&lt;&gt;I395,"  "&amp;I395,I395),"    "&amp;INDIRECT($B$1&amp;Items!O$2&amp;$B395))</f>
        <v xml:space="preserve">    Капзатраты - тип - 3 - 7</v>
      </c>
      <c r="S395" s="1">
        <f ca="1">SUM($U395:INDIRECT(ADDRESS(ROW(),SUMIFS($1:$1,$5:$5,MAX($5:$5)))))</f>
        <v>1721370.7637489673</v>
      </c>
      <c r="V395" s="1">
        <f ca="1">SUMIFS(INDIRECT($F$1&amp;$F395&amp;":"&amp;$F395),INDIRECT($F$1&amp;dbP!$D$2&amp;":"&amp;dbP!$D$2),"&gt;="&amp;V$6,INDIRECT($F$1&amp;dbP!$D$2&amp;":"&amp;dbP!$D$2),"&lt;="&amp;V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W395" s="1">
        <f ca="1">SUMIFS(INDIRECT($F$1&amp;$F395&amp;":"&amp;$F395),INDIRECT($F$1&amp;dbP!$D$2&amp;":"&amp;dbP!$D$2),"&gt;="&amp;W$6,INDIRECT($F$1&amp;dbP!$D$2&amp;":"&amp;dbP!$D$2),"&lt;="&amp;W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1721370.7637489673</v>
      </c>
      <c r="X395" s="1">
        <f ca="1">SUMIFS(INDIRECT($F$1&amp;$F395&amp;":"&amp;$F395),INDIRECT($F$1&amp;dbP!$D$2&amp;":"&amp;dbP!$D$2),"&gt;="&amp;X$6,INDIRECT($F$1&amp;dbP!$D$2&amp;":"&amp;dbP!$D$2),"&lt;="&amp;X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Y395" s="1">
        <f ca="1">SUMIFS(INDIRECT($F$1&amp;$F395&amp;":"&amp;$F395),INDIRECT($F$1&amp;dbP!$D$2&amp;":"&amp;dbP!$D$2),"&gt;="&amp;Y$6,INDIRECT($F$1&amp;dbP!$D$2&amp;":"&amp;dbP!$D$2),"&lt;="&amp;Y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Z395" s="1">
        <f ca="1">SUMIFS(INDIRECT($F$1&amp;$F395&amp;":"&amp;$F395),INDIRECT($F$1&amp;dbP!$D$2&amp;":"&amp;dbP!$D$2),"&gt;="&amp;Z$6,INDIRECT($F$1&amp;dbP!$D$2&amp;":"&amp;dbP!$D$2),"&lt;="&amp;Z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A395" s="1">
        <f ca="1">SUMIFS(INDIRECT($F$1&amp;$F395&amp;":"&amp;$F395),INDIRECT($F$1&amp;dbP!$D$2&amp;":"&amp;dbP!$D$2),"&gt;="&amp;AA$6,INDIRECT($F$1&amp;dbP!$D$2&amp;":"&amp;dbP!$D$2),"&lt;="&amp;AA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B395" s="1">
        <f ca="1">SUMIFS(INDIRECT($F$1&amp;$F395&amp;":"&amp;$F395),INDIRECT($F$1&amp;dbP!$D$2&amp;":"&amp;dbP!$D$2),"&gt;="&amp;AB$6,INDIRECT($F$1&amp;dbP!$D$2&amp;":"&amp;dbP!$D$2),"&lt;="&amp;AB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C395" s="1">
        <f ca="1">SUMIFS(INDIRECT($F$1&amp;$F395&amp;":"&amp;$F395),INDIRECT($F$1&amp;dbP!$D$2&amp;":"&amp;dbP!$D$2),"&gt;="&amp;AC$6,INDIRECT($F$1&amp;dbP!$D$2&amp;":"&amp;dbP!$D$2),"&lt;="&amp;AC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D395" s="1">
        <f ca="1">SUMIFS(INDIRECT($F$1&amp;$F395&amp;":"&amp;$F395),INDIRECT($F$1&amp;dbP!$D$2&amp;":"&amp;dbP!$D$2),"&gt;="&amp;AD$6,INDIRECT($F$1&amp;dbP!$D$2&amp;":"&amp;dbP!$D$2),"&lt;="&amp;AD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E395" s="1">
        <f ca="1">SUMIFS(INDIRECT($F$1&amp;$F395&amp;":"&amp;$F395),INDIRECT($F$1&amp;dbP!$D$2&amp;":"&amp;dbP!$D$2),"&gt;="&amp;AE$6,INDIRECT($F$1&amp;dbP!$D$2&amp;":"&amp;dbP!$D$2),"&lt;="&amp;AE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F395" s="1">
        <f ca="1">SUMIFS(INDIRECT($F$1&amp;$F395&amp;":"&amp;$F395),INDIRECT($F$1&amp;dbP!$D$2&amp;":"&amp;dbP!$D$2),"&gt;="&amp;AF$6,INDIRECT($F$1&amp;dbP!$D$2&amp;":"&amp;dbP!$D$2),"&lt;="&amp;AF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G395" s="1">
        <f ca="1">SUMIFS(INDIRECT($F$1&amp;$F395&amp;":"&amp;$F395),INDIRECT($F$1&amp;dbP!$D$2&amp;":"&amp;dbP!$D$2),"&gt;="&amp;AG$6,INDIRECT($F$1&amp;dbP!$D$2&amp;":"&amp;dbP!$D$2),"&lt;="&amp;AG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H395" s="1">
        <f ca="1">SUMIFS(INDIRECT($F$1&amp;$F395&amp;":"&amp;$F395),INDIRECT($F$1&amp;dbP!$D$2&amp;":"&amp;dbP!$D$2),"&gt;="&amp;AH$6,INDIRECT($F$1&amp;dbP!$D$2&amp;":"&amp;dbP!$D$2),"&lt;="&amp;AH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I395" s="1">
        <f ca="1">SUMIFS(INDIRECT($F$1&amp;$F395&amp;":"&amp;$F395),INDIRECT($F$1&amp;dbP!$D$2&amp;":"&amp;dbP!$D$2),"&gt;="&amp;AI$6,INDIRECT($F$1&amp;dbP!$D$2&amp;":"&amp;dbP!$D$2),"&lt;="&amp;AI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J395" s="1">
        <f ca="1">SUMIFS(INDIRECT($F$1&amp;$F395&amp;":"&amp;$F395),INDIRECT($F$1&amp;dbP!$D$2&amp;":"&amp;dbP!$D$2),"&gt;="&amp;AJ$6,INDIRECT($F$1&amp;dbP!$D$2&amp;":"&amp;dbP!$D$2),"&lt;="&amp;AJ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K395" s="1">
        <f ca="1">SUMIFS(INDIRECT($F$1&amp;$F395&amp;":"&amp;$F395),INDIRECT($F$1&amp;dbP!$D$2&amp;":"&amp;dbP!$D$2),"&gt;="&amp;AK$6,INDIRECT($F$1&amp;dbP!$D$2&amp;":"&amp;dbP!$D$2),"&lt;="&amp;AK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L395" s="1">
        <f ca="1">SUMIFS(INDIRECT($F$1&amp;$F395&amp;":"&amp;$F395),INDIRECT($F$1&amp;dbP!$D$2&amp;":"&amp;dbP!$D$2),"&gt;="&amp;AL$6,INDIRECT($F$1&amp;dbP!$D$2&amp;":"&amp;dbP!$D$2),"&lt;="&amp;AL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M395" s="1">
        <f ca="1">SUMIFS(INDIRECT($F$1&amp;$F395&amp;":"&amp;$F395),INDIRECT($F$1&amp;dbP!$D$2&amp;":"&amp;dbP!$D$2),"&gt;="&amp;AM$6,INDIRECT($F$1&amp;dbP!$D$2&amp;":"&amp;dbP!$D$2),"&lt;="&amp;AM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N395" s="1">
        <f ca="1">SUMIFS(INDIRECT($F$1&amp;$F395&amp;":"&amp;$F395),INDIRECT($F$1&amp;dbP!$D$2&amp;":"&amp;dbP!$D$2),"&gt;="&amp;AN$6,INDIRECT($F$1&amp;dbP!$D$2&amp;":"&amp;dbP!$D$2),"&lt;="&amp;AN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O395" s="1">
        <f ca="1">SUMIFS(INDIRECT($F$1&amp;$F395&amp;":"&amp;$F395),INDIRECT($F$1&amp;dbP!$D$2&amp;":"&amp;dbP!$D$2),"&gt;="&amp;AO$6,INDIRECT($F$1&amp;dbP!$D$2&amp;":"&amp;dbP!$D$2),"&lt;="&amp;AO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P395" s="1">
        <f ca="1">SUMIFS(INDIRECT($F$1&amp;$F395&amp;":"&amp;$F395),INDIRECT($F$1&amp;dbP!$D$2&amp;":"&amp;dbP!$D$2),"&gt;="&amp;AP$6,INDIRECT($F$1&amp;dbP!$D$2&amp;":"&amp;dbP!$D$2),"&lt;="&amp;AP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Q395" s="1">
        <f ca="1">SUMIFS(INDIRECT($F$1&amp;$F395&amp;":"&amp;$F395),INDIRECT($F$1&amp;dbP!$D$2&amp;":"&amp;dbP!$D$2),"&gt;="&amp;AQ$6,INDIRECT($F$1&amp;dbP!$D$2&amp;":"&amp;dbP!$D$2),"&lt;="&amp;AQ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R395" s="1">
        <f ca="1">SUMIFS(INDIRECT($F$1&amp;$F395&amp;":"&amp;$F395),INDIRECT($F$1&amp;dbP!$D$2&amp;":"&amp;dbP!$D$2),"&gt;="&amp;AR$6,INDIRECT($F$1&amp;dbP!$D$2&amp;":"&amp;dbP!$D$2),"&lt;="&amp;AR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S395" s="1">
        <f ca="1">SUMIFS(INDIRECT($F$1&amp;$F395&amp;":"&amp;$F395),INDIRECT($F$1&amp;dbP!$D$2&amp;":"&amp;dbP!$D$2),"&gt;="&amp;AS$6,INDIRECT($F$1&amp;dbP!$D$2&amp;":"&amp;dbP!$D$2),"&lt;="&amp;AS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T395" s="1">
        <f ca="1">SUMIFS(INDIRECT($F$1&amp;$F395&amp;":"&amp;$F395),INDIRECT($F$1&amp;dbP!$D$2&amp;":"&amp;dbP!$D$2),"&gt;="&amp;AT$6,INDIRECT($F$1&amp;dbP!$D$2&amp;":"&amp;dbP!$D$2),"&lt;="&amp;AT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U395" s="1">
        <f ca="1">SUMIFS(INDIRECT($F$1&amp;$F395&amp;":"&amp;$F395),INDIRECT($F$1&amp;dbP!$D$2&amp;":"&amp;dbP!$D$2),"&gt;="&amp;AU$6,INDIRECT($F$1&amp;dbP!$D$2&amp;":"&amp;dbP!$D$2),"&lt;="&amp;AU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V395" s="1">
        <f ca="1">SUMIFS(INDIRECT($F$1&amp;$F395&amp;":"&amp;$F395),INDIRECT($F$1&amp;dbP!$D$2&amp;":"&amp;dbP!$D$2),"&gt;="&amp;AV$6,INDIRECT($F$1&amp;dbP!$D$2&amp;":"&amp;dbP!$D$2),"&lt;="&amp;AV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W395" s="1">
        <f ca="1">SUMIFS(INDIRECT($F$1&amp;$F395&amp;":"&amp;$F395),INDIRECT($F$1&amp;dbP!$D$2&amp;":"&amp;dbP!$D$2),"&gt;="&amp;AW$6,INDIRECT($F$1&amp;dbP!$D$2&amp;":"&amp;dbP!$D$2),"&lt;="&amp;AW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X395" s="1">
        <f ca="1">SUMIFS(INDIRECT($F$1&amp;$F395&amp;":"&amp;$F395),INDIRECT($F$1&amp;dbP!$D$2&amp;":"&amp;dbP!$D$2),"&gt;="&amp;AX$6,INDIRECT($F$1&amp;dbP!$D$2&amp;":"&amp;dbP!$D$2),"&lt;="&amp;AX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Y395" s="1">
        <f ca="1">SUMIFS(INDIRECT($F$1&amp;$F395&amp;":"&amp;$F395),INDIRECT($F$1&amp;dbP!$D$2&amp;":"&amp;dbP!$D$2),"&gt;="&amp;AY$6,INDIRECT($F$1&amp;dbP!$D$2&amp;":"&amp;dbP!$D$2),"&lt;="&amp;AY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Z395" s="1">
        <f ca="1">SUMIFS(INDIRECT($F$1&amp;$F395&amp;":"&amp;$F395),INDIRECT($F$1&amp;dbP!$D$2&amp;":"&amp;dbP!$D$2),"&gt;="&amp;AZ$6,INDIRECT($F$1&amp;dbP!$D$2&amp;":"&amp;dbP!$D$2),"&lt;="&amp;AZ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A395" s="1">
        <f ca="1">SUMIFS(INDIRECT($F$1&amp;$F395&amp;":"&amp;$F395),INDIRECT($F$1&amp;dbP!$D$2&amp;":"&amp;dbP!$D$2),"&gt;="&amp;BA$6,INDIRECT($F$1&amp;dbP!$D$2&amp;":"&amp;dbP!$D$2),"&lt;="&amp;BA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B395" s="1">
        <f ca="1">SUMIFS(INDIRECT($F$1&amp;$F395&amp;":"&amp;$F395),INDIRECT($F$1&amp;dbP!$D$2&amp;":"&amp;dbP!$D$2),"&gt;="&amp;BB$6,INDIRECT($F$1&amp;dbP!$D$2&amp;":"&amp;dbP!$D$2),"&lt;="&amp;BB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C395" s="1">
        <f ca="1">SUMIFS(INDIRECT($F$1&amp;$F395&amp;":"&amp;$F395),INDIRECT($F$1&amp;dbP!$D$2&amp;":"&amp;dbP!$D$2),"&gt;="&amp;BC$6,INDIRECT($F$1&amp;dbP!$D$2&amp;":"&amp;dbP!$D$2),"&lt;="&amp;BC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D395" s="1">
        <f ca="1">SUMIFS(INDIRECT($F$1&amp;$F395&amp;":"&amp;$F395),INDIRECT($F$1&amp;dbP!$D$2&amp;":"&amp;dbP!$D$2),"&gt;="&amp;BD$6,INDIRECT($F$1&amp;dbP!$D$2&amp;":"&amp;dbP!$D$2),"&lt;="&amp;BD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E395" s="1">
        <f ca="1">SUMIFS(INDIRECT($F$1&amp;$F395&amp;":"&amp;$F395),INDIRECT($F$1&amp;dbP!$D$2&amp;":"&amp;dbP!$D$2),"&gt;="&amp;BE$6,INDIRECT($F$1&amp;dbP!$D$2&amp;":"&amp;dbP!$D$2),"&lt;="&amp;BE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</row>
    <row r="396" spans="2:57" x14ac:dyDescent="0.3">
      <c r="B396" s="1">
        <f>MAX(B$218:B395)+1</f>
        <v>179</v>
      </c>
      <c r="D396" s="1" t="str">
        <f ca="1">INDIRECT($B$1&amp;Items!T$2&amp;$B396)</f>
        <v>CF(-)</v>
      </c>
      <c r="F396" s="1" t="str">
        <f ca="1">INDIRECT($B$1&amp;Items!P$2&amp;$B396)</f>
        <v>AA</v>
      </c>
      <c r="H396" s="13" t="str">
        <f ca="1">INDIRECT($B$1&amp;Items!M$2&amp;$B396)</f>
        <v>Оплата капзатрат</v>
      </c>
      <c r="I396" s="13" t="str">
        <f ca="1">IF(INDIRECT($B$1&amp;Items!N$2&amp;$B396)="",H396,INDIRECT($B$1&amp;Items!N$2&amp;$B396))</f>
        <v>Основные средства - тип - 3</v>
      </c>
      <c r="J396" s="1" t="str">
        <f ca="1">IF(INDIRECT($B$1&amp;Items!O$2&amp;$B396)="",IF(H396&lt;&gt;I396,"  "&amp;I396,I396),"    "&amp;INDIRECT($B$1&amp;Items!O$2&amp;$B396))</f>
        <v xml:space="preserve">    Капзатраты - тип - 3 - 8</v>
      </c>
      <c r="S396" s="1">
        <f ca="1">SUM($U396:INDIRECT(ADDRESS(ROW(),SUMIFS($1:$1,$5:$5,MAX($5:$5)))))</f>
        <v>799712.41680000012</v>
      </c>
      <c r="V396" s="1">
        <f ca="1">SUMIFS(INDIRECT($F$1&amp;$F396&amp;":"&amp;$F396),INDIRECT($F$1&amp;dbP!$D$2&amp;":"&amp;dbP!$D$2),"&gt;="&amp;V$6,INDIRECT($F$1&amp;dbP!$D$2&amp;":"&amp;dbP!$D$2),"&lt;="&amp;V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W396" s="1">
        <f ca="1">SUMIFS(INDIRECT($F$1&amp;$F396&amp;":"&amp;$F396),INDIRECT($F$1&amp;dbP!$D$2&amp;":"&amp;dbP!$D$2),"&gt;="&amp;W$6,INDIRECT($F$1&amp;dbP!$D$2&amp;":"&amp;dbP!$D$2),"&lt;="&amp;W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799712.41680000012</v>
      </c>
      <c r="X396" s="1">
        <f ca="1">SUMIFS(INDIRECT($F$1&amp;$F396&amp;":"&amp;$F396),INDIRECT($F$1&amp;dbP!$D$2&amp;":"&amp;dbP!$D$2),"&gt;="&amp;X$6,INDIRECT($F$1&amp;dbP!$D$2&amp;":"&amp;dbP!$D$2),"&lt;="&amp;X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Y396" s="1">
        <f ca="1">SUMIFS(INDIRECT($F$1&amp;$F396&amp;":"&amp;$F396),INDIRECT($F$1&amp;dbP!$D$2&amp;":"&amp;dbP!$D$2),"&gt;="&amp;Y$6,INDIRECT($F$1&amp;dbP!$D$2&amp;":"&amp;dbP!$D$2),"&lt;="&amp;Y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Z396" s="1">
        <f ca="1">SUMIFS(INDIRECT($F$1&amp;$F396&amp;":"&amp;$F396),INDIRECT($F$1&amp;dbP!$D$2&amp;":"&amp;dbP!$D$2),"&gt;="&amp;Z$6,INDIRECT($F$1&amp;dbP!$D$2&amp;":"&amp;dbP!$D$2),"&lt;="&amp;Z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A396" s="1">
        <f ca="1">SUMIFS(INDIRECT($F$1&amp;$F396&amp;":"&amp;$F396),INDIRECT($F$1&amp;dbP!$D$2&amp;":"&amp;dbP!$D$2),"&gt;="&amp;AA$6,INDIRECT($F$1&amp;dbP!$D$2&amp;":"&amp;dbP!$D$2),"&lt;="&amp;AA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B396" s="1">
        <f ca="1">SUMIFS(INDIRECT($F$1&amp;$F396&amp;":"&amp;$F396),INDIRECT($F$1&amp;dbP!$D$2&amp;":"&amp;dbP!$D$2),"&gt;="&amp;AB$6,INDIRECT($F$1&amp;dbP!$D$2&amp;":"&amp;dbP!$D$2),"&lt;="&amp;AB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C396" s="1">
        <f ca="1">SUMIFS(INDIRECT($F$1&amp;$F396&amp;":"&amp;$F396),INDIRECT($F$1&amp;dbP!$D$2&amp;":"&amp;dbP!$D$2),"&gt;="&amp;AC$6,INDIRECT($F$1&amp;dbP!$D$2&amp;":"&amp;dbP!$D$2),"&lt;="&amp;AC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D396" s="1">
        <f ca="1">SUMIFS(INDIRECT($F$1&amp;$F396&amp;":"&amp;$F396),INDIRECT($F$1&amp;dbP!$D$2&amp;":"&amp;dbP!$D$2),"&gt;="&amp;AD$6,INDIRECT($F$1&amp;dbP!$D$2&amp;":"&amp;dbP!$D$2),"&lt;="&amp;AD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E396" s="1">
        <f ca="1">SUMIFS(INDIRECT($F$1&amp;$F396&amp;":"&amp;$F396),INDIRECT($F$1&amp;dbP!$D$2&amp;":"&amp;dbP!$D$2),"&gt;="&amp;AE$6,INDIRECT($F$1&amp;dbP!$D$2&amp;":"&amp;dbP!$D$2),"&lt;="&amp;AE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F396" s="1">
        <f ca="1">SUMIFS(INDIRECT($F$1&amp;$F396&amp;":"&amp;$F396),INDIRECT($F$1&amp;dbP!$D$2&amp;":"&amp;dbP!$D$2),"&gt;="&amp;AF$6,INDIRECT($F$1&amp;dbP!$D$2&amp;":"&amp;dbP!$D$2),"&lt;="&amp;AF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G396" s="1">
        <f ca="1">SUMIFS(INDIRECT($F$1&amp;$F396&amp;":"&amp;$F396),INDIRECT($F$1&amp;dbP!$D$2&amp;":"&amp;dbP!$D$2),"&gt;="&amp;AG$6,INDIRECT($F$1&amp;dbP!$D$2&amp;":"&amp;dbP!$D$2),"&lt;="&amp;AG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H396" s="1">
        <f ca="1">SUMIFS(INDIRECT($F$1&amp;$F396&amp;":"&amp;$F396),INDIRECT($F$1&amp;dbP!$D$2&amp;":"&amp;dbP!$D$2),"&gt;="&amp;AH$6,INDIRECT($F$1&amp;dbP!$D$2&amp;":"&amp;dbP!$D$2),"&lt;="&amp;AH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I396" s="1">
        <f ca="1">SUMIFS(INDIRECT($F$1&amp;$F396&amp;":"&amp;$F396),INDIRECT($F$1&amp;dbP!$D$2&amp;":"&amp;dbP!$D$2),"&gt;="&amp;AI$6,INDIRECT($F$1&amp;dbP!$D$2&amp;":"&amp;dbP!$D$2),"&lt;="&amp;AI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J396" s="1">
        <f ca="1">SUMIFS(INDIRECT($F$1&amp;$F396&amp;":"&amp;$F396),INDIRECT($F$1&amp;dbP!$D$2&amp;":"&amp;dbP!$D$2),"&gt;="&amp;AJ$6,INDIRECT($F$1&amp;dbP!$D$2&amp;":"&amp;dbP!$D$2),"&lt;="&amp;AJ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K396" s="1">
        <f ca="1">SUMIFS(INDIRECT($F$1&amp;$F396&amp;":"&amp;$F396),INDIRECT($F$1&amp;dbP!$D$2&amp;":"&amp;dbP!$D$2),"&gt;="&amp;AK$6,INDIRECT($F$1&amp;dbP!$D$2&amp;":"&amp;dbP!$D$2),"&lt;="&amp;AK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L396" s="1">
        <f ca="1">SUMIFS(INDIRECT($F$1&amp;$F396&amp;":"&amp;$F396),INDIRECT($F$1&amp;dbP!$D$2&amp;":"&amp;dbP!$D$2),"&gt;="&amp;AL$6,INDIRECT($F$1&amp;dbP!$D$2&amp;":"&amp;dbP!$D$2),"&lt;="&amp;AL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M396" s="1">
        <f ca="1">SUMIFS(INDIRECT($F$1&amp;$F396&amp;":"&amp;$F396),INDIRECT($F$1&amp;dbP!$D$2&amp;":"&amp;dbP!$D$2),"&gt;="&amp;AM$6,INDIRECT($F$1&amp;dbP!$D$2&amp;":"&amp;dbP!$D$2),"&lt;="&amp;AM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N396" s="1">
        <f ca="1">SUMIFS(INDIRECT($F$1&amp;$F396&amp;":"&amp;$F396),INDIRECT($F$1&amp;dbP!$D$2&amp;":"&amp;dbP!$D$2),"&gt;="&amp;AN$6,INDIRECT($F$1&amp;dbP!$D$2&amp;":"&amp;dbP!$D$2),"&lt;="&amp;AN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O396" s="1">
        <f ca="1">SUMIFS(INDIRECT($F$1&amp;$F396&amp;":"&amp;$F396),INDIRECT($F$1&amp;dbP!$D$2&amp;":"&amp;dbP!$D$2),"&gt;="&amp;AO$6,INDIRECT($F$1&amp;dbP!$D$2&amp;":"&amp;dbP!$D$2),"&lt;="&amp;AO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P396" s="1">
        <f ca="1">SUMIFS(INDIRECT($F$1&amp;$F396&amp;":"&amp;$F396),INDIRECT($F$1&amp;dbP!$D$2&amp;":"&amp;dbP!$D$2),"&gt;="&amp;AP$6,INDIRECT($F$1&amp;dbP!$D$2&amp;":"&amp;dbP!$D$2),"&lt;="&amp;AP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Q396" s="1">
        <f ca="1">SUMIFS(INDIRECT($F$1&amp;$F396&amp;":"&amp;$F396),INDIRECT($F$1&amp;dbP!$D$2&amp;":"&amp;dbP!$D$2),"&gt;="&amp;AQ$6,INDIRECT($F$1&amp;dbP!$D$2&amp;":"&amp;dbP!$D$2),"&lt;="&amp;AQ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R396" s="1">
        <f ca="1">SUMIFS(INDIRECT($F$1&amp;$F396&amp;":"&amp;$F396),INDIRECT($F$1&amp;dbP!$D$2&amp;":"&amp;dbP!$D$2),"&gt;="&amp;AR$6,INDIRECT($F$1&amp;dbP!$D$2&amp;":"&amp;dbP!$D$2),"&lt;="&amp;AR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S396" s="1">
        <f ca="1">SUMIFS(INDIRECT($F$1&amp;$F396&amp;":"&amp;$F396),INDIRECT($F$1&amp;dbP!$D$2&amp;":"&amp;dbP!$D$2),"&gt;="&amp;AS$6,INDIRECT($F$1&amp;dbP!$D$2&amp;":"&amp;dbP!$D$2),"&lt;="&amp;AS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T396" s="1">
        <f ca="1">SUMIFS(INDIRECT($F$1&amp;$F396&amp;":"&amp;$F396),INDIRECT($F$1&amp;dbP!$D$2&amp;":"&amp;dbP!$D$2),"&gt;="&amp;AT$6,INDIRECT($F$1&amp;dbP!$D$2&amp;":"&amp;dbP!$D$2),"&lt;="&amp;AT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U396" s="1">
        <f ca="1">SUMIFS(INDIRECT($F$1&amp;$F396&amp;":"&amp;$F396),INDIRECT($F$1&amp;dbP!$D$2&amp;":"&amp;dbP!$D$2),"&gt;="&amp;AU$6,INDIRECT($F$1&amp;dbP!$D$2&amp;":"&amp;dbP!$D$2),"&lt;="&amp;AU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V396" s="1">
        <f ca="1">SUMIFS(INDIRECT($F$1&amp;$F396&amp;":"&amp;$F396),INDIRECT($F$1&amp;dbP!$D$2&amp;":"&amp;dbP!$D$2),"&gt;="&amp;AV$6,INDIRECT($F$1&amp;dbP!$D$2&amp;":"&amp;dbP!$D$2),"&lt;="&amp;AV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W396" s="1">
        <f ca="1">SUMIFS(INDIRECT($F$1&amp;$F396&amp;":"&amp;$F396),INDIRECT($F$1&amp;dbP!$D$2&amp;":"&amp;dbP!$D$2),"&gt;="&amp;AW$6,INDIRECT($F$1&amp;dbP!$D$2&amp;":"&amp;dbP!$D$2),"&lt;="&amp;AW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X396" s="1">
        <f ca="1">SUMIFS(INDIRECT($F$1&amp;$F396&amp;":"&amp;$F396),INDIRECT($F$1&amp;dbP!$D$2&amp;":"&amp;dbP!$D$2),"&gt;="&amp;AX$6,INDIRECT($F$1&amp;dbP!$D$2&amp;":"&amp;dbP!$D$2),"&lt;="&amp;AX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Y396" s="1">
        <f ca="1">SUMIFS(INDIRECT($F$1&amp;$F396&amp;":"&amp;$F396),INDIRECT($F$1&amp;dbP!$D$2&amp;":"&amp;dbP!$D$2),"&gt;="&amp;AY$6,INDIRECT($F$1&amp;dbP!$D$2&amp;":"&amp;dbP!$D$2),"&lt;="&amp;AY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Z396" s="1">
        <f ca="1">SUMIFS(INDIRECT($F$1&amp;$F396&amp;":"&amp;$F396),INDIRECT($F$1&amp;dbP!$D$2&amp;":"&amp;dbP!$D$2),"&gt;="&amp;AZ$6,INDIRECT($F$1&amp;dbP!$D$2&amp;":"&amp;dbP!$D$2),"&lt;="&amp;AZ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A396" s="1">
        <f ca="1">SUMIFS(INDIRECT($F$1&amp;$F396&amp;":"&amp;$F396),INDIRECT($F$1&amp;dbP!$D$2&amp;":"&amp;dbP!$D$2),"&gt;="&amp;BA$6,INDIRECT($F$1&amp;dbP!$D$2&amp;":"&amp;dbP!$D$2),"&lt;="&amp;BA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B396" s="1">
        <f ca="1">SUMIFS(INDIRECT($F$1&amp;$F396&amp;":"&amp;$F396),INDIRECT($F$1&amp;dbP!$D$2&amp;":"&amp;dbP!$D$2),"&gt;="&amp;BB$6,INDIRECT($F$1&amp;dbP!$D$2&amp;":"&amp;dbP!$D$2),"&lt;="&amp;BB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C396" s="1">
        <f ca="1">SUMIFS(INDIRECT($F$1&amp;$F396&amp;":"&amp;$F396),INDIRECT($F$1&amp;dbP!$D$2&amp;":"&amp;dbP!$D$2),"&gt;="&amp;BC$6,INDIRECT($F$1&amp;dbP!$D$2&amp;":"&amp;dbP!$D$2),"&lt;="&amp;BC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D396" s="1">
        <f ca="1">SUMIFS(INDIRECT($F$1&amp;$F396&amp;":"&amp;$F396),INDIRECT($F$1&amp;dbP!$D$2&amp;":"&amp;dbP!$D$2),"&gt;="&amp;BD$6,INDIRECT($F$1&amp;dbP!$D$2&amp;":"&amp;dbP!$D$2),"&lt;="&amp;BD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E396" s="1">
        <f ca="1">SUMIFS(INDIRECT($F$1&amp;$F396&amp;":"&amp;$F396),INDIRECT($F$1&amp;dbP!$D$2&amp;":"&amp;dbP!$D$2),"&gt;="&amp;BE$6,INDIRECT($F$1&amp;dbP!$D$2&amp;":"&amp;dbP!$D$2),"&lt;="&amp;BE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</row>
    <row r="397" spans="2:57" x14ac:dyDescent="0.3">
      <c r="B397" s="1">
        <f>MAX(B$218:B396)+1</f>
        <v>180</v>
      </c>
      <c r="D397" s="1" t="str">
        <f ca="1">INDIRECT($B$1&amp;Items!T$2&amp;$B397)</f>
        <v>CF(-)</v>
      </c>
      <c r="F397" s="1" t="str">
        <f ca="1">INDIRECT($B$1&amp;Items!P$2&amp;$B397)</f>
        <v>AA</v>
      </c>
      <c r="H397" s="13" t="str">
        <f ca="1">INDIRECT($B$1&amp;Items!M$2&amp;$B397)</f>
        <v>Оплата капзатрат</v>
      </c>
      <c r="I397" s="13" t="str">
        <f ca="1">IF(INDIRECT($B$1&amp;Items!N$2&amp;$B397)="",H397,INDIRECT($B$1&amp;Items!N$2&amp;$B397))</f>
        <v>Основные средства - тип - 3</v>
      </c>
      <c r="J397" s="1" t="str">
        <f ca="1">IF(INDIRECT($B$1&amp;Items!O$2&amp;$B397)="",IF(H397&lt;&gt;I397,"  "&amp;I397,I397),"    "&amp;INDIRECT($B$1&amp;Items!O$2&amp;$B397))</f>
        <v xml:space="preserve">    Капзатраты - тип - 3 - 9</v>
      </c>
      <c r="S397" s="1">
        <f ca="1">SUM($U397:INDIRECT(ADDRESS(ROW(),SUMIFS($1:$1,$5:$5,MAX($5:$5)))))</f>
        <v>316247.93156575423</v>
      </c>
      <c r="V397" s="1">
        <f ca="1">SUMIFS(INDIRECT($F$1&amp;$F397&amp;":"&amp;$F397),INDIRECT($F$1&amp;dbP!$D$2&amp;":"&amp;dbP!$D$2),"&gt;="&amp;V$6,INDIRECT($F$1&amp;dbP!$D$2&amp;":"&amp;dbP!$D$2),"&lt;="&amp;V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W397" s="1">
        <f ca="1">SUMIFS(INDIRECT($F$1&amp;$F397&amp;":"&amp;$F397),INDIRECT($F$1&amp;dbP!$D$2&amp;":"&amp;dbP!$D$2),"&gt;="&amp;W$6,INDIRECT($F$1&amp;dbP!$D$2&amp;":"&amp;dbP!$D$2),"&lt;="&amp;W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316247.93156575423</v>
      </c>
      <c r="X397" s="1">
        <f ca="1">SUMIFS(INDIRECT($F$1&amp;$F397&amp;":"&amp;$F397),INDIRECT($F$1&amp;dbP!$D$2&amp;":"&amp;dbP!$D$2),"&gt;="&amp;X$6,INDIRECT($F$1&amp;dbP!$D$2&amp;":"&amp;dbP!$D$2),"&lt;="&amp;X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Y397" s="1">
        <f ca="1">SUMIFS(INDIRECT($F$1&amp;$F397&amp;":"&amp;$F397),INDIRECT($F$1&amp;dbP!$D$2&amp;":"&amp;dbP!$D$2),"&gt;="&amp;Y$6,INDIRECT($F$1&amp;dbP!$D$2&amp;":"&amp;dbP!$D$2),"&lt;="&amp;Y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Z397" s="1">
        <f ca="1">SUMIFS(INDIRECT($F$1&amp;$F397&amp;":"&amp;$F397),INDIRECT($F$1&amp;dbP!$D$2&amp;":"&amp;dbP!$D$2),"&gt;="&amp;Z$6,INDIRECT($F$1&amp;dbP!$D$2&amp;":"&amp;dbP!$D$2),"&lt;="&amp;Z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A397" s="1">
        <f ca="1">SUMIFS(INDIRECT($F$1&amp;$F397&amp;":"&amp;$F397),INDIRECT($F$1&amp;dbP!$D$2&amp;":"&amp;dbP!$D$2),"&gt;="&amp;AA$6,INDIRECT($F$1&amp;dbP!$D$2&amp;":"&amp;dbP!$D$2),"&lt;="&amp;AA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B397" s="1">
        <f ca="1">SUMIFS(INDIRECT($F$1&amp;$F397&amp;":"&amp;$F397),INDIRECT($F$1&amp;dbP!$D$2&amp;":"&amp;dbP!$D$2),"&gt;="&amp;AB$6,INDIRECT($F$1&amp;dbP!$D$2&amp;":"&amp;dbP!$D$2),"&lt;="&amp;AB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C397" s="1">
        <f ca="1">SUMIFS(INDIRECT($F$1&amp;$F397&amp;":"&amp;$F397),INDIRECT($F$1&amp;dbP!$D$2&amp;":"&amp;dbP!$D$2),"&gt;="&amp;AC$6,INDIRECT($F$1&amp;dbP!$D$2&amp;":"&amp;dbP!$D$2),"&lt;="&amp;AC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D397" s="1">
        <f ca="1">SUMIFS(INDIRECT($F$1&amp;$F397&amp;":"&amp;$F397),INDIRECT($F$1&amp;dbP!$D$2&amp;":"&amp;dbP!$D$2),"&gt;="&amp;AD$6,INDIRECT($F$1&amp;dbP!$D$2&amp;":"&amp;dbP!$D$2),"&lt;="&amp;AD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E397" s="1">
        <f ca="1">SUMIFS(INDIRECT($F$1&amp;$F397&amp;":"&amp;$F397),INDIRECT($F$1&amp;dbP!$D$2&amp;":"&amp;dbP!$D$2),"&gt;="&amp;AE$6,INDIRECT($F$1&amp;dbP!$D$2&amp;":"&amp;dbP!$D$2),"&lt;="&amp;AE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F397" s="1">
        <f ca="1">SUMIFS(INDIRECT($F$1&amp;$F397&amp;":"&amp;$F397),INDIRECT($F$1&amp;dbP!$D$2&amp;":"&amp;dbP!$D$2),"&gt;="&amp;AF$6,INDIRECT($F$1&amp;dbP!$D$2&amp;":"&amp;dbP!$D$2),"&lt;="&amp;AF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G397" s="1">
        <f ca="1">SUMIFS(INDIRECT($F$1&amp;$F397&amp;":"&amp;$F397),INDIRECT($F$1&amp;dbP!$D$2&amp;":"&amp;dbP!$D$2),"&gt;="&amp;AG$6,INDIRECT($F$1&amp;dbP!$D$2&amp;":"&amp;dbP!$D$2),"&lt;="&amp;AG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H397" s="1">
        <f ca="1">SUMIFS(INDIRECT($F$1&amp;$F397&amp;":"&amp;$F397),INDIRECT($F$1&amp;dbP!$D$2&amp;":"&amp;dbP!$D$2),"&gt;="&amp;AH$6,INDIRECT($F$1&amp;dbP!$D$2&amp;":"&amp;dbP!$D$2),"&lt;="&amp;AH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I397" s="1">
        <f ca="1">SUMIFS(INDIRECT($F$1&amp;$F397&amp;":"&amp;$F397),INDIRECT($F$1&amp;dbP!$D$2&amp;":"&amp;dbP!$D$2),"&gt;="&amp;AI$6,INDIRECT($F$1&amp;dbP!$D$2&amp;":"&amp;dbP!$D$2),"&lt;="&amp;AI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J397" s="1">
        <f ca="1">SUMIFS(INDIRECT($F$1&amp;$F397&amp;":"&amp;$F397),INDIRECT($F$1&amp;dbP!$D$2&amp;":"&amp;dbP!$D$2),"&gt;="&amp;AJ$6,INDIRECT($F$1&amp;dbP!$D$2&amp;":"&amp;dbP!$D$2),"&lt;="&amp;AJ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K397" s="1">
        <f ca="1">SUMIFS(INDIRECT($F$1&amp;$F397&amp;":"&amp;$F397),INDIRECT($F$1&amp;dbP!$D$2&amp;":"&amp;dbP!$D$2),"&gt;="&amp;AK$6,INDIRECT($F$1&amp;dbP!$D$2&amp;":"&amp;dbP!$D$2),"&lt;="&amp;AK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L397" s="1">
        <f ca="1">SUMIFS(INDIRECT($F$1&amp;$F397&amp;":"&amp;$F397),INDIRECT($F$1&amp;dbP!$D$2&amp;":"&amp;dbP!$D$2),"&gt;="&amp;AL$6,INDIRECT($F$1&amp;dbP!$D$2&amp;":"&amp;dbP!$D$2),"&lt;="&amp;AL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M397" s="1">
        <f ca="1">SUMIFS(INDIRECT($F$1&amp;$F397&amp;":"&amp;$F397),INDIRECT($F$1&amp;dbP!$D$2&amp;":"&amp;dbP!$D$2),"&gt;="&amp;AM$6,INDIRECT($F$1&amp;dbP!$D$2&amp;":"&amp;dbP!$D$2),"&lt;="&amp;AM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N397" s="1">
        <f ca="1">SUMIFS(INDIRECT($F$1&amp;$F397&amp;":"&amp;$F397),INDIRECT($F$1&amp;dbP!$D$2&amp;":"&amp;dbP!$D$2),"&gt;="&amp;AN$6,INDIRECT($F$1&amp;dbP!$D$2&amp;":"&amp;dbP!$D$2),"&lt;="&amp;AN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O397" s="1">
        <f ca="1">SUMIFS(INDIRECT($F$1&amp;$F397&amp;":"&amp;$F397),INDIRECT($F$1&amp;dbP!$D$2&amp;":"&amp;dbP!$D$2),"&gt;="&amp;AO$6,INDIRECT($F$1&amp;dbP!$D$2&amp;":"&amp;dbP!$D$2),"&lt;="&amp;AO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P397" s="1">
        <f ca="1">SUMIFS(INDIRECT($F$1&amp;$F397&amp;":"&amp;$F397),INDIRECT($F$1&amp;dbP!$D$2&amp;":"&amp;dbP!$D$2),"&gt;="&amp;AP$6,INDIRECT($F$1&amp;dbP!$D$2&amp;":"&amp;dbP!$D$2),"&lt;="&amp;AP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Q397" s="1">
        <f ca="1">SUMIFS(INDIRECT($F$1&amp;$F397&amp;":"&amp;$F397),INDIRECT($F$1&amp;dbP!$D$2&amp;":"&amp;dbP!$D$2),"&gt;="&amp;AQ$6,INDIRECT($F$1&amp;dbP!$D$2&amp;":"&amp;dbP!$D$2),"&lt;="&amp;AQ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R397" s="1">
        <f ca="1">SUMIFS(INDIRECT($F$1&amp;$F397&amp;":"&amp;$F397),INDIRECT($F$1&amp;dbP!$D$2&amp;":"&amp;dbP!$D$2),"&gt;="&amp;AR$6,INDIRECT($F$1&amp;dbP!$D$2&amp;":"&amp;dbP!$D$2),"&lt;="&amp;AR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S397" s="1">
        <f ca="1">SUMIFS(INDIRECT($F$1&amp;$F397&amp;":"&amp;$F397),INDIRECT($F$1&amp;dbP!$D$2&amp;":"&amp;dbP!$D$2),"&gt;="&amp;AS$6,INDIRECT($F$1&amp;dbP!$D$2&amp;":"&amp;dbP!$D$2),"&lt;="&amp;AS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T397" s="1">
        <f ca="1">SUMIFS(INDIRECT($F$1&amp;$F397&amp;":"&amp;$F397),INDIRECT($F$1&amp;dbP!$D$2&amp;":"&amp;dbP!$D$2),"&gt;="&amp;AT$6,INDIRECT($F$1&amp;dbP!$D$2&amp;":"&amp;dbP!$D$2),"&lt;="&amp;AT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U397" s="1">
        <f ca="1">SUMIFS(INDIRECT($F$1&amp;$F397&amp;":"&amp;$F397),INDIRECT($F$1&amp;dbP!$D$2&amp;":"&amp;dbP!$D$2),"&gt;="&amp;AU$6,INDIRECT($F$1&amp;dbP!$D$2&amp;":"&amp;dbP!$D$2),"&lt;="&amp;AU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V397" s="1">
        <f ca="1">SUMIFS(INDIRECT($F$1&amp;$F397&amp;":"&amp;$F397),INDIRECT($F$1&amp;dbP!$D$2&amp;":"&amp;dbP!$D$2),"&gt;="&amp;AV$6,INDIRECT($F$1&amp;dbP!$D$2&amp;":"&amp;dbP!$D$2),"&lt;="&amp;AV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W397" s="1">
        <f ca="1">SUMIFS(INDIRECT($F$1&amp;$F397&amp;":"&amp;$F397),INDIRECT($F$1&amp;dbP!$D$2&amp;":"&amp;dbP!$D$2),"&gt;="&amp;AW$6,INDIRECT($F$1&amp;dbP!$D$2&amp;":"&amp;dbP!$D$2),"&lt;="&amp;AW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X397" s="1">
        <f ca="1">SUMIFS(INDIRECT($F$1&amp;$F397&amp;":"&amp;$F397),INDIRECT($F$1&amp;dbP!$D$2&amp;":"&amp;dbP!$D$2),"&gt;="&amp;AX$6,INDIRECT($F$1&amp;dbP!$D$2&amp;":"&amp;dbP!$D$2),"&lt;="&amp;AX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Y397" s="1">
        <f ca="1">SUMIFS(INDIRECT($F$1&amp;$F397&amp;":"&amp;$F397),INDIRECT($F$1&amp;dbP!$D$2&amp;":"&amp;dbP!$D$2),"&gt;="&amp;AY$6,INDIRECT($F$1&amp;dbP!$D$2&amp;":"&amp;dbP!$D$2),"&lt;="&amp;AY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Z397" s="1">
        <f ca="1">SUMIFS(INDIRECT($F$1&amp;$F397&amp;":"&amp;$F397),INDIRECT($F$1&amp;dbP!$D$2&amp;":"&amp;dbP!$D$2),"&gt;="&amp;AZ$6,INDIRECT($F$1&amp;dbP!$D$2&amp;":"&amp;dbP!$D$2),"&lt;="&amp;AZ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A397" s="1">
        <f ca="1">SUMIFS(INDIRECT($F$1&amp;$F397&amp;":"&amp;$F397),INDIRECT($F$1&amp;dbP!$D$2&amp;":"&amp;dbP!$D$2),"&gt;="&amp;BA$6,INDIRECT($F$1&amp;dbP!$D$2&amp;":"&amp;dbP!$D$2),"&lt;="&amp;BA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B397" s="1">
        <f ca="1">SUMIFS(INDIRECT($F$1&amp;$F397&amp;":"&amp;$F397),INDIRECT($F$1&amp;dbP!$D$2&amp;":"&amp;dbP!$D$2),"&gt;="&amp;BB$6,INDIRECT($F$1&amp;dbP!$D$2&amp;":"&amp;dbP!$D$2),"&lt;="&amp;BB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C397" s="1">
        <f ca="1">SUMIFS(INDIRECT($F$1&amp;$F397&amp;":"&amp;$F397),INDIRECT($F$1&amp;dbP!$D$2&amp;":"&amp;dbP!$D$2),"&gt;="&amp;BC$6,INDIRECT($F$1&amp;dbP!$D$2&amp;":"&amp;dbP!$D$2),"&lt;="&amp;BC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D397" s="1">
        <f ca="1">SUMIFS(INDIRECT($F$1&amp;$F397&amp;":"&amp;$F397),INDIRECT($F$1&amp;dbP!$D$2&amp;":"&amp;dbP!$D$2),"&gt;="&amp;BD$6,INDIRECT($F$1&amp;dbP!$D$2&amp;":"&amp;dbP!$D$2),"&lt;="&amp;BD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E397" s="1">
        <f ca="1">SUMIFS(INDIRECT($F$1&amp;$F397&amp;":"&amp;$F397),INDIRECT($F$1&amp;dbP!$D$2&amp;":"&amp;dbP!$D$2),"&gt;="&amp;BE$6,INDIRECT($F$1&amp;dbP!$D$2&amp;":"&amp;dbP!$D$2),"&lt;="&amp;BE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</row>
    <row r="398" spans="2:57" x14ac:dyDescent="0.3">
      <c r="B398" s="1">
        <f>MAX(B$218:B397)+1</f>
        <v>181</v>
      </c>
      <c r="D398" s="1" t="str">
        <f ca="1">INDIRECT($B$1&amp;Items!T$2&amp;$B398)</f>
        <v>CF(-)</v>
      </c>
      <c r="F398" s="1" t="str">
        <f ca="1">INDIRECT($B$1&amp;Items!P$2&amp;$B398)</f>
        <v>AA</v>
      </c>
      <c r="H398" s="13" t="str">
        <f ca="1">INDIRECT($B$1&amp;Items!M$2&amp;$B398)</f>
        <v>Оплата капзатрат</v>
      </c>
      <c r="I398" s="13" t="str">
        <f ca="1">IF(INDIRECT($B$1&amp;Items!N$2&amp;$B398)="",H398,INDIRECT($B$1&amp;Items!N$2&amp;$B398))</f>
        <v>Основные средства - тип - 3</v>
      </c>
      <c r="J398" s="1" t="str">
        <f ca="1">IF(INDIRECT($B$1&amp;Items!O$2&amp;$B398)="",IF(H398&lt;&gt;I398,"  "&amp;I398,I398),"    "&amp;INDIRECT($B$1&amp;Items!O$2&amp;$B398))</f>
        <v xml:space="preserve">    Капзатраты - тип - 3 - 10</v>
      </c>
      <c r="S398" s="1">
        <f ca="1">SUM($U398:INDIRECT(ADDRESS(ROW(),SUMIFS($1:$1,$5:$5,MAX($5:$5)))))</f>
        <v>2757668.4951782227</v>
      </c>
      <c r="V398" s="1">
        <f ca="1">SUMIFS(INDIRECT($F$1&amp;$F398&amp;":"&amp;$F398),INDIRECT($F$1&amp;dbP!$D$2&amp;":"&amp;dbP!$D$2),"&gt;="&amp;V$6,INDIRECT($F$1&amp;dbP!$D$2&amp;":"&amp;dbP!$D$2),"&lt;="&amp;V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W398" s="1">
        <f ca="1">SUMIFS(INDIRECT($F$1&amp;$F398&amp;":"&amp;$F398),INDIRECT($F$1&amp;dbP!$D$2&amp;":"&amp;dbP!$D$2),"&gt;="&amp;W$6,INDIRECT($F$1&amp;dbP!$D$2&amp;":"&amp;dbP!$D$2),"&lt;="&amp;W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X398" s="1">
        <f ca="1">SUMIFS(INDIRECT($F$1&amp;$F398&amp;":"&amp;$F398),INDIRECT($F$1&amp;dbP!$D$2&amp;":"&amp;dbP!$D$2),"&gt;="&amp;X$6,INDIRECT($F$1&amp;dbP!$D$2&amp;":"&amp;dbP!$D$2),"&lt;="&amp;X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2757668.4951782227</v>
      </c>
      <c r="Y398" s="1">
        <f ca="1">SUMIFS(INDIRECT($F$1&amp;$F398&amp;":"&amp;$F398),INDIRECT($F$1&amp;dbP!$D$2&amp;":"&amp;dbP!$D$2),"&gt;="&amp;Y$6,INDIRECT($F$1&amp;dbP!$D$2&amp;":"&amp;dbP!$D$2),"&lt;="&amp;Y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Z398" s="1">
        <f ca="1">SUMIFS(INDIRECT($F$1&amp;$F398&amp;":"&amp;$F398),INDIRECT($F$1&amp;dbP!$D$2&amp;":"&amp;dbP!$D$2),"&gt;="&amp;Z$6,INDIRECT($F$1&amp;dbP!$D$2&amp;":"&amp;dbP!$D$2),"&lt;="&amp;Z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A398" s="1">
        <f ca="1">SUMIFS(INDIRECT($F$1&amp;$F398&amp;":"&amp;$F398),INDIRECT($F$1&amp;dbP!$D$2&amp;":"&amp;dbP!$D$2),"&gt;="&amp;AA$6,INDIRECT($F$1&amp;dbP!$D$2&amp;":"&amp;dbP!$D$2),"&lt;="&amp;AA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B398" s="1">
        <f ca="1">SUMIFS(INDIRECT($F$1&amp;$F398&amp;":"&amp;$F398),INDIRECT($F$1&amp;dbP!$D$2&amp;":"&amp;dbP!$D$2),"&gt;="&amp;AB$6,INDIRECT($F$1&amp;dbP!$D$2&amp;":"&amp;dbP!$D$2),"&lt;="&amp;AB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C398" s="1">
        <f ca="1">SUMIFS(INDIRECT($F$1&amp;$F398&amp;":"&amp;$F398),INDIRECT($F$1&amp;dbP!$D$2&amp;":"&amp;dbP!$D$2),"&gt;="&amp;AC$6,INDIRECT($F$1&amp;dbP!$D$2&amp;":"&amp;dbP!$D$2),"&lt;="&amp;AC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D398" s="1">
        <f ca="1">SUMIFS(INDIRECT($F$1&amp;$F398&amp;":"&amp;$F398),INDIRECT($F$1&amp;dbP!$D$2&amp;":"&amp;dbP!$D$2),"&gt;="&amp;AD$6,INDIRECT($F$1&amp;dbP!$D$2&amp;":"&amp;dbP!$D$2),"&lt;="&amp;AD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E398" s="1">
        <f ca="1">SUMIFS(INDIRECT($F$1&amp;$F398&amp;":"&amp;$F398),INDIRECT($F$1&amp;dbP!$D$2&amp;":"&amp;dbP!$D$2),"&gt;="&amp;AE$6,INDIRECT($F$1&amp;dbP!$D$2&amp;":"&amp;dbP!$D$2),"&lt;="&amp;AE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F398" s="1">
        <f ca="1">SUMIFS(INDIRECT($F$1&amp;$F398&amp;":"&amp;$F398),INDIRECT($F$1&amp;dbP!$D$2&amp;":"&amp;dbP!$D$2),"&gt;="&amp;AF$6,INDIRECT($F$1&amp;dbP!$D$2&amp;":"&amp;dbP!$D$2),"&lt;="&amp;AF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G398" s="1">
        <f ca="1">SUMIFS(INDIRECT($F$1&amp;$F398&amp;":"&amp;$F398),INDIRECT($F$1&amp;dbP!$D$2&amp;":"&amp;dbP!$D$2),"&gt;="&amp;AG$6,INDIRECT($F$1&amp;dbP!$D$2&amp;":"&amp;dbP!$D$2),"&lt;="&amp;AG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H398" s="1">
        <f ca="1">SUMIFS(INDIRECT($F$1&amp;$F398&amp;":"&amp;$F398),INDIRECT($F$1&amp;dbP!$D$2&amp;":"&amp;dbP!$D$2),"&gt;="&amp;AH$6,INDIRECT($F$1&amp;dbP!$D$2&amp;":"&amp;dbP!$D$2),"&lt;="&amp;AH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I398" s="1">
        <f ca="1">SUMIFS(INDIRECT($F$1&amp;$F398&amp;":"&amp;$F398),INDIRECT($F$1&amp;dbP!$D$2&amp;":"&amp;dbP!$D$2),"&gt;="&amp;AI$6,INDIRECT($F$1&amp;dbP!$D$2&amp;":"&amp;dbP!$D$2),"&lt;="&amp;AI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J398" s="1">
        <f ca="1">SUMIFS(INDIRECT($F$1&amp;$F398&amp;":"&amp;$F398),INDIRECT($F$1&amp;dbP!$D$2&amp;":"&amp;dbP!$D$2),"&gt;="&amp;AJ$6,INDIRECT($F$1&amp;dbP!$D$2&amp;":"&amp;dbP!$D$2),"&lt;="&amp;AJ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K398" s="1">
        <f ca="1">SUMIFS(INDIRECT($F$1&amp;$F398&amp;":"&amp;$F398),INDIRECT($F$1&amp;dbP!$D$2&amp;":"&amp;dbP!$D$2),"&gt;="&amp;AK$6,INDIRECT($F$1&amp;dbP!$D$2&amp;":"&amp;dbP!$D$2),"&lt;="&amp;AK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L398" s="1">
        <f ca="1">SUMIFS(INDIRECT($F$1&amp;$F398&amp;":"&amp;$F398),INDIRECT($F$1&amp;dbP!$D$2&amp;":"&amp;dbP!$D$2),"&gt;="&amp;AL$6,INDIRECT($F$1&amp;dbP!$D$2&amp;":"&amp;dbP!$D$2),"&lt;="&amp;AL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M398" s="1">
        <f ca="1">SUMIFS(INDIRECT($F$1&amp;$F398&amp;":"&amp;$F398),INDIRECT($F$1&amp;dbP!$D$2&amp;":"&amp;dbP!$D$2),"&gt;="&amp;AM$6,INDIRECT($F$1&amp;dbP!$D$2&amp;":"&amp;dbP!$D$2),"&lt;="&amp;AM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N398" s="1">
        <f ca="1">SUMIFS(INDIRECT($F$1&amp;$F398&amp;":"&amp;$F398),INDIRECT($F$1&amp;dbP!$D$2&amp;":"&amp;dbP!$D$2),"&gt;="&amp;AN$6,INDIRECT($F$1&amp;dbP!$D$2&amp;":"&amp;dbP!$D$2),"&lt;="&amp;AN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O398" s="1">
        <f ca="1">SUMIFS(INDIRECT($F$1&amp;$F398&amp;":"&amp;$F398),INDIRECT($F$1&amp;dbP!$D$2&amp;":"&amp;dbP!$D$2),"&gt;="&amp;AO$6,INDIRECT($F$1&amp;dbP!$D$2&amp;":"&amp;dbP!$D$2),"&lt;="&amp;AO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P398" s="1">
        <f ca="1">SUMIFS(INDIRECT($F$1&amp;$F398&amp;":"&amp;$F398),INDIRECT($F$1&amp;dbP!$D$2&amp;":"&amp;dbP!$D$2),"&gt;="&amp;AP$6,INDIRECT($F$1&amp;dbP!$D$2&amp;":"&amp;dbP!$D$2),"&lt;="&amp;AP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Q398" s="1">
        <f ca="1">SUMIFS(INDIRECT($F$1&amp;$F398&amp;":"&amp;$F398),INDIRECT($F$1&amp;dbP!$D$2&amp;":"&amp;dbP!$D$2),"&gt;="&amp;AQ$6,INDIRECT($F$1&amp;dbP!$D$2&amp;":"&amp;dbP!$D$2),"&lt;="&amp;AQ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R398" s="1">
        <f ca="1">SUMIFS(INDIRECT($F$1&amp;$F398&amp;":"&amp;$F398),INDIRECT($F$1&amp;dbP!$D$2&amp;":"&amp;dbP!$D$2),"&gt;="&amp;AR$6,INDIRECT($F$1&amp;dbP!$D$2&amp;":"&amp;dbP!$D$2),"&lt;="&amp;AR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S398" s="1">
        <f ca="1">SUMIFS(INDIRECT($F$1&amp;$F398&amp;":"&amp;$F398),INDIRECT($F$1&amp;dbP!$D$2&amp;":"&amp;dbP!$D$2),"&gt;="&amp;AS$6,INDIRECT($F$1&amp;dbP!$D$2&amp;":"&amp;dbP!$D$2),"&lt;="&amp;AS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T398" s="1">
        <f ca="1">SUMIFS(INDIRECT($F$1&amp;$F398&amp;":"&amp;$F398),INDIRECT($F$1&amp;dbP!$D$2&amp;":"&amp;dbP!$D$2),"&gt;="&amp;AT$6,INDIRECT($F$1&amp;dbP!$D$2&amp;":"&amp;dbP!$D$2),"&lt;="&amp;AT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U398" s="1">
        <f ca="1">SUMIFS(INDIRECT($F$1&amp;$F398&amp;":"&amp;$F398),INDIRECT($F$1&amp;dbP!$D$2&amp;":"&amp;dbP!$D$2),"&gt;="&amp;AU$6,INDIRECT($F$1&amp;dbP!$D$2&amp;":"&amp;dbP!$D$2),"&lt;="&amp;AU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V398" s="1">
        <f ca="1">SUMIFS(INDIRECT($F$1&amp;$F398&amp;":"&amp;$F398),INDIRECT($F$1&amp;dbP!$D$2&amp;":"&amp;dbP!$D$2),"&gt;="&amp;AV$6,INDIRECT($F$1&amp;dbP!$D$2&amp;":"&amp;dbP!$D$2),"&lt;="&amp;AV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W398" s="1">
        <f ca="1">SUMIFS(INDIRECT($F$1&amp;$F398&amp;":"&amp;$F398),INDIRECT($F$1&amp;dbP!$D$2&amp;":"&amp;dbP!$D$2),"&gt;="&amp;AW$6,INDIRECT($F$1&amp;dbP!$D$2&amp;":"&amp;dbP!$D$2),"&lt;="&amp;AW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X398" s="1">
        <f ca="1">SUMIFS(INDIRECT($F$1&amp;$F398&amp;":"&amp;$F398),INDIRECT($F$1&amp;dbP!$D$2&amp;":"&amp;dbP!$D$2),"&gt;="&amp;AX$6,INDIRECT($F$1&amp;dbP!$D$2&amp;":"&amp;dbP!$D$2),"&lt;="&amp;AX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Y398" s="1">
        <f ca="1">SUMIFS(INDIRECT($F$1&amp;$F398&amp;":"&amp;$F398),INDIRECT($F$1&amp;dbP!$D$2&amp;":"&amp;dbP!$D$2),"&gt;="&amp;AY$6,INDIRECT($F$1&amp;dbP!$D$2&amp;":"&amp;dbP!$D$2),"&lt;="&amp;AY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Z398" s="1">
        <f ca="1">SUMIFS(INDIRECT($F$1&amp;$F398&amp;":"&amp;$F398),INDIRECT($F$1&amp;dbP!$D$2&amp;":"&amp;dbP!$D$2),"&gt;="&amp;AZ$6,INDIRECT($F$1&amp;dbP!$D$2&amp;":"&amp;dbP!$D$2),"&lt;="&amp;AZ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A398" s="1">
        <f ca="1">SUMIFS(INDIRECT($F$1&amp;$F398&amp;":"&amp;$F398),INDIRECT($F$1&amp;dbP!$D$2&amp;":"&amp;dbP!$D$2),"&gt;="&amp;BA$6,INDIRECT($F$1&amp;dbP!$D$2&amp;":"&amp;dbP!$D$2),"&lt;="&amp;BA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B398" s="1">
        <f ca="1">SUMIFS(INDIRECT($F$1&amp;$F398&amp;":"&amp;$F398),INDIRECT($F$1&amp;dbP!$D$2&amp;":"&amp;dbP!$D$2),"&gt;="&amp;BB$6,INDIRECT($F$1&amp;dbP!$D$2&amp;":"&amp;dbP!$D$2),"&lt;="&amp;BB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C398" s="1">
        <f ca="1">SUMIFS(INDIRECT($F$1&amp;$F398&amp;":"&amp;$F398),INDIRECT($F$1&amp;dbP!$D$2&amp;":"&amp;dbP!$D$2),"&gt;="&amp;BC$6,INDIRECT($F$1&amp;dbP!$D$2&amp;":"&amp;dbP!$D$2),"&lt;="&amp;BC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D398" s="1">
        <f ca="1">SUMIFS(INDIRECT($F$1&amp;$F398&amp;":"&amp;$F398),INDIRECT($F$1&amp;dbP!$D$2&amp;":"&amp;dbP!$D$2),"&gt;="&amp;BD$6,INDIRECT($F$1&amp;dbP!$D$2&amp;":"&amp;dbP!$D$2),"&lt;="&amp;BD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E398" s="1">
        <f ca="1">SUMIFS(INDIRECT($F$1&amp;$F398&amp;":"&amp;$F398),INDIRECT($F$1&amp;dbP!$D$2&amp;":"&amp;dbP!$D$2),"&gt;="&amp;BE$6,INDIRECT($F$1&amp;dbP!$D$2&amp;":"&amp;dbP!$D$2),"&lt;="&amp;BE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</row>
    <row r="399" spans="2:57" x14ac:dyDescent="0.3">
      <c r="B399" s="1">
        <f>MAX(B$218:B398)+1</f>
        <v>182</v>
      </c>
      <c r="D399" s="1" t="str">
        <f ca="1">INDIRECT($B$1&amp;Items!T$2&amp;$B399)</f>
        <v>CF(-)</v>
      </c>
      <c r="F399" s="1" t="str">
        <f ca="1">INDIRECT($B$1&amp;Items!P$2&amp;$B399)</f>
        <v>AA</v>
      </c>
      <c r="H399" s="13" t="str">
        <f ca="1">INDIRECT($B$1&amp;Items!M$2&amp;$B399)</f>
        <v>Оплата капзатрат</v>
      </c>
      <c r="I399" s="13" t="str">
        <f ca="1">IF(INDIRECT($B$1&amp;Items!N$2&amp;$B399)="",H399,INDIRECT($B$1&amp;Items!N$2&amp;$B399))</f>
        <v>Основные средства - тип - 3</v>
      </c>
      <c r="J399" s="1" t="str">
        <f ca="1">IF(INDIRECT($B$1&amp;Items!O$2&amp;$B399)="",IF(H399&lt;&gt;I399,"  "&amp;I399,I399),"    "&amp;INDIRECT($B$1&amp;Items!O$2&amp;$B399))</f>
        <v xml:space="preserve">    Капзатраты - тип - 3 - 11</v>
      </c>
      <c r="S399" s="1">
        <f ca="1">SUM($U399:INDIRECT(ADDRESS(ROW(),SUMIFS($1:$1,$5:$5,MAX($5:$5)))))</f>
        <v>1927935.2553988437</v>
      </c>
      <c r="V399" s="1">
        <f ca="1">SUMIFS(INDIRECT($F$1&amp;$F399&amp;":"&amp;$F399),INDIRECT($F$1&amp;dbP!$D$2&amp;":"&amp;dbP!$D$2),"&gt;="&amp;V$6,INDIRECT($F$1&amp;dbP!$D$2&amp;":"&amp;dbP!$D$2),"&lt;="&amp;V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W399" s="1">
        <f ca="1">SUMIFS(INDIRECT($F$1&amp;$F399&amp;":"&amp;$F399),INDIRECT($F$1&amp;dbP!$D$2&amp;":"&amp;dbP!$D$2),"&gt;="&amp;W$6,INDIRECT($F$1&amp;dbP!$D$2&amp;":"&amp;dbP!$D$2),"&lt;="&amp;W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X399" s="1">
        <f ca="1">SUMIFS(INDIRECT($F$1&amp;$F399&amp;":"&amp;$F399),INDIRECT($F$1&amp;dbP!$D$2&amp;":"&amp;dbP!$D$2),"&gt;="&amp;X$6,INDIRECT($F$1&amp;dbP!$D$2&amp;":"&amp;dbP!$D$2),"&lt;="&amp;X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1927935.2553988437</v>
      </c>
      <c r="Y399" s="1">
        <f ca="1">SUMIFS(INDIRECT($F$1&amp;$F399&amp;":"&amp;$F399),INDIRECT($F$1&amp;dbP!$D$2&amp;":"&amp;dbP!$D$2),"&gt;="&amp;Y$6,INDIRECT($F$1&amp;dbP!$D$2&amp;":"&amp;dbP!$D$2),"&lt;="&amp;Y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Z399" s="1">
        <f ca="1">SUMIFS(INDIRECT($F$1&amp;$F399&amp;":"&amp;$F399),INDIRECT($F$1&amp;dbP!$D$2&amp;":"&amp;dbP!$D$2),"&gt;="&amp;Z$6,INDIRECT($F$1&amp;dbP!$D$2&amp;":"&amp;dbP!$D$2),"&lt;="&amp;Z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A399" s="1">
        <f ca="1">SUMIFS(INDIRECT($F$1&amp;$F399&amp;":"&amp;$F399),INDIRECT($F$1&amp;dbP!$D$2&amp;":"&amp;dbP!$D$2),"&gt;="&amp;AA$6,INDIRECT($F$1&amp;dbP!$D$2&amp;":"&amp;dbP!$D$2),"&lt;="&amp;AA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B399" s="1">
        <f ca="1">SUMIFS(INDIRECT($F$1&amp;$F399&amp;":"&amp;$F399),INDIRECT($F$1&amp;dbP!$D$2&amp;":"&amp;dbP!$D$2),"&gt;="&amp;AB$6,INDIRECT($F$1&amp;dbP!$D$2&amp;":"&amp;dbP!$D$2),"&lt;="&amp;AB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C399" s="1">
        <f ca="1">SUMIFS(INDIRECT($F$1&amp;$F399&amp;":"&amp;$F399),INDIRECT($F$1&amp;dbP!$D$2&amp;":"&amp;dbP!$D$2),"&gt;="&amp;AC$6,INDIRECT($F$1&amp;dbP!$D$2&amp;":"&amp;dbP!$D$2),"&lt;="&amp;AC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D399" s="1">
        <f ca="1">SUMIFS(INDIRECT($F$1&amp;$F399&amp;":"&amp;$F399),INDIRECT($F$1&amp;dbP!$D$2&amp;":"&amp;dbP!$D$2),"&gt;="&amp;AD$6,INDIRECT($F$1&amp;dbP!$D$2&amp;":"&amp;dbP!$D$2),"&lt;="&amp;AD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E399" s="1">
        <f ca="1">SUMIFS(INDIRECT($F$1&amp;$F399&amp;":"&amp;$F399),INDIRECT($F$1&amp;dbP!$D$2&amp;":"&amp;dbP!$D$2),"&gt;="&amp;AE$6,INDIRECT($F$1&amp;dbP!$D$2&amp;":"&amp;dbP!$D$2),"&lt;="&amp;AE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F399" s="1">
        <f ca="1">SUMIFS(INDIRECT($F$1&amp;$F399&amp;":"&amp;$F399),INDIRECT($F$1&amp;dbP!$D$2&amp;":"&amp;dbP!$D$2),"&gt;="&amp;AF$6,INDIRECT($F$1&amp;dbP!$D$2&amp;":"&amp;dbP!$D$2),"&lt;="&amp;AF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G399" s="1">
        <f ca="1">SUMIFS(INDIRECT($F$1&amp;$F399&amp;":"&amp;$F399),INDIRECT($F$1&amp;dbP!$D$2&amp;":"&amp;dbP!$D$2),"&gt;="&amp;AG$6,INDIRECT($F$1&amp;dbP!$D$2&amp;":"&amp;dbP!$D$2),"&lt;="&amp;AG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H399" s="1">
        <f ca="1">SUMIFS(INDIRECT($F$1&amp;$F399&amp;":"&amp;$F399),INDIRECT($F$1&amp;dbP!$D$2&amp;":"&amp;dbP!$D$2),"&gt;="&amp;AH$6,INDIRECT($F$1&amp;dbP!$D$2&amp;":"&amp;dbP!$D$2),"&lt;="&amp;AH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I399" s="1">
        <f ca="1">SUMIFS(INDIRECT($F$1&amp;$F399&amp;":"&amp;$F399),INDIRECT($F$1&amp;dbP!$D$2&amp;":"&amp;dbP!$D$2),"&gt;="&amp;AI$6,INDIRECT($F$1&amp;dbP!$D$2&amp;":"&amp;dbP!$D$2),"&lt;="&amp;AI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J399" s="1">
        <f ca="1">SUMIFS(INDIRECT($F$1&amp;$F399&amp;":"&amp;$F399),INDIRECT($F$1&amp;dbP!$D$2&amp;":"&amp;dbP!$D$2),"&gt;="&amp;AJ$6,INDIRECT($F$1&amp;dbP!$D$2&amp;":"&amp;dbP!$D$2),"&lt;="&amp;AJ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K399" s="1">
        <f ca="1">SUMIFS(INDIRECT($F$1&amp;$F399&amp;":"&amp;$F399),INDIRECT($F$1&amp;dbP!$D$2&amp;":"&amp;dbP!$D$2),"&gt;="&amp;AK$6,INDIRECT($F$1&amp;dbP!$D$2&amp;":"&amp;dbP!$D$2),"&lt;="&amp;AK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L399" s="1">
        <f ca="1">SUMIFS(INDIRECT($F$1&amp;$F399&amp;":"&amp;$F399),INDIRECT($F$1&amp;dbP!$D$2&amp;":"&amp;dbP!$D$2),"&gt;="&amp;AL$6,INDIRECT($F$1&amp;dbP!$D$2&amp;":"&amp;dbP!$D$2),"&lt;="&amp;AL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M399" s="1">
        <f ca="1">SUMIFS(INDIRECT($F$1&amp;$F399&amp;":"&amp;$F399),INDIRECT($F$1&amp;dbP!$D$2&amp;":"&amp;dbP!$D$2),"&gt;="&amp;AM$6,INDIRECT($F$1&amp;dbP!$D$2&amp;":"&amp;dbP!$D$2),"&lt;="&amp;AM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N399" s="1">
        <f ca="1">SUMIFS(INDIRECT($F$1&amp;$F399&amp;":"&amp;$F399),INDIRECT($F$1&amp;dbP!$D$2&amp;":"&amp;dbP!$D$2),"&gt;="&amp;AN$6,INDIRECT($F$1&amp;dbP!$D$2&amp;":"&amp;dbP!$D$2),"&lt;="&amp;AN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O399" s="1">
        <f ca="1">SUMIFS(INDIRECT($F$1&amp;$F399&amp;":"&amp;$F399),INDIRECT($F$1&amp;dbP!$D$2&amp;":"&amp;dbP!$D$2),"&gt;="&amp;AO$6,INDIRECT($F$1&amp;dbP!$D$2&amp;":"&amp;dbP!$D$2),"&lt;="&amp;AO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P399" s="1">
        <f ca="1">SUMIFS(INDIRECT($F$1&amp;$F399&amp;":"&amp;$F399),INDIRECT($F$1&amp;dbP!$D$2&amp;":"&amp;dbP!$D$2),"&gt;="&amp;AP$6,INDIRECT($F$1&amp;dbP!$D$2&amp;":"&amp;dbP!$D$2),"&lt;="&amp;AP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Q399" s="1">
        <f ca="1">SUMIFS(INDIRECT($F$1&amp;$F399&amp;":"&amp;$F399),INDIRECT($F$1&amp;dbP!$D$2&amp;":"&amp;dbP!$D$2),"&gt;="&amp;AQ$6,INDIRECT($F$1&amp;dbP!$D$2&amp;":"&amp;dbP!$D$2),"&lt;="&amp;AQ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R399" s="1">
        <f ca="1">SUMIFS(INDIRECT($F$1&amp;$F399&amp;":"&amp;$F399),INDIRECT($F$1&amp;dbP!$D$2&amp;":"&amp;dbP!$D$2),"&gt;="&amp;AR$6,INDIRECT($F$1&amp;dbP!$D$2&amp;":"&amp;dbP!$D$2),"&lt;="&amp;AR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S399" s="1">
        <f ca="1">SUMIFS(INDIRECT($F$1&amp;$F399&amp;":"&amp;$F399),INDIRECT($F$1&amp;dbP!$D$2&amp;":"&amp;dbP!$D$2),"&gt;="&amp;AS$6,INDIRECT($F$1&amp;dbP!$D$2&amp;":"&amp;dbP!$D$2),"&lt;="&amp;AS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T399" s="1">
        <f ca="1">SUMIFS(INDIRECT($F$1&amp;$F399&amp;":"&amp;$F399),INDIRECT($F$1&amp;dbP!$D$2&amp;":"&amp;dbP!$D$2),"&gt;="&amp;AT$6,INDIRECT($F$1&amp;dbP!$D$2&amp;":"&amp;dbP!$D$2),"&lt;="&amp;AT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U399" s="1">
        <f ca="1">SUMIFS(INDIRECT($F$1&amp;$F399&amp;":"&amp;$F399),INDIRECT($F$1&amp;dbP!$D$2&amp;":"&amp;dbP!$D$2),"&gt;="&amp;AU$6,INDIRECT($F$1&amp;dbP!$D$2&amp;":"&amp;dbP!$D$2),"&lt;="&amp;AU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V399" s="1">
        <f ca="1">SUMIFS(INDIRECT($F$1&amp;$F399&amp;":"&amp;$F399),INDIRECT($F$1&amp;dbP!$D$2&amp;":"&amp;dbP!$D$2),"&gt;="&amp;AV$6,INDIRECT($F$1&amp;dbP!$D$2&amp;":"&amp;dbP!$D$2),"&lt;="&amp;AV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W399" s="1">
        <f ca="1">SUMIFS(INDIRECT($F$1&amp;$F399&amp;":"&amp;$F399),INDIRECT($F$1&amp;dbP!$D$2&amp;":"&amp;dbP!$D$2),"&gt;="&amp;AW$6,INDIRECT($F$1&amp;dbP!$D$2&amp;":"&amp;dbP!$D$2),"&lt;="&amp;AW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X399" s="1">
        <f ca="1">SUMIFS(INDIRECT($F$1&amp;$F399&amp;":"&amp;$F399),INDIRECT($F$1&amp;dbP!$D$2&amp;":"&amp;dbP!$D$2),"&gt;="&amp;AX$6,INDIRECT($F$1&amp;dbP!$D$2&amp;":"&amp;dbP!$D$2),"&lt;="&amp;AX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Y399" s="1">
        <f ca="1">SUMIFS(INDIRECT($F$1&amp;$F399&amp;":"&amp;$F399),INDIRECT($F$1&amp;dbP!$D$2&amp;":"&amp;dbP!$D$2),"&gt;="&amp;AY$6,INDIRECT($F$1&amp;dbP!$D$2&amp;":"&amp;dbP!$D$2),"&lt;="&amp;AY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Z399" s="1">
        <f ca="1">SUMIFS(INDIRECT($F$1&amp;$F399&amp;":"&amp;$F399),INDIRECT($F$1&amp;dbP!$D$2&amp;":"&amp;dbP!$D$2),"&gt;="&amp;AZ$6,INDIRECT($F$1&amp;dbP!$D$2&amp;":"&amp;dbP!$D$2),"&lt;="&amp;AZ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A399" s="1">
        <f ca="1">SUMIFS(INDIRECT($F$1&amp;$F399&amp;":"&amp;$F399),INDIRECT($F$1&amp;dbP!$D$2&amp;":"&amp;dbP!$D$2),"&gt;="&amp;BA$6,INDIRECT($F$1&amp;dbP!$D$2&amp;":"&amp;dbP!$D$2),"&lt;="&amp;BA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B399" s="1">
        <f ca="1">SUMIFS(INDIRECT($F$1&amp;$F399&amp;":"&amp;$F399),INDIRECT($F$1&amp;dbP!$D$2&amp;":"&amp;dbP!$D$2),"&gt;="&amp;BB$6,INDIRECT($F$1&amp;dbP!$D$2&amp;":"&amp;dbP!$D$2),"&lt;="&amp;BB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C399" s="1">
        <f ca="1">SUMIFS(INDIRECT($F$1&amp;$F399&amp;":"&amp;$F399),INDIRECT($F$1&amp;dbP!$D$2&amp;":"&amp;dbP!$D$2),"&gt;="&amp;BC$6,INDIRECT($F$1&amp;dbP!$D$2&amp;":"&amp;dbP!$D$2),"&lt;="&amp;BC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D399" s="1">
        <f ca="1">SUMIFS(INDIRECT($F$1&amp;$F399&amp;":"&amp;$F399),INDIRECT($F$1&amp;dbP!$D$2&amp;":"&amp;dbP!$D$2),"&gt;="&amp;BD$6,INDIRECT($F$1&amp;dbP!$D$2&amp;":"&amp;dbP!$D$2),"&lt;="&amp;BD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E399" s="1">
        <f ca="1">SUMIFS(INDIRECT($F$1&amp;$F399&amp;":"&amp;$F399),INDIRECT($F$1&amp;dbP!$D$2&amp;":"&amp;dbP!$D$2),"&gt;="&amp;BE$6,INDIRECT($F$1&amp;dbP!$D$2&amp;":"&amp;dbP!$D$2),"&lt;="&amp;BE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</row>
    <row r="400" spans="2:57" x14ac:dyDescent="0.3">
      <c r="B400" s="1">
        <f>MAX(B$218:B399)+1</f>
        <v>183</v>
      </c>
      <c r="D400" s="1" t="str">
        <f ca="1">INDIRECT($B$1&amp;Items!T$2&amp;$B400)</f>
        <v>CF(-)</v>
      </c>
      <c r="F400" s="1" t="str">
        <f ca="1">INDIRECT($B$1&amp;Items!P$2&amp;$B400)</f>
        <v>AA</v>
      </c>
      <c r="H400" s="13" t="str">
        <f ca="1">INDIRECT($B$1&amp;Items!M$2&amp;$B400)</f>
        <v>Оплата капзатрат</v>
      </c>
      <c r="I400" s="13" t="str">
        <f ca="1">IF(INDIRECT($B$1&amp;Items!N$2&amp;$B400)="",H400,INDIRECT($B$1&amp;Items!N$2&amp;$B400))</f>
        <v>Основные средства - тип - 3</v>
      </c>
      <c r="J400" s="1" t="str">
        <f ca="1">IF(INDIRECT($B$1&amp;Items!O$2&amp;$B400)="",IF(H400&lt;&gt;I400,"  "&amp;I400,I400),"    "&amp;INDIRECT($B$1&amp;Items!O$2&amp;$B400))</f>
        <v xml:space="preserve">    Капзатраты - тип - 3 - 12</v>
      </c>
      <c r="S400" s="1">
        <f ca="1">SUM($U400:INDIRECT(ADDRESS(ROW(),SUMIFS($1:$1,$5:$5,MAX($5:$5)))))</f>
        <v>719741.17512000015</v>
      </c>
      <c r="V400" s="1">
        <f ca="1">SUMIFS(INDIRECT($F$1&amp;$F400&amp;":"&amp;$F400),INDIRECT($F$1&amp;dbP!$D$2&amp;":"&amp;dbP!$D$2),"&gt;="&amp;V$6,INDIRECT($F$1&amp;dbP!$D$2&amp;":"&amp;dbP!$D$2),"&lt;="&amp;V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W400" s="1">
        <f ca="1">SUMIFS(INDIRECT($F$1&amp;$F400&amp;":"&amp;$F400),INDIRECT($F$1&amp;dbP!$D$2&amp;":"&amp;dbP!$D$2),"&gt;="&amp;W$6,INDIRECT($F$1&amp;dbP!$D$2&amp;":"&amp;dbP!$D$2),"&lt;="&amp;W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X400" s="1">
        <f ca="1">SUMIFS(INDIRECT($F$1&amp;$F400&amp;":"&amp;$F400),INDIRECT($F$1&amp;dbP!$D$2&amp;":"&amp;dbP!$D$2),"&gt;="&amp;X$6,INDIRECT($F$1&amp;dbP!$D$2&amp;":"&amp;dbP!$D$2),"&lt;="&amp;X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719741.17512000015</v>
      </c>
      <c r="Y400" s="1">
        <f ca="1">SUMIFS(INDIRECT($F$1&amp;$F400&amp;":"&amp;$F400),INDIRECT($F$1&amp;dbP!$D$2&amp;":"&amp;dbP!$D$2),"&gt;="&amp;Y$6,INDIRECT($F$1&amp;dbP!$D$2&amp;":"&amp;dbP!$D$2),"&lt;="&amp;Y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Z400" s="1">
        <f ca="1">SUMIFS(INDIRECT($F$1&amp;$F400&amp;":"&amp;$F400),INDIRECT($F$1&amp;dbP!$D$2&amp;":"&amp;dbP!$D$2),"&gt;="&amp;Z$6,INDIRECT($F$1&amp;dbP!$D$2&amp;":"&amp;dbP!$D$2),"&lt;="&amp;Z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A400" s="1">
        <f ca="1">SUMIFS(INDIRECT($F$1&amp;$F400&amp;":"&amp;$F400),INDIRECT($F$1&amp;dbP!$D$2&amp;":"&amp;dbP!$D$2),"&gt;="&amp;AA$6,INDIRECT($F$1&amp;dbP!$D$2&amp;":"&amp;dbP!$D$2),"&lt;="&amp;AA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B400" s="1">
        <f ca="1">SUMIFS(INDIRECT($F$1&amp;$F400&amp;":"&amp;$F400),INDIRECT($F$1&amp;dbP!$D$2&amp;":"&amp;dbP!$D$2),"&gt;="&amp;AB$6,INDIRECT($F$1&amp;dbP!$D$2&amp;":"&amp;dbP!$D$2),"&lt;="&amp;AB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C400" s="1">
        <f ca="1">SUMIFS(INDIRECT($F$1&amp;$F400&amp;":"&amp;$F400),INDIRECT($F$1&amp;dbP!$D$2&amp;":"&amp;dbP!$D$2),"&gt;="&amp;AC$6,INDIRECT($F$1&amp;dbP!$D$2&amp;":"&amp;dbP!$D$2),"&lt;="&amp;AC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D400" s="1">
        <f ca="1">SUMIFS(INDIRECT($F$1&amp;$F400&amp;":"&amp;$F400),INDIRECT($F$1&amp;dbP!$D$2&amp;":"&amp;dbP!$D$2),"&gt;="&amp;AD$6,INDIRECT($F$1&amp;dbP!$D$2&amp;":"&amp;dbP!$D$2),"&lt;="&amp;AD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E400" s="1">
        <f ca="1">SUMIFS(INDIRECT($F$1&amp;$F400&amp;":"&amp;$F400),INDIRECT($F$1&amp;dbP!$D$2&amp;":"&amp;dbP!$D$2),"&gt;="&amp;AE$6,INDIRECT($F$1&amp;dbP!$D$2&amp;":"&amp;dbP!$D$2),"&lt;="&amp;AE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F400" s="1">
        <f ca="1">SUMIFS(INDIRECT($F$1&amp;$F400&amp;":"&amp;$F400),INDIRECT($F$1&amp;dbP!$D$2&amp;":"&amp;dbP!$D$2),"&gt;="&amp;AF$6,INDIRECT($F$1&amp;dbP!$D$2&amp;":"&amp;dbP!$D$2),"&lt;="&amp;AF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G400" s="1">
        <f ca="1">SUMIFS(INDIRECT($F$1&amp;$F400&amp;":"&amp;$F400),INDIRECT($F$1&amp;dbP!$D$2&amp;":"&amp;dbP!$D$2),"&gt;="&amp;AG$6,INDIRECT($F$1&amp;dbP!$D$2&amp;":"&amp;dbP!$D$2),"&lt;="&amp;AG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H400" s="1">
        <f ca="1">SUMIFS(INDIRECT($F$1&amp;$F400&amp;":"&amp;$F400),INDIRECT($F$1&amp;dbP!$D$2&amp;":"&amp;dbP!$D$2),"&gt;="&amp;AH$6,INDIRECT($F$1&amp;dbP!$D$2&amp;":"&amp;dbP!$D$2),"&lt;="&amp;AH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I400" s="1">
        <f ca="1">SUMIFS(INDIRECT($F$1&amp;$F400&amp;":"&amp;$F400),INDIRECT($F$1&amp;dbP!$D$2&amp;":"&amp;dbP!$D$2),"&gt;="&amp;AI$6,INDIRECT($F$1&amp;dbP!$D$2&amp;":"&amp;dbP!$D$2),"&lt;="&amp;AI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J400" s="1">
        <f ca="1">SUMIFS(INDIRECT($F$1&amp;$F400&amp;":"&amp;$F400),INDIRECT($F$1&amp;dbP!$D$2&amp;":"&amp;dbP!$D$2),"&gt;="&amp;AJ$6,INDIRECT($F$1&amp;dbP!$D$2&amp;":"&amp;dbP!$D$2),"&lt;="&amp;AJ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K400" s="1">
        <f ca="1">SUMIFS(INDIRECT($F$1&amp;$F400&amp;":"&amp;$F400),INDIRECT($F$1&amp;dbP!$D$2&amp;":"&amp;dbP!$D$2),"&gt;="&amp;AK$6,INDIRECT($F$1&amp;dbP!$D$2&amp;":"&amp;dbP!$D$2),"&lt;="&amp;AK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L400" s="1">
        <f ca="1">SUMIFS(INDIRECT($F$1&amp;$F400&amp;":"&amp;$F400),INDIRECT($F$1&amp;dbP!$D$2&amp;":"&amp;dbP!$D$2),"&gt;="&amp;AL$6,INDIRECT($F$1&amp;dbP!$D$2&amp;":"&amp;dbP!$D$2),"&lt;="&amp;AL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M400" s="1">
        <f ca="1">SUMIFS(INDIRECT($F$1&amp;$F400&amp;":"&amp;$F400),INDIRECT($F$1&amp;dbP!$D$2&amp;":"&amp;dbP!$D$2),"&gt;="&amp;AM$6,INDIRECT($F$1&amp;dbP!$D$2&amp;":"&amp;dbP!$D$2),"&lt;="&amp;AM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N400" s="1">
        <f ca="1">SUMIFS(INDIRECT($F$1&amp;$F400&amp;":"&amp;$F400),INDIRECT($F$1&amp;dbP!$D$2&amp;":"&amp;dbP!$D$2),"&gt;="&amp;AN$6,INDIRECT($F$1&amp;dbP!$D$2&amp;":"&amp;dbP!$D$2),"&lt;="&amp;AN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O400" s="1">
        <f ca="1">SUMIFS(INDIRECT($F$1&amp;$F400&amp;":"&amp;$F400),INDIRECT($F$1&amp;dbP!$D$2&amp;":"&amp;dbP!$D$2),"&gt;="&amp;AO$6,INDIRECT($F$1&amp;dbP!$D$2&amp;":"&amp;dbP!$D$2),"&lt;="&amp;AO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P400" s="1">
        <f ca="1">SUMIFS(INDIRECT($F$1&amp;$F400&amp;":"&amp;$F400),INDIRECT($F$1&amp;dbP!$D$2&amp;":"&amp;dbP!$D$2),"&gt;="&amp;AP$6,INDIRECT($F$1&amp;dbP!$D$2&amp;":"&amp;dbP!$D$2),"&lt;="&amp;AP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Q400" s="1">
        <f ca="1">SUMIFS(INDIRECT($F$1&amp;$F400&amp;":"&amp;$F400),INDIRECT($F$1&amp;dbP!$D$2&amp;":"&amp;dbP!$D$2),"&gt;="&amp;AQ$6,INDIRECT($F$1&amp;dbP!$D$2&amp;":"&amp;dbP!$D$2),"&lt;="&amp;AQ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R400" s="1">
        <f ca="1">SUMIFS(INDIRECT($F$1&amp;$F400&amp;":"&amp;$F400),INDIRECT($F$1&amp;dbP!$D$2&amp;":"&amp;dbP!$D$2),"&gt;="&amp;AR$6,INDIRECT($F$1&amp;dbP!$D$2&amp;":"&amp;dbP!$D$2),"&lt;="&amp;AR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S400" s="1">
        <f ca="1">SUMIFS(INDIRECT($F$1&amp;$F400&amp;":"&amp;$F400),INDIRECT($F$1&amp;dbP!$D$2&amp;":"&amp;dbP!$D$2),"&gt;="&amp;AS$6,INDIRECT($F$1&amp;dbP!$D$2&amp;":"&amp;dbP!$D$2),"&lt;="&amp;AS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T400" s="1">
        <f ca="1">SUMIFS(INDIRECT($F$1&amp;$F400&amp;":"&amp;$F400),INDIRECT($F$1&amp;dbP!$D$2&amp;":"&amp;dbP!$D$2),"&gt;="&amp;AT$6,INDIRECT($F$1&amp;dbP!$D$2&amp;":"&amp;dbP!$D$2),"&lt;="&amp;AT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U400" s="1">
        <f ca="1">SUMIFS(INDIRECT($F$1&amp;$F400&amp;":"&amp;$F400),INDIRECT($F$1&amp;dbP!$D$2&amp;":"&amp;dbP!$D$2),"&gt;="&amp;AU$6,INDIRECT($F$1&amp;dbP!$D$2&amp;":"&amp;dbP!$D$2),"&lt;="&amp;AU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V400" s="1">
        <f ca="1">SUMIFS(INDIRECT($F$1&amp;$F400&amp;":"&amp;$F400),INDIRECT($F$1&amp;dbP!$D$2&amp;":"&amp;dbP!$D$2),"&gt;="&amp;AV$6,INDIRECT($F$1&amp;dbP!$D$2&amp;":"&amp;dbP!$D$2),"&lt;="&amp;AV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W400" s="1">
        <f ca="1">SUMIFS(INDIRECT($F$1&amp;$F400&amp;":"&amp;$F400),INDIRECT($F$1&amp;dbP!$D$2&amp;":"&amp;dbP!$D$2),"&gt;="&amp;AW$6,INDIRECT($F$1&amp;dbP!$D$2&amp;":"&amp;dbP!$D$2),"&lt;="&amp;AW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X400" s="1">
        <f ca="1">SUMIFS(INDIRECT($F$1&amp;$F400&amp;":"&amp;$F400),INDIRECT($F$1&amp;dbP!$D$2&amp;":"&amp;dbP!$D$2),"&gt;="&amp;AX$6,INDIRECT($F$1&amp;dbP!$D$2&amp;":"&amp;dbP!$D$2),"&lt;="&amp;AX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Y400" s="1">
        <f ca="1">SUMIFS(INDIRECT($F$1&amp;$F400&amp;":"&amp;$F400),INDIRECT($F$1&amp;dbP!$D$2&amp;":"&amp;dbP!$D$2),"&gt;="&amp;AY$6,INDIRECT($F$1&amp;dbP!$D$2&amp;":"&amp;dbP!$D$2),"&lt;="&amp;AY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Z400" s="1">
        <f ca="1">SUMIFS(INDIRECT($F$1&amp;$F400&amp;":"&amp;$F400),INDIRECT($F$1&amp;dbP!$D$2&amp;":"&amp;dbP!$D$2),"&gt;="&amp;AZ$6,INDIRECT($F$1&amp;dbP!$D$2&amp;":"&amp;dbP!$D$2),"&lt;="&amp;AZ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A400" s="1">
        <f ca="1">SUMIFS(INDIRECT($F$1&amp;$F400&amp;":"&amp;$F400),INDIRECT($F$1&amp;dbP!$D$2&amp;":"&amp;dbP!$D$2),"&gt;="&amp;BA$6,INDIRECT($F$1&amp;dbP!$D$2&amp;":"&amp;dbP!$D$2),"&lt;="&amp;BA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B400" s="1">
        <f ca="1">SUMIFS(INDIRECT($F$1&amp;$F400&amp;":"&amp;$F400),INDIRECT($F$1&amp;dbP!$D$2&amp;":"&amp;dbP!$D$2),"&gt;="&amp;BB$6,INDIRECT($F$1&amp;dbP!$D$2&amp;":"&amp;dbP!$D$2),"&lt;="&amp;BB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C400" s="1">
        <f ca="1">SUMIFS(INDIRECT($F$1&amp;$F400&amp;":"&amp;$F400),INDIRECT($F$1&amp;dbP!$D$2&amp;":"&amp;dbP!$D$2),"&gt;="&amp;BC$6,INDIRECT($F$1&amp;dbP!$D$2&amp;":"&amp;dbP!$D$2),"&lt;="&amp;BC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D400" s="1">
        <f ca="1">SUMIFS(INDIRECT($F$1&amp;$F400&amp;":"&amp;$F400),INDIRECT($F$1&amp;dbP!$D$2&amp;":"&amp;dbP!$D$2),"&gt;="&amp;BD$6,INDIRECT($F$1&amp;dbP!$D$2&amp;":"&amp;dbP!$D$2),"&lt;="&amp;BD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E400" s="1">
        <f ca="1">SUMIFS(INDIRECT($F$1&amp;$F400&amp;":"&amp;$F400),INDIRECT($F$1&amp;dbP!$D$2&amp;":"&amp;dbP!$D$2),"&gt;="&amp;BE$6,INDIRECT($F$1&amp;dbP!$D$2&amp;":"&amp;dbP!$D$2),"&lt;="&amp;BE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</row>
    <row r="401" spans="1:57" x14ac:dyDescent="0.3">
      <c r="B401" s="1">
        <f>MAX(B$218:B400)+1</f>
        <v>184</v>
      </c>
      <c r="D401" s="1" t="str">
        <f ca="1">INDIRECT($B$1&amp;Items!T$2&amp;$B401)</f>
        <v>CF(-)</v>
      </c>
      <c r="F401" s="1" t="str">
        <f ca="1">INDIRECT($B$1&amp;Items!P$2&amp;$B401)</f>
        <v>AA</v>
      </c>
      <c r="H401" s="13" t="str">
        <f ca="1">INDIRECT($B$1&amp;Items!M$2&amp;$B401)</f>
        <v>Оплата капзатрат</v>
      </c>
      <c r="I401" s="13" t="str">
        <f ca="1">IF(INDIRECT($B$1&amp;Items!N$2&amp;$B401)="",H401,INDIRECT($B$1&amp;Items!N$2&amp;$B401))</f>
        <v>Основные средства - тип - 3</v>
      </c>
      <c r="J401" s="1" t="str">
        <f ca="1">IF(INDIRECT($B$1&amp;Items!O$2&amp;$B401)="",IF(H401&lt;&gt;I401,"  "&amp;I401,I401),"    "&amp;INDIRECT($B$1&amp;Items!O$2&amp;$B401))</f>
        <v xml:space="preserve">    Капзатраты - тип - 3 - 13</v>
      </c>
      <c r="S401" s="1">
        <f ca="1">SUM($U401:INDIRECT(ADDRESS(ROW(),SUMIFS($1:$1,$5:$5,MAX($5:$5)))))</f>
        <v>211886.11414905536</v>
      </c>
      <c r="V401" s="1">
        <f ca="1">SUMIFS(INDIRECT($F$1&amp;$F401&amp;":"&amp;$F401),INDIRECT($F$1&amp;dbP!$D$2&amp;":"&amp;dbP!$D$2),"&gt;="&amp;V$6,INDIRECT($F$1&amp;dbP!$D$2&amp;":"&amp;dbP!$D$2),"&lt;="&amp;V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W401" s="1">
        <f ca="1">SUMIFS(INDIRECT($F$1&amp;$F401&amp;":"&amp;$F401),INDIRECT($F$1&amp;dbP!$D$2&amp;":"&amp;dbP!$D$2),"&gt;="&amp;W$6,INDIRECT($F$1&amp;dbP!$D$2&amp;":"&amp;dbP!$D$2),"&lt;="&amp;W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X401" s="1">
        <f ca="1">SUMIFS(INDIRECT($F$1&amp;$F401&amp;":"&amp;$F401),INDIRECT($F$1&amp;dbP!$D$2&amp;":"&amp;dbP!$D$2),"&gt;="&amp;X$6,INDIRECT($F$1&amp;dbP!$D$2&amp;":"&amp;dbP!$D$2),"&lt;="&amp;X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211886.11414905536</v>
      </c>
      <c r="Y401" s="1">
        <f ca="1">SUMIFS(INDIRECT($F$1&amp;$F401&amp;":"&amp;$F401),INDIRECT($F$1&amp;dbP!$D$2&amp;":"&amp;dbP!$D$2),"&gt;="&amp;Y$6,INDIRECT($F$1&amp;dbP!$D$2&amp;":"&amp;dbP!$D$2),"&lt;="&amp;Y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Z401" s="1">
        <f ca="1">SUMIFS(INDIRECT($F$1&amp;$F401&amp;":"&amp;$F401),INDIRECT($F$1&amp;dbP!$D$2&amp;":"&amp;dbP!$D$2),"&gt;="&amp;Z$6,INDIRECT($F$1&amp;dbP!$D$2&amp;":"&amp;dbP!$D$2),"&lt;="&amp;Z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A401" s="1">
        <f ca="1">SUMIFS(INDIRECT($F$1&amp;$F401&amp;":"&amp;$F401),INDIRECT($F$1&amp;dbP!$D$2&amp;":"&amp;dbP!$D$2),"&gt;="&amp;AA$6,INDIRECT($F$1&amp;dbP!$D$2&amp;":"&amp;dbP!$D$2),"&lt;="&amp;AA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B401" s="1">
        <f ca="1">SUMIFS(INDIRECT($F$1&amp;$F401&amp;":"&amp;$F401),INDIRECT($F$1&amp;dbP!$D$2&amp;":"&amp;dbP!$D$2),"&gt;="&amp;AB$6,INDIRECT($F$1&amp;dbP!$D$2&amp;":"&amp;dbP!$D$2),"&lt;="&amp;AB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C401" s="1">
        <f ca="1">SUMIFS(INDIRECT($F$1&amp;$F401&amp;":"&amp;$F401),INDIRECT($F$1&amp;dbP!$D$2&amp;":"&amp;dbP!$D$2),"&gt;="&amp;AC$6,INDIRECT($F$1&amp;dbP!$D$2&amp;":"&amp;dbP!$D$2),"&lt;="&amp;AC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D401" s="1">
        <f ca="1">SUMIFS(INDIRECT($F$1&amp;$F401&amp;":"&amp;$F401),INDIRECT($F$1&amp;dbP!$D$2&amp;":"&amp;dbP!$D$2),"&gt;="&amp;AD$6,INDIRECT($F$1&amp;dbP!$D$2&amp;":"&amp;dbP!$D$2),"&lt;="&amp;AD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E401" s="1">
        <f ca="1">SUMIFS(INDIRECT($F$1&amp;$F401&amp;":"&amp;$F401),INDIRECT($F$1&amp;dbP!$D$2&amp;":"&amp;dbP!$D$2),"&gt;="&amp;AE$6,INDIRECT($F$1&amp;dbP!$D$2&amp;":"&amp;dbP!$D$2),"&lt;="&amp;AE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F401" s="1">
        <f ca="1">SUMIFS(INDIRECT($F$1&amp;$F401&amp;":"&amp;$F401),INDIRECT($F$1&amp;dbP!$D$2&amp;":"&amp;dbP!$D$2),"&gt;="&amp;AF$6,INDIRECT($F$1&amp;dbP!$D$2&amp;":"&amp;dbP!$D$2),"&lt;="&amp;AF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G401" s="1">
        <f ca="1">SUMIFS(INDIRECT($F$1&amp;$F401&amp;":"&amp;$F401),INDIRECT($F$1&amp;dbP!$D$2&amp;":"&amp;dbP!$D$2),"&gt;="&amp;AG$6,INDIRECT($F$1&amp;dbP!$D$2&amp;":"&amp;dbP!$D$2),"&lt;="&amp;AG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H401" s="1">
        <f ca="1">SUMIFS(INDIRECT($F$1&amp;$F401&amp;":"&amp;$F401),INDIRECT($F$1&amp;dbP!$D$2&amp;":"&amp;dbP!$D$2),"&gt;="&amp;AH$6,INDIRECT($F$1&amp;dbP!$D$2&amp;":"&amp;dbP!$D$2),"&lt;="&amp;AH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I401" s="1">
        <f ca="1">SUMIFS(INDIRECT($F$1&amp;$F401&amp;":"&amp;$F401),INDIRECT($F$1&amp;dbP!$D$2&amp;":"&amp;dbP!$D$2),"&gt;="&amp;AI$6,INDIRECT($F$1&amp;dbP!$D$2&amp;":"&amp;dbP!$D$2),"&lt;="&amp;AI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J401" s="1">
        <f ca="1">SUMIFS(INDIRECT($F$1&amp;$F401&amp;":"&amp;$F401),INDIRECT($F$1&amp;dbP!$D$2&amp;":"&amp;dbP!$D$2),"&gt;="&amp;AJ$6,INDIRECT($F$1&amp;dbP!$D$2&amp;":"&amp;dbP!$D$2),"&lt;="&amp;AJ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K401" s="1">
        <f ca="1">SUMIFS(INDIRECT($F$1&amp;$F401&amp;":"&amp;$F401),INDIRECT($F$1&amp;dbP!$D$2&amp;":"&amp;dbP!$D$2),"&gt;="&amp;AK$6,INDIRECT($F$1&amp;dbP!$D$2&amp;":"&amp;dbP!$D$2),"&lt;="&amp;AK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L401" s="1">
        <f ca="1">SUMIFS(INDIRECT($F$1&amp;$F401&amp;":"&amp;$F401),INDIRECT($F$1&amp;dbP!$D$2&amp;":"&amp;dbP!$D$2),"&gt;="&amp;AL$6,INDIRECT($F$1&amp;dbP!$D$2&amp;":"&amp;dbP!$D$2),"&lt;="&amp;AL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M401" s="1">
        <f ca="1">SUMIFS(INDIRECT($F$1&amp;$F401&amp;":"&amp;$F401),INDIRECT($F$1&amp;dbP!$D$2&amp;":"&amp;dbP!$D$2),"&gt;="&amp;AM$6,INDIRECT($F$1&amp;dbP!$D$2&amp;":"&amp;dbP!$D$2),"&lt;="&amp;AM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N401" s="1">
        <f ca="1">SUMIFS(INDIRECT($F$1&amp;$F401&amp;":"&amp;$F401),INDIRECT($F$1&amp;dbP!$D$2&amp;":"&amp;dbP!$D$2),"&gt;="&amp;AN$6,INDIRECT($F$1&amp;dbP!$D$2&amp;":"&amp;dbP!$D$2),"&lt;="&amp;AN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O401" s="1">
        <f ca="1">SUMIFS(INDIRECT($F$1&amp;$F401&amp;":"&amp;$F401),INDIRECT($F$1&amp;dbP!$D$2&amp;":"&amp;dbP!$D$2),"&gt;="&amp;AO$6,INDIRECT($F$1&amp;dbP!$D$2&amp;":"&amp;dbP!$D$2),"&lt;="&amp;AO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P401" s="1">
        <f ca="1">SUMIFS(INDIRECT($F$1&amp;$F401&amp;":"&amp;$F401),INDIRECT($F$1&amp;dbP!$D$2&amp;":"&amp;dbP!$D$2),"&gt;="&amp;AP$6,INDIRECT($F$1&amp;dbP!$D$2&amp;":"&amp;dbP!$D$2),"&lt;="&amp;AP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Q401" s="1">
        <f ca="1">SUMIFS(INDIRECT($F$1&amp;$F401&amp;":"&amp;$F401),INDIRECT($F$1&amp;dbP!$D$2&amp;":"&amp;dbP!$D$2),"&gt;="&amp;AQ$6,INDIRECT($F$1&amp;dbP!$D$2&amp;":"&amp;dbP!$D$2),"&lt;="&amp;AQ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R401" s="1">
        <f ca="1">SUMIFS(INDIRECT($F$1&amp;$F401&amp;":"&amp;$F401),INDIRECT($F$1&amp;dbP!$D$2&amp;":"&amp;dbP!$D$2),"&gt;="&amp;AR$6,INDIRECT($F$1&amp;dbP!$D$2&amp;":"&amp;dbP!$D$2),"&lt;="&amp;AR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S401" s="1">
        <f ca="1">SUMIFS(INDIRECT($F$1&amp;$F401&amp;":"&amp;$F401),INDIRECT($F$1&amp;dbP!$D$2&amp;":"&amp;dbP!$D$2),"&gt;="&amp;AS$6,INDIRECT($F$1&amp;dbP!$D$2&amp;":"&amp;dbP!$D$2),"&lt;="&amp;AS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T401" s="1">
        <f ca="1">SUMIFS(INDIRECT($F$1&amp;$F401&amp;":"&amp;$F401),INDIRECT($F$1&amp;dbP!$D$2&amp;":"&amp;dbP!$D$2),"&gt;="&amp;AT$6,INDIRECT($F$1&amp;dbP!$D$2&amp;":"&amp;dbP!$D$2),"&lt;="&amp;AT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U401" s="1">
        <f ca="1">SUMIFS(INDIRECT($F$1&amp;$F401&amp;":"&amp;$F401),INDIRECT($F$1&amp;dbP!$D$2&amp;":"&amp;dbP!$D$2),"&gt;="&amp;AU$6,INDIRECT($F$1&amp;dbP!$D$2&amp;":"&amp;dbP!$D$2),"&lt;="&amp;AU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V401" s="1">
        <f ca="1">SUMIFS(INDIRECT($F$1&amp;$F401&amp;":"&amp;$F401),INDIRECT($F$1&amp;dbP!$D$2&amp;":"&amp;dbP!$D$2),"&gt;="&amp;AV$6,INDIRECT($F$1&amp;dbP!$D$2&amp;":"&amp;dbP!$D$2),"&lt;="&amp;AV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W401" s="1">
        <f ca="1">SUMIFS(INDIRECT($F$1&amp;$F401&amp;":"&amp;$F401),INDIRECT($F$1&amp;dbP!$D$2&amp;":"&amp;dbP!$D$2),"&gt;="&amp;AW$6,INDIRECT($F$1&amp;dbP!$D$2&amp;":"&amp;dbP!$D$2),"&lt;="&amp;AW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X401" s="1">
        <f ca="1">SUMIFS(INDIRECT($F$1&amp;$F401&amp;":"&amp;$F401),INDIRECT($F$1&amp;dbP!$D$2&amp;":"&amp;dbP!$D$2),"&gt;="&amp;AX$6,INDIRECT($F$1&amp;dbP!$D$2&amp;":"&amp;dbP!$D$2),"&lt;="&amp;AX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Y401" s="1">
        <f ca="1">SUMIFS(INDIRECT($F$1&amp;$F401&amp;":"&amp;$F401),INDIRECT($F$1&amp;dbP!$D$2&amp;":"&amp;dbP!$D$2),"&gt;="&amp;AY$6,INDIRECT($F$1&amp;dbP!$D$2&amp;":"&amp;dbP!$D$2),"&lt;="&amp;AY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Z401" s="1">
        <f ca="1">SUMIFS(INDIRECT($F$1&amp;$F401&amp;":"&amp;$F401),INDIRECT($F$1&amp;dbP!$D$2&amp;":"&amp;dbP!$D$2),"&gt;="&amp;AZ$6,INDIRECT($F$1&amp;dbP!$D$2&amp;":"&amp;dbP!$D$2),"&lt;="&amp;AZ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A401" s="1">
        <f ca="1">SUMIFS(INDIRECT($F$1&amp;$F401&amp;":"&amp;$F401),INDIRECT($F$1&amp;dbP!$D$2&amp;":"&amp;dbP!$D$2),"&gt;="&amp;BA$6,INDIRECT($F$1&amp;dbP!$D$2&amp;":"&amp;dbP!$D$2),"&lt;="&amp;BA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B401" s="1">
        <f ca="1">SUMIFS(INDIRECT($F$1&amp;$F401&amp;":"&amp;$F401),INDIRECT($F$1&amp;dbP!$D$2&amp;":"&amp;dbP!$D$2),"&gt;="&amp;BB$6,INDIRECT($F$1&amp;dbP!$D$2&amp;":"&amp;dbP!$D$2),"&lt;="&amp;BB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C401" s="1">
        <f ca="1">SUMIFS(INDIRECT($F$1&amp;$F401&amp;":"&amp;$F401),INDIRECT($F$1&amp;dbP!$D$2&amp;":"&amp;dbP!$D$2),"&gt;="&amp;BC$6,INDIRECT($F$1&amp;dbP!$D$2&amp;":"&amp;dbP!$D$2),"&lt;="&amp;BC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D401" s="1">
        <f ca="1">SUMIFS(INDIRECT($F$1&amp;$F401&amp;":"&amp;$F401),INDIRECT($F$1&amp;dbP!$D$2&amp;":"&amp;dbP!$D$2),"&gt;="&amp;BD$6,INDIRECT($F$1&amp;dbP!$D$2&amp;":"&amp;dbP!$D$2),"&lt;="&amp;BD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E401" s="1">
        <f ca="1">SUMIFS(INDIRECT($F$1&amp;$F401&amp;":"&amp;$F401),INDIRECT($F$1&amp;dbP!$D$2&amp;":"&amp;dbP!$D$2),"&gt;="&amp;BE$6,INDIRECT($F$1&amp;dbP!$D$2&amp;":"&amp;dbP!$D$2),"&lt;="&amp;BE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</row>
    <row r="402" spans="1:57" x14ac:dyDescent="0.3">
      <c r="B402" s="1">
        <f>MAX(B$218:B401)+1</f>
        <v>185</v>
      </c>
      <c r="D402" s="1" t="str">
        <f ca="1">INDIRECT($B$1&amp;Items!T$2&amp;$B402)</f>
        <v>CF(-)</v>
      </c>
      <c r="F402" s="1" t="str">
        <f ca="1">INDIRECT($B$1&amp;Items!P$2&amp;$B402)</f>
        <v>AA</v>
      </c>
      <c r="H402" s="13" t="str">
        <f ca="1">INDIRECT($B$1&amp;Items!M$2&amp;$B402)</f>
        <v>Оплата капзатрат</v>
      </c>
      <c r="I402" s="13" t="str">
        <f ca="1">IF(INDIRECT($B$1&amp;Items!N$2&amp;$B402)="",H402,INDIRECT($B$1&amp;Items!N$2&amp;$B402))</f>
        <v>Основные средства - тип - 3</v>
      </c>
      <c r="J402" s="1" t="str">
        <f ca="1">IF(INDIRECT($B$1&amp;Items!O$2&amp;$B402)="",IF(H402&lt;&gt;I402,"  "&amp;I402,I402),"    "&amp;INDIRECT($B$1&amp;Items!O$2&amp;$B402))</f>
        <v xml:space="preserve">    Капзатраты - тип - 3 - 14</v>
      </c>
      <c r="S402" s="1">
        <f ca="1">SUM($U402:INDIRECT(ADDRESS(ROW(),SUMIFS($1:$1,$5:$5,MAX($5:$5)))))</f>
        <v>3447085.6189727783</v>
      </c>
      <c r="V402" s="1">
        <f ca="1">SUMIFS(INDIRECT($F$1&amp;$F402&amp;":"&amp;$F402),INDIRECT($F$1&amp;dbP!$D$2&amp;":"&amp;dbP!$D$2),"&gt;="&amp;V$6,INDIRECT($F$1&amp;dbP!$D$2&amp;":"&amp;dbP!$D$2),"&lt;="&amp;V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W402" s="1">
        <f ca="1">SUMIFS(INDIRECT($F$1&amp;$F402&amp;":"&amp;$F402),INDIRECT($F$1&amp;dbP!$D$2&amp;":"&amp;dbP!$D$2),"&gt;="&amp;W$6,INDIRECT($F$1&amp;dbP!$D$2&amp;":"&amp;dbP!$D$2),"&lt;="&amp;W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X402" s="1">
        <f ca="1">SUMIFS(INDIRECT($F$1&amp;$F402&amp;":"&amp;$F402),INDIRECT($F$1&amp;dbP!$D$2&amp;":"&amp;dbP!$D$2),"&gt;="&amp;X$6,INDIRECT($F$1&amp;dbP!$D$2&amp;":"&amp;dbP!$D$2),"&lt;="&amp;X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3447085.6189727783</v>
      </c>
      <c r="Y402" s="1">
        <f ca="1">SUMIFS(INDIRECT($F$1&amp;$F402&amp;":"&amp;$F402),INDIRECT($F$1&amp;dbP!$D$2&amp;":"&amp;dbP!$D$2),"&gt;="&amp;Y$6,INDIRECT($F$1&amp;dbP!$D$2&amp;":"&amp;dbP!$D$2),"&lt;="&amp;Y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Z402" s="1">
        <f ca="1">SUMIFS(INDIRECT($F$1&amp;$F402&amp;":"&amp;$F402),INDIRECT($F$1&amp;dbP!$D$2&amp;":"&amp;dbP!$D$2),"&gt;="&amp;Z$6,INDIRECT($F$1&amp;dbP!$D$2&amp;":"&amp;dbP!$D$2),"&lt;="&amp;Z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A402" s="1">
        <f ca="1">SUMIFS(INDIRECT($F$1&amp;$F402&amp;":"&amp;$F402),INDIRECT($F$1&amp;dbP!$D$2&amp;":"&amp;dbP!$D$2),"&gt;="&amp;AA$6,INDIRECT($F$1&amp;dbP!$D$2&amp;":"&amp;dbP!$D$2),"&lt;="&amp;AA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B402" s="1">
        <f ca="1">SUMIFS(INDIRECT($F$1&amp;$F402&amp;":"&amp;$F402),INDIRECT($F$1&amp;dbP!$D$2&amp;":"&amp;dbP!$D$2),"&gt;="&amp;AB$6,INDIRECT($F$1&amp;dbP!$D$2&amp;":"&amp;dbP!$D$2),"&lt;="&amp;AB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C402" s="1">
        <f ca="1">SUMIFS(INDIRECT($F$1&amp;$F402&amp;":"&amp;$F402),INDIRECT($F$1&amp;dbP!$D$2&amp;":"&amp;dbP!$D$2),"&gt;="&amp;AC$6,INDIRECT($F$1&amp;dbP!$D$2&amp;":"&amp;dbP!$D$2),"&lt;="&amp;AC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D402" s="1">
        <f ca="1">SUMIFS(INDIRECT($F$1&amp;$F402&amp;":"&amp;$F402),INDIRECT($F$1&amp;dbP!$D$2&amp;":"&amp;dbP!$D$2),"&gt;="&amp;AD$6,INDIRECT($F$1&amp;dbP!$D$2&amp;":"&amp;dbP!$D$2),"&lt;="&amp;AD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E402" s="1">
        <f ca="1">SUMIFS(INDIRECT($F$1&amp;$F402&amp;":"&amp;$F402),INDIRECT($F$1&amp;dbP!$D$2&amp;":"&amp;dbP!$D$2),"&gt;="&amp;AE$6,INDIRECT($F$1&amp;dbP!$D$2&amp;":"&amp;dbP!$D$2),"&lt;="&amp;AE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F402" s="1">
        <f ca="1">SUMIFS(INDIRECT($F$1&amp;$F402&amp;":"&amp;$F402),INDIRECT($F$1&amp;dbP!$D$2&amp;":"&amp;dbP!$D$2),"&gt;="&amp;AF$6,INDIRECT($F$1&amp;dbP!$D$2&amp;":"&amp;dbP!$D$2),"&lt;="&amp;AF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G402" s="1">
        <f ca="1">SUMIFS(INDIRECT($F$1&amp;$F402&amp;":"&amp;$F402),INDIRECT($F$1&amp;dbP!$D$2&amp;":"&amp;dbP!$D$2),"&gt;="&amp;AG$6,INDIRECT($F$1&amp;dbP!$D$2&amp;":"&amp;dbP!$D$2),"&lt;="&amp;AG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H402" s="1">
        <f ca="1">SUMIFS(INDIRECT($F$1&amp;$F402&amp;":"&amp;$F402),INDIRECT($F$1&amp;dbP!$D$2&amp;":"&amp;dbP!$D$2),"&gt;="&amp;AH$6,INDIRECT($F$1&amp;dbP!$D$2&amp;":"&amp;dbP!$D$2),"&lt;="&amp;AH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I402" s="1">
        <f ca="1">SUMIFS(INDIRECT($F$1&amp;$F402&amp;":"&amp;$F402),INDIRECT($F$1&amp;dbP!$D$2&amp;":"&amp;dbP!$D$2),"&gt;="&amp;AI$6,INDIRECT($F$1&amp;dbP!$D$2&amp;":"&amp;dbP!$D$2),"&lt;="&amp;AI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J402" s="1">
        <f ca="1">SUMIFS(INDIRECT($F$1&amp;$F402&amp;":"&amp;$F402),INDIRECT($F$1&amp;dbP!$D$2&amp;":"&amp;dbP!$D$2),"&gt;="&amp;AJ$6,INDIRECT($F$1&amp;dbP!$D$2&amp;":"&amp;dbP!$D$2),"&lt;="&amp;AJ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K402" s="1">
        <f ca="1">SUMIFS(INDIRECT($F$1&amp;$F402&amp;":"&amp;$F402),INDIRECT($F$1&amp;dbP!$D$2&amp;":"&amp;dbP!$D$2),"&gt;="&amp;AK$6,INDIRECT($F$1&amp;dbP!$D$2&amp;":"&amp;dbP!$D$2),"&lt;="&amp;AK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L402" s="1">
        <f ca="1">SUMIFS(INDIRECT($F$1&amp;$F402&amp;":"&amp;$F402),INDIRECT($F$1&amp;dbP!$D$2&amp;":"&amp;dbP!$D$2),"&gt;="&amp;AL$6,INDIRECT($F$1&amp;dbP!$D$2&amp;":"&amp;dbP!$D$2),"&lt;="&amp;AL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M402" s="1">
        <f ca="1">SUMIFS(INDIRECT($F$1&amp;$F402&amp;":"&amp;$F402),INDIRECT($F$1&amp;dbP!$D$2&amp;":"&amp;dbP!$D$2),"&gt;="&amp;AM$6,INDIRECT($F$1&amp;dbP!$D$2&amp;":"&amp;dbP!$D$2),"&lt;="&amp;AM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N402" s="1">
        <f ca="1">SUMIFS(INDIRECT($F$1&amp;$F402&amp;":"&amp;$F402),INDIRECT($F$1&amp;dbP!$D$2&amp;":"&amp;dbP!$D$2),"&gt;="&amp;AN$6,INDIRECT($F$1&amp;dbP!$D$2&amp;":"&amp;dbP!$D$2),"&lt;="&amp;AN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O402" s="1">
        <f ca="1">SUMIFS(INDIRECT($F$1&amp;$F402&amp;":"&amp;$F402),INDIRECT($F$1&amp;dbP!$D$2&amp;":"&amp;dbP!$D$2),"&gt;="&amp;AO$6,INDIRECT($F$1&amp;dbP!$D$2&amp;":"&amp;dbP!$D$2),"&lt;="&amp;AO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P402" s="1">
        <f ca="1">SUMIFS(INDIRECT($F$1&amp;$F402&amp;":"&amp;$F402),INDIRECT($F$1&amp;dbP!$D$2&amp;":"&amp;dbP!$D$2),"&gt;="&amp;AP$6,INDIRECT($F$1&amp;dbP!$D$2&amp;":"&amp;dbP!$D$2),"&lt;="&amp;AP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Q402" s="1">
        <f ca="1">SUMIFS(INDIRECT($F$1&amp;$F402&amp;":"&amp;$F402),INDIRECT($F$1&amp;dbP!$D$2&amp;":"&amp;dbP!$D$2),"&gt;="&amp;AQ$6,INDIRECT($F$1&amp;dbP!$D$2&amp;":"&amp;dbP!$D$2),"&lt;="&amp;AQ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R402" s="1">
        <f ca="1">SUMIFS(INDIRECT($F$1&amp;$F402&amp;":"&amp;$F402),INDIRECT($F$1&amp;dbP!$D$2&amp;":"&amp;dbP!$D$2),"&gt;="&amp;AR$6,INDIRECT($F$1&amp;dbP!$D$2&amp;":"&amp;dbP!$D$2),"&lt;="&amp;AR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S402" s="1">
        <f ca="1">SUMIFS(INDIRECT($F$1&amp;$F402&amp;":"&amp;$F402),INDIRECT($F$1&amp;dbP!$D$2&amp;":"&amp;dbP!$D$2),"&gt;="&amp;AS$6,INDIRECT($F$1&amp;dbP!$D$2&amp;":"&amp;dbP!$D$2),"&lt;="&amp;AS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T402" s="1">
        <f ca="1">SUMIFS(INDIRECT($F$1&amp;$F402&amp;":"&amp;$F402),INDIRECT($F$1&amp;dbP!$D$2&amp;":"&amp;dbP!$D$2),"&gt;="&amp;AT$6,INDIRECT($F$1&amp;dbP!$D$2&amp;":"&amp;dbP!$D$2),"&lt;="&amp;AT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U402" s="1">
        <f ca="1">SUMIFS(INDIRECT($F$1&amp;$F402&amp;":"&amp;$F402),INDIRECT($F$1&amp;dbP!$D$2&amp;":"&amp;dbP!$D$2),"&gt;="&amp;AU$6,INDIRECT($F$1&amp;dbP!$D$2&amp;":"&amp;dbP!$D$2),"&lt;="&amp;AU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V402" s="1">
        <f ca="1">SUMIFS(INDIRECT($F$1&amp;$F402&amp;":"&amp;$F402),INDIRECT($F$1&amp;dbP!$D$2&amp;":"&amp;dbP!$D$2),"&gt;="&amp;AV$6,INDIRECT($F$1&amp;dbP!$D$2&amp;":"&amp;dbP!$D$2),"&lt;="&amp;AV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W402" s="1">
        <f ca="1">SUMIFS(INDIRECT($F$1&amp;$F402&amp;":"&amp;$F402),INDIRECT($F$1&amp;dbP!$D$2&amp;":"&amp;dbP!$D$2),"&gt;="&amp;AW$6,INDIRECT($F$1&amp;dbP!$D$2&amp;":"&amp;dbP!$D$2),"&lt;="&amp;AW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X402" s="1">
        <f ca="1">SUMIFS(INDIRECT($F$1&amp;$F402&amp;":"&amp;$F402),INDIRECT($F$1&amp;dbP!$D$2&amp;":"&amp;dbP!$D$2),"&gt;="&amp;AX$6,INDIRECT($F$1&amp;dbP!$D$2&amp;":"&amp;dbP!$D$2),"&lt;="&amp;AX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Y402" s="1">
        <f ca="1">SUMIFS(INDIRECT($F$1&amp;$F402&amp;":"&amp;$F402),INDIRECT($F$1&amp;dbP!$D$2&amp;":"&amp;dbP!$D$2),"&gt;="&amp;AY$6,INDIRECT($F$1&amp;dbP!$D$2&amp;":"&amp;dbP!$D$2),"&lt;="&amp;AY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Z402" s="1">
        <f ca="1">SUMIFS(INDIRECT($F$1&amp;$F402&amp;":"&amp;$F402),INDIRECT($F$1&amp;dbP!$D$2&amp;":"&amp;dbP!$D$2),"&gt;="&amp;AZ$6,INDIRECT($F$1&amp;dbP!$D$2&amp;":"&amp;dbP!$D$2),"&lt;="&amp;AZ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A402" s="1">
        <f ca="1">SUMIFS(INDIRECT($F$1&amp;$F402&amp;":"&amp;$F402),INDIRECT($F$1&amp;dbP!$D$2&amp;":"&amp;dbP!$D$2),"&gt;="&amp;BA$6,INDIRECT($F$1&amp;dbP!$D$2&amp;":"&amp;dbP!$D$2),"&lt;="&amp;BA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B402" s="1">
        <f ca="1">SUMIFS(INDIRECT($F$1&amp;$F402&amp;":"&amp;$F402),INDIRECT($F$1&amp;dbP!$D$2&amp;":"&amp;dbP!$D$2),"&gt;="&amp;BB$6,INDIRECT($F$1&amp;dbP!$D$2&amp;":"&amp;dbP!$D$2),"&lt;="&amp;BB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C402" s="1">
        <f ca="1">SUMIFS(INDIRECT($F$1&amp;$F402&amp;":"&amp;$F402),INDIRECT($F$1&amp;dbP!$D$2&amp;":"&amp;dbP!$D$2),"&gt;="&amp;BC$6,INDIRECT($F$1&amp;dbP!$D$2&amp;":"&amp;dbP!$D$2),"&lt;="&amp;BC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D402" s="1">
        <f ca="1">SUMIFS(INDIRECT($F$1&amp;$F402&amp;":"&amp;$F402),INDIRECT($F$1&amp;dbP!$D$2&amp;":"&amp;dbP!$D$2),"&gt;="&amp;BD$6,INDIRECT($F$1&amp;dbP!$D$2&amp;":"&amp;dbP!$D$2),"&lt;="&amp;BD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E402" s="1">
        <f ca="1">SUMIFS(INDIRECT($F$1&amp;$F402&amp;":"&amp;$F402),INDIRECT($F$1&amp;dbP!$D$2&amp;":"&amp;dbP!$D$2),"&gt;="&amp;BE$6,INDIRECT($F$1&amp;dbP!$D$2&amp;":"&amp;dbP!$D$2),"&lt;="&amp;BE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</row>
    <row r="403" spans="1:57" x14ac:dyDescent="0.3">
      <c r="B403" s="1">
        <f>MAX(B$218:B402)+1</f>
        <v>186</v>
      </c>
      <c r="D403" s="1" t="str">
        <f ca="1">INDIRECT($B$1&amp;Items!T$2&amp;$B403)</f>
        <v>CF(-)</v>
      </c>
      <c r="F403" s="1" t="str">
        <f ca="1">INDIRECT($B$1&amp;Items!P$2&amp;$B403)</f>
        <v>AA</v>
      </c>
      <c r="H403" s="13" t="str">
        <f ca="1">INDIRECT($B$1&amp;Items!M$2&amp;$B403)</f>
        <v>Оплата капзатрат</v>
      </c>
      <c r="I403" s="13" t="str">
        <f ca="1">IF(INDIRECT($B$1&amp;Items!N$2&amp;$B403)="",H403,INDIRECT($B$1&amp;Items!N$2&amp;$B403))</f>
        <v>Основные средства - тип - 3</v>
      </c>
      <c r="J403" s="1" t="str">
        <f ca="1">IF(INDIRECT($B$1&amp;Items!O$2&amp;$B403)="",IF(H403&lt;&gt;I403,"  "&amp;I403,I403),"    "&amp;INDIRECT($B$1&amp;Items!O$2&amp;$B403))</f>
        <v xml:space="preserve">    Капзатраты - тип - 3 - 15</v>
      </c>
      <c r="S403" s="1">
        <f ca="1">SUM($U403:INDIRECT(ADDRESS(ROW(),SUMIFS($1:$1,$5:$5,MAX($5:$5)))))</f>
        <v>2159287.4860467049</v>
      </c>
      <c r="V403" s="1">
        <f ca="1">SUMIFS(INDIRECT($F$1&amp;$F403&amp;":"&amp;$F403),INDIRECT($F$1&amp;dbP!$D$2&amp;":"&amp;dbP!$D$2),"&gt;="&amp;V$6,INDIRECT($F$1&amp;dbP!$D$2&amp;":"&amp;dbP!$D$2),"&lt;="&amp;V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W403" s="1">
        <f ca="1">SUMIFS(INDIRECT($F$1&amp;$F403&amp;":"&amp;$F403),INDIRECT($F$1&amp;dbP!$D$2&amp;":"&amp;dbP!$D$2),"&gt;="&amp;W$6,INDIRECT($F$1&amp;dbP!$D$2&amp;":"&amp;dbP!$D$2),"&lt;="&amp;W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X403" s="1">
        <f ca="1">SUMIFS(INDIRECT($F$1&amp;$F403&amp;":"&amp;$F403),INDIRECT($F$1&amp;dbP!$D$2&amp;":"&amp;dbP!$D$2),"&gt;="&amp;X$6,INDIRECT($F$1&amp;dbP!$D$2&amp;":"&amp;dbP!$D$2),"&lt;="&amp;X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2159287.4860467049</v>
      </c>
      <c r="Y403" s="1">
        <f ca="1">SUMIFS(INDIRECT($F$1&amp;$F403&amp;":"&amp;$F403),INDIRECT($F$1&amp;dbP!$D$2&amp;":"&amp;dbP!$D$2),"&gt;="&amp;Y$6,INDIRECT($F$1&amp;dbP!$D$2&amp;":"&amp;dbP!$D$2),"&lt;="&amp;Y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Z403" s="1">
        <f ca="1">SUMIFS(INDIRECT($F$1&amp;$F403&amp;":"&amp;$F403),INDIRECT($F$1&amp;dbP!$D$2&amp;":"&amp;dbP!$D$2),"&gt;="&amp;Z$6,INDIRECT($F$1&amp;dbP!$D$2&amp;":"&amp;dbP!$D$2),"&lt;="&amp;Z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A403" s="1">
        <f ca="1">SUMIFS(INDIRECT($F$1&amp;$F403&amp;":"&amp;$F403),INDIRECT($F$1&amp;dbP!$D$2&amp;":"&amp;dbP!$D$2),"&gt;="&amp;AA$6,INDIRECT($F$1&amp;dbP!$D$2&amp;":"&amp;dbP!$D$2),"&lt;="&amp;AA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B403" s="1">
        <f ca="1">SUMIFS(INDIRECT($F$1&amp;$F403&amp;":"&amp;$F403),INDIRECT($F$1&amp;dbP!$D$2&amp;":"&amp;dbP!$D$2),"&gt;="&amp;AB$6,INDIRECT($F$1&amp;dbP!$D$2&amp;":"&amp;dbP!$D$2),"&lt;="&amp;AB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C403" s="1">
        <f ca="1">SUMIFS(INDIRECT($F$1&amp;$F403&amp;":"&amp;$F403),INDIRECT($F$1&amp;dbP!$D$2&amp;":"&amp;dbP!$D$2),"&gt;="&amp;AC$6,INDIRECT($F$1&amp;dbP!$D$2&amp;":"&amp;dbP!$D$2),"&lt;="&amp;AC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D403" s="1">
        <f ca="1">SUMIFS(INDIRECT($F$1&amp;$F403&amp;":"&amp;$F403),INDIRECT($F$1&amp;dbP!$D$2&amp;":"&amp;dbP!$D$2),"&gt;="&amp;AD$6,INDIRECT($F$1&amp;dbP!$D$2&amp;":"&amp;dbP!$D$2),"&lt;="&amp;AD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E403" s="1">
        <f ca="1">SUMIFS(INDIRECT($F$1&amp;$F403&amp;":"&amp;$F403),INDIRECT($F$1&amp;dbP!$D$2&amp;":"&amp;dbP!$D$2),"&gt;="&amp;AE$6,INDIRECT($F$1&amp;dbP!$D$2&amp;":"&amp;dbP!$D$2),"&lt;="&amp;AE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F403" s="1">
        <f ca="1">SUMIFS(INDIRECT($F$1&amp;$F403&amp;":"&amp;$F403),INDIRECT($F$1&amp;dbP!$D$2&amp;":"&amp;dbP!$D$2),"&gt;="&amp;AF$6,INDIRECT($F$1&amp;dbP!$D$2&amp;":"&amp;dbP!$D$2),"&lt;="&amp;AF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G403" s="1">
        <f ca="1">SUMIFS(INDIRECT($F$1&amp;$F403&amp;":"&amp;$F403),INDIRECT($F$1&amp;dbP!$D$2&amp;":"&amp;dbP!$D$2),"&gt;="&amp;AG$6,INDIRECT($F$1&amp;dbP!$D$2&amp;":"&amp;dbP!$D$2),"&lt;="&amp;AG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H403" s="1">
        <f ca="1">SUMIFS(INDIRECT($F$1&amp;$F403&amp;":"&amp;$F403),INDIRECT($F$1&amp;dbP!$D$2&amp;":"&amp;dbP!$D$2),"&gt;="&amp;AH$6,INDIRECT($F$1&amp;dbP!$D$2&amp;":"&amp;dbP!$D$2),"&lt;="&amp;AH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I403" s="1">
        <f ca="1">SUMIFS(INDIRECT($F$1&amp;$F403&amp;":"&amp;$F403),INDIRECT($F$1&amp;dbP!$D$2&amp;":"&amp;dbP!$D$2),"&gt;="&amp;AI$6,INDIRECT($F$1&amp;dbP!$D$2&amp;":"&amp;dbP!$D$2),"&lt;="&amp;AI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J403" s="1">
        <f ca="1">SUMIFS(INDIRECT($F$1&amp;$F403&amp;":"&amp;$F403),INDIRECT($F$1&amp;dbP!$D$2&amp;":"&amp;dbP!$D$2),"&gt;="&amp;AJ$6,INDIRECT($F$1&amp;dbP!$D$2&amp;":"&amp;dbP!$D$2),"&lt;="&amp;AJ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K403" s="1">
        <f ca="1">SUMIFS(INDIRECT($F$1&amp;$F403&amp;":"&amp;$F403),INDIRECT($F$1&amp;dbP!$D$2&amp;":"&amp;dbP!$D$2),"&gt;="&amp;AK$6,INDIRECT($F$1&amp;dbP!$D$2&amp;":"&amp;dbP!$D$2),"&lt;="&amp;AK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L403" s="1">
        <f ca="1">SUMIFS(INDIRECT($F$1&amp;$F403&amp;":"&amp;$F403),INDIRECT($F$1&amp;dbP!$D$2&amp;":"&amp;dbP!$D$2),"&gt;="&amp;AL$6,INDIRECT($F$1&amp;dbP!$D$2&amp;":"&amp;dbP!$D$2),"&lt;="&amp;AL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M403" s="1">
        <f ca="1">SUMIFS(INDIRECT($F$1&amp;$F403&amp;":"&amp;$F403),INDIRECT($F$1&amp;dbP!$D$2&amp;":"&amp;dbP!$D$2),"&gt;="&amp;AM$6,INDIRECT($F$1&amp;dbP!$D$2&amp;":"&amp;dbP!$D$2),"&lt;="&amp;AM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N403" s="1">
        <f ca="1">SUMIFS(INDIRECT($F$1&amp;$F403&amp;":"&amp;$F403),INDIRECT($F$1&amp;dbP!$D$2&amp;":"&amp;dbP!$D$2),"&gt;="&amp;AN$6,INDIRECT($F$1&amp;dbP!$D$2&amp;":"&amp;dbP!$D$2),"&lt;="&amp;AN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O403" s="1">
        <f ca="1">SUMIFS(INDIRECT($F$1&amp;$F403&amp;":"&amp;$F403),INDIRECT($F$1&amp;dbP!$D$2&amp;":"&amp;dbP!$D$2),"&gt;="&amp;AO$6,INDIRECT($F$1&amp;dbP!$D$2&amp;":"&amp;dbP!$D$2),"&lt;="&amp;AO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P403" s="1">
        <f ca="1">SUMIFS(INDIRECT($F$1&amp;$F403&amp;":"&amp;$F403),INDIRECT($F$1&amp;dbP!$D$2&amp;":"&amp;dbP!$D$2),"&gt;="&amp;AP$6,INDIRECT($F$1&amp;dbP!$D$2&amp;":"&amp;dbP!$D$2),"&lt;="&amp;AP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Q403" s="1">
        <f ca="1">SUMIFS(INDIRECT($F$1&amp;$F403&amp;":"&amp;$F403),INDIRECT($F$1&amp;dbP!$D$2&amp;":"&amp;dbP!$D$2),"&gt;="&amp;AQ$6,INDIRECT($F$1&amp;dbP!$D$2&amp;":"&amp;dbP!$D$2),"&lt;="&amp;AQ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R403" s="1">
        <f ca="1">SUMIFS(INDIRECT($F$1&amp;$F403&amp;":"&amp;$F403),INDIRECT($F$1&amp;dbP!$D$2&amp;":"&amp;dbP!$D$2),"&gt;="&amp;AR$6,INDIRECT($F$1&amp;dbP!$D$2&amp;":"&amp;dbP!$D$2),"&lt;="&amp;AR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S403" s="1">
        <f ca="1">SUMIFS(INDIRECT($F$1&amp;$F403&amp;":"&amp;$F403),INDIRECT($F$1&amp;dbP!$D$2&amp;":"&amp;dbP!$D$2),"&gt;="&amp;AS$6,INDIRECT($F$1&amp;dbP!$D$2&amp;":"&amp;dbP!$D$2),"&lt;="&amp;AS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T403" s="1">
        <f ca="1">SUMIFS(INDIRECT($F$1&amp;$F403&amp;":"&amp;$F403),INDIRECT($F$1&amp;dbP!$D$2&amp;":"&amp;dbP!$D$2),"&gt;="&amp;AT$6,INDIRECT($F$1&amp;dbP!$D$2&amp;":"&amp;dbP!$D$2),"&lt;="&amp;AT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U403" s="1">
        <f ca="1">SUMIFS(INDIRECT($F$1&amp;$F403&amp;":"&amp;$F403),INDIRECT($F$1&amp;dbP!$D$2&amp;":"&amp;dbP!$D$2),"&gt;="&amp;AU$6,INDIRECT($F$1&amp;dbP!$D$2&amp;":"&amp;dbP!$D$2),"&lt;="&amp;AU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V403" s="1">
        <f ca="1">SUMIFS(INDIRECT($F$1&amp;$F403&amp;":"&amp;$F403),INDIRECT($F$1&amp;dbP!$D$2&amp;":"&amp;dbP!$D$2),"&gt;="&amp;AV$6,INDIRECT($F$1&amp;dbP!$D$2&amp;":"&amp;dbP!$D$2),"&lt;="&amp;AV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W403" s="1">
        <f ca="1">SUMIFS(INDIRECT($F$1&amp;$F403&amp;":"&amp;$F403),INDIRECT($F$1&amp;dbP!$D$2&amp;":"&amp;dbP!$D$2),"&gt;="&amp;AW$6,INDIRECT($F$1&amp;dbP!$D$2&amp;":"&amp;dbP!$D$2),"&lt;="&amp;AW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X403" s="1">
        <f ca="1">SUMIFS(INDIRECT($F$1&amp;$F403&amp;":"&amp;$F403),INDIRECT($F$1&amp;dbP!$D$2&amp;":"&amp;dbP!$D$2),"&gt;="&amp;AX$6,INDIRECT($F$1&amp;dbP!$D$2&amp;":"&amp;dbP!$D$2),"&lt;="&amp;AX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Y403" s="1">
        <f ca="1">SUMIFS(INDIRECT($F$1&amp;$F403&amp;":"&amp;$F403),INDIRECT($F$1&amp;dbP!$D$2&amp;":"&amp;dbP!$D$2),"&gt;="&amp;AY$6,INDIRECT($F$1&amp;dbP!$D$2&amp;":"&amp;dbP!$D$2),"&lt;="&amp;AY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Z403" s="1">
        <f ca="1">SUMIFS(INDIRECT($F$1&amp;$F403&amp;":"&amp;$F403),INDIRECT($F$1&amp;dbP!$D$2&amp;":"&amp;dbP!$D$2),"&gt;="&amp;AZ$6,INDIRECT($F$1&amp;dbP!$D$2&amp;":"&amp;dbP!$D$2),"&lt;="&amp;AZ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A403" s="1">
        <f ca="1">SUMIFS(INDIRECT($F$1&amp;$F403&amp;":"&amp;$F403),INDIRECT($F$1&amp;dbP!$D$2&amp;":"&amp;dbP!$D$2),"&gt;="&amp;BA$6,INDIRECT($F$1&amp;dbP!$D$2&amp;":"&amp;dbP!$D$2),"&lt;="&amp;BA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B403" s="1">
        <f ca="1">SUMIFS(INDIRECT($F$1&amp;$F403&amp;":"&amp;$F403),INDIRECT($F$1&amp;dbP!$D$2&amp;":"&amp;dbP!$D$2),"&gt;="&amp;BB$6,INDIRECT($F$1&amp;dbP!$D$2&amp;":"&amp;dbP!$D$2),"&lt;="&amp;BB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C403" s="1">
        <f ca="1">SUMIFS(INDIRECT($F$1&amp;$F403&amp;":"&amp;$F403),INDIRECT($F$1&amp;dbP!$D$2&amp;":"&amp;dbP!$D$2),"&gt;="&amp;BC$6,INDIRECT($F$1&amp;dbP!$D$2&amp;":"&amp;dbP!$D$2),"&lt;="&amp;BC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D403" s="1">
        <f ca="1">SUMIFS(INDIRECT($F$1&amp;$F403&amp;":"&amp;$F403),INDIRECT($F$1&amp;dbP!$D$2&amp;":"&amp;dbP!$D$2),"&gt;="&amp;BD$6,INDIRECT($F$1&amp;dbP!$D$2&amp;":"&amp;dbP!$D$2),"&lt;="&amp;BD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E403" s="1">
        <f ca="1">SUMIFS(INDIRECT($F$1&amp;$F403&amp;":"&amp;$F403),INDIRECT($F$1&amp;dbP!$D$2&amp;":"&amp;dbP!$D$2),"&gt;="&amp;BE$6,INDIRECT($F$1&amp;dbP!$D$2&amp;":"&amp;dbP!$D$2),"&lt;="&amp;BE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</row>
    <row r="404" spans="1:57" x14ac:dyDescent="0.3">
      <c r="B404" s="1">
        <f>MAX(B$218:B403)+1</f>
        <v>187</v>
      </c>
      <c r="D404" s="1" t="str">
        <f ca="1">INDIRECT($B$1&amp;Items!T$2&amp;$B404)</f>
        <v>CF(-)</v>
      </c>
      <c r="F404" s="1" t="str">
        <f ca="1">INDIRECT($B$1&amp;Items!P$2&amp;$B404)</f>
        <v>AA</v>
      </c>
      <c r="H404" s="13" t="str">
        <f ca="1">INDIRECT($B$1&amp;Items!M$2&amp;$B404)</f>
        <v>Оплата капзатрат</v>
      </c>
      <c r="I404" s="13" t="str">
        <f ca="1">IF(INDIRECT($B$1&amp;Items!N$2&amp;$B404)="",H404,INDIRECT($B$1&amp;Items!N$2&amp;$B404))</f>
        <v>Основные средства - тип - 3</v>
      </c>
      <c r="J404" s="1" t="str">
        <f ca="1">IF(INDIRECT($B$1&amp;Items!O$2&amp;$B404)="",IF(H404&lt;&gt;I404,"  "&amp;I404,I404),"    "&amp;INDIRECT($B$1&amp;Items!O$2&amp;$B404))</f>
        <v xml:space="preserve">    Капзатраты - тип - 3 - 16</v>
      </c>
      <c r="S404" s="1">
        <f ca="1">SUM($U404:INDIRECT(ADDRESS(ROW(),SUMIFS($1:$1,$5:$5,MAX($5:$5)))))</f>
        <v>647767.05760800012</v>
      </c>
      <c r="V404" s="1">
        <f ca="1">SUMIFS(INDIRECT($F$1&amp;$F404&amp;":"&amp;$F404),INDIRECT($F$1&amp;dbP!$D$2&amp;":"&amp;dbP!$D$2),"&gt;="&amp;V$6,INDIRECT($F$1&amp;dbP!$D$2&amp;":"&amp;dbP!$D$2),"&lt;="&amp;V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W404" s="1">
        <f ca="1">SUMIFS(INDIRECT($F$1&amp;$F404&amp;":"&amp;$F404),INDIRECT($F$1&amp;dbP!$D$2&amp;":"&amp;dbP!$D$2),"&gt;="&amp;W$6,INDIRECT($F$1&amp;dbP!$D$2&amp;":"&amp;dbP!$D$2),"&lt;="&amp;W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X404" s="1">
        <f ca="1">SUMIFS(INDIRECT($F$1&amp;$F404&amp;":"&amp;$F404),INDIRECT($F$1&amp;dbP!$D$2&amp;":"&amp;dbP!$D$2),"&gt;="&amp;X$6,INDIRECT($F$1&amp;dbP!$D$2&amp;":"&amp;dbP!$D$2),"&lt;="&amp;X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647767.05760800012</v>
      </c>
      <c r="Y404" s="1">
        <f ca="1">SUMIFS(INDIRECT($F$1&amp;$F404&amp;":"&amp;$F404),INDIRECT($F$1&amp;dbP!$D$2&amp;":"&amp;dbP!$D$2),"&gt;="&amp;Y$6,INDIRECT($F$1&amp;dbP!$D$2&amp;":"&amp;dbP!$D$2),"&lt;="&amp;Y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Z404" s="1">
        <f ca="1">SUMIFS(INDIRECT($F$1&amp;$F404&amp;":"&amp;$F404),INDIRECT($F$1&amp;dbP!$D$2&amp;":"&amp;dbP!$D$2),"&gt;="&amp;Z$6,INDIRECT($F$1&amp;dbP!$D$2&amp;":"&amp;dbP!$D$2),"&lt;="&amp;Z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A404" s="1">
        <f ca="1">SUMIFS(INDIRECT($F$1&amp;$F404&amp;":"&amp;$F404),INDIRECT($F$1&amp;dbP!$D$2&amp;":"&amp;dbP!$D$2),"&gt;="&amp;AA$6,INDIRECT($F$1&amp;dbP!$D$2&amp;":"&amp;dbP!$D$2),"&lt;="&amp;AA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B404" s="1">
        <f ca="1">SUMIFS(INDIRECT($F$1&amp;$F404&amp;":"&amp;$F404),INDIRECT($F$1&amp;dbP!$D$2&amp;":"&amp;dbP!$D$2),"&gt;="&amp;AB$6,INDIRECT($F$1&amp;dbP!$D$2&amp;":"&amp;dbP!$D$2),"&lt;="&amp;AB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C404" s="1">
        <f ca="1">SUMIFS(INDIRECT($F$1&amp;$F404&amp;":"&amp;$F404),INDIRECT($F$1&amp;dbP!$D$2&amp;":"&amp;dbP!$D$2),"&gt;="&amp;AC$6,INDIRECT($F$1&amp;dbP!$D$2&amp;":"&amp;dbP!$D$2),"&lt;="&amp;AC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D404" s="1">
        <f ca="1">SUMIFS(INDIRECT($F$1&amp;$F404&amp;":"&amp;$F404),INDIRECT($F$1&amp;dbP!$D$2&amp;":"&amp;dbP!$D$2),"&gt;="&amp;AD$6,INDIRECT($F$1&amp;dbP!$D$2&amp;":"&amp;dbP!$D$2),"&lt;="&amp;AD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E404" s="1">
        <f ca="1">SUMIFS(INDIRECT($F$1&amp;$F404&amp;":"&amp;$F404),INDIRECT($F$1&amp;dbP!$D$2&amp;":"&amp;dbP!$D$2),"&gt;="&amp;AE$6,INDIRECT($F$1&amp;dbP!$D$2&amp;":"&amp;dbP!$D$2),"&lt;="&amp;AE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F404" s="1">
        <f ca="1">SUMIFS(INDIRECT($F$1&amp;$F404&amp;":"&amp;$F404),INDIRECT($F$1&amp;dbP!$D$2&amp;":"&amp;dbP!$D$2),"&gt;="&amp;AF$6,INDIRECT($F$1&amp;dbP!$D$2&amp;":"&amp;dbP!$D$2),"&lt;="&amp;AF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G404" s="1">
        <f ca="1">SUMIFS(INDIRECT($F$1&amp;$F404&amp;":"&amp;$F404),INDIRECT($F$1&amp;dbP!$D$2&amp;":"&amp;dbP!$D$2),"&gt;="&amp;AG$6,INDIRECT($F$1&amp;dbP!$D$2&amp;":"&amp;dbP!$D$2),"&lt;="&amp;AG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H404" s="1">
        <f ca="1">SUMIFS(INDIRECT($F$1&amp;$F404&amp;":"&amp;$F404),INDIRECT($F$1&amp;dbP!$D$2&amp;":"&amp;dbP!$D$2),"&gt;="&amp;AH$6,INDIRECT($F$1&amp;dbP!$D$2&amp;":"&amp;dbP!$D$2),"&lt;="&amp;AH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I404" s="1">
        <f ca="1">SUMIFS(INDIRECT($F$1&amp;$F404&amp;":"&amp;$F404),INDIRECT($F$1&amp;dbP!$D$2&amp;":"&amp;dbP!$D$2),"&gt;="&amp;AI$6,INDIRECT($F$1&amp;dbP!$D$2&amp;":"&amp;dbP!$D$2),"&lt;="&amp;AI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J404" s="1">
        <f ca="1">SUMIFS(INDIRECT($F$1&amp;$F404&amp;":"&amp;$F404),INDIRECT($F$1&amp;dbP!$D$2&amp;":"&amp;dbP!$D$2),"&gt;="&amp;AJ$6,INDIRECT($F$1&amp;dbP!$D$2&amp;":"&amp;dbP!$D$2),"&lt;="&amp;AJ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K404" s="1">
        <f ca="1">SUMIFS(INDIRECT($F$1&amp;$F404&amp;":"&amp;$F404),INDIRECT($F$1&amp;dbP!$D$2&amp;":"&amp;dbP!$D$2),"&gt;="&amp;AK$6,INDIRECT($F$1&amp;dbP!$D$2&amp;":"&amp;dbP!$D$2),"&lt;="&amp;AK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L404" s="1">
        <f ca="1">SUMIFS(INDIRECT($F$1&amp;$F404&amp;":"&amp;$F404),INDIRECT($F$1&amp;dbP!$D$2&amp;":"&amp;dbP!$D$2),"&gt;="&amp;AL$6,INDIRECT($F$1&amp;dbP!$D$2&amp;":"&amp;dbP!$D$2),"&lt;="&amp;AL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M404" s="1">
        <f ca="1">SUMIFS(INDIRECT($F$1&amp;$F404&amp;":"&amp;$F404),INDIRECT($F$1&amp;dbP!$D$2&amp;":"&amp;dbP!$D$2),"&gt;="&amp;AM$6,INDIRECT($F$1&amp;dbP!$D$2&amp;":"&amp;dbP!$D$2),"&lt;="&amp;AM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N404" s="1">
        <f ca="1">SUMIFS(INDIRECT($F$1&amp;$F404&amp;":"&amp;$F404),INDIRECT($F$1&amp;dbP!$D$2&amp;":"&amp;dbP!$D$2),"&gt;="&amp;AN$6,INDIRECT($F$1&amp;dbP!$D$2&amp;":"&amp;dbP!$D$2),"&lt;="&amp;AN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O404" s="1">
        <f ca="1">SUMIFS(INDIRECT($F$1&amp;$F404&amp;":"&amp;$F404),INDIRECT($F$1&amp;dbP!$D$2&amp;":"&amp;dbP!$D$2),"&gt;="&amp;AO$6,INDIRECT($F$1&amp;dbP!$D$2&amp;":"&amp;dbP!$D$2),"&lt;="&amp;AO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P404" s="1">
        <f ca="1">SUMIFS(INDIRECT($F$1&amp;$F404&amp;":"&amp;$F404),INDIRECT($F$1&amp;dbP!$D$2&amp;":"&amp;dbP!$D$2),"&gt;="&amp;AP$6,INDIRECT($F$1&amp;dbP!$D$2&amp;":"&amp;dbP!$D$2),"&lt;="&amp;AP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Q404" s="1">
        <f ca="1">SUMIFS(INDIRECT($F$1&amp;$F404&amp;":"&amp;$F404),INDIRECT($F$1&amp;dbP!$D$2&amp;":"&amp;dbP!$D$2),"&gt;="&amp;AQ$6,INDIRECT($F$1&amp;dbP!$D$2&amp;":"&amp;dbP!$D$2),"&lt;="&amp;AQ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R404" s="1">
        <f ca="1">SUMIFS(INDIRECT($F$1&amp;$F404&amp;":"&amp;$F404),INDIRECT($F$1&amp;dbP!$D$2&amp;":"&amp;dbP!$D$2),"&gt;="&amp;AR$6,INDIRECT($F$1&amp;dbP!$D$2&amp;":"&amp;dbP!$D$2),"&lt;="&amp;AR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S404" s="1">
        <f ca="1">SUMIFS(INDIRECT($F$1&amp;$F404&amp;":"&amp;$F404),INDIRECT($F$1&amp;dbP!$D$2&amp;":"&amp;dbP!$D$2),"&gt;="&amp;AS$6,INDIRECT($F$1&amp;dbP!$D$2&amp;":"&amp;dbP!$D$2),"&lt;="&amp;AS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T404" s="1">
        <f ca="1">SUMIFS(INDIRECT($F$1&amp;$F404&amp;":"&amp;$F404),INDIRECT($F$1&amp;dbP!$D$2&amp;":"&amp;dbP!$D$2),"&gt;="&amp;AT$6,INDIRECT($F$1&amp;dbP!$D$2&amp;":"&amp;dbP!$D$2),"&lt;="&amp;AT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U404" s="1">
        <f ca="1">SUMIFS(INDIRECT($F$1&amp;$F404&amp;":"&amp;$F404),INDIRECT($F$1&amp;dbP!$D$2&amp;":"&amp;dbP!$D$2),"&gt;="&amp;AU$6,INDIRECT($F$1&amp;dbP!$D$2&amp;":"&amp;dbP!$D$2),"&lt;="&amp;AU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V404" s="1">
        <f ca="1">SUMIFS(INDIRECT($F$1&amp;$F404&amp;":"&amp;$F404),INDIRECT($F$1&amp;dbP!$D$2&amp;":"&amp;dbP!$D$2),"&gt;="&amp;AV$6,INDIRECT($F$1&amp;dbP!$D$2&amp;":"&amp;dbP!$D$2),"&lt;="&amp;AV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W404" s="1">
        <f ca="1">SUMIFS(INDIRECT($F$1&amp;$F404&amp;":"&amp;$F404),INDIRECT($F$1&amp;dbP!$D$2&amp;":"&amp;dbP!$D$2),"&gt;="&amp;AW$6,INDIRECT($F$1&amp;dbP!$D$2&amp;":"&amp;dbP!$D$2),"&lt;="&amp;AW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X404" s="1">
        <f ca="1">SUMIFS(INDIRECT($F$1&amp;$F404&amp;":"&amp;$F404),INDIRECT($F$1&amp;dbP!$D$2&amp;":"&amp;dbP!$D$2),"&gt;="&amp;AX$6,INDIRECT($F$1&amp;dbP!$D$2&amp;":"&amp;dbP!$D$2),"&lt;="&amp;AX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Y404" s="1">
        <f ca="1">SUMIFS(INDIRECT($F$1&amp;$F404&amp;":"&amp;$F404),INDIRECT($F$1&amp;dbP!$D$2&amp;":"&amp;dbP!$D$2),"&gt;="&amp;AY$6,INDIRECT($F$1&amp;dbP!$D$2&amp;":"&amp;dbP!$D$2),"&lt;="&amp;AY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Z404" s="1">
        <f ca="1">SUMIFS(INDIRECT($F$1&amp;$F404&amp;":"&amp;$F404),INDIRECT($F$1&amp;dbP!$D$2&amp;":"&amp;dbP!$D$2),"&gt;="&amp;AZ$6,INDIRECT($F$1&amp;dbP!$D$2&amp;":"&amp;dbP!$D$2),"&lt;="&amp;AZ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A404" s="1">
        <f ca="1">SUMIFS(INDIRECT($F$1&amp;$F404&amp;":"&amp;$F404),INDIRECT($F$1&amp;dbP!$D$2&amp;":"&amp;dbP!$D$2),"&gt;="&amp;BA$6,INDIRECT($F$1&amp;dbP!$D$2&amp;":"&amp;dbP!$D$2),"&lt;="&amp;BA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B404" s="1">
        <f ca="1">SUMIFS(INDIRECT($F$1&amp;$F404&amp;":"&amp;$F404),INDIRECT($F$1&amp;dbP!$D$2&amp;":"&amp;dbP!$D$2),"&gt;="&amp;BB$6,INDIRECT($F$1&amp;dbP!$D$2&amp;":"&amp;dbP!$D$2),"&lt;="&amp;BB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C404" s="1">
        <f ca="1">SUMIFS(INDIRECT($F$1&amp;$F404&amp;":"&amp;$F404),INDIRECT($F$1&amp;dbP!$D$2&amp;":"&amp;dbP!$D$2),"&gt;="&amp;BC$6,INDIRECT($F$1&amp;dbP!$D$2&amp;":"&amp;dbP!$D$2),"&lt;="&amp;BC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D404" s="1">
        <f ca="1">SUMIFS(INDIRECT($F$1&amp;$F404&amp;":"&amp;$F404),INDIRECT($F$1&amp;dbP!$D$2&amp;":"&amp;dbP!$D$2),"&gt;="&amp;BD$6,INDIRECT($F$1&amp;dbP!$D$2&amp;":"&amp;dbP!$D$2),"&lt;="&amp;BD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E404" s="1">
        <f ca="1">SUMIFS(INDIRECT($F$1&amp;$F404&amp;":"&amp;$F404),INDIRECT($F$1&amp;dbP!$D$2&amp;":"&amp;dbP!$D$2),"&gt;="&amp;BE$6,INDIRECT($F$1&amp;dbP!$D$2&amp;":"&amp;dbP!$D$2),"&lt;="&amp;BE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</row>
    <row r="405" spans="1:57" x14ac:dyDescent="0.3">
      <c r="B405" s="1">
        <f>MAX(B$218:B404)+1</f>
        <v>188</v>
      </c>
      <c r="D405" s="1" t="str">
        <f ca="1">INDIRECT($B$1&amp;Items!T$2&amp;$B405)</f>
        <v>CF(-)</v>
      </c>
      <c r="F405" s="1" t="str">
        <f ca="1">INDIRECT($B$1&amp;Items!P$2&amp;$B405)</f>
        <v>AA</v>
      </c>
      <c r="H405" s="13" t="str">
        <f ca="1">INDIRECT($B$1&amp;Items!M$2&amp;$B405)</f>
        <v>Оплата капзатрат</v>
      </c>
      <c r="I405" s="13" t="str">
        <f ca="1">IF(INDIRECT($B$1&amp;Items!N$2&amp;$B405)="",H405,INDIRECT($B$1&amp;Items!N$2&amp;$B405))</f>
        <v>Основные средства - тип - 3</v>
      </c>
      <c r="J405" s="1" t="str">
        <f ca="1">IF(INDIRECT($B$1&amp;Items!O$2&amp;$B405)="",IF(H405&lt;&gt;I405,"  "&amp;I405,I405),"    "&amp;INDIRECT($B$1&amp;Items!O$2&amp;$B405))</f>
        <v xml:space="preserve">    Капзатраты - тип - 3 - 17</v>
      </c>
      <c r="S405" s="1">
        <f ca="1">SUM($U405:INDIRECT(ADDRESS(ROW(),SUMIFS($1:$1,$5:$5,MAX($5:$5)))))</f>
        <v>141963.6964798671</v>
      </c>
      <c r="V405" s="1">
        <f ca="1">SUMIFS(INDIRECT($F$1&amp;$F405&amp;":"&amp;$F405),INDIRECT($F$1&amp;dbP!$D$2&amp;":"&amp;dbP!$D$2),"&gt;="&amp;V$6,INDIRECT($F$1&amp;dbP!$D$2&amp;":"&amp;dbP!$D$2),"&lt;="&amp;V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W405" s="1">
        <f ca="1">SUMIFS(INDIRECT($F$1&amp;$F405&amp;":"&amp;$F405),INDIRECT($F$1&amp;dbP!$D$2&amp;":"&amp;dbP!$D$2),"&gt;="&amp;W$6,INDIRECT($F$1&amp;dbP!$D$2&amp;":"&amp;dbP!$D$2),"&lt;="&amp;W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X405" s="1">
        <f ca="1">SUMIFS(INDIRECT($F$1&amp;$F405&amp;":"&amp;$F405),INDIRECT($F$1&amp;dbP!$D$2&amp;":"&amp;dbP!$D$2),"&gt;="&amp;X$6,INDIRECT($F$1&amp;dbP!$D$2&amp;":"&amp;dbP!$D$2),"&lt;="&amp;X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141963.6964798671</v>
      </c>
      <c r="Y405" s="1">
        <f ca="1">SUMIFS(INDIRECT($F$1&amp;$F405&amp;":"&amp;$F405),INDIRECT($F$1&amp;dbP!$D$2&amp;":"&amp;dbP!$D$2),"&gt;="&amp;Y$6,INDIRECT($F$1&amp;dbP!$D$2&amp;":"&amp;dbP!$D$2),"&lt;="&amp;Y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Z405" s="1">
        <f ca="1">SUMIFS(INDIRECT($F$1&amp;$F405&amp;":"&amp;$F405),INDIRECT($F$1&amp;dbP!$D$2&amp;":"&amp;dbP!$D$2),"&gt;="&amp;Z$6,INDIRECT($F$1&amp;dbP!$D$2&amp;":"&amp;dbP!$D$2),"&lt;="&amp;Z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A405" s="1">
        <f ca="1">SUMIFS(INDIRECT($F$1&amp;$F405&amp;":"&amp;$F405),INDIRECT($F$1&amp;dbP!$D$2&amp;":"&amp;dbP!$D$2),"&gt;="&amp;AA$6,INDIRECT($F$1&amp;dbP!$D$2&amp;":"&amp;dbP!$D$2),"&lt;="&amp;AA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B405" s="1">
        <f ca="1">SUMIFS(INDIRECT($F$1&amp;$F405&amp;":"&amp;$F405),INDIRECT($F$1&amp;dbP!$D$2&amp;":"&amp;dbP!$D$2),"&gt;="&amp;AB$6,INDIRECT($F$1&amp;dbP!$D$2&amp;":"&amp;dbP!$D$2),"&lt;="&amp;AB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C405" s="1">
        <f ca="1">SUMIFS(INDIRECT($F$1&amp;$F405&amp;":"&amp;$F405),INDIRECT($F$1&amp;dbP!$D$2&amp;":"&amp;dbP!$D$2),"&gt;="&amp;AC$6,INDIRECT($F$1&amp;dbP!$D$2&amp;":"&amp;dbP!$D$2),"&lt;="&amp;AC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D405" s="1">
        <f ca="1">SUMIFS(INDIRECT($F$1&amp;$F405&amp;":"&amp;$F405),INDIRECT($F$1&amp;dbP!$D$2&amp;":"&amp;dbP!$D$2),"&gt;="&amp;AD$6,INDIRECT($F$1&amp;dbP!$D$2&amp;":"&amp;dbP!$D$2),"&lt;="&amp;AD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E405" s="1">
        <f ca="1">SUMIFS(INDIRECT($F$1&amp;$F405&amp;":"&amp;$F405),INDIRECT($F$1&amp;dbP!$D$2&amp;":"&amp;dbP!$D$2),"&gt;="&amp;AE$6,INDIRECT($F$1&amp;dbP!$D$2&amp;":"&amp;dbP!$D$2),"&lt;="&amp;AE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F405" s="1">
        <f ca="1">SUMIFS(INDIRECT($F$1&amp;$F405&amp;":"&amp;$F405),INDIRECT($F$1&amp;dbP!$D$2&amp;":"&amp;dbP!$D$2),"&gt;="&amp;AF$6,INDIRECT($F$1&amp;dbP!$D$2&amp;":"&amp;dbP!$D$2),"&lt;="&amp;AF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G405" s="1">
        <f ca="1">SUMIFS(INDIRECT($F$1&amp;$F405&amp;":"&amp;$F405),INDIRECT($F$1&amp;dbP!$D$2&amp;":"&amp;dbP!$D$2),"&gt;="&amp;AG$6,INDIRECT($F$1&amp;dbP!$D$2&amp;":"&amp;dbP!$D$2),"&lt;="&amp;AG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H405" s="1">
        <f ca="1">SUMIFS(INDIRECT($F$1&amp;$F405&amp;":"&amp;$F405),INDIRECT($F$1&amp;dbP!$D$2&amp;":"&amp;dbP!$D$2),"&gt;="&amp;AH$6,INDIRECT($F$1&amp;dbP!$D$2&amp;":"&amp;dbP!$D$2),"&lt;="&amp;AH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I405" s="1">
        <f ca="1">SUMIFS(INDIRECT($F$1&amp;$F405&amp;":"&amp;$F405),INDIRECT($F$1&amp;dbP!$D$2&amp;":"&amp;dbP!$D$2),"&gt;="&amp;AI$6,INDIRECT($F$1&amp;dbP!$D$2&amp;":"&amp;dbP!$D$2),"&lt;="&amp;AI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J405" s="1">
        <f ca="1">SUMIFS(INDIRECT($F$1&amp;$F405&amp;":"&amp;$F405),INDIRECT($F$1&amp;dbP!$D$2&amp;":"&amp;dbP!$D$2),"&gt;="&amp;AJ$6,INDIRECT($F$1&amp;dbP!$D$2&amp;":"&amp;dbP!$D$2),"&lt;="&amp;AJ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K405" s="1">
        <f ca="1">SUMIFS(INDIRECT($F$1&amp;$F405&amp;":"&amp;$F405),INDIRECT($F$1&amp;dbP!$D$2&amp;":"&amp;dbP!$D$2),"&gt;="&amp;AK$6,INDIRECT($F$1&amp;dbP!$D$2&amp;":"&amp;dbP!$D$2),"&lt;="&amp;AK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L405" s="1">
        <f ca="1">SUMIFS(INDIRECT($F$1&amp;$F405&amp;":"&amp;$F405),INDIRECT($F$1&amp;dbP!$D$2&amp;":"&amp;dbP!$D$2),"&gt;="&amp;AL$6,INDIRECT($F$1&amp;dbP!$D$2&amp;":"&amp;dbP!$D$2),"&lt;="&amp;AL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M405" s="1">
        <f ca="1">SUMIFS(INDIRECT($F$1&amp;$F405&amp;":"&amp;$F405),INDIRECT($F$1&amp;dbP!$D$2&amp;":"&amp;dbP!$D$2),"&gt;="&amp;AM$6,INDIRECT($F$1&amp;dbP!$D$2&amp;":"&amp;dbP!$D$2),"&lt;="&amp;AM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N405" s="1">
        <f ca="1">SUMIFS(INDIRECT($F$1&amp;$F405&amp;":"&amp;$F405),INDIRECT($F$1&amp;dbP!$D$2&amp;":"&amp;dbP!$D$2),"&gt;="&amp;AN$6,INDIRECT($F$1&amp;dbP!$D$2&amp;":"&amp;dbP!$D$2),"&lt;="&amp;AN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O405" s="1">
        <f ca="1">SUMIFS(INDIRECT($F$1&amp;$F405&amp;":"&amp;$F405),INDIRECT($F$1&amp;dbP!$D$2&amp;":"&amp;dbP!$D$2),"&gt;="&amp;AO$6,INDIRECT($F$1&amp;dbP!$D$2&amp;":"&amp;dbP!$D$2),"&lt;="&amp;AO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P405" s="1">
        <f ca="1">SUMIFS(INDIRECT($F$1&amp;$F405&amp;":"&amp;$F405),INDIRECT($F$1&amp;dbP!$D$2&amp;":"&amp;dbP!$D$2),"&gt;="&amp;AP$6,INDIRECT($F$1&amp;dbP!$D$2&amp;":"&amp;dbP!$D$2),"&lt;="&amp;AP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Q405" s="1">
        <f ca="1">SUMIFS(INDIRECT($F$1&amp;$F405&amp;":"&amp;$F405),INDIRECT($F$1&amp;dbP!$D$2&amp;":"&amp;dbP!$D$2),"&gt;="&amp;AQ$6,INDIRECT($F$1&amp;dbP!$D$2&amp;":"&amp;dbP!$D$2),"&lt;="&amp;AQ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R405" s="1">
        <f ca="1">SUMIFS(INDIRECT($F$1&amp;$F405&amp;":"&amp;$F405),INDIRECT($F$1&amp;dbP!$D$2&amp;":"&amp;dbP!$D$2),"&gt;="&amp;AR$6,INDIRECT($F$1&amp;dbP!$D$2&amp;":"&amp;dbP!$D$2),"&lt;="&amp;AR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S405" s="1">
        <f ca="1">SUMIFS(INDIRECT($F$1&amp;$F405&amp;":"&amp;$F405),INDIRECT($F$1&amp;dbP!$D$2&amp;":"&amp;dbP!$D$2),"&gt;="&amp;AS$6,INDIRECT($F$1&amp;dbP!$D$2&amp;":"&amp;dbP!$D$2),"&lt;="&amp;AS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T405" s="1">
        <f ca="1">SUMIFS(INDIRECT($F$1&amp;$F405&amp;":"&amp;$F405),INDIRECT($F$1&amp;dbP!$D$2&amp;":"&amp;dbP!$D$2),"&gt;="&amp;AT$6,INDIRECT($F$1&amp;dbP!$D$2&amp;":"&amp;dbP!$D$2),"&lt;="&amp;AT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U405" s="1">
        <f ca="1">SUMIFS(INDIRECT($F$1&amp;$F405&amp;":"&amp;$F405),INDIRECT($F$1&amp;dbP!$D$2&amp;":"&amp;dbP!$D$2),"&gt;="&amp;AU$6,INDIRECT($F$1&amp;dbP!$D$2&amp;":"&amp;dbP!$D$2),"&lt;="&amp;AU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V405" s="1">
        <f ca="1">SUMIFS(INDIRECT($F$1&amp;$F405&amp;":"&amp;$F405),INDIRECT($F$1&amp;dbP!$D$2&amp;":"&amp;dbP!$D$2),"&gt;="&amp;AV$6,INDIRECT($F$1&amp;dbP!$D$2&amp;":"&amp;dbP!$D$2),"&lt;="&amp;AV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W405" s="1">
        <f ca="1">SUMIFS(INDIRECT($F$1&amp;$F405&amp;":"&amp;$F405),INDIRECT($F$1&amp;dbP!$D$2&amp;":"&amp;dbP!$D$2),"&gt;="&amp;AW$6,INDIRECT($F$1&amp;dbP!$D$2&amp;":"&amp;dbP!$D$2),"&lt;="&amp;AW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X405" s="1">
        <f ca="1">SUMIFS(INDIRECT($F$1&amp;$F405&amp;":"&amp;$F405),INDIRECT($F$1&amp;dbP!$D$2&amp;":"&amp;dbP!$D$2),"&gt;="&amp;AX$6,INDIRECT($F$1&amp;dbP!$D$2&amp;":"&amp;dbP!$D$2),"&lt;="&amp;AX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Y405" s="1">
        <f ca="1">SUMIFS(INDIRECT($F$1&amp;$F405&amp;":"&amp;$F405),INDIRECT($F$1&amp;dbP!$D$2&amp;":"&amp;dbP!$D$2),"&gt;="&amp;AY$6,INDIRECT($F$1&amp;dbP!$D$2&amp;":"&amp;dbP!$D$2),"&lt;="&amp;AY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Z405" s="1">
        <f ca="1">SUMIFS(INDIRECT($F$1&amp;$F405&amp;":"&amp;$F405),INDIRECT($F$1&amp;dbP!$D$2&amp;":"&amp;dbP!$D$2),"&gt;="&amp;AZ$6,INDIRECT($F$1&amp;dbP!$D$2&amp;":"&amp;dbP!$D$2),"&lt;="&amp;AZ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A405" s="1">
        <f ca="1">SUMIFS(INDIRECT($F$1&amp;$F405&amp;":"&amp;$F405),INDIRECT($F$1&amp;dbP!$D$2&amp;":"&amp;dbP!$D$2),"&gt;="&amp;BA$6,INDIRECT($F$1&amp;dbP!$D$2&amp;":"&amp;dbP!$D$2),"&lt;="&amp;BA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B405" s="1">
        <f ca="1">SUMIFS(INDIRECT($F$1&amp;$F405&amp;":"&amp;$F405),INDIRECT($F$1&amp;dbP!$D$2&amp;":"&amp;dbP!$D$2),"&gt;="&amp;BB$6,INDIRECT($F$1&amp;dbP!$D$2&amp;":"&amp;dbP!$D$2),"&lt;="&amp;BB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C405" s="1">
        <f ca="1">SUMIFS(INDIRECT($F$1&amp;$F405&amp;":"&amp;$F405),INDIRECT($F$1&amp;dbP!$D$2&amp;":"&amp;dbP!$D$2),"&gt;="&amp;BC$6,INDIRECT($F$1&amp;dbP!$D$2&amp;":"&amp;dbP!$D$2),"&lt;="&amp;BC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D405" s="1">
        <f ca="1">SUMIFS(INDIRECT($F$1&amp;$F405&amp;":"&amp;$F405),INDIRECT($F$1&amp;dbP!$D$2&amp;":"&amp;dbP!$D$2),"&gt;="&amp;BD$6,INDIRECT($F$1&amp;dbP!$D$2&amp;":"&amp;dbP!$D$2),"&lt;="&amp;BD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E405" s="1">
        <f ca="1">SUMIFS(INDIRECT($F$1&amp;$F405&amp;":"&amp;$F405),INDIRECT($F$1&amp;dbP!$D$2&amp;":"&amp;dbP!$D$2),"&gt;="&amp;BE$6,INDIRECT($F$1&amp;dbP!$D$2&amp;":"&amp;dbP!$D$2),"&lt;="&amp;BE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</row>
    <row r="406" spans="1:57" ht="4.95" customHeight="1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</row>
    <row r="407" spans="1:57" ht="4.95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</row>
    <row r="409" spans="1:57" x14ac:dyDescent="0.3">
      <c r="H409" s="1" t="s">
        <v>155</v>
      </c>
    </row>
    <row r="411" spans="1:57" x14ac:dyDescent="0.3">
      <c r="B411" s="1">
        <f>ROW(Items!A9)</f>
        <v>9</v>
      </c>
      <c r="D411" s="1">
        <f ca="1">INDIRECT($B$1&amp;Items!AB$2&amp;$B411)</f>
        <v>0</v>
      </c>
      <c r="F411" s="1" t="str">
        <f ca="1">INDIRECT($B$1&amp;Items!X$2&amp;$B411)</f>
        <v>AA</v>
      </c>
      <c r="H411" s="13" t="str">
        <f ca="1">INDIRECT($B$1&amp;Items!U$2&amp;$B411)</f>
        <v>Выручка</v>
      </c>
      <c r="I411" s="13" t="str">
        <f ca="1">IF(INDIRECT($B$1&amp;Items!V$2&amp;$B411)="",H411,INDIRECT($B$1&amp;Items!V$2&amp;$B411))</f>
        <v>Выручка</v>
      </c>
      <c r="J411" s="1" t="str">
        <f ca="1">IF(INDIRECT($B$1&amp;Items!W$2&amp;$B411)="",IF(H411&lt;&gt;I411,"  "&amp;I411,I411),"    "&amp;INDIRECT($B$1&amp;Items!W$2&amp;$B411))</f>
        <v>Выручка</v>
      </c>
      <c r="S411" s="1">
        <f ca="1">SUM($U411:INDIRECT(ADDRESS(ROW(),SUMIFS($1:$1,$5:$5,MAX($5:$5)))))</f>
        <v>67803230.650416076</v>
      </c>
      <c r="V411" s="1">
        <f ca="1">SUMIFS(INDIRECT($F$1&amp;$F411&amp;":"&amp;$F411),INDIRECT($F$1&amp;dbP!$D$2&amp;":"&amp;dbP!$D$2),"&gt;="&amp;V$6,INDIRECT($F$1&amp;dbP!$D$2&amp;":"&amp;dbP!$D$2),"&lt;="&amp;V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W411" s="1">
        <f ca="1">SUMIFS(INDIRECT($F$1&amp;$F411&amp;":"&amp;$F411),INDIRECT($F$1&amp;dbP!$D$2&amp;":"&amp;dbP!$D$2),"&gt;="&amp;W$6,INDIRECT($F$1&amp;dbP!$D$2&amp;":"&amp;dbP!$D$2),"&lt;="&amp;W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X411" s="1">
        <f ca="1">SUMIFS(INDIRECT($F$1&amp;$F411&amp;":"&amp;$F411),INDIRECT($F$1&amp;dbP!$D$2&amp;":"&amp;dbP!$D$2),"&gt;="&amp;X$6,INDIRECT($F$1&amp;dbP!$D$2&amp;":"&amp;dbP!$D$2),"&lt;="&amp;X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Y411" s="1">
        <f ca="1">SUMIFS(INDIRECT($F$1&amp;$F411&amp;":"&amp;$F411),INDIRECT($F$1&amp;dbP!$D$2&amp;":"&amp;dbP!$D$2),"&gt;="&amp;Y$6,INDIRECT($F$1&amp;dbP!$D$2&amp;":"&amp;dbP!$D$2),"&lt;="&amp;Y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Z411" s="1">
        <f ca="1">SUMIFS(INDIRECT($F$1&amp;$F411&amp;":"&amp;$F411),INDIRECT($F$1&amp;dbP!$D$2&amp;":"&amp;dbP!$D$2),"&gt;="&amp;Z$6,INDIRECT($F$1&amp;dbP!$D$2&amp;":"&amp;dbP!$D$2),"&lt;="&amp;Z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19641178.696651317</v>
      </c>
      <c r="AA411" s="1">
        <f ca="1">SUMIFS(INDIRECT($F$1&amp;$F411&amp;":"&amp;$F411),INDIRECT($F$1&amp;dbP!$D$2&amp;":"&amp;dbP!$D$2),"&gt;="&amp;AA$6,INDIRECT($F$1&amp;dbP!$D$2&amp;":"&amp;dbP!$D$2),"&lt;="&amp;AA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48162051.953764752</v>
      </c>
      <c r="AB411" s="1">
        <f ca="1">SUMIFS(INDIRECT($F$1&amp;$F411&amp;":"&amp;$F411),INDIRECT($F$1&amp;dbP!$D$2&amp;":"&amp;dbP!$D$2),"&gt;="&amp;AB$6,INDIRECT($F$1&amp;dbP!$D$2&amp;":"&amp;dbP!$D$2),"&lt;="&amp;AB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C411" s="1">
        <f ca="1">SUMIFS(INDIRECT($F$1&amp;$F411&amp;":"&amp;$F411),INDIRECT($F$1&amp;dbP!$D$2&amp;":"&amp;dbP!$D$2),"&gt;="&amp;AC$6,INDIRECT($F$1&amp;dbP!$D$2&amp;":"&amp;dbP!$D$2),"&lt;="&amp;AC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D411" s="1">
        <f ca="1">SUMIFS(INDIRECT($F$1&amp;$F411&amp;":"&amp;$F411),INDIRECT($F$1&amp;dbP!$D$2&amp;":"&amp;dbP!$D$2),"&gt;="&amp;AD$6,INDIRECT($F$1&amp;dbP!$D$2&amp;":"&amp;dbP!$D$2),"&lt;="&amp;AD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E411" s="1">
        <f ca="1">SUMIFS(INDIRECT($F$1&amp;$F411&amp;":"&amp;$F411),INDIRECT($F$1&amp;dbP!$D$2&amp;":"&amp;dbP!$D$2),"&gt;="&amp;AE$6,INDIRECT($F$1&amp;dbP!$D$2&amp;":"&amp;dbP!$D$2),"&lt;="&amp;AE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F411" s="1">
        <f ca="1">SUMIFS(INDIRECT($F$1&amp;$F411&amp;":"&amp;$F411),INDIRECT($F$1&amp;dbP!$D$2&amp;":"&amp;dbP!$D$2),"&gt;="&amp;AF$6,INDIRECT($F$1&amp;dbP!$D$2&amp;":"&amp;dbP!$D$2),"&lt;="&amp;AF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G411" s="1">
        <f ca="1">SUMIFS(INDIRECT($F$1&amp;$F411&amp;":"&amp;$F411),INDIRECT($F$1&amp;dbP!$D$2&amp;":"&amp;dbP!$D$2),"&gt;="&amp;AG$6,INDIRECT($F$1&amp;dbP!$D$2&amp;":"&amp;dbP!$D$2),"&lt;="&amp;AG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H411" s="1">
        <f ca="1">SUMIFS(INDIRECT($F$1&amp;$F411&amp;":"&amp;$F411),INDIRECT($F$1&amp;dbP!$D$2&amp;":"&amp;dbP!$D$2),"&gt;="&amp;AH$6,INDIRECT($F$1&amp;dbP!$D$2&amp;":"&amp;dbP!$D$2),"&lt;="&amp;AH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I411" s="1">
        <f ca="1">SUMIFS(INDIRECT($F$1&amp;$F411&amp;":"&amp;$F411),INDIRECT($F$1&amp;dbP!$D$2&amp;":"&amp;dbP!$D$2),"&gt;="&amp;AI$6,INDIRECT($F$1&amp;dbP!$D$2&amp;":"&amp;dbP!$D$2),"&lt;="&amp;AI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J411" s="1">
        <f ca="1">SUMIFS(INDIRECT($F$1&amp;$F411&amp;":"&amp;$F411),INDIRECT($F$1&amp;dbP!$D$2&amp;":"&amp;dbP!$D$2),"&gt;="&amp;AJ$6,INDIRECT($F$1&amp;dbP!$D$2&amp;":"&amp;dbP!$D$2),"&lt;="&amp;AJ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K411" s="1">
        <f ca="1">SUMIFS(INDIRECT($F$1&amp;$F411&amp;":"&amp;$F411),INDIRECT($F$1&amp;dbP!$D$2&amp;":"&amp;dbP!$D$2),"&gt;="&amp;AK$6,INDIRECT($F$1&amp;dbP!$D$2&amp;":"&amp;dbP!$D$2),"&lt;="&amp;AK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L411" s="1">
        <f ca="1">SUMIFS(INDIRECT($F$1&amp;$F411&amp;":"&amp;$F411),INDIRECT($F$1&amp;dbP!$D$2&amp;":"&amp;dbP!$D$2),"&gt;="&amp;AL$6,INDIRECT($F$1&amp;dbP!$D$2&amp;":"&amp;dbP!$D$2),"&lt;="&amp;AL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M411" s="1">
        <f ca="1">SUMIFS(INDIRECT($F$1&amp;$F411&amp;":"&amp;$F411),INDIRECT($F$1&amp;dbP!$D$2&amp;":"&amp;dbP!$D$2),"&gt;="&amp;AM$6,INDIRECT($F$1&amp;dbP!$D$2&amp;":"&amp;dbP!$D$2),"&lt;="&amp;AM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N411" s="1">
        <f ca="1">SUMIFS(INDIRECT($F$1&amp;$F411&amp;":"&amp;$F411),INDIRECT($F$1&amp;dbP!$D$2&amp;":"&amp;dbP!$D$2),"&gt;="&amp;AN$6,INDIRECT($F$1&amp;dbP!$D$2&amp;":"&amp;dbP!$D$2),"&lt;="&amp;AN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O411" s="1">
        <f ca="1">SUMIFS(INDIRECT($F$1&amp;$F411&amp;":"&amp;$F411),INDIRECT($F$1&amp;dbP!$D$2&amp;":"&amp;dbP!$D$2),"&gt;="&amp;AO$6,INDIRECT($F$1&amp;dbP!$D$2&amp;":"&amp;dbP!$D$2),"&lt;="&amp;AO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P411" s="1">
        <f ca="1">SUMIFS(INDIRECT($F$1&amp;$F411&amp;":"&amp;$F411),INDIRECT($F$1&amp;dbP!$D$2&amp;":"&amp;dbP!$D$2),"&gt;="&amp;AP$6,INDIRECT($F$1&amp;dbP!$D$2&amp;":"&amp;dbP!$D$2),"&lt;="&amp;AP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Q411" s="1">
        <f ca="1">SUMIFS(INDIRECT($F$1&amp;$F411&amp;":"&amp;$F411),INDIRECT($F$1&amp;dbP!$D$2&amp;":"&amp;dbP!$D$2),"&gt;="&amp;AQ$6,INDIRECT($F$1&amp;dbP!$D$2&amp;":"&amp;dbP!$D$2),"&lt;="&amp;AQ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R411" s="1">
        <f ca="1">SUMIFS(INDIRECT($F$1&amp;$F411&amp;":"&amp;$F411),INDIRECT($F$1&amp;dbP!$D$2&amp;":"&amp;dbP!$D$2),"&gt;="&amp;AR$6,INDIRECT($F$1&amp;dbP!$D$2&amp;":"&amp;dbP!$D$2),"&lt;="&amp;AR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S411" s="1">
        <f ca="1">SUMIFS(INDIRECT($F$1&amp;$F411&amp;":"&amp;$F411),INDIRECT($F$1&amp;dbP!$D$2&amp;":"&amp;dbP!$D$2),"&gt;="&amp;AS$6,INDIRECT($F$1&amp;dbP!$D$2&amp;":"&amp;dbP!$D$2),"&lt;="&amp;AS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T411" s="1">
        <f ca="1">SUMIFS(INDIRECT($F$1&amp;$F411&amp;":"&amp;$F411),INDIRECT($F$1&amp;dbP!$D$2&amp;":"&amp;dbP!$D$2),"&gt;="&amp;AT$6,INDIRECT($F$1&amp;dbP!$D$2&amp;":"&amp;dbP!$D$2),"&lt;="&amp;AT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U411" s="1">
        <f ca="1">SUMIFS(INDIRECT($F$1&amp;$F411&amp;":"&amp;$F411),INDIRECT($F$1&amp;dbP!$D$2&amp;":"&amp;dbP!$D$2),"&gt;="&amp;AU$6,INDIRECT($F$1&amp;dbP!$D$2&amp;":"&amp;dbP!$D$2),"&lt;="&amp;AU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V411" s="1">
        <f ca="1">SUMIFS(INDIRECT($F$1&amp;$F411&amp;":"&amp;$F411),INDIRECT($F$1&amp;dbP!$D$2&amp;":"&amp;dbP!$D$2),"&gt;="&amp;AV$6,INDIRECT($F$1&amp;dbP!$D$2&amp;":"&amp;dbP!$D$2),"&lt;="&amp;AV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W411" s="1">
        <f ca="1">SUMIFS(INDIRECT($F$1&amp;$F411&amp;":"&amp;$F411),INDIRECT($F$1&amp;dbP!$D$2&amp;":"&amp;dbP!$D$2),"&gt;="&amp;AW$6,INDIRECT($F$1&amp;dbP!$D$2&amp;":"&amp;dbP!$D$2),"&lt;="&amp;AW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X411" s="1">
        <f ca="1">SUMIFS(INDIRECT($F$1&amp;$F411&amp;":"&amp;$F411),INDIRECT($F$1&amp;dbP!$D$2&amp;":"&amp;dbP!$D$2),"&gt;="&amp;AX$6,INDIRECT($F$1&amp;dbP!$D$2&amp;":"&amp;dbP!$D$2),"&lt;="&amp;AX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Y411" s="1">
        <f ca="1">SUMIFS(INDIRECT($F$1&amp;$F411&amp;":"&amp;$F411),INDIRECT($F$1&amp;dbP!$D$2&amp;":"&amp;dbP!$D$2),"&gt;="&amp;AY$6,INDIRECT($F$1&amp;dbP!$D$2&amp;":"&amp;dbP!$D$2),"&lt;="&amp;AY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AZ411" s="1">
        <f ca="1">SUMIFS(INDIRECT($F$1&amp;$F411&amp;":"&amp;$F411),INDIRECT($F$1&amp;dbP!$D$2&amp;":"&amp;dbP!$D$2),"&gt;="&amp;AZ$6,INDIRECT($F$1&amp;dbP!$D$2&amp;":"&amp;dbP!$D$2),"&lt;="&amp;AZ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BA411" s="1">
        <f ca="1">SUMIFS(INDIRECT($F$1&amp;$F411&amp;":"&amp;$F411),INDIRECT($F$1&amp;dbP!$D$2&amp;":"&amp;dbP!$D$2),"&gt;="&amp;BA$6,INDIRECT($F$1&amp;dbP!$D$2&amp;":"&amp;dbP!$D$2),"&lt;="&amp;BA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BB411" s="1">
        <f ca="1">SUMIFS(INDIRECT($F$1&amp;$F411&amp;":"&amp;$F411),INDIRECT($F$1&amp;dbP!$D$2&amp;":"&amp;dbP!$D$2),"&gt;="&amp;BB$6,INDIRECT($F$1&amp;dbP!$D$2&amp;":"&amp;dbP!$D$2),"&lt;="&amp;BB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BC411" s="1">
        <f ca="1">SUMIFS(INDIRECT($F$1&amp;$F411&amp;":"&amp;$F411),INDIRECT($F$1&amp;dbP!$D$2&amp;":"&amp;dbP!$D$2),"&gt;="&amp;BC$6,INDIRECT($F$1&amp;dbP!$D$2&amp;":"&amp;dbP!$D$2),"&lt;="&amp;BC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BD411" s="1">
        <f ca="1">SUMIFS(INDIRECT($F$1&amp;$F411&amp;":"&amp;$F411),INDIRECT($F$1&amp;dbP!$D$2&amp;":"&amp;dbP!$D$2),"&gt;="&amp;BD$6,INDIRECT($F$1&amp;dbP!$D$2&amp;":"&amp;dbP!$D$2),"&lt;="&amp;BD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  <c r="BE411" s="1">
        <f ca="1">SUMIFS(INDIRECT($F$1&amp;$F411&amp;":"&amp;$F411),INDIRECT($F$1&amp;dbP!$D$2&amp;":"&amp;dbP!$D$2),"&gt;="&amp;BE$6,INDIRECT($F$1&amp;dbP!$D$2&amp;":"&amp;dbP!$D$2),"&lt;="&amp;BE$7,INDIRECT($F$1&amp;dbP!$O$2&amp;":"&amp;dbP!$O$2),$H411,INDIRECT($F$1&amp;dbP!$P$2&amp;":"&amp;dbP!$P$2),IF($I411=$J411,"*",$I411),INDIRECT($F$1&amp;dbP!$Q$2&amp;":"&amp;dbP!$Q$2),IF(OR($I411=$J411,"  "&amp;$I411=$J411),"*",RIGHT($J411,LEN($J411)-4)),INDIRECT($F$1&amp;dbP!$AC$2&amp;":"&amp;dbP!$AC$2),RepP!$J$3)</f>
        <v>0</v>
      </c>
    </row>
    <row r="412" spans="1:57" x14ac:dyDescent="0.3">
      <c r="B412" s="1">
        <f>MAX(B$410:B411)+1</f>
        <v>10</v>
      </c>
      <c r="D412" s="1">
        <f ca="1">INDIRECT($B$1&amp;Items!AB$2&amp;$B412)</f>
        <v>0</v>
      </c>
      <c r="F412" s="1" t="str">
        <f ca="1">INDIRECT($B$1&amp;Items!X$2&amp;$B412)</f>
        <v>AA</v>
      </c>
      <c r="H412" s="13" t="str">
        <f ca="1">INDIRECT($B$1&amp;Items!U$2&amp;$B412)</f>
        <v>Выручка</v>
      </c>
      <c r="I412" s="13" t="str">
        <f ca="1">IF(INDIRECT($B$1&amp;Items!V$2&amp;$B412)="",H412,INDIRECT($B$1&amp;Items!V$2&amp;$B412))</f>
        <v>Выручка от реализации</v>
      </c>
      <c r="J412" s="1" t="str">
        <f ca="1">IF(INDIRECT($B$1&amp;Items!W$2&amp;$B412)="",IF(H412&lt;&gt;I412,"  "&amp;I412,I412),"    "&amp;INDIRECT($B$1&amp;Items!W$2&amp;$B412))</f>
        <v xml:space="preserve">  Выручка от реализации</v>
      </c>
      <c r="S412" s="1">
        <f ca="1">SUM($U412:INDIRECT(ADDRESS(ROW(),SUMIFS($1:$1,$5:$5,MAX($5:$5)))))</f>
        <v>67803230.650416076</v>
      </c>
      <c r="V412" s="1">
        <f ca="1">SUMIFS(INDIRECT($F$1&amp;$F412&amp;":"&amp;$F412),INDIRECT($F$1&amp;dbP!$D$2&amp;":"&amp;dbP!$D$2),"&gt;="&amp;V$6,INDIRECT($F$1&amp;dbP!$D$2&amp;":"&amp;dbP!$D$2),"&lt;="&amp;V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W412" s="1">
        <f ca="1">SUMIFS(INDIRECT($F$1&amp;$F412&amp;":"&amp;$F412),INDIRECT($F$1&amp;dbP!$D$2&amp;":"&amp;dbP!$D$2),"&gt;="&amp;W$6,INDIRECT($F$1&amp;dbP!$D$2&amp;":"&amp;dbP!$D$2),"&lt;="&amp;W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X412" s="1">
        <f ca="1">SUMIFS(INDIRECT($F$1&amp;$F412&amp;":"&amp;$F412),INDIRECT($F$1&amp;dbP!$D$2&amp;":"&amp;dbP!$D$2),"&gt;="&amp;X$6,INDIRECT($F$1&amp;dbP!$D$2&amp;":"&amp;dbP!$D$2),"&lt;="&amp;X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Y412" s="1">
        <f ca="1">SUMIFS(INDIRECT($F$1&amp;$F412&amp;":"&amp;$F412),INDIRECT($F$1&amp;dbP!$D$2&amp;":"&amp;dbP!$D$2),"&gt;="&amp;Y$6,INDIRECT($F$1&amp;dbP!$D$2&amp;":"&amp;dbP!$D$2),"&lt;="&amp;Y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Z412" s="1">
        <f ca="1">SUMIFS(INDIRECT($F$1&amp;$F412&amp;":"&amp;$F412),INDIRECT($F$1&amp;dbP!$D$2&amp;":"&amp;dbP!$D$2),"&gt;="&amp;Z$6,INDIRECT($F$1&amp;dbP!$D$2&amp;":"&amp;dbP!$D$2),"&lt;="&amp;Z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19641178.696651317</v>
      </c>
      <c r="AA412" s="1">
        <f ca="1">SUMIFS(INDIRECT($F$1&amp;$F412&amp;":"&amp;$F412),INDIRECT($F$1&amp;dbP!$D$2&amp;":"&amp;dbP!$D$2),"&gt;="&amp;AA$6,INDIRECT($F$1&amp;dbP!$D$2&amp;":"&amp;dbP!$D$2),"&lt;="&amp;AA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48162051.953764752</v>
      </c>
      <c r="AB412" s="1">
        <f ca="1">SUMIFS(INDIRECT($F$1&amp;$F412&amp;":"&amp;$F412),INDIRECT($F$1&amp;dbP!$D$2&amp;":"&amp;dbP!$D$2),"&gt;="&amp;AB$6,INDIRECT($F$1&amp;dbP!$D$2&amp;":"&amp;dbP!$D$2),"&lt;="&amp;AB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C412" s="1">
        <f ca="1">SUMIFS(INDIRECT($F$1&amp;$F412&amp;":"&amp;$F412),INDIRECT($F$1&amp;dbP!$D$2&amp;":"&amp;dbP!$D$2),"&gt;="&amp;AC$6,INDIRECT($F$1&amp;dbP!$D$2&amp;":"&amp;dbP!$D$2),"&lt;="&amp;AC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D412" s="1">
        <f ca="1">SUMIFS(INDIRECT($F$1&amp;$F412&amp;":"&amp;$F412),INDIRECT($F$1&amp;dbP!$D$2&amp;":"&amp;dbP!$D$2),"&gt;="&amp;AD$6,INDIRECT($F$1&amp;dbP!$D$2&amp;":"&amp;dbP!$D$2),"&lt;="&amp;AD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E412" s="1">
        <f ca="1">SUMIFS(INDIRECT($F$1&amp;$F412&amp;":"&amp;$F412),INDIRECT($F$1&amp;dbP!$D$2&amp;":"&amp;dbP!$D$2),"&gt;="&amp;AE$6,INDIRECT($F$1&amp;dbP!$D$2&amp;":"&amp;dbP!$D$2),"&lt;="&amp;AE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F412" s="1">
        <f ca="1">SUMIFS(INDIRECT($F$1&amp;$F412&amp;":"&amp;$F412),INDIRECT($F$1&amp;dbP!$D$2&amp;":"&amp;dbP!$D$2),"&gt;="&amp;AF$6,INDIRECT($F$1&amp;dbP!$D$2&amp;":"&amp;dbP!$D$2),"&lt;="&amp;AF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G412" s="1">
        <f ca="1">SUMIFS(INDIRECT($F$1&amp;$F412&amp;":"&amp;$F412),INDIRECT($F$1&amp;dbP!$D$2&amp;":"&amp;dbP!$D$2),"&gt;="&amp;AG$6,INDIRECT($F$1&amp;dbP!$D$2&amp;":"&amp;dbP!$D$2),"&lt;="&amp;AG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H412" s="1">
        <f ca="1">SUMIFS(INDIRECT($F$1&amp;$F412&amp;":"&amp;$F412),INDIRECT($F$1&amp;dbP!$D$2&amp;":"&amp;dbP!$D$2),"&gt;="&amp;AH$6,INDIRECT($F$1&amp;dbP!$D$2&amp;":"&amp;dbP!$D$2),"&lt;="&amp;AH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I412" s="1">
        <f ca="1">SUMIFS(INDIRECT($F$1&amp;$F412&amp;":"&amp;$F412),INDIRECT($F$1&amp;dbP!$D$2&amp;":"&amp;dbP!$D$2),"&gt;="&amp;AI$6,INDIRECT($F$1&amp;dbP!$D$2&amp;":"&amp;dbP!$D$2),"&lt;="&amp;AI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J412" s="1">
        <f ca="1">SUMIFS(INDIRECT($F$1&amp;$F412&amp;":"&amp;$F412),INDIRECT($F$1&amp;dbP!$D$2&amp;":"&amp;dbP!$D$2),"&gt;="&amp;AJ$6,INDIRECT($F$1&amp;dbP!$D$2&amp;":"&amp;dbP!$D$2),"&lt;="&amp;AJ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K412" s="1">
        <f ca="1">SUMIFS(INDIRECT($F$1&amp;$F412&amp;":"&amp;$F412),INDIRECT($F$1&amp;dbP!$D$2&amp;":"&amp;dbP!$D$2),"&gt;="&amp;AK$6,INDIRECT($F$1&amp;dbP!$D$2&amp;":"&amp;dbP!$D$2),"&lt;="&amp;AK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L412" s="1">
        <f ca="1">SUMIFS(INDIRECT($F$1&amp;$F412&amp;":"&amp;$F412),INDIRECT($F$1&amp;dbP!$D$2&amp;":"&amp;dbP!$D$2),"&gt;="&amp;AL$6,INDIRECT($F$1&amp;dbP!$D$2&amp;":"&amp;dbP!$D$2),"&lt;="&amp;AL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M412" s="1">
        <f ca="1">SUMIFS(INDIRECT($F$1&amp;$F412&amp;":"&amp;$F412),INDIRECT($F$1&amp;dbP!$D$2&amp;":"&amp;dbP!$D$2),"&gt;="&amp;AM$6,INDIRECT($F$1&amp;dbP!$D$2&amp;":"&amp;dbP!$D$2),"&lt;="&amp;AM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N412" s="1">
        <f ca="1">SUMIFS(INDIRECT($F$1&amp;$F412&amp;":"&amp;$F412),INDIRECT($F$1&amp;dbP!$D$2&amp;":"&amp;dbP!$D$2),"&gt;="&amp;AN$6,INDIRECT($F$1&amp;dbP!$D$2&amp;":"&amp;dbP!$D$2),"&lt;="&amp;AN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O412" s="1">
        <f ca="1">SUMIFS(INDIRECT($F$1&amp;$F412&amp;":"&amp;$F412),INDIRECT($F$1&amp;dbP!$D$2&amp;":"&amp;dbP!$D$2),"&gt;="&amp;AO$6,INDIRECT($F$1&amp;dbP!$D$2&amp;":"&amp;dbP!$D$2),"&lt;="&amp;AO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P412" s="1">
        <f ca="1">SUMIFS(INDIRECT($F$1&amp;$F412&amp;":"&amp;$F412),INDIRECT($F$1&amp;dbP!$D$2&amp;":"&amp;dbP!$D$2),"&gt;="&amp;AP$6,INDIRECT($F$1&amp;dbP!$D$2&amp;":"&amp;dbP!$D$2),"&lt;="&amp;AP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Q412" s="1">
        <f ca="1">SUMIFS(INDIRECT($F$1&amp;$F412&amp;":"&amp;$F412),INDIRECT($F$1&amp;dbP!$D$2&amp;":"&amp;dbP!$D$2),"&gt;="&amp;AQ$6,INDIRECT($F$1&amp;dbP!$D$2&amp;":"&amp;dbP!$D$2),"&lt;="&amp;AQ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R412" s="1">
        <f ca="1">SUMIFS(INDIRECT($F$1&amp;$F412&amp;":"&amp;$F412),INDIRECT($F$1&amp;dbP!$D$2&amp;":"&amp;dbP!$D$2),"&gt;="&amp;AR$6,INDIRECT($F$1&amp;dbP!$D$2&amp;":"&amp;dbP!$D$2),"&lt;="&amp;AR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S412" s="1">
        <f ca="1">SUMIFS(INDIRECT($F$1&amp;$F412&amp;":"&amp;$F412),INDIRECT($F$1&amp;dbP!$D$2&amp;":"&amp;dbP!$D$2),"&gt;="&amp;AS$6,INDIRECT($F$1&amp;dbP!$D$2&amp;":"&amp;dbP!$D$2),"&lt;="&amp;AS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T412" s="1">
        <f ca="1">SUMIFS(INDIRECT($F$1&amp;$F412&amp;":"&amp;$F412),INDIRECT($F$1&amp;dbP!$D$2&amp;":"&amp;dbP!$D$2),"&gt;="&amp;AT$6,INDIRECT($F$1&amp;dbP!$D$2&amp;":"&amp;dbP!$D$2),"&lt;="&amp;AT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U412" s="1">
        <f ca="1">SUMIFS(INDIRECT($F$1&amp;$F412&amp;":"&amp;$F412),INDIRECT($F$1&amp;dbP!$D$2&amp;":"&amp;dbP!$D$2),"&gt;="&amp;AU$6,INDIRECT($F$1&amp;dbP!$D$2&amp;":"&amp;dbP!$D$2),"&lt;="&amp;AU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V412" s="1">
        <f ca="1">SUMIFS(INDIRECT($F$1&amp;$F412&amp;":"&amp;$F412),INDIRECT($F$1&amp;dbP!$D$2&amp;":"&amp;dbP!$D$2),"&gt;="&amp;AV$6,INDIRECT($F$1&amp;dbP!$D$2&amp;":"&amp;dbP!$D$2),"&lt;="&amp;AV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W412" s="1">
        <f ca="1">SUMIFS(INDIRECT($F$1&amp;$F412&amp;":"&amp;$F412),INDIRECT($F$1&amp;dbP!$D$2&amp;":"&amp;dbP!$D$2),"&gt;="&amp;AW$6,INDIRECT($F$1&amp;dbP!$D$2&amp;":"&amp;dbP!$D$2),"&lt;="&amp;AW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X412" s="1">
        <f ca="1">SUMIFS(INDIRECT($F$1&amp;$F412&amp;":"&amp;$F412),INDIRECT($F$1&amp;dbP!$D$2&amp;":"&amp;dbP!$D$2),"&gt;="&amp;AX$6,INDIRECT($F$1&amp;dbP!$D$2&amp;":"&amp;dbP!$D$2),"&lt;="&amp;AX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Y412" s="1">
        <f ca="1">SUMIFS(INDIRECT($F$1&amp;$F412&amp;":"&amp;$F412),INDIRECT($F$1&amp;dbP!$D$2&amp;":"&amp;dbP!$D$2),"&gt;="&amp;AY$6,INDIRECT($F$1&amp;dbP!$D$2&amp;":"&amp;dbP!$D$2),"&lt;="&amp;AY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AZ412" s="1">
        <f ca="1">SUMIFS(INDIRECT($F$1&amp;$F412&amp;":"&amp;$F412),INDIRECT($F$1&amp;dbP!$D$2&amp;":"&amp;dbP!$D$2),"&gt;="&amp;AZ$6,INDIRECT($F$1&amp;dbP!$D$2&amp;":"&amp;dbP!$D$2),"&lt;="&amp;AZ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BA412" s="1">
        <f ca="1">SUMIFS(INDIRECT($F$1&amp;$F412&amp;":"&amp;$F412),INDIRECT($F$1&amp;dbP!$D$2&amp;":"&amp;dbP!$D$2),"&gt;="&amp;BA$6,INDIRECT($F$1&amp;dbP!$D$2&amp;":"&amp;dbP!$D$2),"&lt;="&amp;BA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BB412" s="1">
        <f ca="1">SUMIFS(INDIRECT($F$1&amp;$F412&amp;":"&amp;$F412),INDIRECT($F$1&amp;dbP!$D$2&amp;":"&amp;dbP!$D$2),"&gt;="&amp;BB$6,INDIRECT($F$1&amp;dbP!$D$2&amp;":"&amp;dbP!$D$2),"&lt;="&amp;BB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BC412" s="1">
        <f ca="1">SUMIFS(INDIRECT($F$1&amp;$F412&amp;":"&amp;$F412),INDIRECT($F$1&amp;dbP!$D$2&amp;":"&amp;dbP!$D$2),"&gt;="&amp;BC$6,INDIRECT($F$1&amp;dbP!$D$2&amp;":"&amp;dbP!$D$2),"&lt;="&amp;BC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BD412" s="1">
        <f ca="1">SUMIFS(INDIRECT($F$1&amp;$F412&amp;":"&amp;$F412),INDIRECT($F$1&amp;dbP!$D$2&amp;":"&amp;dbP!$D$2),"&gt;="&amp;BD$6,INDIRECT($F$1&amp;dbP!$D$2&amp;":"&amp;dbP!$D$2),"&lt;="&amp;BD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  <c r="BE412" s="1">
        <f ca="1">SUMIFS(INDIRECT($F$1&amp;$F412&amp;":"&amp;$F412),INDIRECT($F$1&amp;dbP!$D$2&amp;":"&amp;dbP!$D$2),"&gt;="&amp;BE$6,INDIRECT($F$1&amp;dbP!$D$2&amp;":"&amp;dbP!$D$2),"&lt;="&amp;BE$7,INDIRECT($F$1&amp;dbP!$O$2&amp;":"&amp;dbP!$O$2),$H412,INDIRECT($F$1&amp;dbP!$P$2&amp;":"&amp;dbP!$P$2),IF($I412=$J412,"*",$I412),INDIRECT($F$1&amp;dbP!$Q$2&amp;":"&amp;dbP!$Q$2),IF(OR($I412=$J412,"  "&amp;$I412=$J412),"*",RIGHT($J412,LEN($J412)-4)),INDIRECT($F$1&amp;dbP!$AC$2&amp;":"&amp;dbP!$AC$2),RepP!$J$3)</f>
        <v>0</v>
      </c>
    </row>
    <row r="413" spans="1:57" x14ac:dyDescent="0.3">
      <c r="B413" s="1">
        <f>MAX(B$410:B412)+1</f>
        <v>11</v>
      </c>
      <c r="D413" s="1" t="str">
        <f ca="1">INDIRECT($B$1&amp;Items!AB$2&amp;$B413)</f>
        <v>PL(+)</v>
      </c>
      <c r="F413" s="1" t="str">
        <f ca="1">INDIRECT($B$1&amp;Items!X$2&amp;$B413)</f>
        <v>AA</v>
      </c>
      <c r="H413" s="13" t="str">
        <f ca="1">INDIRECT($B$1&amp;Items!U$2&amp;$B413)</f>
        <v>Выручка</v>
      </c>
      <c r="I413" s="13" t="str">
        <f ca="1">IF(INDIRECT($B$1&amp;Items!V$2&amp;$B413)="",H413,INDIRECT($B$1&amp;Items!V$2&amp;$B413))</f>
        <v>Выручка от реализации</v>
      </c>
      <c r="J413" s="1" t="str">
        <f ca="1">IF(INDIRECT($B$1&amp;Items!W$2&amp;$B413)="",IF(H413&lt;&gt;I413,"  "&amp;I413,I413),"    "&amp;INDIRECT($B$1&amp;Items!W$2&amp;$B413))</f>
        <v xml:space="preserve">    Направление-1</v>
      </c>
      <c r="S413" s="1">
        <f ca="1">SUM($U413:INDIRECT(ADDRESS(ROW(),SUMIFS($1:$1,$5:$5,MAX($5:$5)))))</f>
        <v>19641178.696651317</v>
      </c>
      <c r="V413" s="1">
        <f ca="1">SUMIFS(INDIRECT($F$1&amp;$F413&amp;":"&amp;$F413),INDIRECT($F$1&amp;dbP!$D$2&amp;":"&amp;dbP!$D$2),"&gt;="&amp;V$6,INDIRECT($F$1&amp;dbP!$D$2&amp;":"&amp;dbP!$D$2),"&lt;="&amp;V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W413" s="1">
        <f ca="1">SUMIFS(INDIRECT($F$1&amp;$F413&amp;":"&amp;$F413),INDIRECT($F$1&amp;dbP!$D$2&amp;":"&amp;dbP!$D$2),"&gt;="&amp;W$6,INDIRECT($F$1&amp;dbP!$D$2&amp;":"&amp;dbP!$D$2),"&lt;="&amp;W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X413" s="1">
        <f ca="1">SUMIFS(INDIRECT($F$1&amp;$F413&amp;":"&amp;$F413),INDIRECT($F$1&amp;dbP!$D$2&amp;":"&amp;dbP!$D$2),"&gt;="&amp;X$6,INDIRECT($F$1&amp;dbP!$D$2&amp;":"&amp;dbP!$D$2),"&lt;="&amp;X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Y413" s="1">
        <f ca="1">SUMIFS(INDIRECT($F$1&amp;$F413&amp;":"&amp;$F413),INDIRECT($F$1&amp;dbP!$D$2&amp;":"&amp;dbP!$D$2),"&gt;="&amp;Y$6,INDIRECT($F$1&amp;dbP!$D$2&amp;":"&amp;dbP!$D$2),"&lt;="&amp;Y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Z413" s="1">
        <f ca="1">SUMIFS(INDIRECT($F$1&amp;$F413&amp;":"&amp;$F413),INDIRECT($F$1&amp;dbP!$D$2&amp;":"&amp;dbP!$D$2),"&gt;="&amp;Z$6,INDIRECT($F$1&amp;dbP!$D$2&amp;":"&amp;dbP!$D$2),"&lt;="&amp;Z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19641178.696651317</v>
      </c>
      <c r="AA413" s="1">
        <f ca="1">SUMIFS(INDIRECT($F$1&amp;$F413&amp;":"&amp;$F413),INDIRECT($F$1&amp;dbP!$D$2&amp;":"&amp;dbP!$D$2),"&gt;="&amp;AA$6,INDIRECT($F$1&amp;dbP!$D$2&amp;":"&amp;dbP!$D$2),"&lt;="&amp;AA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B413" s="1">
        <f ca="1">SUMIFS(INDIRECT($F$1&amp;$F413&amp;":"&amp;$F413),INDIRECT($F$1&amp;dbP!$D$2&amp;":"&amp;dbP!$D$2),"&gt;="&amp;AB$6,INDIRECT($F$1&amp;dbP!$D$2&amp;":"&amp;dbP!$D$2),"&lt;="&amp;AB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C413" s="1">
        <f ca="1">SUMIFS(INDIRECT($F$1&amp;$F413&amp;":"&amp;$F413),INDIRECT($F$1&amp;dbP!$D$2&amp;":"&amp;dbP!$D$2),"&gt;="&amp;AC$6,INDIRECT($F$1&amp;dbP!$D$2&amp;":"&amp;dbP!$D$2),"&lt;="&amp;AC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D413" s="1">
        <f ca="1">SUMIFS(INDIRECT($F$1&amp;$F413&amp;":"&amp;$F413),INDIRECT($F$1&amp;dbP!$D$2&amp;":"&amp;dbP!$D$2),"&gt;="&amp;AD$6,INDIRECT($F$1&amp;dbP!$D$2&amp;":"&amp;dbP!$D$2),"&lt;="&amp;AD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E413" s="1">
        <f ca="1">SUMIFS(INDIRECT($F$1&amp;$F413&amp;":"&amp;$F413),INDIRECT($F$1&amp;dbP!$D$2&amp;":"&amp;dbP!$D$2),"&gt;="&amp;AE$6,INDIRECT($F$1&amp;dbP!$D$2&amp;":"&amp;dbP!$D$2),"&lt;="&amp;AE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F413" s="1">
        <f ca="1">SUMIFS(INDIRECT($F$1&amp;$F413&amp;":"&amp;$F413),INDIRECT($F$1&amp;dbP!$D$2&amp;":"&amp;dbP!$D$2),"&gt;="&amp;AF$6,INDIRECT($F$1&amp;dbP!$D$2&amp;":"&amp;dbP!$D$2),"&lt;="&amp;AF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G413" s="1">
        <f ca="1">SUMIFS(INDIRECT($F$1&amp;$F413&amp;":"&amp;$F413),INDIRECT($F$1&amp;dbP!$D$2&amp;":"&amp;dbP!$D$2),"&gt;="&amp;AG$6,INDIRECT($F$1&amp;dbP!$D$2&amp;":"&amp;dbP!$D$2),"&lt;="&amp;AG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H413" s="1">
        <f ca="1">SUMIFS(INDIRECT($F$1&amp;$F413&amp;":"&amp;$F413),INDIRECT($F$1&amp;dbP!$D$2&amp;":"&amp;dbP!$D$2),"&gt;="&amp;AH$6,INDIRECT($F$1&amp;dbP!$D$2&amp;":"&amp;dbP!$D$2),"&lt;="&amp;AH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I413" s="1">
        <f ca="1">SUMIFS(INDIRECT($F$1&amp;$F413&amp;":"&amp;$F413),INDIRECT($F$1&amp;dbP!$D$2&amp;":"&amp;dbP!$D$2),"&gt;="&amp;AI$6,INDIRECT($F$1&amp;dbP!$D$2&amp;":"&amp;dbP!$D$2),"&lt;="&amp;AI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J413" s="1">
        <f ca="1">SUMIFS(INDIRECT($F$1&amp;$F413&amp;":"&amp;$F413),INDIRECT($F$1&amp;dbP!$D$2&amp;":"&amp;dbP!$D$2),"&gt;="&amp;AJ$6,INDIRECT($F$1&amp;dbP!$D$2&amp;":"&amp;dbP!$D$2),"&lt;="&amp;AJ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K413" s="1">
        <f ca="1">SUMIFS(INDIRECT($F$1&amp;$F413&amp;":"&amp;$F413),INDIRECT($F$1&amp;dbP!$D$2&amp;":"&amp;dbP!$D$2),"&gt;="&amp;AK$6,INDIRECT($F$1&amp;dbP!$D$2&amp;":"&amp;dbP!$D$2),"&lt;="&amp;AK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L413" s="1">
        <f ca="1">SUMIFS(INDIRECT($F$1&amp;$F413&amp;":"&amp;$F413),INDIRECT($F$1&amp;dbP!$D$2&amp;":"&amp;dbP!$D$2),"&gt;="&amp;AL$6,INDIRECT($F$1&amp;dbP!$D$2&amp;":"&amp;dbP!$D$2),"&lt;="&amp;AL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M413" s="1">
        <f ca="1">SUMIFS(INDIRECT($F$1&amp;$F413&amp;":"&amp;$F413),INDIRECT($F$1&amp;dbP!$D$2&amp;":"&amp;dbP!$D$2),"&gt;="&amp;AM$6,INDIRECT($F$1&amp;dbP!$D$2&amp;":"&amp;dbP!$D$2),"&lt;="&amp;AM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N413" s="1">
        <f ca="1">SUMIFS(INDIRECT($F$1&amp;$F413&amp;":"&amp;$F413),INDIRECT($F$1&amp;dbP!$D$2&amp;":"&amp;dbP!$D$2),"&gt;="&amp;AN$6,INDIRECT($F$1&amp;dbP!$D$2&amp;":"&amp;dbP!$D$2),"&lt;="&amp;AN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O413" s="1">
        <f ca="1">SUMIFS(INDIRECT($F$1&amp;$F413&amp;":"&amp;$F413),INDIRECT($F$1&amp;dbP!$D$2&amp;":"&amp;dbP!$D$2),"&gt;="&amp;AO$6,INDIRECT($F$1&amp;dbP!$D$2&amp;":"&amp;dbP!$D$2),"&lt;="&amp;AO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P413" s="1">
        <f ca="1">SUMIFS(INDIRECT($F$1&amp;$F413&amp;":"&amp;$F413),INDIRECT($F$1&amp;dbP!$D$2&amp;":"&amp;dbP!$D$2),"&gt;="&amp;AP$6,INDIRECT($F$1&amp;dbP!$D$2&amp;":"&amp;dbP!$D$2),"&lt;="&amp;AP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Q413" s="1">
        <f ca="1">SUMIFS(INDIRECT($F$1&amp;$F413&amp;":"&amp;$F413),INDIRECT($F$1&amp;dbP!$D$2&amp;":"&amp;dbP!$D$2),"&gt;="&amp;AQ$6,INDIRECT($F$1&amp;dbP!$D$2&amp;":"&amp;dbP!$D$2),"&lt;="&amp;AQ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R413" s="1">
        <f ca="1">SUMIFS(INDIRECT($F$1&amp;$F413&amp;":"&amp;$F413),INDIRECT($F$1&amp;dbP!$D$2&amp;":"&amp;dbP!$D$2),"&gt;="&amp;AR$6,INDIRECT($F$1&amp;dbP!$D$2&amp;":"&amp;dbP!$D$2),"&lt;="&amp;AR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S413" s="1">
        <f ca="1">SUMIFS(INDIRECT($F$1&amp;$F413&amp;":"&amp;$F413),INDIRECT($F$1&amp;dbP!$D$2&amp;":"&amp;dbP!$D$2),"&gt;="&amp;AS$6,INDIRECT($F$1&amp;dbP!$D$2&amp;":"&amp;dbP!$D$2),"&lt;="&amp;AS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T413" s="1">
        <f ca="1">SUMIFS(INDIRECT($F$1&amp;$F413&amp;":"&amp;$F413),INDIRECT($F$1&amp;dbP!$D$2&amp;":"&amp;dbP!$D$2),"&gt;="&amp;AT$6,INDIRECT($F$1&amp;dbP!$D$2&amp;":"&amp;dbP!$D$2),"&lt;="&amp;AT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U413" s="1">
        <f ca="1">SUMIFS(INDIRECT($F$1&amp;$F413&amp;":"&amp;$F413),INDIRECT($F$1&amp;dbP!$D$2&amp;":"&amp;dbP!$D$2),"&gt;="&amp;AU$6,INDIRECT($F$1&amp;dbP!$D$2&amp;":"&amp;dbP!$D$2),"&lt;="&amp;AU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V413" s="1">
        <f ca="1">SUMIFS(INDIRECT($F$1&amp;$F413&amp;":"&amp;$F413),INDIRECT($F$1&amp;dbP!$D$2&amp;":"&amp;dbP!$D$2),"&gt;="&amp;AV$6,INDIRECT($F$1&amp;dbP!$D$2&amp;":"&amp;dbP!$D$2),"&lt;="&amp;AV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W413" s="1">
        <f ca="1">SUMIFS(INDIRECT($F$1&amp;$F413&amp;":"&amp;$F413),INDIRECT($F$1&amp;dbP!$D$2&amp;":"&amp;dbP!$D$2),"&gt;="&amp;AW$6,INDIRECT($F$1&amp;dbP!$D$2&amp;":"&amp;dbP!$D$2),"&lt;="&amp;AW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X413" s="1">
        <f ca="1">SUMIFS(INDIRECT($F$1&amp;$F413&amp;":"&amp;$F413),INDIRECT($F$1&amp;dbP!$D$2&amp;":"&amp;dbP!$D$2),"&gt;="&amp;AX$6,INDIRECT($F$1&amp;dbP!$D$2&amp;":"&amp;dbP!$D$2),"&lt;="&amp;AX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Y413" s="1">
        <f ca="1">SUMIFS(INDIRECT($F$1&amp;$F413&amp;":"&amp;$F413),INDIRECT($F$1&amp;dbP!$D$2&amp;":"&amp;dbP!$D$2),"&gt;="&amp;AY$6,INDIRECT($F$1&amp;dbP!$D$2&amp;":"&amp;dbP!$D$2),"&lt;="&amp;AY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AZ413" s="1">
        <f ca="1">SUMIFS(INDIRECT($F$1&amp;$F413&amp;":"&amp;$F413),INDIRECT($F$1&amp;dbP!$D$2&amp;":"&amp;dbP!$D$2),"&gt;="&amp;AZ$6,INDIRECT($F$1&amp;dbP!$D$2&amp;":"&amp;dbP!$D$2),"&lt;="&amp;AZ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BA413" s="1">
        <f ca="1">SUMIFS(INDIRECT($F$1&amp;$F413&amp;":"&amp;$F413),INDIRECT($F$1&amp;dbP!$D$2&amp;":"&amp;dbP!$D$2),"&gt;="&amp;BA$6,INDIRECT($F$1&amp;dbP!$D$2&amp;":"&amp;dbP!$D$2),"&lt;="&amp;BA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BB413" s="1">
        <f ca="1">SUMIFS(INDIRECT($F$1&amp;$F413&amp;":"&amp;$F413),INDIRECT($F$1&amp;dbP!$D$2&amp;":"&amp;dbP!$D$2),"&gt;="&amp;BB$6,INDIRECT($F$1&amp;dbP!$D$2&amp;":"&amp;dbP!$D$2),"&lt;="&amp;BB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BC413" s="1">
        <f ca="1">SUMIFS(INDIRECT($F$1&amp;$F413&amp;":"&amp;$F413),INDIRECT($F$1&amp;dbP!$D$2&amp;":"&amp;dbP!$D$2),"&gt;="&amp;BC$6,INDIRECT($F$1&amp;dbP!$D$2&amp;":"&amp;dbP!$D$2),"&lt;="&amp;BC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BD413" s="1">
        <f ca="1">SUMIFS(INDIRECT($F$1&amp;$F413&amp;":"&amp;$F413),INDIRECT($F$1&amp;dbP!$D$2&amp;":"&amp;dbP!$D$2),"&gt;="&amp;BD$6,INDIRECT($F$1&amp;dbP!$D$2&amp;":"&amp;dbP!$D$2),"&lt;="&amp;BD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  <c r="BE413" s="1">
        <f ca="1">SUMIFS(INDIRECT($F$1&amp;$F413&amp;":"&amp;$F413),INDIRECT($F$1&amp;dbP!$D$2&amp;":"&amp;dbP!$D$2),"&gt;="&amp;BE$6,INDIRECT($F$1&amp;dbP!$D$2&amp;":"&amp;dbP!$D$2),"&lt;="&amp;BE$7,INDIRECT($F$1&amp;dbP!$O$2&amp;":"&amp;dbP!$O$2),$H413,INDIRECT($F$1&amp;dbP!$P$2&amp;":"&amp;dbP!$P$2),IF($I413=$J413,"*",$I413),INDIRECT($F$1&amp;dbP!$Q$2&amp;":"&amp;dbP!$Q$2),IF(OR($I413=$J413,"  "&amp;$I413=$J413),"*",RIGHT($J413,LEN($J413)-4)),INDIRECT($F$1&amp;dbP!$AC$2&amp;":"&amp;dbP!$AC$2),RepP!$J$3)</f>
        <v>0</v>
      </c>
    </row>
    <row r="414" spans="1:57" x14ac:dyDescent="0.3">
      <c r="B414" s="1">
        <f>MAX(B$410:B413)+1</f>
        <v>12</v>
      </c>
      <c r="D414" s="1" t="str">
        <f ca="1">INDIRECT($B$1&amp;Items!AB$2&amp;$B414)</f>
        <v>PL(+)</v>
      </c>
      <c r="F414" s="1" t="str">
        <f ca="1">INDIRECT($B$1&amp;Items!X$2&amp;$B414)</f>
        <v>AA</v>
      </c>
      <c r="H414" s="13" t="str">
        <f ca="1">INDIRECT($B$1&amp;Items!U$2&amp;$B414)</f>
        <v>Выручка</v>
      </c>
      <c r="I414" s="13" t="str">
        <f ca="1">IF(INDIRECT($B$1&amp;Items!V$2&amp;$B414)="",H414,INDIRECT($B$1&amp;Items!V$2&amp;$B414))</f>
        <v>Выручка от реализации</v>
      </c>
      <c r="J414" s="1" t="str">
        <f ca="1">IF(INDIRECT($B$1&amp;Items!W$2&amp;$B414)="",IF(H414&lt;&gt;I414,"  "&amp;I414,I414),"    "&amp;INDIRECT($B$1&amp;Items!W$2&amp;$B414))</f>
        <v xml:space="preserve">    Направление-2</v>
      </c>
      <c r="S414" s="1">
        <f ca="1">SUM($U414:INDIRECT(ADDRESS(ROW(),SUMIFS($1:$1,$5:$5,MAX($5:$5)))))</f>
        <v>48162051.953764752</v>
      </c>
      <c r="V414" s="1">
        <f ca="1">SUMIFS(INDIRECT($F$1&amp;$F414&amp;":"&amp;$F414),INDIRECT($F$1&amp;dbP!$D$2&amp;":"&amp;dbP!$D$2),"&gt;="&amp;V$6,INDIRECT($F$1&amp;dbP!$D$2&amp;":"&amp;dbP!$D$2),"&lt;="&amp;V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W414" s="1">
        <f ca="1">SUMIFS(INDIRECT($F$1&amp;$F414&amp;":"&amp;$F414),INDIRECT($F$1&amp;dbP!$D$2&amp;":"&amp;dbP!$D$2),"&gt;="&amp;W$6,INDIRECT($F$1&amp;dbP!$D$2&amp;":"&amp;dbP!$D$2),"&lt;="&amp;W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X414" s="1">
        <f ca="1">SUMIFS(INDIRECT($F$1&amp;$F414&amp;":"&amp;$F414),INDIRECT($F$1&amp;dbP!$D$2&amp;":"&amp;dbP!$D$2),"&gt;="&amp;X$6,INDIRECT($F$1&amp;dbP!$D$2&amp;":"&amp;dbP!$D$2),"&lt;="&amp;X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Y414" s="1">
        <f ca="1">SUMIFS(INDIRECT($F$1&amp;$F414&amp;":"&amp;$F414),INDIRECT($F$1&amp;dbP!$D$2&amp;":"&amp;dbP!$D$2),"&gt;="&amp;Y$6,INDIRECT($F$1&amp;dbP!$D$2&amp;":"&amp;dbP!$D$2),"&lt;="&amp;Y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Z414" s="1">
        <f ca="1">SUMIFS(INDIRECT($F$1&amp;$F414&amp;":"&amp;$F414),INDIRECT($F$1&amp;dbP!$D$2&amp;":"&amp;dbP!$D$2),"&gt;="&amp;Z$6,INDIRECT($F$1&amp;dbP!$D$2&amp;":"&amp;dbP!$D$2),"&lt;="&amp;Z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A414" s="1">
        <f ca="1">SUMIFS(INDIRECT($F$1&amp;$F414&amp;":"&amp;$F414),INDIRECT($F$1&amp;dbP!$D$2&amp;":"&amp;dbP!$D$2),"&gt;="&amp;AA$6,INDIRECT($F$1&amp;dbP!$D$2&amp;":"&amp;dbP!$D$2),"&lt;="&amp;AA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48162051.953764752</v>
      </c>
      <c r="AB414" s="1">
        <f ca="1">SUMIFS(INDIRECT($F$1&amp;$F414&amp;":"&amp;$F414),INDIRECT($F$1&amp;dbP!$D$2&amp;":"&amp;dbP!$D$2),"&gt;="&amp;AB$6,INDIRECT($F$1&amp;dbP!$D$2&amp;":"&amp;dbP!$D$2),"&lt;="&amp;AB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C414" s="1">
        <f ca="1">SUMIFS(INDIRECT($F$1&amp;$F414&amp;":"&amp;$F414),INDIRECT($F$1&amp;dbP!$D$2&amp;":"&amp;dbP!$D$2),"&gt;="&amp;AC$6,INDIRECT($F$1&amp;dbP!$D$2&amp;":"&amp;dbP!$D$2),"&lt;="&amp;AC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D414" s="1">
        <f ca="1">SUMIFS(INDIRECT($F$1&amp;$F414&amp;":"&amp;$F414),INDIRECT($F$1&amp;dbP!$D$2&amp;":"&amp;dbP!$D$2),"&gt;="&amp;AD$6,INDIRECT($F$1&amp;dbP!$D$2&amp;":"&amp;dbP!$D$2),"&lt;="&amp;AD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E414" s="1">
        <f ca="1">SUMIFS(INDIRECT($F$1&amp;$F414&amp;":"&amp;$F414),INDIRECT($F$1&amp;dbP!$D$2&amp;":"&amp;dbP!$D$2),"&gt;="&amp;AE$6,INDIRECT($F$1&amp;dbP!$D$2&amp;":"&amp;dbP!$D$2),"&lt;="&amp;AE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F414" s="1">
        <f ca="1">SUMIFS(INDIRECT($F$1&amp;$F414&amp;":"&amp;$F414),INDIRECT($F$1&amp;dbP!$D$2&amp;":"&amp;dbP!$D$2),"&gt;="&amp;AF$6,INDIRECT($F$1&amp;dbP!$D$2&amp;":"&amp;dbP!$D$2),"&lt;="&amp;AF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G414" s="1">
        <f ca="1">SUMIFS(INDIRECT($F$1&amp;$F414&amp;":"&amp;$F414),INDIRECT($F$1&amp;dbP!$D$2&amp;":"&amp;dbP!$D$2),"&gt;="&amp;AG$6,INDIRECT($F$1&amp;dbP!$D$2&amp;":"&amp;dbP!$D$2),"&lt;="&amp;AG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H414" s="1">
        <f ca="1">SUMIFS(INDIRECT($F$1&amp;$F414&amp;":"&amp;$F414),INDIRECT($F$1&amp;dbP!$D$2&amp;":"&amp;dbP!$D$2),"&gt;="&amp;AH$6,INDIRECT($F$1&amp;dbP!$D$2&amp;":"&amp;dbP!$D$2),"&lt;="&amp;AH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I414" s="1">
        <f ca="1">SUMIFS(INDIRECT($F$1&amp;$F414&amp;":"&amp;$F414),INDIRECT($F$1&amp;dbP!$D$2&amp;":"&amp;dbP!$D$2),"&gt;="&amp;AI$6,INDIRECT($F$1&amp;dbP!$D$2&amp;":"&amp;dbP!$D$2),"&lt;="&amp;AI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J414" s="1">
        <f ca="1">SUMIFS(INDIRECT($F$1&amp;$F414&amp;":"&amp;$F414),INDIRECT($F$1&amp;dbP!$D$2&amp;":"&amp;dbP!$D$2),"&gt;="&amp;AJ$6,INDIRECT($F$1&amp;dbP!$D$2&amp;":"&amp;dbP!$D$2),"&lt;="&amp;AJ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K414" s="1">
        <f ca="1">SUMIFS(INDIRECT($F$1&amp;$F414&amp;":"&amp;$F414),INDIRECT($F$1&amp;dbP!$D$2&amp;":"&amp;dbP!$D$2),"&gt;="&amp;AK$6,INDIRECT($F$1&amp;dbP!$D$2&amp;":"&amp;dbP!$D$2),"&lt;="&amp;AK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L414" s="1">
        <f ca="1">SUMIFS(INDIRECT($F$1&amp;$F414&amp;":"&amp;$F414),INDIRECT($F$1&amp;dbP!$D$2&amp;":"&amp;dbP!$D$2),"&gt;="&amp;AL$6,INDIRECT($F$1&amp;dbP!$D$2&amp;":"&amp;dbP!$D$2),"&lt;="&amp;AL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M414" s="1">
        <f ca="1">SUMIFS(INDIRECT($F$1&amp;$F414&amp;":"&amp;$F414),INDIRECT($F$1&amp;dbP!$D$2&amp;":"&amp;dbP!$D$2),"&gt;="&amp;AM$6,INDIRECT($F$1&amp;dbP!$D$2&amp;":"&amp;dbP!$D$2),"&lt;="&amp;AM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N414" s="1">
        <f ca="1">SUMIFS(INDIRECT($F$1&amp;$F414&amp;":"&amp;$F414),INDIRECT($F$1&amp;dbP!$D$2&amp;":"&amp;dbP!$D$2),"&gt;="&amp;AN$6,INDIRECT($F$1&amp;dbP!$D$2&amp;":"&amp;dbP!$D$2),"&lt;="&amp;AN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O414" s="1">
        <f ca="1">SUMIFS(INDIRECT($F$1&amp;$F414&amp;":"&amp;$F414),INDIRECT($F$1&amp;dbP!$D$2&amp;":"&amp;dbP!$D$2),"&gt;="&amp;AO$6,INDIRECT($F$1&amp;dbP!$D$2&amp;":"&amp;dbP!$D$2),"&lt;="&amp;AO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P414" s="1">
        <f ca="1">SUMIFS(INDIRECT($F$1&amp;$F414&amp;":"&amp;$F414),INDIRECT($F$1&amp;dbP!$D$2&amp;":"&amp;dbP!$D$2),"&gt;="&amp;AP$6,INDIRECT($F$1&amp;dbP!$D$2&amp;":"&amp;dbP!$D$2),"&lt;="&amp;AP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Q414" s="1">
        <f ca="1">SUMIFS(INDIRECT($F$1&amp;$F414&amp;":"&amp;$F414),INDIRECT($F$1&amp;dbP!$D$2&amp;":"&amp;dbP!$D$2),"&gt;="&amp;AQ$6,INDIRECT($F$1&amp;dbP!$D$2&amp;":"&amp;dbP!$D$2),"&lt;="&amp;AQ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R414" s="1">
        <f ca="1">SUMIFS(INDIRECT($F$1&amp;$F414&amp;":"&amp;$F414),INDIRECT($F$1&amp;dbP!$D$2&amp;":"&amp;dbP!$D$2),"&gt;="&amp;AR$6,INDIRECT($F$1&amp;dbP!$D$2&amp;":"&amp;dbP!$D$2),"&lt;="&amp;AR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S414" s="1">
        <f ca="1">SUMIFS(INDIRECT($F$1&amp;$F414&amp;":"&amp;$F414),INDIRECT($F$1&amp;dbP!$D$2&amp;":"&amp;dbP!$D$2),"&gt;="&amp;AS$6,INDIRECT($F$1&amp;dbP!$D$2&amp;":"&amp;dbP!$D$2),"&lt;="&amp;AS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T414" s="1">
        <f ca="1">SUMIFS(INDIRECT($F$1&amp;$F414&amp;":"&amp;$F414),INDIRECT($F$1&amp;dbP!$D$2&amp;":"&amp;dbP!$D$2),"&gt;="&amp;AT$6,INDIRECT($F$1&amp;dbP!$D$2&amp;":"&amp;dbP!$D$2),"&lt;="&amp;AT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U414" s="1">
        <f ca="1">SUMIFS(INDIRECT($F$1&amp;$F414&amp;":"&amp;$F414),INDIRECT($F$1&amp;dbP!$D$2&amp;":"&amp;dbP!$D$2),"&gt;="&amp;AU$6,INDIRECT($F$1&amp;dbP!$D$2&amp;":"&amp;dbP!$D$2),"&lt;="&amp;AU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V414" s="1">
        <f ca="1">SUMIFS(INDIRECT($F$1&amp;$F414&amp;":"&amp;$F414),INDIRECT($F$1&amp;dbP!$D$2&amp;":"&amp;dbP!$D$2),"&gt;="&amp;AV$6,INDIRECT($F$1&amp;dbP!$D$2&amp;":"&amp;dbP!$D$2),"&lt;="&amp;AV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W414" s="1">
        <f ca="1">SUMIFS(INDIRECT($F$1&amp;$F414&amp;":"&amp;$F414),INDIRECT($F$1&amp;dbP!$D$2&amp;":"&amp;dbP!$D$2),"&gt;="&amp;AW$6,INDIRECT($F$1&amp;dbP!$D$2&amp;":"&amp;dbP!$D$2),"&lt;="&amp;AW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X414" s="1">
        <f ca="1">SUMIFS(INDIRECT($F$1&amp;$F414&amp;":"&amp;$F414),INDIRECT($F$1&amp;dbP!$D$2&amp;":"&amp;dbP!$D$2),"&gt;="&amp;AX$6,INDIRECT($F$1&amp;dbP!$D$2&amp;":"&amp;dbP!$D$2),"&lt;="&amp;AX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Y414" s="1">
        <f ca="1">SUMIFS(INDIRECT($F$1&amp;$F414&amp;":"&amp;$F414),INDIRECT($F$1&amp;dbP!$D$2&amp;":"&amp;dbP!$D$2),"&gt;="&amp;AY$6,INDIRECT($F$1&amp;dbP!$D$2&amp;":"&amp;dbP!$D$2),"&lt;="&amp;AY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AZ414" s="1">
        <f ca="1">SUMIFS(INDIRECT($F$1&amp;$F414&amp;":"&amp;$F414),INDIRECT($F$1&amp;dbP!$D$2&amp;":"&amp;dbP!$D$2),"&gt;="&amp;AZ$6,INDIRECT($F$1&amp;dbP!$D$2&amp;":"&amp;dbP!$D$2),"&lt;="&amp;AZ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BA414" s="1">
        <f ca="1">SUMIFS(INDIRECT($F$1&amp;$F414&amp;":"&amp;$F414),INDIRECT($F$1&amp;dbP!$D$2&amp;":"&amp;dbP!$D$2),"&gt;="&amp;BA$6,INDIRECT($F$1&amp;dbP!$D$2&amp;":"&amp;dbP!$D$2),"&lt;="&amp;BA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BB414" s="1">
        <f ca="1">SUMIFS(INDIRECT($F$1&amp;$F414&amp;":"&amp;$F414),INDIRECT($F$1&amp;dbP!$D$2&amp;":"&amp;dbP!$D$2),"&gt;="&amp;BB$6,INDIRECT($F$1&amp;dbP!$D$2&amp;":"&amp;dbP!$D$2),"&lt;="&amp;BB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BC414" s="1">
        <f ca="1">SUMIFS(INDIRECT($F$1&amp;$F414&amp;":"&amp;$F414),INDIRECT($F$1&amp;dbP!$D$2&amp;":"&amp;dbP!$D$2),"&gt;="&amp;BC$6,INDIRECT($F$1&amp;dbP!$D$2&amp;":"&amp;dbP!$D$2),"&lt;="&amp;BC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BD414" s="1">
        <f ca="1">SUMIFS(INDIRECT($F$1&amp;$F414&amp;":"&amp;$F414),INDIRECT($F$1&amp;dbP!$D$2&amp;":"&amp;dbP!$D$2),"&gt;="&amp;BD$6,INDIRECT($F$1&amp;dbP!$D$2&amp;":"&amp;dbP!$D$2),"&lt;="&amp;BD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  <c r="BE414" s="1">
        <f ca="1">SUMIFS(INDIRECT($F$1&amp;$F414&amp;":"&amp;$F414),INDIRECT($F$1&amp;dbP!$D$2&amp;":"&amp;dbP!$D$2),"&gt;="&amp;BE$6,INDIRECT($F$1&amp;dbP!$D$2&amp;":"&amp;dbP!$D$2),"&lt;="&amp;BE$7,INDIRECT($F$1&amp;dbP!$O$2&amp;":"&amp;dbP!$O$2),$H414,INDIRECT($F$1&amp;dbP!$P$2&amp;":"&amp;dbP!$P$2),IF($I414=$J414,"*",$I414),INDIRECT($F$1&amp;dbP!$Q$2&amp;":"&amp;dbP!$Q$2),IF(OR($I414=$J414,"  "&amp;$I414=$J414),"*",RIGHT($J414,LEN($J414)-4)),INDIRECT($F$1&amp;dbP!$AC$2&amp;":"&amp;dbP!$AC$2),RepP!$J$3)</f>
        <v>0</v>
      </c>
    </row>
    <row r="415" spans="1:57" x14ac:dyDescent="0.3">
      <c r="B415" s="1">
        <f>MAX(B$410:B414)+1</f>
        <v>13</v>
      </c>
      <c r="D415" s="1" t="str">
        <f ca="1">INDIRECT($B$1&amp;Items!AB$2&amp;$B415)</f>
        <v>PL(+)</v>
      </c>
      <c r="F415" s="1" t="str">
        <f ca="1">INDIRECT($B$1&amp;Items!X$2&amp;$B415)</f>
        <v>AA</v>
      </c>
      <c r="H415" s="13" t="str">
        <f ca="1">INDIRECT($B$1&amp;Items!U$2&amp;$B415)</f>
        <v>Выручка</v>
      </c>
      <c r="I415" s="13" t="str">
        <f ca="1">IF(INDIRECT($B$1&amp;Items!V$2&amp;$B415)="",H415,INDIRECT($B$1&amp;Items!V$2&amp;$B415))</f>
        <v>Выручка от реализации</v>
      </c>
      <c r="J415" s="1" t="str">
        <f ca="1">IF(INDIRECT($B$1&amp;Items!W$2&amp;$B415)="",IF(H415&lt;&gt;I415,"  "&amp;I415,I415),"    "&amp;INDIRECT($B$1&amp;Items!W$2&amp;$B415))</f>
        <v xml:space="preserve">    Направление-3</v>
      </c>
      <c r="S415" s="1">
        <f ca="1">SUM($U415:INDIRECT(ADDRESS(ROW(),SUMIFS($1:$1,$5:$5,MAX($5:$5)))))</f>
        <v>0</v>
      </c>
      <c r="V415" s="1">
        <f ca="1">SUMIFS(INDIRECT($F$1&amp;$F415&amp;":"&amp;$F415),INDIRECT($F$1&amp;dbP!$D$2&amp;":"&amp;dbP!$D$2),"&gt;="&amp;V$6,INDIRECT($F$1&amp;dbP!$D$2&amp;":"&amp;dbP!$D$2),"&lt;="&amp;V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W415" s="1">
        <f ca="1">SUMIFS(INDIRECT($F$1&amp;$F415&amp;":"&amp;$F415),INDIRECT($F$1&amp;dbP!$D$2&amp;":"&amp;dbP!$D$2),"&gt;="&amp;W$6,INDIRECT($F$1&amp;dbP!$D$2&amp;":"&amp;dbP!$D$2),"&lt;="&amp;W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X415" s="1">
        <f ca="1">SUMIFS(INDIRECT($F$1&amp;$F415&amp;":"&amp;$F415),INDIRECT($F$1&amp;dbP!$D$2&amp;":"&amp;dbP!$D$2),"&gt;="&amp;X$6,INDIRECT($F$1&amp;dbP!$D$2&amp;":"&amp;dbP!$D$2),"&lt;="&amp;X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Y415" s="1">
        <f ca="1">SUMIFS(INDIRECT($F$1&amp;$F415&amp;":"&amp;$F415),INDIRECT($F$1&amp;dbP!$D$2&amp;":"&amp;dbP!$D$2),"&gt;="&amp;Y$6,INDIRECT($F$1&amp;dbP!$D$2&amp;":"&amp;dbP!$D$2),"&lt;="&amp;Y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Z415" s="1">
        <f ca="1">SUMIFS(INDIRECT($F$1&amp;$F415&amp;":"&amp;$F415),INDIRECT($F$1&amp;dbP!$D$2&amp;":"&amp;dbP!$D$2),"&gt;="&amp;Z$6,INDIRECT($F$1&amp;dbP!$D$2&amp;":"&amp;dbP!$D$2),"&lt;="&amp;Z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A415" s="1">
        <f ca="1">SUMIFS(INDIRECT($F$1&amp;$F415&amp;":"&amp;$F415),INDIRECT($F$1&amp;dbP!$D$2&amp;":"&amp;dbP!$D$2),"&gt;="&amp;AA$6,INDIRECT($F$1&amp;dbP!$D$2&amp;":"&amp;dbP!$D$2),"&lt;="&amp;AA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B415" s="1">
        <f ca="1">SUMIFS(INDIRECT($F$1&amp;$F415&amp;":"&amp;$F415),INDIRECT($F$1&amp;dbP!$D$2&amp;":"&amp;dbP!$D$2),"&gt;="&amp;AB$6,INDIRECT($F$1&amp;dbP!$D$2&amp;":"&amp;dbP!$D$2),"&lt;="&amp;AB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C415" s="1">
        <f ca="1">SUMIFS(INDIRECT($F$1&amp;$F415&amp;":"&amp;$F415),INDIRECT($F$1&amp;dbP!$D$2&amp;":"&amp;dbP!$D$2),"&gt;="&amp;AC$6,INDIRECT($F$1&amp;dbP!$D$2&amp;":"&amp;dbP!$D$2),"&lt;="&amp;AC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D415" s="1">
        <f ca="1">SUMIFS(INDIRECT($F$1&amp;$F415&amp;":"&amp;$F415),INDIRECT($F$1&amp;dbP!$D$2&amp;":"&amp;dbP!$D$2),"&gt;="&amp;AD$6,INDIRECT($F$1&amp;dbP!$D$2&amp;":"&amp;dbP!$D$2),"&lt;="&amp;AD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E415" s="1">
        <f ca="1">SUMIFS(INDIRECT($F$1&amp;$F415&amp;":"&amp;$F415),INDIRECT($F$1&amp;dbP!$D$2&amp;":"&amp;dbP!$D$2),"&gt;="&amp;AE$6,INDIRECT($F$1&amp;dbP!$D$2&amp;":"&amp;dbP!$D$2),"&lt;="&amp;AE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F415" s="1">
        <f ca="1">SUMIFS(INDIRECT($F$1&amp;$F415&amp;":"&amp;$F415),INDIRECT($F$1&amp;dbP!$D$2&amp;":"&amp;dbP!$D$2),"&gt;="&amp;AF$6,INDIRECT($F$1&amp;dbP!$D$2&amp;":"&amp;dbP!$D$2),"&lt;="&amp;AF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G415" s="1">
        <f ca="1">SUMIFS(INDIRECT($F$1&amp;$F415&amp;":"&amp;$F415),INDIRECT($F$1&amp;dbP!$D$2&amp;":"&amp;dbP!$D$2),"&gt;="&amp;AG$6,INDIRECT($F$1&amp;dbP!$D$2&amp;":"&amp;dbP!$D$2),"&lt;="&amp;AG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H415" s="1">
        <f ca="1">SUMIFS(INDIRECT($F$1&amp;$F415&amp;":"&amp;$F415),INDIRECT($F$1&amp;dbP!$D$2&amp;":"&amp;dbP!$D$2),"&gt;="&amp;AH$6,INDIRECT($F$1&amp;dbP!$D$2&amp;":"&amp;dbP!$D$2),"&lt;="&amp;AH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I415" s="1">
        <f ca="1">SUMIFS(INDIRECT($F$1&amp;$F415&amp;":"&amp;$F415),INDIRECT($F$1&amp;dbP!$D$2&amp;":"&amp;dbP!$D$2),"&gt;="&amp;AI$6,INDIRECT($F$1&amp;dbP!$D$2&amp;":"&amp;dbP!$D$2),"&lt;="&amp;AI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J415" s="1">
        <f ca="1">SUMIFS(INDIRECT($F$1&amp;$F415&amp;":"&amp;$F415),INDIRECT($F$1&amp;dbP!$D$2&amp;":"&amp;dbP!$D$2),"&gt;="&amp;AJ$6,INDIRECT($F$1&amp;dbP!$D$2&amp;":"&amp;dbP!$D$2),"&lt;="&amp;AJ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K415" s="1">
        <f ca="1">SUMIFS(INDIRECT($F$1&amp;$F415&amp;":"&amp;$F415),INDIRECT($F$1&amp;dbP!$D$2&amp;":"&amp;dbP!$D$2),"&gt;="&amp;AK$6,INDIRECT($F$1&amp;dbP!$D$2&amp;":"&amp;dbP!$D$2),"&lt;="&amp;AK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L415" s="1">
        <f ca="1">SUMIFS(INDIRECT($F$1&amp;$F415&amp;":"&amp;$F415),INDIRECT($F$1&amp;dbP!$D$2&amp;":"&amp;dbP!$D$2),"&gt;="&amp;AL$6,INDIRECT($F$1&amp;dbP!$D$2&amp;":"&amp;dbP!$D$2),"&lt;="&amp;AL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M415" s="1">
        <f ca="1">SUMIFS(INDIRECT($F$1&amp;$F415&amp;":"&amp;$F415),INDIRECT($F$1&amp;dbP!$D$2&amp;":"&amp;dbP!$D$2),"&gt;="&amp;AM$6,INDIRECT($F$1&amp;dbP!$D$2&amp;":"&amp;dbP!$D$2),"&lt;="&amp;AM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N415" s="1">
        <f ca="1">SUMIFS(INDIRECT($F$1&amp;$F415&amp;":"&amp;$F415),INDIRECT($F$1&amp;dbP!$D$2&amp;":"&amp;dbP!$D$2),"&gt;="&amp;AN$6,INDIRECT($F$1&amp;dbP!$D$2&amp;":"&amp;dbP!$D$2),"&lt;="&amp;AN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O415" s="1">
        <f ca="1">SUMIFS(INDIRECT($F$1&amp;$F415&amp;":"&amp;$F415),INDIRECT($F$1&amp;dbP!$D$2&amp;":"&amp;dbP!$D$2),"&gt;="&amp;AO$6,INDIRECT($F$1&amp;dbP!$D$2&amp;":"&amp;dbP!$D$2),"&lt;="&amp;AO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P415" s="1">
        <f ca="1">SUMIFS(INDIRECT($F$1&amp;$F415&amp;":"&amp;$F415),INDIRECT($F$1&amp;dbP!$D$2&amp;":"&amp;dbP!$D$2),"&gt;="&amp;AP$6,INDIRECT($F$1&amp;dbP!$D$2&amp;":"&amp;dbP!$D$2),"&lt;="&amp;AP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Q415" s="1">
        <f ca="1">SUMIFS(INDIRECT($F$1&amp;$F415&amp;":"&amp;$F415),INDIRECT($F$1&amp;dbP!$D$2&amp;":"&amp;dbP!$D$2),"&gt;="&amp;AQ$6,INDIRECT($F$1&amp;dbP!$D$2&amp;":"&amp;dbP!$D$2),"&lt;="&amp;AQ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R415" s="1">
        <f ca="1">SUMIFS(INDIRECT($F$1&amp;$F415&amp;":"&amp;$F415),INDIRECT($F$1&amp;dbP!$D$2&amp;":"&amp;dbP!$D$2),"&gt;="&amp;AR$6,INDIRECT($F$1&amp;dbP!$D$2&amp;":"&amp;dbP!$D$2),"&lt;="&amp;AR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S415" s="1">
        <f ca="1">SUMIFS(INDIRECT($F$1&amp;$F415&amp;":"&amp;$F415),INDIRECT($F$1&amp;dbP!$D$2&amp;":"&amp;dbP!$D$2),"&gt;="&amp;AS$6,INDIRECT($F$1&amp;dbP!$D$2&amp;":"&amp;dbP!$D$2),"&lt;="&amp;AS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T415" s="1">
        <f ca="1">SUMIFS(INDIRECT($F$1&amp;$F415&amp;":"&amp;$F415),INDIRECT($F$1&amp;dbP!$D$2&amp;":"&amp;dbP!$D$2),"&gt;="&amp;AT$6,INDIRECT($F$1&amp;dbP!$D$2&amp;":"&amp;dbP!$D$2),"&lt;="&amp;AT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U415" s="1">
        <f ca="1">SUMIFS(INDIRECT($F$1&amp;$F415&amp;":"&amp;$F415),INDIRECT($F$1&amp;dbP!$D$2&amp;":"&amp;dbP!$D$2),"&gt;="&amp;AU$6,INDIRECT($F$1&amp;dbP!$D$2&amp;":"&amp;dbP!$D$2),"&lt;="&amp;AU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V415" s="1">
        <f ca="1">SUMIFS(INDIRECT($F$1&amp;$F415&amp;":"&amp;$F415),INDIRECT($F$1&amp;dbP!$D$2&amp;":"&amp;dbP!$D$2),"&gt;="&amp;AV$6,INDIRECT($F$1&amp;dbP!$D$2&amp;":"&amp;dbP!$D$2),"&lt;="&amp;AV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W415" s="1">
        <f ca="1">SUMIFS(INDIRECT($F$1&amp;$F415&amp;":"&amp;$F415),INDIRECT($F$1&amp;dbP!$D$2&amp;":"&amp;dbP!$D$2),"&gt;="&amp;AW$6,INDIRECT($F$1&amp;dbP!$D$2&amp;":"&amp;dbP!$D$2),"&lt;="&amp;AW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X415" s="1">
        <f ca="1">SUMIFS(INDIRECT($F$1&amp;$F415&amp;":"&amp;$F415),INDIRECT($F$1&amp;dbP!$D$2&amp;":"&amp;dbP!$D$2),"&gt;="&amp;AX$6,INDIRECT($F$1&amp;dbP!$D$2&amp;":"&amp;dbP!$D$2),"&lt;="&amp;AX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Y415" s="1">
        <f ca="1">SUMIFS(INDIRECT($F$1&amp;$F415&amp;":"&amp;$F415),INDIRECT($F$1&amp;dbP!$D$2&amp;":"&amp;dbP!$D$2),"&gt;="&amp;AY$6,INDIRECT($F$1&amp;dbP!$D$2&amp;":"&amp;dbP!$D$2),"&lt;="&amp;AY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AZ415" s="1">
        <f ca="1">SUMIFS(INDIRECT($F$1&amp;$F415&amp;":"&amp;$F415),INDIRECT($F$1&amp;dbP!$D$2&amp;":"&amp;dbP!$D$2),"&gt;="&amp;AZ$6,INDIRECT($F$1&amp;dbP!$D$2&amp;":"&amp;dbP!$D$2),"&lt;="&amp;AZ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BA415" s="1">
        <f ca="1">SUMIFS(INDIRECT($F$1&amp;$F415&amp;":"&amp;$F415),INDIRECT($F$1&amp;dbP!$D$2&amp;":"&amp;dbP!$D$2),"&gt;="&amp;BA$6,INDIRECT($F$1&amp;dbP!$D$2&amp;":"&amp;dbP!$D$2),"&lt;="&amp;BA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BB415" s="1">
        <f ca="1">SUMIFS(INDIRECT($F$1&amp;$F415&amp;":"&amp;$F415),INDIRECT($F$1&amp;dbP!$D$2&amp;":"&amp;dbP!$D$2),"&gt;="&amp;BB$6,INDIRECT($F$1&amp;dbP!$D$2&amp;":"&amp;dbP!$D$2),"&lt;="&amp;BB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BC415" s="1">
        <f ca="1">SUMIFS(INDIRECT($F$1&amp;$F415&amp;":"&amp;$F415),INDIRECT($F$1&amp;dbP!$D$2&amp;":"&amp;dbP!$D$2),"&gt;="&amp;BC$6,INDIRECT($F$1&amp;dbP!$D$2&amp;":"&amp;dbP!$D$2),"&lt;="&amp;BC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BD415" s="1">
        <f ca="1">SUMIFS(INDIRECT($F$1&amp;$F415&amp;":"&amp;$F415),INDIRECT($F$1&amp;dbP!$D$2&amp;":"&amp;dbP!$D$2),"&gt;="&amp;BD$6,INDIRECT($F$1&amp;dbP!$D$2&amp;":"&amp;dbP!$D$2),"&lt;="&amp;BD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  <c r="BE415" s="1">
        <f ca="1">SUMIFS(INDIRECT($F$1&amp;$F415&amp;":"&amp;$F415),INDIRECT($F$1&amp;dbP!$D$2&amp;":"&amp;dbP!$D$2),"&gt;="&amp;BE$6,INDIRECT($F$1&amp;dbP!$D$2&amp;":"&amp;dbP!$D$2),"&lt;="&amp;BE$7,INDIRECT($F$1&amp;dbP!$O$2&amp;":"&amp;dbP!$O$2),$H415,INDIRECT($F$1&amp;dbP!$P$2&amp;":"&amp;dbP!$P$2),IF($I415=$J415,"*",$I415),INDIRECT($F$1&amp;dbP!$Q$2&amp;":"&amp;dbP!$Q$2),IF(OR($I415=$J415,"  "&amp;$I415=$J415),"*",RIGHT($J415,LEN($J415)-4)),INDIRECT($F$1&amp;dbP!$AC$2&amp;":"&amp;dbP!$AC$2),RepP!$J$3)</f>
        <v>0</v>
      </c>
    </row>
    <row r="416" spans="1:57" x14ac:dyDescent="0.3">
      <c r="B416" s="1">
        <f>MAX(B$410:B415)+1</f>
        <v>14</v>
      </c>
      <c r="D416" s="1">
        <f ca="1">INDIRECT($B$1&amp;Items!AB$2&amp;$B416)</f>
        <v>0</v>
      </c>
      <c r="F416" s="1" t="str">
        <f ca="1">INDIRECT($B$1&amp;Items!X$2&amp;$B416)</f>
        <v>AA</v>
      </c>
      <c r="H416" s="13" t="str">
        <f ca="1">INDIRECT($B$1&amp;Items!U$2&amp;$B416)</f>
        <v>Выручка</v>
      </c>
      <c r="I416" s="13" t="str">
        <f ca="1">IF(INDIRECT($B$1&amp;Items!V$2&amp;$B416)="",H416,INDIRECT($B$1&amp;Items!V$2&amp;$B416))</f>
        <v>Прочая выручка</v>
      </c>
      <c r="J416" s="1" t="str">
        <f ca="1">IF(INDIRECT($B$1&amp;Items!W$2&amp;$B416)="",IF(H416&lt;&gt;I416,"  "&amp;I416,I416),"    "&amp;INDIRECT($B$1&amp;Items!W$2&amp;$B416))</f>
        <v xml:space="preserve">  Прочая выручка</v>
      </c>
      <c r="S416" s="1">
        <f ca="1">SUM($U416:INDIRECT(ADDRESS(ROW(),SUMIFS($1:$1,$5:$5,MAX($5:$5)))))</f>
        <v>0</v>
      </c>
      <c r="V416" s="1">
        <f ca="1">SUMIFS(INDIRECT($F$1&amp;$F416&amp;":"&amp;$F416),INDIRECT($F$1&amp;dbP!$D$2&amp;":"&amp;dbP!$D$2),"&gt;="&amp;V$6,INDIRECT($F$1&amp;dbP!$D$2&amp;":"&amp;dbP!$D$2),"&lt;="&amp;V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W416" s="1">
        <f ca="1">SUMIFS(INDIRECT($F$1&amp;$F416&amp;":"&amp;$F416),INDIRECT($F$1&amp;dbP!$D$2&amp;":"&amp;dbP!$D$2),"&gt;="&amp;W$6,INDIRECT($F$1&amp;dbP!$D$2&amp;":"&amp;dbP!$D$2),"&lt;="&amp;W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X416" s="1">
        <f ca="1">SUMIFS(INDIRECT($F$1&amp;$F416&amp;":"&amp;$F416),INDIRECT($F$1&amp;dbP!$D$2&amp;":"&amp;dbP!$D$2),"&gt;="&amp;X$6,INDIRECT($F$1&amp;dbP!$D$2&amp;":"&amp;dbP!$D$2),"&lt;="&amp;X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Y416" s="1">
        <f ca="1">SUMIFS(INDIRECT($F$1&amp;$F416&amp;":"&amp;$F416),INDIRECT($F$1&amp;dbP!$D$2&amp;":"&amp;dbP!$D$2),"&gt;="&amp;Y$6,INDIRECT($F$1&amp;dbP!$D$2&amp;":"&amp;dbP!$D$2),"&lt;="&amp;Y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Z416" s="1">
        <f ca="1">SUMIFS(INDIRECT($F$1&amp;$F416&amp;":"&amp;$F416),INDIRECT($F$1&amp;dbP!$D$2&amp;":"&amp;dbP!$D$2),"&gt;="&amp;Z$6,INDIRECT($F$1&amp;dbP!$D$2&amp;":"&amp;dbP!$D$2),"&lt;="&amp;Z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A416" s="1">
        <f ca="1">SUMIFS(INDIRECT($F$1&amp;$F416&amp;":"&amp;$F416),INDIRECT($F$1&amp;dbP!$D$2&amp;":"&amp;dbP!$D$2),"&gt;="&amp;AA$6,INDIRECT($F$1&amp;dbP!$D$2&amp;":"&amp;dbP!$D$2),"&lt;="&amp;AA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B416" s="1">
        <f ca="1">SUMIFS(INDIRECT($F$1&amp;$F416&amp;":"&amp;$F416),INDIRECT($F$1&amp;dbP!$D$2&amp;":"&amp;dbP!$D$2),"&gt;="&amp;AB$6,INDIRECT($F$1&amp;dbP!$D$2&amp;":"&amp;dbP!$D$2),"&lt;="&amp;AB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C416" s="1">
        <f ca="1">SUMIFS(INDIRECT($F$1&amp;$F416&amp;":"&amp;$F416),INDIRECT($F$1&amp;dbP!$D$2&amp;":"&amp;dbP!$D$2),"&gt;="&amp;AC$6,INDIRECT($F$1&amp;dbP!$D$2&amp;":"&amp;dbP!$D$2),"&lt;="&amp;AC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D416" s="1">
        <f ca="1">SUMIFS(INDIRECT($F$1&amp;$F416&amp;":"&amp;$F416),INDIRECT($F$1&amp;dbP!$D$2&amp;":"&amp;dbP!$D$2),"&gt;="&amp;AD$6,INDIRECT($F$1&amp;dbP!$D$2&amp;":"&amp;dbP!$D$2),"&lt;="&amp;AD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E416" s="1">
        <f ca="1">SUMIFS(INDIRECT($F$1&amp;$F416&amp;":"&amp;$F416),INDIRECT($F$1&amp;dbP!$D$2&amp;":"&amp;dbP!$D$2),"&gt;="&amp;AE$6,INDIRECT($F$1&amp;dbP!$D$2&amp;":"&amp;dbP!$D$2),"&lt;="&amp;AE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F416" s="1">
        <f ca="1">SUMIFS(INDIRECT($F$1&amp;$F416&amp;":"&amp;$F416),INDIRECT($F$1&amp;dbP!$D$2&amp;":"&amp;dbP!$D$2),"&gt;="&amp;AF$6,INDIRECT($F$1&amp;dbP!$D$2&amp;":"&amp;dbP!$D$2),"&lt;="&amp;AF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G416" s="1">
        <f ca="1">SUMIFS(INDIRECT($F$1&amp;$F416&amp;":"&amp;$F416),INDIRECT($F$1&amp;dbP!$D$2&amp;":"&amp;dbP!$D$2),"&gt;="&amp;AG$6,INDIRECT($F$1&amp;dbP!$D$2&amp;":"&amp;dbP!$D$2),"&lt;="&amp;AG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H416" s="1">
        <f ca="1">SUMIFS(INDIRECT($F$1&amp;$F416&amp;":"&amp;$F416),INDIRECT($F$1&amp;dbP!$D$2&amp;":"&amp;dbP!$D$2),"&gt;="&amp;AH$6,INDIRECT($F$1&amp;dbP!$D$2&amp;":"&amp;dbP!$D$2),"&lt;="&amp;AH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I416" s="1">
        <f ca="1">SUMIFS(INDIRECT($F$1&amp;$F416&amp;":"&amp;$F416),INDIRECT($F$1&amp;dbP!$D$2&amp;":"&amp;dbP!$D$2),"&gt;="&amp;AI$6,INDIRECT($F$1&amp;dbP!$D$2&amp;":"&amp;dbP!$D$2),"&lt;="&amp;AI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J416" s="1">
        <f ca="1">SUMIFS(INDIRECT($F$1&amp;$F416&amp;":"&amp;$F416),INDIRECT($F$1&amp;dbP!$D$2&amp;":"&amp;dbP!$D$2),"&gt;="&amp;AJ$6,INDIRECT($F$1&amp;dbP!$D$2&amp;":"&amp;dbP!$D$2),"&lt;="&amp;AJ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K416" s="1">
        <f ca="1">SUMIFS(INDIRECT($F$1&amp;$F416&amp;":"&amp;$F416),INDIRECT($F$1&amp;dbP!$D$2&amp;":"&amp;dbP!$D$2),"&gt;="&amp;AK$6,INDIRECT($F$1&amp;dbP!$D$2&amp;":"&amp;dbP!$D$2),"&lt;="&amp;AK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L416" s="1">
        <f ca="1">SUMIFS(INDIRECT($F$1&amp;$F416&amp;":"&amp;$F416),INDIRECT($F$1&amp;dbP!$D$2&amp;":"&amp;dbP!$D$2),"&gt;="&amp;AL$6,INDIRECT($F$1&amp;dbP!$D$2&amp;":"&amp;dbP!$D$2),"&lt;="&amp;AL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M416" s="1">
        <f ca="1">SUMIFS(INDIRECT($F$1&amp;$F416&amp;":"&amp;$F416),INDIRECT($F$1&amp;dbP!$D$2&amp;":"&amp;dbP!$D$2),"&gt;="&amp;AM$6,INDIRECT($F$1&amp;dbP!$D$2&amp;":"&amp;dbP!$D$2),"&lt;="&amp;AM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N416" s="1">
        <f ca="1">SUMIFS(INDIRECT($F$1&amp;$F416&amp;":"&amp;$F416),INDIRECT($F$1&amp;dbP!$D$2&amp;":"&amp;dbP!$D$2),"&gt;="&amp;AN$6,INDIRECT($F$1&amp;dbP!$D$2&amp;":"&amp;dbP!$D$2),"&lt;="&amp;AN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O416" s="1">
        <f ca="1">SUMIFS(INDIRECT($F$1&amp;$F416&amp;":"&amp;$F416),INDIRECT($F$1&amp;dbP!$D$2&amp;":"&amp;dbP!$D$2),"&gt;="&amp;AO$6,INDIRECT($F$1&amp;dbP!$D$2&amp;":"&amp;dbP!$D$2),"&lt;="&amp;AO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P416" s="1">
        <f ca="1">SUMIFS(INDIRECT($F$1&amp;$F416&amp;":"&amp;$F416),INDIRECT($F$1&amp;dbP!$D$2&amp;":"&amp;dbP!$D$2),"&gt;="&amp;AP$6,INDIRECT($F$1&amp;dbP!$D$2&amp;":"&amp;dbP!$D$2),"&lt;="&amp;AP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Q416" s="1">
        <f ca="1">SUMIFS(INDIRECT($F$1&amp;$F416&amp;":"&amp;$F416),INDIRECT($F$1&amp;dbP!$D$2&amp;":"&amp;dbP!$D$2),"&gt;="&amp;AQ$6,INDIRECT($F$1&amp;dbP!$D$2&amp;":"&amp;dbP!$D$2),"&lt;="&amp;AQ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R416" s="1">
        <f ca="1">SUMIFS(INDIRECT($F$1&amp;$F416&amp;":"&amp;$F416),INDIRECT($F$1&amp;dbP!$D$2&amp;":"&amp;dbP!$D$2),"&gt;="&amp;AR$6,INDIRECT($F$1&amp;dbP!$D$2&amp;":"&amp;dbP!$D$2),"&lt;="&amp;AR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S416" s="1">
        <f ca="1">SUMIFS(INDIRECT($F$1&amp;$F416&amp;":"&amp;$F416),INDIRECT($F$1&amp;dbP!$D$2&amp;":"&amp;dbP!$D$2),"&gt;="&amp;AS$6,INDIRECT($F$1&amp;dbP!$D$2&amp;":"&amp;dbP!$D$2),"&lt;="&amp;AS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T416" s="1">
        <f ca="1">SUMIFS(INDIRECT($F$1&amp;$F416&amp;":"&amp;$F416),INDIRECT($F$1&amp;dbP!$D$2&amp;":"&amp;dbP!$D$2),"&gt;="&amp;AT$6,INDIRECT($F$1&amp;dbP!$D$2&amp;":"&amp;dbP!$D$2),"&lt;="&amp;AT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U416" s="1">
        <f ca="1">SUMIFS(INDIRECT($F$1&amp;$F416&amp;":"&amp;$F416),INDIRECT($F$1&amp;dbP!$D$2&amp;":"&amp;dbP!$D$2),"&gt;="&amp;AU$6,INDIRECT($F$1&amp;dbP!$D$2&amp;":"&amp;dbP!$D$2),"&lt;="&amp;AU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V416" s="1">
        <f ca="1">SUMIFS(INDIRECT($F$1&amp;$F416&amp;":"&amp;$F416),INDIRECT($F$1&amp;dbP!$D$2&amp;":"&amp;dbP!$D$2),"&gt;="&amp;AV$6,INDIRECT($F$1&amp;dbP!$D$2&amp;":"&amp;dbP!$D$2),"&lt;="&amp;AV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W416" s="1">
        <f ca="1">SUMIFS(INDIRECT($F$1&amp;$F416&amp;":"&amp;$F416),INDIRECT($F$1&amp;dbP!$D$2&amp;":"&amp;dbP!$D$2),"&gt;="&amp;AW$6,INDIRECT($F$1&amp;dbP!$D$2&amp;":"&amp;dbP!$D$2),"&lt;="&amp;AW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X416" s="1">
        <f ca="1">SUMIFS(INDIRECT($F$1&amp;$F416&amp;":"&amp;$F416),INDIRECT($F$1&amp;dbP!$D$2&amp;":"&amp;dbP!$D$2),"&gt;="&amp;AX$6,INDIRECT($F$1&amp;dbP!$D$2&amp;":"&amp;dbP!$D$2),"&lt;="&amp;AX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Y416" s="1">
        <f ca="1">SUMIFS(INDIRECT($F$1&amp;$F416&amp;":"&amp;$F416),INDIRECT($F$1&amp;dbP!$D$2&amp;":"&amp;dbP!$D$2),"&gt;="&amp;AY$6,INDIRECT($F$1&amp;dbP!$D$2&amp;":"&amp;dbP!$D$2),"&lt;="&amp;AY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AZ416" s="1">
        <f ca="1">SUMIFS(INDIRECT($F$1&amp;$F416&amp;":"&amp;$F416),INDIRECT($F$1&amp;dbP!$D$2&amp;":"&amp;dbP!$D$2),"&gt;="&amp;AZ$6,INDIRECT($F$1&amp;dbP!$D$2&amp;":"&amp;dbP!$D$2),"&lt;="&amp;AZ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BA416" s="1">
        <f ca="1">SUMIFS(INDIRECT($F$1&amp;$F416&amp;":"&amp;$F416),INDIRECT($F$1&amp;dbP!$D$2&amp;":"&amp;dbP!$D$2),"&gt;="&amp;BA$6,INDIRECT($F$1&amp;dbP!$D$2&amp;":"&amp;dbP!$D$2),"&lt;="&amp;BA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BB416" s="1">
        <f ca="1">SUMIFS(INDIRECT($F$1&amp;$F416&amp;":"&amp;$F416),INDIRECT($F$1&amp;dbP!$D$2&amp;":"&amp;dbP!$D$2),"&gt;="&amp;BB$6,INDIRECT($F$1&amp;dbP!$D$2&amp;":"&amp;dbP!$D$2),"&lt;="&amp;BB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BC416" s="1">
        <f ca="1">SUMIFS(INDIRECT($F$1&amp;$F416&amp;":"&amp;$F416),INDIRECT($F$1&amp;dbP!$D$2&amp;":"&amp;dbP!$D$2),"&gt;="&amp;BC$6,INDIRECT($F$1&amp;dbP!$D$2&amp;":"&amp;dbP!$D$2),"&lt;="&amp;BC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BD416" s="1">
        <f ca="1">SUMIFS(INDIRECT($F$1&amp;$F416&amp;":"&amp;$F416),INDIRECT($F$1&amp;dbP!$D$2&amp;":"&amp;dbP!$D$2),"&gt;="&amp;BD$6,INDIRECT($F$1&amp;dbP!$D$2&amp;":"&amp;dbP!$D$2),"&lt;="&amp;BD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  <c r="BE416" s="1">
        <f ca="1">SUMIFS(INDIRECT($F$1&amp;$F416&amp;":"&amp;$F416),INDIRECT($F$1&amp;dbP!$D$2&amp;":"&amp;dbP!$D$2),"&gt;="&amp;BE$6,INDIRECT($F$1&amp;dbP!$D$2&amp;":"&amp;dbP!$D$2),"&lt;="&amp;BE$7,INDIRECT($F$1&amp;dbP!$O$2&amp;":"&amp;dbP!$O$2),$H416,INDIRECT($F$1&amp;dbP!$P$2&amp;":"&amp;dbP!$P$2),IF($I416=$J416,"*",$I416),INDIRECT($F$1&amp;dbP!$Q$2&amp;":"&amp;dbP!$Q$2),IF(OR($I416=$J416,"  "&amp;$I416=$J416),"*",RIGHT($J416,LEN($J416)-4)),INDIRECT($F$1&amp;dbP!$AC$2&amp;":"&amp;dbP!$AC$2),RepP!$J$3)</f>
        <v>0</v>
      </c>
    </row>
    <row r="417" spans="2:57" x14ac:dyDescent="0.3">
      <c r="B417" s="1">
        <f>MAX(B$410:B416)+1</f>
        <v>15</v>
      </c>
      <c r="D417" s="1" t="str">
        <f ca="1">INDIRECT($B$1&amp;Items!AB$2&amp;$B417)</f>
        <v>PL(+)</v>
      </c>
      <c r="F417" s="1" t="str">
        <f ca="1">INDIRECT($B$1&amp;Items!X$2&amp;$B417)</f>
        <v>AA</v>
      </c>
      <c r="H417" s="13" t="str">
        <f ca="1">INDIRECT($B$1&amp;Items!U$2&amp;$B417)</f>
        <v>Выручка</v>
      </c>
      <c r="I417" s="13" t="str">
        <f ca="1">IF(INDIRECT($B$1&amp;Items!V$2&amp;$B417)="",H417,INDIRECT($B$1&amp;Items!V$2&amp;$B417))</f>
        <v>Прочая выручка</v>
      </c>
      <c r="J417" s="1" t="str">
        <f ca="1">IF(INDIRECT($B$1&amp;Items!W$2&amp;$B417)="",IF(H417&lt;&gt;I417,"  "&amp;I417,I417),"    "&amp;INDIRECT($B$1&amp;Items!W$2&amp;$B417))</f>
        <v xml:space="preserve">    Прочие продажи-1</v>
      </c>
      <c r="S417" s="1">
        <f ca="1">SUM($U417:INDIRECT(ADDRESS(ROW(),SUMIFS($1:$1,$5:$5,MAX($5:$5)))))</f>
        <v>0</v>
      </c>
      <c r="V417" s="1">
        <f ca="1">SUMIFS(INDIRECT($F$1&amp;$F417&amp;":"&amp;$F417),INDIRECT($F$1&amp;dbP!$D$2&amp;":"&amp;dbP!$D$2),"&gt;="&amp;V$6,INDIRECT($F$1&amp;dbP!$D$2&amp;":"&amp;dbP!$D$2),"&lt;="&amp;V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W417" s="1">
        <f ca="1">SUMIFS(INDIRECT($F$1&amp;$F417&amp;":"&amp;$F417),INDIRECT($F$1&amp;dbP!$D$2&amp;":"&amp;dbP!$D$2),"&gt;="&amp;W$6,INDIRECT($F$1&amp;dbP!$D$2&amp;":"&amp;dbP!$D$2),"&lt;="&amp;W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X417" s="1">
        <f ca="1">SUMIFS(INDIRECT($F$1&amp;$F417&amp;":"&amp;$F417),INDIRECT($F$1&amp;dbP!$D$2&amp;":"&amp;dbP!$D$2),"&gt;="&amp;X$6,INDIRECT($F$1&amp;dbP!$D$2&amp;":"&amp;dbP!$D$2),"&lt;="&amp;X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Y417" s="1">
        <f ca="1">SUMIFS(INDIRECT($F$1&amp;$F417&amp;":"&amp;$F417),INDIRECT($F$1&amp;dbP!$D$2&amp;":"&amp;dbP!$D$2),"&gt;="&amp;Y$6,INDIRECT($F$1&amp;dbP!$D$2&amp;":"&amp;dbP!$D$2),"&lt;="&amp;Y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Z417" s="1">
        <f ca="1">SUMIFS(INDIRECT($F$1&amp;$F417&amp;":"&amp;$F417),INDIRECT($F$1&amp;dbP!$D$2&amp;":"&amp;dbP!$D$2),"&gt;="&amp;Z$6,INDIRECT($F$1&amp;dbP!$D$2&amp;":"&amp;dbP!$D$2),"&lt;="&amp;Z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A417" s="1">
        <f ca="1">SUMIFS(INDIRECT($F$1&amp;$F417&amp;":"&amp;$F417),INDIRECT($F$1&amp;dbP!$D$2&amp;":"&amp;dbP!$D$2),"&gt;="&amp;AA$6,INDIRECT($F$1&amp;dbP!$D$2&amp;":"&amp;dbP!$D$2),"&lt;="&amp;AA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B417" s="1">
        <f ca="1">SUMIFS(INDIRECT($F$1&amp;$F417&amp;":"&amp;$F417),INDIRECT($F$1&amp;dbP!$D$2&amp;":"&amp;dbP!$D$2),"&gt;="&amp;AB$6,INDIRECT($F$1&amp;dbP!$D$2&amp;":"&amp;dbP!$D$2),"&lt;="&amp;AB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C417" s="1">
        <f ca="1">SUMIFS(INDIRECT($F$1&amp;$F417&amp;":"&amp;$F417),INDIRECT($F$1&amp;dbP!$D$2&amp;":"&amp;dbP!$D$2),"&gt;="&amp;AC$6,INDIRECT($F$1&amp;dbP!$D$2&amp;":"&amp;dbP!$D$2),"&lt;="&amp;AC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D417" s="1">
        <f ca="1">SUMIFS(INDIRECT($F$1&amp;$F417&amp;":"&amp;$F417),INDIRECT($F$1&amp;dbP!$D$2&amp;":"&amp;dbP!$D$2),"&gt;="&amp;AD$6,INDIRECT($F$1&amp;dbP!$D$2&amp;":"&amp;dbP!$D$2),"&lt;="&amp;AD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E417" s="1">
        <f ca="1">SUMIFS(INDIRECT($F$1&amp;$F417&amp;":"&amp;$F417),INDIRECT($F$1&amp;dbP!$D$2&amp;":"&amp;dbP!$D$2),"&gt;="&amp;AE$6,INDIRECT($F$1&amp;dbP!$D$2&amp;":"&amp;dbP!$D$2),"&lt;="&amp;AE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F417" s="1">
        <f ca="1">SUMIFS(INDIRECT($F$1&amp;$F417&amp;":"&amp;$F417),INDIRECT($F$1&amp;dbP!$D$2&amp;":"&amp;dbP!$D$2),"&gt;="&amp;AF$6,INDIRECT($F$1&amp;dbP!$D$2&amp;":"&amp;dbP!$D$2),"&lt;="&amp;AF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G417" s="1">
        <f ca="1">SUMIFS(INDIRECT($F$1&amp;$F417&amp;":"&amp;$F417),INDIRECT($F$1&amp;dbP!$D$2&amp;":"&amp;dbP!$D$2),"&gt;="&amp;AG$6,INDIRECT($F$1&amp;dbP!$D$2&amp;":"&amp;dbP!$D$2),"&lt;="&amp;AG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H417" s="1">
        <f ca="1">SUMIFS(INDIRECT($F$1&amp;$F417&amp;":"&amp;$F417),INDIRECT($F$1&amp;dbP!$D$2&amp;":"&amp;dbP!$D$2),"&gt;="&amp;AH$6,INDIRECT($F$1&amp;dbP!$D$2&amp;":"&amp;dbP!$D$2),"&lt;="&amp;AH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I417" s="1">
        <f ca="1">SUMIFS(INDIRECT($F$1&amp;$F417&amp;":"&amp;$F417),INDIRECT($F$1&amp;dbP!$D$2&amp;":"&amp;dbP!$D$2),"&gt;="&amp;AI$6,INDIRECT($F$1&amp;dbP!$D$2&amp;":"&amp;dbP!$D$2),"&lt;="&amp;AI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J417" s="1">
        <f ca="1">SUMIFS(INDIRECT($F$1&amp;$F417&amp;":"&amp;$F417),INDIRECT($F$1&amp;dbP!$D$2&amp;":"&amp;dbP!$D$2),"&gt;="&amp;AJ$6,INDIRECT($F$1&amp;dbP!$D$2&amp;":"&amp;dbP!$D$2),"&lt;="&amp;AJ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K417" s="1">
        <f ca="1">SUMIFS(INDIRECT($F$1&amp;$F417&amp;":"&amp;$F417),INDIRECT($F$1&amp;dbP!$D$2&amp;":"&amp;dbP!$D$2),"&gt;="&amp;AK$6,INDIRECT($F$1&amp;dbP!$D$2&amp;":"&amp;dbP!$D$2),"&lt;="&amp;AK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L417" s="1">
        <f ca="1">SUMIFS(INDIRECT($F$1&amp;$F417&amp;":"&amp;$F417),INDIRECT($F$1&amp;dbP!$D$2&amp;":"&amp;dbP!$D$2),"&gt;="&amp;AL$6,INDIRECT($F$1&amp;dbP!$D$2&amp;":"&amp;dbP!$D$2),"&lt;="&amp;AL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M417" s="1">
        <f ca="1">SUMIFS(INDIRECT($F$1&amp;$F417&amp;":"&amp;$F417),INDIRECT($F$1&amp;dbP!$D$2&amp;":"&amp;dbP!$D$2),"&gt;="&amp;AM$6,INDIRECT($F$1&amp;dbP!$D$2&amp;":"&amp;dbP!$D$2),"&lt;="&amp;AM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N417" s="1">
        <f ca="1">SUMIFS(INDIRECT($F$1&amp;$F417&amp;":"&amp;$F417),INDIRECT($F$1&amp;dbP!$D$2&amp;":"&amp;dbP!$D$2),"&gt;="&amp;AN$6,INDIRECT($F$1&amp;dbP!$D$2&amp;":"&amp;dbP!$D$2),"&lt;="&amp;AN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O417" s="1">
        <f ca="1">SUMIFS(INDIRECT($F$1&amp;$F417&amp;":"&amp;$F417),INDIRECT($F$1&amp;dbP!$D$2&amp;":"&amp;dbP!$D$2),"&gt;="&amp;AO$6,INDIRECT($F$1&amp;dbP!$D$2&amp;":"&amp;dbP!$D$2),"&lt;="&amp;AO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P417" s="1">
        <f ca="1">SUMIFS(INDIRECT($F$1&amp;$F417&amp;":"&amp;$F417),INDIRECT($F$1&amp;dbP!$D$2&amp;":"&amp;dbP!$D$2),"&gt;="&amp;AP$6,INDIRECT($F$1&amp;dbP!$D$2&amp;":"&amp;dbP!$D$2),"&lt;="&amp;AP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Q417" s="1">
        <f ca="1">SUMIFS(INDIRECT($F$1&amp;$F417&amp;":"&amp;$F417),INDIRECT($F$1&amp;dbP!$D$2&amp;":"&amp;dbP!$D$2),"&gt;="&amp;AQ$6,INDIRECT($F$1&amp;dbP!$D$2&amp;":"&amp;dbP!$D$2),"&lt;="&amp;AQ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R417" s="1">
        <f ca="1">SUMIFS(INDIRECT($F$1&amp;$F417&amp;":"&amp;$F417),INDIRECT($F$1&amp;dbP!$D$2&amp;":"&amp;dbP!$D$2),"&gt;="&amp;AR$6,INDIRECT($F$1&amp;dbP!$D$2&amp;":"&amp;dbP!$D$2),"&lt;="&amp;AR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S417" s="1">
        <f ca="1">SUMIFS(INDIRECT($F$1&amp;$F417&amp;":"&amp;$F417),INDIRECT($F$1&amp;dbP!$D$2&amp;":"&amp;dbP!$D$2),"&gt;="&amp;AS$6,INDIRECT($F$1&amp;dbP!$D$2&amp;":"&amp;dbP!$D$2),"&lt;="&amp;AS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T417" s="1">
        <f ca="1">SUMIFS(INDIRECT($F$1&amp;$F417&amp;":"&amp;$F417),INDIRECT($F$1&amp;dbP!$D$2&amp;":"&amp;dbP!$D$2),"&gt;="&amp;AT$6,INDIRECT($F$1&amp;dbP!$D$2&amp;":"&amp;dbP!$D$2),"&lt;="&amp;AT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U417" s="1">
        <f ca="1">SUMIFS(INDIRECT($F$1&amp;$F417&amp;":"&amp;$F417),INDIRECT($F$1&amp;dbP!$D$2&amp;":"&amp;dbP!$D$2),"&gt;="&amp;AU$6,INDIRECT($F$1&amp;dbP!$D$2&amp;":"&amp;dbP!$D$2),"&lt;="&amp;AU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V417" s="1">
        <f ca="1">SUMIFS(INDIRECT($F$1&amp;$F417&amp;":"&amp;$F417),INDIRECT($F$1&amp;dbP!$D$2&amp;":"&amp;dbP!$D$2),"&gt;="&amp;AV$6,INDIRECT($F$1&amp;dbP!$D$2&amp;":"&amp;dbP!$D$2),"&lt;="&amp;AV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W417" s="1">
        <f ca="1">SUMIFS(INDIRECT($F$1&amp;$F417&amp;":"&amp;$F417),INDIRECT($F$1&amp;dbP!$D$2&amp;":"&amp;dbP!$D$2),"&gt;="&amp;AW$6,INDIRECT($F$1&amp;dbP!$D$2&amp;":"&amp;dbP!$D$2),"&lt;="&amp;AW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X417" s="1">
        <f ca="1">SUMIFS(INDIRECT($F$1&amp;$F417&amp;":"&amp;$F417),INDIRECT($F$1&amp;dbP!$D$2&amp;":"&amp;dbP!$D$2),"&gt;="&amp;AX$6,INDIRECT($F$1&amp;dbP!$D$2&amp;":"&amp;dbP!$D$2),"&lt;="&amp;AX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Y417" s="1">
        <f ca="1">SUMIFS(INDIRECT($F$1&amp;$F417&amp;":"&amp;$F417),INDIRECT($F$1&amp;dbP!$D$2&amp;":"&amp;dbP!$D$2),"&gt;="&amp;AY$6,INDIRECT($F$1&amp;dbP!$D$2&amp;":"&amp;dbP!$D$2),"&lt;="&amp;AY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AZ417" s="1">
        <f ca="1">SUMIFS(INDIRECT($F$1&amp;$F417&amp;":"&amp;$F417),INDIRECT($F$1&amp;dbP!$D$2&amp;":"&amp;dbP!$D$2),"&gt;="&amp;AZ$6,INDIRECT($F$1&amp;dbP!$D$2&amp;":"&amp;dbP!$D$2),"&lt;="&amp;AZ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BA417" s="1">
        <f ca="1">SUMIFS(INDIRECT($F$1&amp;$F417&amp;":"&amp;$F417),INDIRECT($F$1&amp;dbP!$D$2&amp;":"&amp;dbP!$D$2),"&gt;="&amp;BA$6,INDIRECT($F$1&amp;dbP!$D$2&amp;":"&amp;dbP!$D$2),"&lt;="&amp;BA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BB417" s="1">
        <f ca="1">SUMIFS(INDIRECT($F$1&amp;$F417&amp;":"&amp;$F417),INDIRECT($F$1&amp;dbP!$D$2&amp;":"&amp;dbP!$D$2),"&gt;="&amp;BB$6,INDIRECT($F$1&amp;dbP!$D$2&amp;":"&amp;dbP!$D$2),"&lt;="&amp;BB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BC417" s="1">
        <f ca="1">SUMIFS(INDIRECT($F$1&amp;$F417&amp;":"&amp;$F417),INDIRECT($F$1&amp;dbP!$D$2&amp;":"&amp;dbP!$D$2),"&gt;="&amp;BC$6,INDIRECT($F$1&amp;dbP!$D$2&amp;":"&amp;dbP!$D$2),"&lt;="&amp;BC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BD417" s="1">
        <f ca="1">SUMIFS(INDIRECT($F$1&amp;$F417&amp;":"&amp;$F417),INDIRECT($F$1&amp;dbP!$D$2&amp;":"&amp;dbP!$D$2),"&gt;="&amp;BD$6,INDIRECT($F$1&amp;dbP!$D$2&amp;":"&amp;dbP!$D$2),"&lt;="&amp;BD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  <c r="BE417" s="1">
        <f ca="1">SUMIFS(INDIRECT($F$1&amp;$F417&amp;":"&amp;$F417),INDIRECT($F$1&amp;dbP!$D$2&amp;":"&amp;dbP!$D$2),"&gt;="&amp;BE$6,INDIRECT($F$1&amp;dbP!$D$2&amp;":"&amp;dbP!$D$2),"&lt;="&amp;BE$7,INDIRECT($F$1&amp;dbP!$O$2&amp;":"&amp;dbP!$O$2),$H417,INDIRECT($F$1&amp;dbP!$P$2&amp;":"&amp;dbP!$P$2),IF($I417=$J417,"*",$I417),INDIRECT($F$1&amp;dbP!$Q$2&amp;":"&amp;dbP!$Q$2),IF(OR($I417=$J417,"  "&amp;$I417=$J417),"*",RIGHT($J417,LEN($J417)-4)),INDIRECT($F$1&amp;dbP!$AC$2&amp;":"&amp;dbP!$AC$2),RepP!$J$3)</f>
        <v>0</v>
      </c>
    </row>
    <row r="418" spans="2:57" x14ac:dyDescent="0.3">
      <c r="B418" s="1">
        <f>MAX(B$410:B417)+1</f>
        <v>16</v>
      </c>
      <c r="D418" s="1" t="str">
        <f ca="1">INDIRECT($B$1&amp;Items!AB$2&amp;$B418)</f>
        <v>PL(+)</v>
      </c>
      <c r="F418" s="1" t="str">
        <f ca="1">INDIRECT($B$1&amp;Items!X$2&amp;$B418)</f>
        <v>AA</v>
      </c>
      <c r="H418" s="13" t="str">
        <f ca="1">INDIRECT($B$1&amp;Items!U$2&amp;$B418)</f>
        <v>Выручка</v>
      </c>
      <c r="I418" s="13" t="str">
        <f ca="1">IF(INDIRECT($B$1&amp;Items!V$2&amp;$B418)="",H418,INDIRECT($B$1&amp;Items!V$2&amp;$B418))</f>
        <v>Прочая выручка</v>
      </c>
      <c r="J418" s="1" t="str">
        <f ca="1">IF(INDIRECT($B$1&amp;Items!W$2&amp;$B418)="",IF(H418&lt;&gt;I418,"  "&amp;I418,I418),"    "&amp;INDIRECT($B$1&amp;Items!W$2&amp;$B418))</f>
        <v xml:space="preserve">    Прочие продажи-2</v>
      </c>
      <c r="S418" s="1">
        <f ca="1">SUM($U418:INDIRECT(ADDRESS(ROW(),SUMIFS($1:$1,$5:$5,MAX($5:$5)))))</f>
        <v>0</v>
      </c>
      <c r="V418" s="1">
        <f ca="1">SUMIFS(INDIRECT($F$1&amp;$F418&amp;":"&amp;$F418),INDIRECT($F$1&amp;dbP!$D$2&amp;":"&amp;dbP!$D$2),"&gt;="&amp;V$6,INDIRECT($F$1&amp;dbP!$D$2&amp;":"&amp;dbP!$D$2),"&lt;="&amp;V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W418" s="1">
        <f ca="1">SUMIFS(INDIRECT($F$1&amp;$F418&amp;":"&amp;$F418),INDIRECT($F$1&amp;dbP!$D$2&amp;":"&amp;dbP!$D$2),"&gt;="&amp;W$6,INDIRECT($F$1&amp;dbP!$D$2&amp;":"&amp;dbP!$D$2),"&lt;="&amp;W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X418" s="1">
        <f ca="1">SUMIFS(INDIRECT($F$1&amp;$F418&amp;":"&amp;$F418),INDIRECT($F$1&amp;dbP!$D$2&amp;":"&amp;dbP!$D$2),"&gt;="&amp;X$6,INDIRECT($F$1&amp;dbP!$D$2&amp;":"&amp;dbP!$D$2),"&lt;="&amp;X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Y418" s="1">
        <f ca="1">SUMIFS(INDIRECT($F$1&amp;$F418&amp;":"&amp;$F418),INDIRECT($F$1&amp;dbP!$D$2&amp;":"&amp;dbP!$D$2),"&gt;="&amp;Y$6,INDIRECT($F$1&amp;dbP!$D$2&amp;":"&amp;dbP!$D$2),"&lt;="&amp;Y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Z418" s="1">
        <f ca="1">SUMIFS(INDIRECT($F$1&amp;$F418&amp;":"&amp;$F418),INDIRECT($F$1&amp;dbP!$D$2&amp;":"&amp;dbP!$D$2),"&gt;="&amp;Z$6,INDIRECT($F$1&amp;dbP!$D$2&amp;":"&amp;dbP!$D$2),"&lt;="&amp;Z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A418" s="1">
        <f ca="1">SUMIFS(INDIRECT($F$1&amp;$F418&amp;":"&amp;$F418),INDIRECT($F$1&amp;dbP!$D$2&amp;":"&amp;dbP!$D$2),"&gt;="&amp;AA$6,INDIRECT($F$1&amp;dbP!$D$2&amp;":"&amp;dbP!$D$2),"&lt;="&amp;AA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B418" s="1">
        <f ca="1">SUMIFS(INDIRECT($F$1&amp;$F418&amp;":"&amp;$F418),INDIRECT($F$1&amp;dbP!$D$2&amp;":"&amp;dbP!$D$2),"&gt;="&amp;AB$6,INDIRECT($F$1&amp;dbP!$D$2&amp;":"&amp;dbP!$D$2),"&lt;="&amp;AB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C418" s="1">
        <f ca="1">SUMIFS(INDIRECT($F$1&amp;$F418&amp;":"&amp;$F418),INDIRECT($F$1&amp;dbP!$D$2&amp;":"&amp;dbP!$D$2),"&gt;="&amp;AC$6,INDIRECT($F$1&amp;dbP!$D$2&amp;":"&amp;dbP!$D$2),"&lt;="&amp;AC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D418" s="1">
        <f ca="1">SUMIFS(INDIRECT($F$1&amp;$F418&amp;":"&amp;$F418),INDIRECT($F$1&amp;dbP!$D$2&amp;":"&amp;dbP!$D$2),"&gt;="&amp;AD$6,INDIRECT($F$1&amp;dbP!$D$2&amp;":"&amp;dbP!$D$2),"&lt;="&amp;AD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E418" s="1">
        <f ca="1">SUMIFS(INDIRECT($F$1&amp;$F418&amp;":"&amp;$F418),INDIRECT($F$1&amp;dbP!$D$2&amp;":"&amp;dbP!$D$2),"&gt;="&amp;AE$6,INDIRECT($F$1&amp;dbP!$D$2&amp;":"&amp;dbP!$D$2),"&lt;="&amp;AE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F418" s="1">
        <f ca="1">SUMIFS(INDIRECT($F$1&amp;$F418&amp;":"&amp;$F418),INDIRECT($F$1&amp;dbP!$D$2&amp;":"&amp;dbP!$D$2),"&gt;="&amp;AF$6,INDIRECT($F$1&amp;dbP!$D$2&amp;":"&amp;dbP!$D$2),"&lt;="&amp;AF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G418" s="1">
        <f ca="1">SUMIFS(INDIRECT($F$1&amp;$F418&amp;":"&amp;$F418),INDIRECT($F$1&amp;dbP!$D$2&amp;":"&amp;dbP!$D$2),"&gt;="&amp;AG$6,INDIRECT($F$1&amp;dbP!$D$2&amp;":"&amp;dbP!$D$2),"&lt;="&amp;AG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H418" s="1">
        <f ca="1">SUMIFS(INDIRECT($F$1&amp;$F418&amp;":"&amp;$F418),INDIRECT($F$1&amp;dbP!$D$2&amp;":"&amp;dbP!$D$2),"&gt;="&amp;AH$6,INDIRECT($F$1&amp;dbP!$D$2&amp;":"&amp;dbP!$D$2),"&lt;="&amp;AH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I418" s="1">
        <f ca="1">SUMIFS(INDIRECT($F$1&amp;$F418&amp;":"&amp;$F418),INDIRECT($F$1&amp;dbP!$D$2&amp;":"&amp;dbP!$D$2),"&gt;="&amp;AI$6,INDIRECT($F$1&amp;dbP!$D$2&amp;":"&amp;dbP!$D$2),"&lt;="&amp;AI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J418" s="1">
        <f ca="1">SUMIFS(INDIRECT($F$1&amp;$F418&amp;":"&amp;$F418),INDIRECT($F$1&amp;dbP!$D$2&amp;":"&amp;dbP!$D$2),"&gt;="&amp;AJ$6,INDIRECT($F$1&amp;dbP!$D$2&amp;":"&amp;dbP!$D$2),"&lt;="&amp;AJ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K418" s="1">
        <f ca="1">SUMIFS(INDIRECT($F$1&amp;$F418&amp;":"&amp;$F418),INDIRECT($F$1&amp;dbP!$D$2&amp;":"&amp;dbP!$D$2),"&gt;="&amp;AK$6,INDIRECT($F$1&amp;dbP!$D$2&amp;":"&amp;dbP!$D$2),"&lt;="&amp;AK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L418" s="1">
        <f ca="1">SUMIFS(INDIRECT($F$1&amp;$F418&amp;":"&amp;$F418),INDIRECT($F$1&amp;dbP!$D$2&amp;":"&amp;dbP!$D$2),"&gt;="&amp;AL$6,INDIRECT($F$1&amp;dbP!$D$2&amp;":"&amp;dbP!$D$2),"&lt;="&amp;AL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M418" s="1">
        <f ca="1">SUMIFS(INDIRECT($F$1&amp;$F418&amp;":"&amp;$F418),INDIRECT($F$1&amp;dbP!$D$2&amp;":"&amp;dbP!$D$2),"&gt;="&amp;AM$6,INDIRECT($F$1&amp;dbP!$D$2&amp;":"&amp;dbP!$D$2),"&lt;="&amp;AM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N418" s="1">
        <f ca="1">SUMIFS(INDIRECT($F$1&amp;$F418&amp;":"&amp;$F418),INDIRECT($F$1&amp;dbP!$D$2&amp;":"&amp;dbP!$D$2),"&gt;="&amp;AN$6,INDIRECT($F$1&amp;dbP!$D$2&amp;":"&amp;dbP!$D$2),"&lt;="&amp;AN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O418" s="1">
        <f ca="1">SUMIFS(INDIRECT($F$1&amp;$F418&amp;":"&amp;$F418),INDIRECT($F$1&amp;dbP!$D$2&amp;":"&amp;dbP!$D$2),"&gt;="&amp;AO$6,INDIRECT($F$1&amp;dbP!$D$2&amp;":"&amp;dbP!$D$2),"&lt;="&amp;AO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P418" s="1">
        <f ca="1">SUMIFS(INDIRECT($F$1&amp;$F418&amp;":"&amp;$F418),INDIRECT($F$1&amp;dbP!$D$2&amp;":"&amp;dbP!$D$2),"&gt;="&amp;AP$6,INDIRECT($F$1&amp;dbP!$D$2&amp;":"&amp;dbP!$D$2),"&lt;="&amp;AP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Q418" s="1">
        <f ca="1">SUMIFS(INDIRECT($F$1&amp;$F418&amp;":"&amp;$F418),INDIRECT($F$1&amp;dbP!$D$2&amp;":"&amp;dbP!$D$2),"&gt;="&amp;AQ$6,INDIRECT($F$1&amp;dbP!$D$2&amp;":"&amp;dbP!$D$2),"&lt;="&amp;AQ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R418" s="1">
        <f ca="1">SUMIFS(INDIRECT($F$1&amp;$F418&amp;":"&amp;$F418),INDIRECT($F$1&amp;dbP!$D$2&amp;":"&amp;dbP!$D$2),"&gt;="&amp;AR$6,INDIRECT($F$1&amp;dbP!$D$2&amp;":"&amp;dbP!$D$2),"&lt;="&amp;AR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S418" s="1">
        <f ca="1">SUMIFS(INDIRECT($F$1&amp;$F418&amp;":"&amp;$F418),INDIRECT($F$1&amp;dbP!$D$2&amp;":"&amp;dbP!$D$2),"&gt;="&amp;AS$6,INDIRECT($F$1&amp;dbP!$D$2&amp;":"&amp;dbP!$D$2),"&lt;="&amp;AS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T418" s="1">
        <f ca="1">SUMIFS(INDIRECT($F$1&amp;$F418&amp;":"&amp;$F418),INDIRECT($F$1&amp;dbP!$D$2&amp;":"&amp;dbP!$D$2),"&gt;="&amp;AT$6,INDIRECT($F$1&amp;dbP!$D$2&amp;":"&amp;dbP!$D$2),"&lt;="&amp;AT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U418" s="1">
        <f ca="1">SUMIFS(INDIRECT($F$1&amp;$F418&amp;":"&amp;$F418),INDIRECT($F$1&amp;dbP!$D$2&amp;":"&amp;dbP!$D$2),"&gt;="&amp;AU$6,INDIRECT($F$1&amp;dbP!$D$2&amp;":"&amp;dbP!$D$2),"&lt;="&amp;AU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V418" s="1">
        <f ca="1">SUMIFS(INDIRECT($F$1&amp;$F418&amp;":"&amp;$F418),INDIRECT($F$1&amp;dbP!$D$2&amp;":"&amp;dbP!$D$2),"&gt;="&amp;AV$6,INDIRECT($F$1&amp;dbP!$D$2&amp;":"&amp;dbP!$D$2),"&lt;="&amp;AV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W418" s="1">
        <f ca="1">SUMIFS(INDIRECT($F$1&amp;$F418&amp;":"&amp;$F418),INDIRECT($F$1&amp;dbP!$D$2&amp;":"&amp;dbP!$D$2),"&gt;="&amp;AW$6,INDIRECT($F$1&amp;dbP!$D$2&amp;":"&amp;dbP!$D$2),"&lt;="&amp;AW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X418" s="1">
        <f ca="1">SUMIFS(INDIRECT($F$1&amp;$F418&amp;":"&amp;$F418),INDIRECT($F$1&amp;dbP!$D$2&amp;":"&amp;dbP!$D$2),"&gt;="&amp;AX$6,INDIRECT($F$1&amp;dbP!$D$2&amp;":"&amp;dbP!$D$2),"&lt;="&amp;AX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Y418" s="1">
        <f ca="1">SUMIFS(INDIRECT($F$1&amp;$F418&amp;":"&amp;$F418),INDIRECT($F$1&amp;dbP!$D$2&amp;":"&amp;dbP!$D$2),"&gt;="&amp;AY$6,INDIRECT($F$1&amp;dbP!$D$2&amp;":"&amp;dbP!$D$2),"&lt;="&amp;AY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AZ418" s="1">
        <f ca="1">SUMIFS(INDIRECT($F$1&amp;$F418&amp;":"&amp;$F418),INDIRECT($F$1&amp;dbP!$D$2&amp;":"&amp;dbP!$D$2),"&gt;="&amp;AZ$6,INDIRECT($F$1&amp;dbP!$D$2&amp;":"&amp;dbP!$D$2),"&lt;="&amp;AZ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BA418" s="1">
        <f ca="1">SUMIFS(INDIRECT($F$1&amp;$F418&amp;":"&amp;$F418),INDIRECT($F$1&amp;dbP!$D$2&amp;":"&amp;dbP!$D$2),"&gt;="&amp;BA$6,INDIRECT($F$1&amp;dbP!$D$2&amp;":"&amp;dbP!$D$2),"&lt;="&amp;BA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BB418" s="1">
        <f ca="1">SUMIFS(INDIRECT($F$1&amp;$F418&amp;":"&amp;$F418),INDIRECT($F$1&amp;dbP!$D$2&amp;":"&amp;dbP!$D$2),"&gt;="&amp;BB$6,INDIRECT($F$1&amp;dbP!$D$2&amp;":"&amp;dbP!$D$2),"&lt;="&amp;BB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BC418" s="1">
        <f ca="1">SUMIFS(INDIRECT($F$1&amp;$F418&amp;":"&amp;$F418),INDIRECT($F$1&amp;dbP!$D$2&amp;":"&amp;dbP!$D$2),"&gt;="&amp;BC$6,INDIRECT($F$1&amp;dbP!$D$2&amp;":"&amp;dbP!$D$2),"&lt;="&amp;BC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BD418" s="1">
        <f ca="1">SUMIFS(INDIRECT($F$1&amp;$F418&amp;":"&amp;$F418),INDIRECT($F$1&amp;dbP!$D$2&amp;":"&amp;dbP!$D$2),"&gt;="&amp;BD$6,INDIRECT($F$1&amp;dbP!$D$2&amp;":"&amp;dbP!$D$2),"&lt;="&amp;BD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  <c r="BE418" s="1">
        <f ca="1">SUMIFS(INDIRECT($F$1&amp;$F418&amp;":"&amp;$F418),INDIRECT($F$1&amp;dbP!$D$2&amp;":"&amp;dbP!$D$2),"&gt;="&amp;BE$6,INDIRECT($F$1&amp;dbP!$D$2&amp;":"&amp;dbP!$D$2),"&lt;="&amp;BE$7,INDIRECT($F$1&amp;dbP!$O$2&amp;":"&amp;dbP!$O$2),$H418,INDIRECT($F$1&amp;dbP!$P$2&amp;":"&amp;dbP!$P$2),IF($I418=$J418,"*",$I418),INDIRECT($F$1&amp;dbP!$Q$2&amp;":"&amp;dbP!$Q$2),IF(OR($I418=$J418,"  "&amp;$I418=$J418),"*",RIGHT($J418,LEN($J418)-4)),INDIRECT($F$1&amp;dbP!$AC$2&amp;":"&amp;dbP!$AC$2),RepP!$J$3)</f>
        <v>0</v>
      </c>
    </row>
    <row r="419" spans="2:57" x14ac:dyDescent="0.3">
      <c r="B419" s="1">
        <f>MAX(B$410:B418)+1</f>
        <v>17</v>
      </c>
      <c r="D419" s="1">
        <f ca="1">INDIRECT($B$1&amp;Items!AB$2&amp;$B419)</f>
        <v>0</v>
      </c>
      <c r="F419" s="1" t="str">
        <f ca="1">INDIRECT($B$1&amp;Items!X$2&amp;$B419)</f>
        <v>AA</v>
      </c>
      <c r="H419" s="13" t="str">
        <f ca="1">INDIRECT($B$1&amp;Items!U$2&amp;$B419)</f>
        <v>Себестоимость продаж</v>
      </c>
      <c r="I419" s="13" t="str">
        <f ca="1">IF(INDIRECT($B$1&amp;Items!V$2&amp;$B419)="",H419,INDIRECT($B$1&amp;Items!V$2&amp;$B419))</f>
        <v>Себестоимость продаж</v>
      </c>
      <c r="J419" s="1" t="str">
        <f ca="1">IF(INDIRECT($B$1&amp;Items!W$2&amp;$B419)="",IF(H419&lt;&gt;I419,"  "&amp;I419,I419),"    "&amp;INDIRECT($B$1&amp;Items!W$2&amp;$B419))</f>
        <v>Себестоимость продаж</v>
      </c>
      <c r="S419" s="1">
        <f ca="1">SUM($U419:INDIRECT(ADDRESS(ROW(),SUMIFS($1:$1,$5:$5,MAX($5:$5)))))</f>
        <v>38223850.756956153</v>
      </c>
      <c r="V419" s="1">
        <f ca="1">SUMIFS(INDIRECT($F$1&amp;$F419&amp;":"&amp;$F419),INDIRECT($F$1&amp;dbP!$D$2&amp;":"&amp;dbP!$D$2),"&gt;="&amp;V$6,INDIRECT($F$1&amp;dbP!$D$2&amp;":"&amp;dbP!$D$2),"&lt;="&amp;V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W419" s="1">
        <f ca="1">SUMIFS(INDIRECT($F$1&amp;$F419&amp;":"&amp;$F419),INDIRECT($F$1&amp;dbP!$D$2&amp;":"&amp;dbP!$D$2),"&gt;="&amp;W$6,INDIRECT($F$1&amp;dbP!$D$2&amp;":"&amp;dbP!$D$2),"&lt;="&amp;W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X419" s="1">
        <f ca="1">SUMIFS(INDIRECT($F$1&amp;$F419&amp;":"&amp;$F419),INDIRECT($F$1&amp;dbP!$D$2&amp;":"&amp;dbP!$D$2),"&gt;="&amp;X$6,INDIRECT($F$1&amp;dbP!$D$2&amp;":"&amp;dbP!$D$2),"&lt;="&amp;X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Y419" s="1">
        <f ca="1">SUMIFS(INDIRECT($F$1&amp;$F419&amp;":"&amp;$F419),INDIRECT($F$1&amp;dbP!$D$2&amp;":"&amp;dbP!$D$2),"&gt;="&amp;Y$6,INDIRECT($F$1&amp;dbP!$D$2&amp;":"&amp;dbP!$D$2),"&lt;="&amp;Y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Z419" s="1">
        <f ca="1">SUMIFS(INDIRECT($F$1&amp;$F419&amp;":"&amp;$F419),INDIRECT($F$1&amp;dbP!$D$2&amp;":"&amp;dbP!$D$2),"&gt;="&amp;Z$6,INDIRECT($F$1&amp;dbP!$D$2&amp;":"&amp;dbP!$D$2),"&lt;="&amp;Z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11761184.848294202</v>
      </c>
      <c r="AA419" s="1">
        <f ca="1">SUMIFS(INDIRECT($F$1&amp;$F419&amp;":"&amp;$F419),INDIRECT($F$1&amp;dbP!$D$2&amp;":"&amp;dbP!$D$2),"&gt;="&amp;AA$6,INDIRECT($F$1&amp;dbP!$D$2&amp;":"&amp;dbP!$D$2),"&lt;="&amp;AA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26462665.90866195</v>
      </c>
      <c r="AB419" s="1">
        <f ca="1">SUMIFS(INDIRECT($F$1&amp;$F419&amp;":"&amp;$F419),INDIRECT($F$1&amp;dbP!$D$2&amp;":"&amp;dbP!$D$2),"&gt;="&amp;AB$6,INDIRECT($F$1&amp;dbP!$D$2&amp;":"&amp;dbP!$D$2),"&lt;="&amp;AB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C419" s="1">
        <f ca="1">SUMIFS(INDIRECT($F$1&amp;$F419&amp;":"&amp;$F419),INDIRECT($F$1&amp;dbP!$D$2&amp;":"&amp;dbP!$D$2),"&gt;="&amp;AC$6,INDIRECT($F$1&amp;dbP!$D$2&amp;":"&amp;dbP!$D$2),"&lt;="&amp;AC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D419" s="1">
        <f ca="1">SUMIFS(INDIRECT($F$1&amp;$F419&amp;":"&amp;$F419),INDIRECT($F$1&amp;dbP!$D$2&amp;":"&amp;dbP!$D$2),"&gt;="&amp;AD$6,INDIRECT($F$1&amp;dbP!$D$2&amp;":"&amp;dbP!$D$2),"&lt;="&amp;AD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E419" s="1">
        <f ca="1">SUMIFS(INDIRECT($F$1&amp;$F419&amp;":"&amp;$F419),INDIRECT($F$1&amp;dbP!$D$2&amp;":"&amp;dbP!$D$2),"&gt;="&amp;AE$6,INDIRECT($F$1&amp;dbP!$D$2&amp;":"&amp;dbP!$D$2),"&lt;="&amp;AE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F419" s="1">
        <f ca="1">SUMIFS(INDIRECT($F$1&amp;$F419&amp;":"&amp;$F419),INDIRECT($F$1&amp;dbP!$D$2&amp;":"&amp;dbP!$D$2),"&gt;="&amp;AF$6,INDIRECT($F$1&amp;dbP!$D$2&amp;":"&amp;dbP!$D$2),"&lt;="&amp;AF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G419" s="1">
        <f ca="1">SUMIFS(INDIRECT($F$1&amp;$F419&amp;":"&amp;$F419),INDIRECT($F$1&amp;dbP!$D$2&amp;":"&amp;dbP!$D$2),"&gt;="&amp;AG$6,INDIRECT($F$1&amp;dbP!$D$2&amp;":"&amp;dbP!$D$2),"&lt;="&amp;AG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H419" s="1">
        <f ca="1">SUMIFS(INDIRECT($F$1&amp;$F419&amp;":"&amp;$F419),INDIRECT($F$1&amp;dbP!$D$2&amp;":"&amp;dbP!$D$2),"&gt;="&amp;AH$6,INDIRECT($F$1&amp;dbP!$D$2&amp;":"&amp;dbP!$D$2),"&lt;="&amp;AH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I419" s="1">
        <f ca="1">SUMIFS(INDIRECT($F$1&amp;$F419&amp;":"&amp;$F419),INDIRECT($F$1&amp;dbP!$D$2&amp;":"&amp;dbP!$D$2),"&gt;="&amp;AI$6,INDIRECT($F$1&amp;dbP!$D$2&amp;":"&amp;dbP!$D$2),"&lt;="&amp;AI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J419" s="1">
        <f ca="1">SUMIFS(INDIRECT($F$1&amp;$F419&amp;":"&amp;$F419),INDIRECT($F$1&amp;dbP!$D$2&amp;":"&amp;dbP!$D$2),"&gt;="&amp;AJ$6,INDIRECT($F$1&amp;dbP!$D$2&amp;":"&amp;dbP!$D$2),"&lt;="&amp;AJ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K419" s="1">
        <f ca="1">SUMIFS(INDIRECT($F$1&amp;$F419&amp;":"&amp;$F419),INDIRECT($F$1&amp;dbP!$D$2&amp;":"&amp;dbP!$D$2),"&gt;="&amp;AK$6,INDIRECT($F$1&amp;dbP!$D$2&amp;":"&amp;dbP!$D$2),"&lt;="&amp;AK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L419" s="1">
        <f ca="1">SUMIFS(INDIRECT($F$1&amp;$F419&amp;":"&amp;$F419),INDIRECT($F$1&amp;dbP!$D$2&amp;":"&amp;dbP!$D$2),"&gt;="&amp;AL$6,INDIRECT($F$1&amp;dbP!$D$2&amp;":"&amp;dbP!$D$2),"&lt;="&amp;AL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M419" s="1">
        <f ca="1">SUMIFS(INDIRECT($F$1&amp;$F419&amp;":"&amp;$F419),INDIRECT($F$1&amp;dbP!$D$2&amp;":"&amp;dbP!$D$2),"&gt;="&amp;AM$6,INDIRECT($F$1&amp;dbP!$D$2&amp;":"&amp;dbP!$D$2),"&lt;="&amp;AM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N419" s="1">
        <f ca="1">SUMIFS(INDIRECT($F$1&amp;$F419&amp;":"&amp;$F419),INDIRECT($F$1&amp;dbP!$D$2&amp;":"&amp;dbP!$D$2),"&gt;="&amp;AN$6,INDIRECT($F$1&amp;dbP!$D$2&amp;":"&amp;dbP!$D$2),"&lt;="&amp;AN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O419" s="1">
        <f ca="1">SUMIFS(INDIRECT($F$1&amp;$F419&amp;":"&amp;$F419),INDIRECT($F$1&amp;dbP!$D$2&amp;":"&amp;dbP!$D$2),"&gt;="&amp;AO$6,INDIRECT($F$1&amp;dbP!$D$2&amp;":"&amp;dbP!$D$2),"&lt;="&amp;AO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P419" s="1">
        <f ca="1">SUMIFS(INDIRECT($F$1&amp;$F419&amp;":"&amp;$F419),INDIRECT($F$1&amp;dbP!$D$2&amp;":"&amp;dbP!$D$2),"&gt;="&amp;AP$6,INDIRECT($F$1&amp;dbP!$D$2&amp;":"&amp;dbP!$D$2),"&lt;="&amp;AP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Q419" s="1">
        <f ca="1">SUMIFS(INDIRECT($F$1&amp;$F419&amp;":"&amp;$F419),INDIRECT($F$1&amp;dbP!$D$2&amp;":"&amp;dbP!$D$2),"&gt;="&amp;AQ$6,INDIRECT($F$1&amp;dbP!$D$2&amp;":"&amp;dbP!$D$2),"&lt;="&amp;AQ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R419" s="1">
        <f ca="1">SUMIFS(INDIRECT($F$1&amp;$F419&amp;":"&amp;$F419),INDIRECT($F$1&amp;dbP!$D$2&amp;":"&amp;dbP!$D$2),"&gt;="&amp;AR$6,INDIRECT($F$1&amp;dbP!$D$2&amp;":"&amp;dbP!$D$2),"&lt;="&amp;AR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S419" s="1">
        <f ca="1">SUMIFS(INDIRECT($F$1&amp;$F419&amp;":"&amp;$F419),INDIRECT($F$1&amp;dbP!$D$2&amp;":"&amp;dbP!$D$2),"&gt;="&amp;AS$6,INDIRECT($F$1&amp;dbP!$D$2&amp;":"&amp;dbP!$D$2),"&lt;="&amp;AS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T419" s="1">
        <f ca="1">SUMIFS(INDIRECT($F$1&amp;$F419&amp;":"&amp;$F419),INDIRECT($F$1&amp;dbP!$D$2&amp;":"&amp;dbP!$D$2),"&gt;="&amp;AT$6,INDIRECT($F$1&amp;dbP!$D$2&amp;":"&amp;dbP!$D$2),"&lt;="&amp;AT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U419" s="1">
        <f ca="1">SUMIFS(INDIRECT($F$1&amp;$F419&amp;":"&amp;$F419),INDIRECT($F$1&amp;dbP!$D$2&amp;":"&amp;dbP!$D$2),"&gt;="&amp;AU$6,INDIRECT($F$1&amp;dbP!$D$2&amp;":"&amp;dbP!$D$2),"&lt;="&amp;AU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V419" s="1">
        <f ca="1">SUMIFS(INDIRECT($F$1&amp;$F419&amp;":"&amp;$F419),INDIRECT($F$1&amp;dbP!$D$2&amp;":"&amp;dbP!$D$2),"&gt;="&amp;AV$6,INDIRECT($F$1&amp;dbP!$D$2&amp;":"&amp;dbP!$D$2),"&lt;="&amp;AV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W419" s="1">
        <f ca="1">SUMIFS(INDIRECT($F$1&amp;$F419&amp;":"&amp;$F419),INDIRECT($F$1&amp;dbP!$D$2&amp;":"&amp;dbP!$D$2),"&gt;="&amp;AW$6,INDIRECT($F$1&amp;dbP!$D$2&amp;":"&amp;dbP!$D$2),"&lt;="&amp;AW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X419" s="1">
        <f ca="1">SUMIFS(INDIRECT($F$1&amp;$F419&amp;":"&amp;$F419),INDIRECT($F$1&amp;dbP!$D$2&amp;":"&amp;dbP!$D$2),"&gt;="&amp;AX$6,INDIRECT($F$1&amp;dbP!$D$2&amp;":"&amp;dbP!$D$2),"&lt;="&amp;AX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Y419" s="1">
        <f ca="1">SUMIFS(INDIRECT($F$1&amp;$F419&amp;":"&amp;$F419),INDIRECT($F$1&amp;dbP!$D$2&amp;":"&amp;dbP!$D$2),"&gt;="&amp;AY$6,INDIRECT($F$1&amp;dbP!$D$2&amp;":"&amp;dbP!$D$2),"&lt;="&amp;AY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AZ419" s="1">
        <f ca="1">SUMIFS(INDIRECT($F$1&amp;$F419&amp;":"&amp;$F419),INDIRECT($F$1&amp;dbP!$D$2&amp;":"&amp;dbP!$D$2),"&gt;="&amp;AZ$6,INDIRECT($F$1&amp;dbP!$D$2&amp;":"&amp;dbP!$D$2),"&lt;="&amp;AZ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BA419" s="1">
        <f ca="1">SUMIFS(INDIRECT($F$1&amp;$F419&amp;":"&amp;$F419),INDIRECT($F$1&amp;dbP!$D$2&amp;":"&amp;dbP!$D$2),"&gt;="&amp;BA$6,INDIRECT($F$1&amp;dbP!$D$2&amp;":"&amp;dbP!$D$2),"&lt;="&amp;BA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BB419" s="1">
        <f ca="1">SUMIFS(INDIRECT($F$1&amp;$F419&amp;":"&amp;$F419),INDIRECT($F$1&amp;dbP!$D$2&amp;":"&amp;dbP!$D$2),"&gt;="&amp;BB$6,INDIRECT($F$1&amp;dbP!$D$2&amp;":"&amp;dbP!$D$2),"&lt;="&amp;BB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BC419" s="1">
        <f ca="1">SUMIFS(INDIRECT($F$1&amp;$F419&amp;":"&amp;$F419),INDIRECT($F$1&amp;dbP!$D$2&amp;":"&amp;dbP!$D$2),"&gt;="&amp;BC$6,INDIRECT($F$1&amp;dbP!$D$2&amp;":"&amp;dbP!$D$2),"&lt;="&amp;BC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BD419" s="1">
        <f ca="1">SUMIFS(INDIRECT($F$1&amp;$F419&amp;":"&amp;$F419),INDIRECT($F$1&amp;dbP!$D$2&amp;":"&amp;dbP!$D$2),"&gt;="&amp;BD$6,INDIRECT($F$1&amp;dbP!$D$2&amp;":"&amp;dbP!$D$2),"&lt;="&amp;BD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  <c r="BE419" s="1">
        <f ca="1">SUMIFS(INDIRECT($F$1&amp;$F419&amp;":"&amp;$F419),INDIRECT($F$1&amp;dbP!$D$2&amp;":"&amp;dbP!$D$2),"&gt;="&amp;BE$6,INDIRECT($F$1&amp;dbP!$D$2&amp;":"&amp;dbP!$D$2),"&lt;="&amp;BE$7,INDIRECT($F$1&amp;dbP!$O$2&amp;":"&amp;dbP!$O$2),$H419,INDIRECT($F$1&amp;dbP!$P$2&amp;":"&amp;dbP!$P$2),IF($I419=$J419,"*",$I419),INDIRECT($F$1&amp;dbP!$Q$2&amp;":"&amp;dbP!$Q$2),IF(OR($I419=$J419,"  "&amp;$I419=$J419),"*",RIGHT($J419,LEN($J419)-4)),INDIRECT($F$1&amp;dbP!$AC$2&amp;":"&amp;dbP!$AC$2),RepP!$J$3)</f>
        <v>0</v>
      </c>
    </row>
    <row r="420" spans="2:57" x14ac:dyDescent="0.3">
      <c r="B420" s="1">
        <f>MAX(B$410:B419)+1</f>
        <v>18</v>
      </c>
      <c r="D420" s="1">
        <f ca="1">INDIRECT($B$1&amp;Items!AB$2&amp;$B420)</f>
        <v>0</v>
      </c>
      <c r="F420" s="1" t="str">
        <f ca="1">INDIRECT($B$1&amp;Items!X$2&amp;$B420)</f>
        <v>AA</v>
      </c>
      <c r="H420" s="13" t="str">
        <f ca="1">INDIRECT($B$1&amp;Items!U$2&amp;$B420)</f>
        <v>Себестоимость продаж</v>
      </c>
      <c r="I420" s="13" t="str">
        <f ca="1">IF(INDIRECT($B$1&amp;Items!V$2&amp;$B420)="",H420,INDIRECT($B$1&amp;Items!V$2&amp;$B420))</f>
        <v>Затраты этапа-1 бизнес-процесса</v>
      </c>
      <c r="J420" s="1" t="str">
        <f ca="1">IF(INDIRECT($B$1&amp;Items!W$2&amp;$B420)="",IF(H420&lt;&gt;I420,"  "&amp;I420,I420),"    "&amp;INDIRECT($B$1&amp;Items!W$2&amp;$B420))</f>
        <v xml:space="preserve">  Затраты этапа-1 бизнес-процесса</v>
      </c>
      <c r="S420" s="1">
        <f ca="1">SUM($U420:INDIRECT(ADDRESS(ROW(),SUMIFS($1:$1,$5:$5,MAX($5:$5)))))</f>
        <v>8125960.7130000005</v>
      </c>
      <c r="V420" s="1">
        <f ca="1">SUMIFS(INDIRECT($F$1&amp;$F420&amp;":"&amp;$F420),INDIRECT($F$1&amp;dbP!$D$2&amp;":"&amp;dbP!$D$2),"&gt;="&amp;V$6,INDIRECT($F$1&amp;dbP!$D$2&amp;":"&amp;dbP!$D$2),"&lt;="&amp;V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W420" s="1">
        <f ca="1">SUMIFS(INDIRECT($F$1&amp;$F420&amp;":"&amp;$F420),INDIRECT($F$1&amp;dbP!$D$2&amp;":"&amp;dbP!$D$2),"&gt;="&amp;W$6,INDIRECT($F$1&amp;dbP!$D$2&amp;":"&amp;dbP!$D$2),"&lt;="&amp;W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X420" s="1">
        <f ca="1">SUMIFS(INDIRECT($F$1&amp;$F420&amp;":"&amp;$F420),INDIRECT($F$1&amp;dbP!$D$2&amp;":"&amp;dbP!$D$2),"&gt;="&amp;X$6,INDIRECT($F$1&amp;dbP!$D$2&amp;":"&amp;dbP!$D$2),"&lt;="&amp;X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Y420" s="1">
        <f ca="1">SUMIFS(INDIRECT($F$1&amp;$F420&amp;":"&amp;$F420),INDIRECT($F$1&amp;dbP!$D$2&amp;":"&amp;dbP!$D$2),"&gt;="&amp;Y$6,INDIRECT($F$1&amp;dbP!$D$2&amp;":"&amp;dbP!$D$2),"&lt;="&amp;Y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Z420" s="1">
        <f ca="1">SUMIFS(INDIRECT($F$1&amp;$F420&amp;":"&amp;$F420),INDIRECT($F$1&amp;dbP!$D$2&amp;":"&amp;dbP!$D$2),"&gt;="&amp;Z$6,INDIRECT($F$1&amp;dbP!$D$2&amp;":"&amp;dbP!$D$2),"&lt;="&amp;Z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2500295.6040000003</v>
      </c>
      <c r="AA420" s="1">
        <f ca="1">SUMIFS(INDIRECT($F$1&amp;$F420&amp;":"&amp;$F420),INDIRECT($F$1&amp;dbP!$D$2&amp;":"&amp;dbP!$D$2),"&gt;="&amp;AA$6,INDIRECT($F$1&amp;dbP!$D$2&amp;":"&amp;dbP!$D$2),"&lt;="&amp;AA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5625665.1090000002</v>
      </c>
      <c r="AB420" s="1">
        <f ca="1">SUMIFS(INDIRECT($F$1&amp;$F420&amp;":"&amp;$F420),INDIRECT($F$1&amp;dbP!$D$2&amp;":"&amp;dbP!$D$2),"&gt;="&amp;AB$6,INDIRECT($F$1&amp;dbP!$D$2&amp;":"&amp;dbP!$D$2),"&lt;="&amp;AB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C420" s="1">
        <f ca="1">SUMIFS(INDIRECT($F$1&amp;$F420&amp;":"&amp;$F420),INDIRECT($F$1&amp;dbP!$D$2&amp;":"&amp;dbP!$D$2),"&gt;="&amp;AC$6,INDIRECT($F$1&amp;dbP!$D$2&amp;":"&amp;dbP!$D$2),"&lt;="&amp;AC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D420" s="1">
        <f ca="1">SUMIFS(INDIRECT($F$1&amp;$F420&amp;":"&amp;$F420),INDIRECT($F$1&amp;dbP!$D$2&amp;":"&amp;dbP!$D$2),"&gt;="&amp;AD$6,INDIRECT($F$1&amp;dbP!$D$2&amp;":"&amp;dbP!$D$2),"&lt;="&amp;AD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E420" s="1">
        <f ca="1">SUMIFS(INDIRECT($F$1&amp;$F420&amp;":"&amp;$F420),INDIRECT($F$1&amp;dbP!$D$2&amp;":"&amp;dbP!$D$2),"&gt;="&amp;AE$6,INDIRECT($F$1&amp;dbP!$D$2&amp;":"&amp;dbP!$D$2),"&lt;="&amp;AE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F420" s="1">
        <f ca="1">SUMIFS(INDIRECT($F$1&amp;$F420&amp;":"&amp;$F420),INDIRECT($F$1&amp;dbP!$D$2&amp;":"&amp;dbP!$D$2),"&gt;="&amp;AF$6,INDIRECT($F$1&amp;dbP!$D$2&amp;":"&amp;dbP!$D$2),"&lt;="&amp;AF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G420" s="1">
        <f ca="1">SUMIFS(INDIRECT($F$1&amp;$F420&amp;":"&amp;$F420),INDIRECT($F$1&amp;dbP!$D$2&amp;":"&amp;dbP!$D$2),"&gt;="&amp;AG$6,INDIRECT($F$1&amp;dbP!$D$2&amp;":"&amp;dbP!$D$2),"&lt;="&amp;AG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H420" s="1">
        <f ca="1">SUMIFS(INDIRECT($F$1&amp;$F420&amp;":"&amp;$F420),INDIRECT($F$1&amp;dbP!$D$2&amp;":"&amp;dbP!$D$2),"&gt;="&amp;AH$6,INDIRECT($F$1&amp;dbP!$D$2&amp;":"&amp;dbP!$D$2),"&lt;="&amp;AH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I420" s="1">
        <f ca="1">SUMIFS(INDIRECT($F$1&amp;$F420&amp;":"&amp;$F420),INDIRECT($F$1&amp;dbP!$D$2&amp;":"&amp;dbP!$D$2),"&gt;="&amp;AI$6,INDIRECT($F$1&amp;dbP!$D$2&amp;":"&amp;dbP!$D$2),"&lt;="&amp;AI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J420" s="1">
        <f ca="1">SUMIFS(INDIRECT($F$1&amp;$F420&amp;":"&amp;$F420),INDIRECT($F$1&amp;dbP!$D$2&amp;":"&amp;dbP!$D$2),"&gt;="&amp;AJ$6,INDIRECT($F$1&amp;dbP!$D$2&amp;":"&amp;dbP!$D$2),"&lt;="&amp;AJ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K420" s="1">
        <f ca="1">SUMIFS(INDIRECT($F$1&amp;$F420&amp;":"&amp;$F420),INDIRECT($F$1&amp;dbP!$D$2&amp;":"&amp;dbP!$D$2),"&gt;="&amp;AK$6,INDIRECT($F$1&amp;dbP!$D$2&amp;":"&amp;dbP!$D$2),"&lt;="&amp;AK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L420" s="1">
        <f ca="1">SUMIFS(INDIRECT($F$1&amp;$F420&amp;":"&amp;$F420),INDIRECT($F$1&amp;dbP!$D$2&amp;":"&amp;dbP!$D$2),"&gt;="&amp;AL$6,INDIRECT($F$1&amp;dbP!$D$2&amp;":"&amp;dbP!$D$2),"&lt;="&amp;AL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M420" s="1">
        <f ca="1">SUMIFS(INDIRECT($F$1&amp;$F420&amp;":"&amp;$F420),INDIRECT($F$1&amp;dbP!$D$2&amp;":"&amp;dbP!$D$2),"&gt;="&amp;AM$6,INDIRECT($F$1&amp;dbP!$D$2&amp;":"&amp;dbP!$D$2),"&lt;="&amp;AM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N420" s="1">
        <f ca="1">SUMIFS(INDIRECT($F$1&amp;$F420&amp;":"&amp;$F420),INDIRECT($F$1&amp;dbP!$D$2&amp;":"&amp;dbP!$D$2),"&gt;="&amp;AN$6,INDIRECT($F$1&amp;dbP!$D$2&amp;":"&amp;dbP!$D$2),"&lt;="&amp;AN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O420" s="1">
        <f ca="1">SUMIFS(INDIRECT($F$1&amp;$F420&amp;":"&amp;$F420),INDIRECT($F$1&amp;dbP!$D$2&amp;":"&amp;dbP!$D$2),"&gt;="&amp;AO$6,INDIRECT($F$1&amp;dbP!$D$2&amp;":"&amp;dbP!$D$2),"&lt;="&amp;AO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P420" s="1">
        <f ca="1">SUMIFS(INDIRECT($F$1&amp;$F420&amp;":"&amp;$F420),INDIRECT($F$1&amp;dbP!$D$2&amp;":"&amp;dbP!$D$2),"&gt;="&amp;AP$6,INDIRECT($F$1&amp;dbP!$D$2&amp;":"&amp;dbP!$D$2),"&lt;="&amp;AP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Q420" s="1">
        <f ca="1">SUMIFS(INDIRECT($F$1&amp;$F420&amp;":"&amp;$F420),INDIRECT($F$1&amp;dbP!$D$2&amp;":"&amp;dbP!$D$2),"&gt;="&amp;AQ$6,INDIRECT($F$1&amp;dbP!$D$2&amp;":"&amp;dbP!$D$2),"&lt;="&amp;AQ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R420" s="1">
        <f ca="1">SUMIFS(INDIRECT($F$1&amp;$F420&amp;":"&amp;$F420),INDIRECT($F$1&amp;dbP!$D$2&amp;":"&amp;dbP!$D$2),"&gt;="&amp;AR$6,INDIRECT($F$1&amp;dbP!$D$2&amp;":"&amp;dbP!$D$2),"&lt;="&amp;AR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S420" s="1">
        <f ca="1">SUMIFS(INDIRECT($F$1&amp;$F420&amp;":"&amp;$F420),INDIRECT($F$1&amp;dbP!$D$2&amp;":"&amp;dbP!$D$2),"&gt;="&amp;AS$6,INDIRECT($F$1&amp;dbP!$D$2&amp;":"&amp;dbP!$D$2),"&lt;="&amp;AS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T420" s="1">
        <f ca="1">SUMIFS(INDIRECT($F$1&amp;$F420&amp;":"&amp;$F420),INDIRECT($F$1&amp;dbP!$D$2&amp;":"&amp;dbP!$D$2),"&gt;="&amp;AT$6,INDIRECT($F$1&amp;dbP!$D$2&amp;":"&amp;dbP!$D$2),"&lt;="&amp;AT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U420" s="1">
        <f ca="1">SUMIFS(INDIRECT($F$1&amp;$F420&amp;":"&amp;$F420),INDIRECT($F$1&amp;dbP!$D$2&amp;":"&amp;dbP!$D$2),"&gt;="&amp;AU$6,INDIRECT($F$1&amp;dbP!$D$2&amp;":"&amp;dbP!$D$2),"&lt;="&amp;AU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V420" s="1">
        <f ca="1">SUMIFS(INDIRECT($F$1&amp;$F420&amp;":"&amp;$F420),INDIRECT($F$1&amp;dbP!$D$2&amp;":"&amp;dbP!$D$2),"&gt;="&amp;AV$6,INDIRECT($F$1&amp;dbP!$D$2&amp;":"&amp;dbP!$D$2),"&lt;="&amp;AV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W420" s="1">
        <f ca="1">SUMIFS(INDIRECT($F$1&amp;$F420&amp;":"&amp;$F420),INDIRECT($F$1&amp;dbP!$D$2&amp;":"&amp;dbP!$D$2),"&gt;="&amp;AW$6,INDIRECT($F$1&amp;dbP!$D$2&amp;":"&amp;dbP!$D$2),"&lt;="&amp;AW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X420" s="1">
        <f ca="1">SUMIFS(INDIRECT($F$1&amp;$F420&amp;":"&amp;$F420),INDIRECT($F$1&amp;dbP!$D$2&amp;":"&amp;dbP!$D$2),"&gt;="&amp;AX$6,INDIRECT($F$1&amp;dbP!$D$2&amp;":"&amp;dbP!$D$2),"&lt;="&amp;AX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Y420" s="1">
        <f ca="1">SUMIFS(INDIRECT($F$1&amp;$F420&amp;":"&amp;$F420),INDIRECT($F$1&amp;dbP!$D$2&amp;":"&amp;dbP!$D$2),"&gt;="&amp;AY$6,INDIRECT($F$1&amp;dbP!$D$2&amp;":"&amp;dbP!$D$2),"&lt;="&amp;AY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AZ420" s="1">
        <f ca="1">SUMIFS(INDIRECT($F$1&amp;$F420&amp;":"&amp;$F420),INDIRECT($F$1&amp;dbP!$D$2&amp;":"&amp;dbP!$D$2),"&gt;="&amp;AZ$6,INDIRECT($F$1&amp;dbP!$D$2&amp;":"&amp;dbP!$D$2),"&lt;="&amp;AZ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BA420" s="1">
        <f ca="1">SUMIFS(INDIRECT($F$1&amp;$F420&amp;":"&amp;$F420),INDIRECT($F$1&amp;dbP!$D$2&amp;":"&amp;dbP!$D$2),"&gt;="&amp;BA$6,INDIRECT($F$1&amp;dbP!$D$2&amp;":"&amp;dbP!$D$2),"&lt;="&amp;BA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BB420" s="1">
        <f ca="1">SUMIFS(INDIRECT($F$1&amp;$F420&amp;":"&amp;$F420),INDIRECT($F$1&amp;dbP!$D$2&amp;":"&amp;dbP!$D$2),"&gt;="&amp;BB$6,INDIRECT($F$1&amp;dbP!$D$2&amp;":"&amp;dbP!$D$2),"&lt;="&amp;BB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BC420" s="1">
        <f ca="1">SUMIFS(INDIRECT($F$1&amp;$F420&amp;":"&amp;$F420),INDIRECT($F$1&amp;dbP!$D$2&amp;":"&amp;dbP!$D$2),"&gt;="&amp;BC$6,INDIRECT($F$1&amp;dbP!$D$2&amp;":"&amp;dbP!$D$2),"&lt;="&amp;BC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BD420" s="1">
        <f ca="1">SUMIFS(INDIRECT($F$1&amp;$F420&amp;":"&amp;$F420),INDIRECT($F$1&amp;dbP!$D$2&amp;":"&amp;dbP!$D$2),"&gt;="&amp;BD$6,INDIRECT($F$1&amp;dbP!$D$2&amp;":"&amp;dbP!$D$2),"&lt;="&amp;BD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  <c r="BE420" s="1">
        <f ca="1">SUMIFS(INDIRECT($F$1&amp;$F420&amp;":"&amp;$F420),INDIRECT($F$1&amp;dbP!$D$2&amp;":"&amp;dbP!$D$2),"&gt;="&amp;BE$6,INDIRECT($F$1&amp;dbP!$D$2&amp;":"&amp;dbP!$D$2),"&lt;="&amp;BE$7,INDIRECT($F$1&amp;dbP!$O$2&amp;":"&amp;dbP!$O$2),$H420,INDIRECT($F$1&amp;dbP!$P$2&amp;":"&amp;dbP!$P$2),IF($I420=$J420,"*",$I420),INDIRECT($F$1&amp;dbP!$Q$2&amp;":"&amp;dbP!$Q$2),IF(OR($I420=$J420,"  "&amp;$I420=$J420),"*",RIGHT($J420,LEN($J420)-4)),INDIRECT($F$1&amp;dbP!$AC$2&amp;":"&amp;dbP!$AC$2),RepP!$J$3)</f>
        <v>0</v>
      </c>
    </row>
    <row r="421" spans="2:57" x14ac:dyDescent="0.3">
      <c r="B421" s="1">
        <f>MAX(B$410:B420)+1</f>
        <v>19</v>
      </c>
      <c r="D421" s="1" t="str">
        <f ca="1">INDIRECT($B$1&amp;Items!AB$2&amp;$B421)</f>
        <v>PL(-)</v>
      </c>
      <c r="F421" s="1" t="str">
        <f ca="1">INDIRECT($B$1&amp;Items!X$2&amp;$B421)</f>
        <v>AA</v>
      </c>
      <c r="H421" s="13" t="str">
        <f ca="1">INDIRECT($B$1&amp;Items!U$2&amp;$B421)</f>
        <v>Себестоимость продаж</v>
      </c>
      <c r="I421" s="13" t="str">
        <f ca="1">IF(INDIRECT($B$1&amp;Items!V$2&amp;$B421)="",H421,INDIRECT($B$1&amp;Items!V$2&amp;$B421))</f>
        <v>Затраты этапа-1 бизнес-процесса</v>
      </c>
      <c r="J421" s="1" t="str">
        <f ca="1">IF(INDIRECT($B$1&amp;Items!W$2&amp;$B421)="",IF(H421&lt;&gt;I421,"  "&amp;I421,I421),"    "&amp;INDIRECT($B$1&amp;Items!W$2&amp;$B421))</f>
        <v xml:space="preserve">    Сырье и материалы-1</v>
      </c>
      <c r="S421" s="1">
        <f ca="1">SUM($U421:INDIRECT(ADDRESS(ROW(),SUMIFS($1:$1,$5:$5,MAX($5:$5)))))</f>
        <v>650000</v>
      </c>
      <c r="V421" s="1">
        <f ca="1">SUMIFS(INDIRECT($F$1&amp;$F421&amp;":"&amp;$F421),INDIRECT($F$1&amp;dbP!$D$2&amp;":"&amp;dbP!$D$2),"&gt;="&amp;V$6,INDIRECT($F$1&amp;dbP!$D$2&amp;":"&amp;dbP!$D$2),"&lt;="&amp;V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W421" s="1">
        <f ca="1">SUMIFS(INDIRECT($F$1&amp;$F421&amp;":"&amp;$F421),INDIRECT($F$1&amp;dbP!$D$2&amp;":"&amp;dbP!$D$2),"&gt;="&amp;W$6,INDIRECT($F$1&amp;dbP!$D$2&amp;":"&amp;dbP!$D$2),"&lt;="&amp;W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X421" s="1">
        <f ca="1">SUMIFS(INDIRECT($F$1&amp;$F421&amp;":"&amp;$F421),INDIRECT($F$1&amp;dbP!$D$2&amp;":"&amp;dbP!$D$2),"&gt;="&amp;X$6,INDIRECT($F$1&amp;dbP!$D$2&amp;":"&amp;dbP!$D$2),"&lt;="&amp;X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Y421" s="1">
        <f ca="1">SUMIFS(INDIRECT($F$1&amp;$F421&amp;":"&amp;$F421),INDIRECT($F$1&amp;dbP!$D$2&amp;":"&amp;dbP!$D$2),"&gt;="&amp;Y$6,INDIRECT($F$1&amp;dbP!$D$2&amp;":"&amp;dbP!$D$2),"&lt;="&amp;Y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Z421" s="1">
        <f ca="1">SUMIFS(INDIRECT($F$1&amp;$F421&amp;":"&amp;$F421),INDIRECT($F$1&amp;dbP!$D$2&amp;":"&amp;dbP!$D$2),"&gt;="&amp;Z$6,INDIRECT($F$1&amp;dbP!$D$2&amp;":"&amp;dbP!$D$2),"&lt;="&amp;Z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200000</v>
      </c>
      <c r="AA421" s="1">
        <f ca="1">SUMIFS(INDIRECT($F$1&amp;$F421&amp;":"&amp;$F421),INDIRECT($F$1&amp;dbP!$D$2&amp;":"&amp;dbP!$D$2),"&gt;="&amp;AA$6,INDIRECT($F$1&amp;dbP!$D$2&amp;":"&amp;dbP!$D$2),"&lt;="&amp;AA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450000</v>
      </c>
      <c r="AB421" s="1">
        <f ca="1">SUMIFS(INDIRECT($F$1&amp;$F421&amp;":"&amp;$F421),INDIRECT($F$1&amp;dbP!$D$2&amp;":"&amp;dbP!$D$2),"&gt;="&amp;AB$6,INDIRECT($F$1&amp;dbP!$D$2&amp;":"&amp;dbP!$D$2),"&lt;="&amp;AB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C421" s="1">
        <f ca="1">SUMIFS(INDIRECT($F$1&amp;$F421&amp;":"&amp;$F421),INDIRECT($F$1&amp;dbP!$D$2&amp;":"&amp;dbP!$D$2),"&gt;="&amp;AC$6,INDIRECT($F$1&amp;dbP!$D$2&amp;":"&amp;dbP!$D$2),"&lt;="&amp;AC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D421" s="1">
        <f ca="1">SUMIFS(INDIRECT($F$1&amp;$F421&amp;":"&amp;$F421),INDIRECT($F$1&amp;dbP!$D$2&amp;":"&amp;dbP!$D$2),"&gt;="&amp;AD$6,INDIRECT($F$1&amp;dbP!$D$2&amp;":"&amp;dbP!$D$2),"&lt;="&amp;AD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E421" s="1">
        <f ca="1">SUMIFS(INDIRECT($F$1&amp;$F421&amp;":"&amp;$F421),INDIRECT($F$1&amp;dbP!$D$2&amp;":"&amp;dbP!$D$2),"&gt;="&amp;AE$6,INDIRECT($F$1&amp;dbP!$D$2&amp;":"&amp;dbP!$D$2),"&lt;="&amp;AE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F421" s="1">
        <f ca="1">SUMIFS(INDIRECT($F$1&amp;$F421&amp;":"&amp;$F421),INDIRECT($F$1&amp;dbP!$D$2&amp;":"&amp;dbP!$D$2),"&gt;="&amp;AF$6,INDIRECT($F$1&amp;dbP!$D$2&amp;":"&amp;dbP!$D$2),"&lt;="&amp;AF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G421" s="1">
        <f ca="1">SUMIFS(INDIRECT($F$1&amp;$F421&amp;":"&amp;$F421),INDIRECT($F$1&amp;dbP!$D$2&amp;":"&amp;dbP!$D$2),"&gt;="&amp;AG$6,INDIRECT($F$1&amp;dbP!$D$2&amp;":"&amp;dbP!$D$2),"&lt;="&amp;AG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H421" s="1">
        <f ca="1">SUMIFS(INDIRECT($F$1&amp;$F421&amp;":"&amp;$F421),INDIRECT($F$1&amp;dbP!$D$2&amp;":"&amp;dbP!$D$2),"&gt;="&amp;AH$6,INDIRECT($F$1&amp;dbP!$D$2&amp;":"&amp;dbP!$D$2),"&lt;="&amp;AH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I421" s="1">
        <f ca="1">SUMIFS(INDIRECT($F$1&amp;$F421&amp;":"&amp;$F421),INDIRECT($F$1&amp;dbP!$D$2&amp;":"&amp;dbP!$D$2),"&gt;="&amp;AI$6,INDIRECT($F$1&amp;dbP!$D$2&amp;":"&amp;dbP!$D$2),"&lt;="&amp;AI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J421" s="1">
        <f ca="1">SUMIFS(INDIRECT($F$1&amp;$F421&amp;":"&amp;$F421),INDIRECT($F$1&amp;dbP!$D$2&amp;":"&amp;dbP!$D$2),"&gt;="&amp;AJ$6,INDIRECT($F$1&amp;dbP!$D$2&amp;":"&amp;dbP!$D$2),"&lt;="&amp;AJ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K421" s="1">
        <f ca="1">SUMIFS(INDIRECT($F$1&amp;$F421&amp;":"&amp;$F421),INDIRECT($F$1&amp;dbP!$D$2&amp;":"&amp;dbP!$D$2),"&gt;="&amp;AK$6,INDIRECT($F$1&amp;dbP!$D$2&amp;":"&amp;dbP!$D$2),"&lt;="&amp;AK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L421" s="1">
        <f ca="1">SUMIFS(INDIRECT($F$1&amp;$F421&amp;":"&amp;$F421),INDIRECT($F$1&amp;dbP!$D$2&amp;":"&amp;dbP!$D$2),"&gt;="&amp;AL$6,INDIRECT($F$1&amp;dbP!$D$2&amp;":"&amp;dbP!$D$2),"&lt;="&amp;AL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M421" s="1">
        <f ca="1">SUMIFS(INDIRECT($F$1&amp;$F421&amp;":"&amp;$F421),INDIRECT($F$1&amp;dbP!$D$2&amp;":"&amp;dbP!$D$2),"&gt;="&amp;AM$6,INDIRECT($F$1&amp;dbP!$D$2&amp;":"&amp;dbP!$D$2),"&lt;="&amp;AM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N421" s="1">
        <f ca="1">SUMIFS(INDIRECT($F$1&amp;$F421&amp;":"&amp;$F421),INDIRECT($F$1&amp;dbP!$D$2&amp;":"&amp;dbP!$D$2),"&gt;="&amp;AN$6,INDIRECT($F$1&amp;dbP!$D$2&amp;":"&amp;dbP!$D$2),"&lt;="&amp;AN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O421" s="1">
        <f ca="1">SUMIFS(INDIRECT($F$1&amp;$F421&amp;":"&amp;$F421),INDIRECT($F$1&amp;dbP!$D$2&amp;":"&amp;dbP!$D$2),"&gt;="&amp;AO$6,INDIRECT($F$1&amp;dbP!$D$2&amp;":"&amp;dbP!$D$2),"&lt;="&amp;AO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P421" s="1">
        <f ca="1">SUMIFS(INDIRECT($F$1&amp;$F421&amp;":"&amp;$F421),INDIRECT($F$1&amp;dbP!$D$2&amp;":"&amp;dbP!$D$2),"&gt;="&amp;AP$6,INDIRECT($F$1&amp;dbP!$D$2&amp;":"&amp;dbP!$D$2),"&lt;="&amp;AP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Q421" s="1">
        <f ca="1">SUMIFS(INDIRECT($F$1&amp;$F421&amp;":"&amp;$F421),INDIRECT($F$1&amp;dbP!$D$2&amp;":"&amp;dbP!$D$2),"&gt;="&amp;AQ$6,INDIRECT($F$1&amp;dbP!$D$2&amp;":"&amp;dbP!$D$2),"&lt;="&amp;AQ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R421" s="1">
        <f ca="1">SUMIFS(INDIRECT($F$1&amp;$F421&amp;":"&amp;$F421),INDIRECT($F$1&amp;dbP!$D$2&amp;":"&amp;dbP!$D$2),"&gt;="&amp;AR$6,INDIRECT($F$1&amp;dbP!$D$2&amp;":"&amp;dbP!$D$2),"&lt;="&amp;AR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S421" s="1">
        <f ca="1">SUMIFS(INDIRECT($F$1&amp;$F421&amp;":"&amp;$F421),INDIRECT($F$1&amp;dbP!$D$2&amp;":"&amp;dbP!$D$2),"&gt;="&amp;AS$6,INDIRECT($F$1&amp;dbP!$D$2&amp;":"&amp;dbP!$D$2),"&lt;="&amp;AS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T421" s="1">
        <f ca="1">SUMIFS(INDIRECT($F$1&amp;$F421&amp;":"&amp;$F421),INDIRECT($F$1&amp;dbP!$D$2&amp;":"&amp;dbP!$D$2),"&gt;="&amp;AT$6,INDIRECT($F$1&amp;dbP!$D$2&amp;":"&amp;dbP!$D$2),"&lt;="&amp;AT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U421" s="1">
        <f ca="1">SUMIFS(INDIRECT($F$1&amp;$F421&amp;":"&amp;$F421),INDIRECT($F$1&amp;dbP!$D$2&amp;":"&amp;dbP!$D$2),"&gt;="&amp;AU$6,INDIRECT($F$1&amp;dbP!$D$2&amp;":"&amp;dbP!$D$2),"&lt;="&amp;AU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V421" s="1">
        <f ca="1">SUMIFS(INDIRECT($F$1&amp;$F421&amp;":"&amp;$F421),INDIRECT($F$1&amp;dbP!$D$2&amp;":"&amp;dbP!$D$2),"&gt;="&amp;AV$6,INDIRECT($F$1&amp;dbP!$D$2&amp;":"&amp;dbP!$D$2),"&lt;="&amp;AV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W421" s="1">
        <f ca="1">SUMIFS(INDIRECT($F$1&amp;$F421&amp;":"&amp;$F421),INDIRECT($F$1&amp;dbP!$D$2&amp;":"&amp;dbP!$D$2),"&gt;="&amp;AW$6,INDIRECT($F$1&amp;dbP!$D$2&amp;":"&amp;dbP!$D$2),"&lt;="&amp;AW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X421" s="1">
        <f ca="1">SUMIFS(INDIRECT($F$1&amp;$F421&amp;":"&amp;$F421),INDIRECT($F$1&amp;dbP!$D$2&amp;":"&amp;dbP!$D$2),"&gt;="&amp;AX$6,INDIRECT($F$1&amp;dbP!$D$2&amp;":"&amp;dbP!$D$2),"&lt;="&amp;AX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Y421" s="1">
        <f ca="1">SUMIFS(INDIRECT($F$1&amp;$F421&amp;":"&amp;$F421),INDIRECT($F$1&amp;dbP!$D$2&amp;":"&amp;dbP!$D$2),"&gt;="&amp;AY$6,INDIRECT($F$1&amp;dbP!$D$2&amp;":"&amp;dbP!$D$2),"&lt;="&amp;AY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AZ421" s="1">
        <f ca="1">SUMIFS(INDIRECT($F$1&amp;$F421&amp;":"&amp;$F421),INDIRECT($F$1&amp;dbP!$D$2&amp;":"&amp;dbP!$D$2),"&gt;="&amp;AZ$6,INDIRECT($F$1&amp;dbP!$D$2&amp;":"&amp;dbP!$D$2),"&lt;="&amp;AZ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BA421" s="1">
        <f ca="1">SUMIFS(INDIRECT($F$1&amp;$F421&amp;":"&amp;$F421),INDIRECT($F$1&amp;dbP!$D$2&amp;":"&amp;dbP!$D$2),"&gt;="&amp;BA$6,INDIRECT($F$1&amp;dbP!$D$2&amp;":"&amp;dbP!$D$2),"&lt;="&amp;BA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BB421" s="1">
        <f ca="1">SUMIFS(INDIRECT($F$1&amp;$F421&amp;":"&amp;$F421),INDIRECT($F$1&amp;dbP!$D$2&amp;":"&amp;dbP!$D$2),"&gt;="&amp;BB$6,INDIRECT($F$1&amp;dbP!$D$2&amp;":"&amp;dbP!$D$2),"&lt;="&amp;BB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BC421" s="1">
        <f ca="1">SUMIFS(INDIRECT($F$1&amp;$F421&amp;":"&amp;$F421),INDIRECT($F$1&amp;dbP!$D$2&amp;":"&amp;dbP!$D$2),"&gt;="&amp;BC$6,INDIRECT($F$1&amp;dbP!$D$2&amp;":"&amp;dbP!$D$2),"&lt;="&amp;BC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BD421" s="1">
        <f ca="1">SUMIFS(INDIRECT($F$1&amp;$F421&amp;":"&amp;$F421),INDIRECT($F$1&amp;dbP!$D$2&amp;":"&amp;dbP!$D$2),"&gt;="&amp;BD$6,INDIRECT($F$1&amp;dbP!$D$2&amp;":"&amp;dbP!$D$2),"&lt;="&amp;BD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  <c r="BE421" s="1">
        <f ca="1">SUMIFS(INDIRECT($F$1&amp;$F421&amp;":"&amp;$F421),INDIRECT($F$1&amp;dbP!$D$2&amp;":"&amp;dbP!$D$2),"&gt;="&amp;BE$6,INDIRECT($F$1&amp;dbP!$D$2&amp;":"&amp;dbP!$D$2),"&lt;="&amp;BE$7,INDIRECT($F$1&amp;dbP!$O$2&amp;":"&amp;dbP!$O$2),$H421,INDIRECT($F$1&amp;dbP!$P$2&amp;":"&amp;dbP!$P$2),IF($I421=$J421,"*",$I421),INDIRECT($F$1&amp;dbP!$Q$2&amp;":"&amp;dbP!$Q$2),IF(OR($I421=$J421,"  "&amp;$I421=$J421),"*",RIGHT($J421,LEN($J421)-4)),INDIRECT($F$1&amp;dbP!$AC$2&amp;":"&amp;dbP!$AC$2),RepP!$J$3)</f>
        <v>0</v>
      </c>
    </row>
    <row r="422" spans="2:57" x14ac:dyDescent="0.3">
      <c r="B422" s="1">
        <f>MAX(B$410:B421)+1</f>
        <v>20</v>
      </c>
      <c r="D422" s="1" t="str">
        <f ca="1">INDIRECT($B$1&amp;Items!AB$2&amp;$B422)</f>
        <v>PL(-)</v>
      </c>
      <c r="F422" s="1" t="str">
        <f ca="1">INDIRECT($B$1&amp;Items!X$2&amp;$B422)</f>
        <v>AA</v>
      </c>
      <c r="H422" s="13" t="str">
        <f ca="1">INDIRECT($B$1&amp;Items!U$2&amp;$B422)</f>
        <v>Себестоимость продаж</v>
      </c>
      <c r="I422" s="13" t="str">
        <f ca="1">IF(INDIRECT($B$1&amp;Items!V$2&amp;$B422)="",H422,INDIRECT($B$1&amp;Items!V$2&amp;$B422))</f>
        <v>Затраты этапа-1 бизнес-процесса</v>
      </c>
      <c r="J422" s="1" t="str">
        <f ca="1">IF(INDIRECT($B$1&amp;Items!W$2&amp;$B422)="",IF(H422&lt;&gt;I422,"  "&amp;I422,I422),"    "&amp;INDIRECT($B$1&amp;Items!W$2&amp;$B422))</f>
        <v xml:space="preserve">    Сырье и материалы-2</v>
      </c>
      <c r="S422" s="1">
        <f ca="1">SUM($U422:INDIRECT(ADDRESS(ROW(),SUMIFS($1:$1,$5:$5,MAX($5:$5)))))</f>
        <v>604500</v>
      </c>
      <c r="V422" s="1">
        <f ca="1">SUMIFS(INDIRECT($F$1&amp;$F422&amp;":"&amp;$F422),INDIRECT($F$1&amp;dbP!$D$2&amp;":"&amp;dbP!$D$2),"&gt;="&amp;V$6,INDIRECT($F$1&amp;dbP!$D$2&amp;":"&amp;dbP!$D$2),"&lt;="&amp;V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W422" s="1">
        <f ca="1">SUMIFS(INDIRECT($F$1&amp;$F422&amp;":"&amp;$F422),INDIRECT($F$1&amp;dbP!$D$2&amp;":"&amp;dbP!$D$2),"&gt;="&amp;W$6,INDIRECT($F$1&amp;dbP!$D$2&amp;":"&amp;dbP!$D$2),"&lt;="&amp;W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X422" s="1">
        <f ca="1">SUMIFS(INDIRECT($F$1&amp;$F422&amp;":"&amp;$F422),INDIRECT($F$1&amp;dbP!$D$2&amp;":"&amp;dbP!$D$2),"&gt;="&amp;X$6,INDIRECT($F$1&amp;dbP!$D$2&amp;":"&amp;dbP!$D$2),"&lt;="&amp;X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Y422" s="1">
        <f ca="1">SUMIFS(INDIRECT($F$1&amp;$F422&amp;":"&amp;$F422),INDIRECT($F$1&amp;dbP!$D$2&amp;":"&amp;dbP!$D$2),"&gt;="&amp;Y$6,INDIRECT($F$1&amp;dbP!$D$2&amp;":"&amp;dbP!$D$2),"&lt;="&amp;Y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Z422" s="1">
        <f ca="1">SUMIFS(INDIRECT($F$1&amp;$F422&amp;":"&amp;$F422),INDIRECT($F$1&amp;dbP!$D$2&amp;":"&amp;dbP!$D$2),"&gt;="&amp;Z$6,INDIRECT($F$1&amp;dbP!$D$2&amp;":"&amp;dbP!$D$2),"&lt;="&amp;Z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186000</v>
      </c>
      <c r="AA422" s="1">
        <f ca="1">SUMIFS(INDIRECT($F$1&amp;$F422&amp;":"&amp;$F422),INDIRECT($F$1&amp;dbP!$D$2&amp;":"&amp;dbP!$D$2),"&gt;="&amp;AA$6,INDIRECT($F$1&amp;dbP!$D$2&amp;":"&amp;dbP!$D$2),"&lt;="&amp;AA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418500</v>
      </c>
      <c r="AB422" s="1">
        <f ca="1">SUMIFS(INDIRECT($F$1&amp;$F422&amp;":"&amp;$F422),INDIRECT($F$1&amp;dbP!$D$2&amp;":"&amp;dbP!$D$2),"&gt;="&amp;AB$6,INDIRECT($F$1&amp;dbP!$D$2&amp;":"&amp;dbP!$D$2),"&lt;="&amp;AB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C422" s="1">
        <f ca="1">SUMIFS(INDIRECT($F$1&amp;$F422&amp;":"&amp;$F422),INDIRECT($F$1&amp;dbP!$D$2&amp;":"&amp;dbP!$D$2),"&gt;="&amp;AC$6,INDIRECT($F$1&amp;dbP!$D$2&amp;":"&amp;dbP!$D$2),"&lt;="&amp;AC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D422" s="1">
        <f ca="1">SUMIFS(INDIRECT($F$1&amp;$F422&amp;":"&amp;$F422),INDIRECT($F$1&amp;dbP!$D$2&amp;":"&amp;dbP!$D$2),"&gt;="&amp;AD$6,INDIRECT($F$1&amp;dbP!$D$2&amp;":"&amp;dbP!$D$2),"&lt;="&amp;AD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E422" s="1">
        <f ca="1">SUMIFS(INDIRECT($F$1&amp;$F422&amp;":"&amp;$F422),INDIRECT($F$1&amp;dbP!$D$2&amp;":"&amp;dbP!$D$2),"&gt;="&amp;AE$6,INDIRECT($F$1&amp;dbP!$D$2&amp;":"&amp;dbP!$D$2),"&lt;="&amp;AE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F422" s="1">
        <f ca="1">SUMIFS(INDIRECT($F$1&amp;$F422&amp;":"&amp;$F422),INDIRECT($F$1&amp;dbP!$D$2&amp;":"&amp;dbP!$D$2),"&gt;="&amp;AF$6,INDIRECT($F$1&amp;dbP!$D$2&amp;":"&amp;dbP!$D$2),"&lt;="&amp;AF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G422" s="1">
        <f ca="1">SUMIFS(INDIRECT($F$1&amp;$F422&amp;":"&amp;$F422),INDIRECT($F$1&amp;dbP!$D$2&amp;":"&amp;dbP!$D$2),"&gt;="&amp;AG$6,INDIRECT($F$1&amp;dbP!$D$2&amp;":"&amp;dbP!$D$2),"&lt;="&amp;AG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H422" s="1">
        <f ca="1">SUMIFS(INDIRECT($F$1&amp;$F422&amp;":"&amp;$F422),INDIRECT($F$1&amp;dbP!$D$2&amp;":"&amp;dbP!$D$2),"&gt;="&amp;AH$6,INDIRECT($F$1&amp;dbP!$D$2&amp;":"&amp;dbP!$D$2),"&lt;="&amp;AH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I422" s="1">
        <f ca="1">SUMIFS(INDIRECT($F$1&amp;$F422&amp;":"&amp;$F422),INDIRECT($F$1&amp;dbP!$D$2&amp;":"&amp;dbP!$D$2),"&gt;="&amp;AI$6,INDIRECT($F$1&amp;dbP!$D$2&amp;":"&amp;dbP!$D$2),"&lt;="&amp;AI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J422" s="1">
        <f ca="1">SUMIFS(INDIRECT($F$1&amp;$F422&amp;":"&amp;$F422),INDIRECT($F$1&amp;dbP!$D$2&amp;":"&amp;dbP!$D$2),"&gt;="&amp;AJ$6,INDIRECT($F$1&amp;dbP!$D$2&amp;":"&amp;dbP!$D$2),"&lt;="&amp;AJ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K422" s="1">
        <f ca="1">SUMIFS(INDIRECT($F$1&amp;$F422&amp;":"&amp;$F422),INDIRECT($F$1&amp;dbP!$D$2&amp;":"&amp;dbP!$D$2),"&gt;="&amp;AK$6,INDIRECT($F$1&amp;dbP!$D$2&amp;":"&amp;dbP!$D$2),"&lt;="&amp;AK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L422" s="1">
        <f ca="1">SUMIFS(INDIRECT($F$1&amp;$F422&amp;":"&amp;$F422),INDIRECT($F$1&amp;dbP!$D$2&amp;":"&amp;dbP!$D$2),"&gt;="&amp;AL$6,INDIRECT($F$1&amp;dbP!$D$2&amp;":"&amp;dbP!$D$2),"&lt;="&amp;AL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M422" s="1">
        <f ca="1">SUMIFS(INDIRECT($F$1&amp;$F422&amp;":"&amp;$F422),INDIRECT($F$1&amp;dbP!$D$2&amp;":"&amp;dbP!$D$2),"&gt;="&amp;AM$6,INDIRECT($F$1&amp;dbP!$D$2&amp;":"&amp;dbP!$D$2),"&lt;="&amp;AM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N422" s="1">
        <f ca="1">SUMIFS(INDIRECT($F$1&amp;$F422&amp;":"&amp;$F422),INDIRECT($F$1&amp;dbP!$D$2&amp;":"&amp;dbP!$D$2),"&gt;="&amp;AN$6,INDIRECT($F$1&amp;dbP!$D$2&amp;":"&amp;dbP!$D$2),"&lt;="&amp;AN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O422" s="1">
        <f ca="1">SUMIFS(INDIRECT($F$1&amp;$F422&amp;":"&amp;$F422),INDIRECT($F$1&amp;dbP!$D$2&amp;":"&amp;dbP!$D$2),"&gt;="&amp;AO$6,INDIRECT($F$1&amp;dbP!$D$2&amp;":"&amp;dbP!$D$2),"&lt;="&amp;AO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P422" s="1">
        <f ca="1">SUMIFS(INDIRECT($F$1&amp;$F422&amp;":"&amp;$F422),INDIRECT($F$1&amp;dbP!$D$2&amp;":"&amp;dbP!$D$2),"&gt;="&amp;AP$6,INDIRECT($F$1&amp;dbP!$D$2&amp;":"&amp;dbP!$D$2),"&lt;="&amp;AP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Q422" s="1">
        <f ca="1">SUMIFS(INDIRECT($F$1&amp;$F422&amp;":"&amp;$F422),INDIRECT($F$1&amp;dbP!$D$2&amp;":"&amp;dbP!$D$2),"&gt;="&amp;AQ$6,INDIRECT($F$1&amp;dbP!$D$2&amp;":"&amp;dbP!$D$2),"&lt;="&amp;AQ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R422" s="1">
        <f ca="1">SUMIFS(INDIRECT($F$1&amp;$F422&amp;":"&amp;$F422),INDIRECT($F$1&amp;dbP!$D$2&amp;":"&amp;dbP!$D$2),"&gt;="&amp;AR$6,INDIRECT($F$1&amp;dbP!$D$2&amp;":"&amp;dbP!$D$2),"&lt;="&amp;AR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S422" s="1">
        <f ca="1">SUMIFS(INDIRECT($F$1&amp;$F422&amp;":"&amp;$F422),INDIRECT($F$1&amp;dbP!$D$2&amp;":"&amp;dbP!$D$2),"&gt;="&amp;AS$6,INDIRECT($F$1&amp;dbP!$D$2&amp;":"&amp;dbP!$D$2),"&lt;="&amp;AS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T422" s="1">
        <f ca="1">SUMIFS(INDIRECT($F$1&amp;$F422&amp;":"&amp;$F422),INDIRECT($F$1&amp;dbP!$D$2&amp;":"&amp;dbP!$D$2),"&gt;="&amp;AT$6,INDIRECT($F$1&amp;dbP!$D$2&amp;":"&amp;dbP!$D$2),"&lt;="&amp;AT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U422" s="1">
        <f ca="1">SUMIFS(INDIRECT($F$1&amp;$F422&amp;":"&amp;$F422),INDIRECT($F$1&amp;dbP!$D$2&amp;":"&amp;dbP!$D$2),"&gt;="&amp;AU$6,INDIRECT($F$1&amp;dbP!$D$2&amp;":"&amp;dbP!$D$2),"&lt;="&amp;AU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V422" s="1">
        <f ca="1">SUMIFS(INDIRECT($F$1&amp;$F422&amp;":"&amp;$F422),INDIRECT($F$1&amp;dbP!$D$2&amp;":"&amp;dbP!$D$2),"&gt;="&amp;AV$6,INDIRECT($F$1&amp;dbP!$D$2&amp;":"&amp;dbP!$D$2),"&lt;="&amp;AV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W422" s="1">
        <f ca="1">SUMIFS(INDIRECT($F$1&amp;$F422&amp;":"&amp;$F422),INDIRECT($F$1&amp;dbP!$D$2&amp;":"&amp;dbP!$D$2),"&gt;="&amp;AW$6,INDIRECT($F$1&amp;dbP!$D$2&amp;":"&amp;dbP!$D$2),"&lt;="&amp;AW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X422" s="1">
        <f ca="1">SUMIFS(INDIRECT($F$1&amp;$F422&amp;":"&amp;$F422),INDIRECT($F$1&amp;dbP!$D$2&amp;":"&amp;dbP!$D$2),"&gt;="&amp;AX$6,INDIRECT($F$1&amp;dbP!$D$2&amp;":"&amp;dbP!$D$2),"&lt;="&amp;AX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Y422" s="1">
        <f ca="1">SUMIFS(INDIRECT($F$1&amp;$F422&amp;":"&amp;$F422),INDIRECT($F$1&amp;dbP!$D$2&amp;":"&amp;dbP!$D$2),"&gt;="&amp;AY$6,INDIRECT($F$1&amp;dbP!$D$2&amp;":"&amp;dbP!$D$2),"&lt;="&amp;AY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AZ422" s="1">
        <f ca="1">SUMIFS(INDIRECT($F$1&amp;$F422&amp;":"&amp;$F422),INDIRECT($F$1&amp;dbP!$D$2&amp;":"&amp;dbP!$D$2),"&gt;="&amp;AZ$6,INDIRECT($F$1&amp;dbP!$D$2&amp;":"&amp;dbP!$D$2),"&lt;="&amp;AZ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BA422" s="1">
        <f ca="1">SUMIFS(INDIRECT($F$1&amp;$F422&amp;":"&amp;$F422),INDIRECT($F$1&amp;dbP!$D$2&amp;":"&amp;dbP!$D$2),"&gt;="&amp;BA$6,INDIRECT($F$1&amp;dbP!$D$2&amp;":"&amp;dbP!$D$2),"&lt;="&amp;BA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BB422" s="1">
        <f ca="1">SUMIFS(INDIRECT($F$1&amp;$F422&amp;":"&amp;$F422),INDIRECT($F$1&amp;dbP!$D$2&amp;":"&amp;dbP!$D$2),"&gt;="&amp;BB$6,INDIRECT($F$1&amp;dbP!$D$2&amp;":"&amp;dbP!$D$2),"&lt;="&amp;BB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BC422" s="1">
        <f ca="1">SUMIFS(INDIRECT($F$1&amp;$F422&amp;":"&amp;$F422),INDIRECT($F$1&amp;dbP!$D$2&amp;":"&amp;dbP!$D$2),"&gt;="&amp;BC$6,INDIRECT($F$1&amp;dbP!$D$2&amp;":"&amp;dbP!$D$2),"&lt;="&amp;BC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BD422" s="1">
        <f ca="1">SUMIFS(INDIRECT($F$1&amp;$F422&amp;":"&amp;$F422),INDIRECT($F$1&amp;dbP!$D$2&amp;":"&amp;dbP!$D$2),"&gt;="&amp;BD$6,INDIRECT($F$1&amp;dbP!$D$2&amp;":"&amp;dbP!$D$2),"&lt;="&amp;BD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  <c r="BE422" s="1">
        <f ca="1">SUMIFS(INDIRECT($F$1&amp;$F422&amp;":"&amp;$F422),INDIRECT($F$1&amp;dbP!$D$2&amp;":"&amp;dbP!$D$2),"&gt;="&amp;BE$6,INDIRECT($F$1&amp;dbP!$D$2&amp;":"&amp;dbP!$D$2),"&lt;="&amp;BE$7,INDIRECT($F$1&amp;dbP!$O$2&amp;":"&amp;dbP!$O$2),$H422,INDIRECT($F$1&amp;dbP!$P$2&amp;":"&amp;dbP!$P$2),IF($I422=$J422,"*",$I422),INDIRECT($F$1&amp;dbP!$Q$2&amp;":"&amp;dbP!$Q$2),IF(OR($I422=$J422,"  "&amp;$I422=$J422),"*",RIGHT($J422,LEN($J422)-4)),INDIRECT($F$1&amp;dbP!$AC$2&amp;":"&amp;dbP!$AC$2),RepP!$J$3)</f>
        <v>0</v>
      </c>
    </row>
    <row r="423" spans="2:57" x14ac:dyDescent="0.3">
      <c r="B423" s="1">
        <f>MAX(B$410:B422)+1</f>
        <v>21</v>
      </c>
      <c r="D423" s="1" t="str">
        <f ca="1">INDIRECT($B$1&amp;Items!AB$2&amp;$B423)</f>
        <v>PL(-)</v>
      </c>
      <c r="F423" s="1" t="str">
        <f ca="1">INDIRECT($B$1&amp;Items!X$2&amp;$B423)</f>
        <v>AA</v>
      </c>
      <c r="H423" s="13" t="str">
        <f ca="1">INDIRECT($B$1&amp;Items!U$2&amp;$B423)</f>
        <v>Себестоимость продаж</v>
      </c>
      <c r="I423" s="13" t="str">
        <f ca="1">IF(INDIRECT($B$1&amp;Items!V$2&amp;$B423)="",H423,INDIRECT($B$1&amp;Items!V$2&amp;$B423))</f>
        <v>Затраты этапа-1 бизнес-процесса</v>
      </c>
      <c r="J423" s="1" t="str">
        <f ca="1">IF(INDIRECT($B$1&amp;Items!W$2&amp;$B423)="",IF(H423&lt;&gt;I423,"  "&amp;I423,I423),"    "&amp;INDIRECT($B$1&amp;Items!W$2&amp;$B423))</f>
        <v xml:space="preserve">    Сырье и материалы-3</v>
      </c>
      <c r="S423" s="1">
        <f ca="1">SUM($U423:INDIRECT(ADDRESS(ROW(),SUMIFS($1:$1,$5:$5,MAX($5:$5)))))</f>
        <v>695500</v>
      </c>
      <c r="V423" s="1">
        <f ca="1">SUMIFS(INDIRECT($F$1&amp;$F423&amp;":"&amp;$F423),INDIRECT($F$1&amp;dbP!$D$2&amp;":"&amp;dbP!$D$2),"&gt;="&amp;V$6,INDIRECT($F$1&amp;dbP!$D$2&amp;":"&amp;dbP!$D$2),"&lt;="&amp;V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W423" s="1">
        <f ca="1">SUMIFS(INDIRECT($F$1&amp;$F423&amp;":"&amp;$F423),INDIRECT($F$1&amp;dbP!$D$2&amp;":"&amp;dbP!$D$2),"&gt;="&amp;W$6,INDIRECT($F$1&amp;dbP!$D$2&amp;":"&amp;dbP!$D$2),"&lt;="&amp;W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X423" s="1">
        <f ca="1">SUMIFS(INDIRECT($F$1&amp;$F423&amp;":"&amp;$F423),INDIRECT($F$1&amp;dbP!$D$2&amp;":"&amp;dbP!$D$2),"&gt;="&amp;X$6,INDIRECT($F$1&amp;dbP!$D$2&amp;":"&amp;dbP!$D$2),"&lt;="&amp;X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Y423" s="1">
        <f ca="1">SUMIFS(INDIRECT($F$1&amp;$F423&amp;":"&amp;$F423),INDIRECT($F$1&amp;dbP!$D$2&amp;":"&amp;dbP!$D$2),"&gt;="&amp;Y$6,INDIRECT($F$1&amp;dbP!$D$2&amp;":"&amp;dbP!$D$2),"&lt;="&amp;Y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Z423" s="1">
        <f ca="1">SUMIFS(INDIRECT($F$1&amp;$F423&amp;":"&amp;$F423),INDIRECT($F$1&amp;dbP!$D$2&amp;":"&amp;dbP!$D$2),"&gt;="&amp;Z$6,INDIRECT($F$1&amp;dbP!$D$2&amp;":"&amp;dbP!$D$2),"&lt;="&amp;Z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214000</v>
      </c>
      <c r="AA423" s="1">
        <f ca="1">SUMIFS(INDIRECT($F$1&amp;$F423&amp;":"&amp;$F423),INDIRECT($F$1&amp;dbP!$D$2&amp;":"&amp;dbP!$D$2),"&gt;="&amp;AA$6,INDIRECT($F$1&amp;dbP!$D$2&amp;":"&amp;dbP!$D$2),"&lt;="&amp;AA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481500</v>
      </c>
      <c r="AB423" s="1">
        <f ca="1">SUMIFS(INDIRECT($F$1&amp;$F423&amp;":"&amp;$F423),INDIRECT($F$1&amp;dbP!$D$2&amp;":"&amp;dbP!$D$2),"&gt;="&amp;AB$6,INDIRECT($F$1&amp;dbP!$D$2&amp;":"&amp;dbP!$D$2),"&lt;="&amp;AB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C423" s="1">
        <f ca="1">SUMIFS(INDIRECT($F$1&amp;$F423&amp;":"&amp;$F423),INDIRECT($F$1&amp;dbP!$D$2&amp;":"&amp;dbP!$D$2),"&gt;="&amp;AC$6,INDIRECT($F$1&amp;dbP!$D$2&amp;":"&amp;dbP!$D$2),"&lt;="&amp;AC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D423" s="1">
        <f ca="1">SUMIFS(INDIRECT($F$1&amp;$F423&amp;":"&amp;$F423),INDIRECT($F$1&amp;dbP!$D$2&amp;":"&amp;dbP!$D$2),"&gt;="&amp;AD$6,INDIRECT($F$1&amp;dbP!$D$2&amp;":"&amp;dbP!$D$2),"&lt;="&amp;AD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E423" s="1">
        <f ca="1">SUMIFS(INDIRECT($F$1&amp;$F423&amp;":"&amp;$F423),INDIRECT($F$1&amp;dbP!$D$2&amp;":"&amp;dbP!$D$2),"&gt;="&amp;AE$6,INDIRECT($F$1&amp;dbP!$D$2&amp;":"&amp;dbP!$D$2),"&lt;="&amp;AE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F423" s="1">
        <f ca="1">SUMIFS(INDIRECT($F$1&amp;$F423&amp;":"&amp;$F423),INDIRECT($F$1&amp;dbP!$D$2&amp;":"&amp;dbP!$D$2),"&gt;="&amp;AF$6,INDIRECT($F$1&amp;dbP!$D$2&amp;":"&amp;dbP!$D$2),"&lt;="&amp;AF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G423" s="1">
        <f ca="1">SUMIFS(INDIRECT($F$1&amp;$F423&amp;":"&amp;$F423),INDIRECT($F$1&amp;dbP!$D$2&amp;":"&amp;dbP!$D$2),"&gt;="&amp;AG$6,INDIRECT($F$1&amp;dbP!$D$2&amp;":"&amp;dbP!$D$2),"&lt;="&amp;AG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H423" s="1">
        <f ca="1">SUMIFS(INDIRECT($F$1&amp;$F423&amp;":"&amp;$F423),INDIRECT($F$1&amp;dbP!$D$2&amp;":"&amp;dbP!$D$2),"&gt;="&amp;AH$6,INDIRECT($F$1&amp;dbP!$D$2&amp;":"&amp;dbP!$D$2),"&lt;="&amp;AH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I423" s="1">
        <f ca="1">SUMIFS(INDIRECT($F$1&amp;$F423&amp;":"&amp;$F423),INDIRECT($F$1&amp;dbP!$D$2&amp;":"&amp;dbP!$D$2),"&gt;="&amp;AI$6,INDIRECT($F$1&amp;dbP!$D$2&amp;":"&amp;dbP!$D$2),"&lt;="&amp;AI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J423" s="1">
        <f ca="1">SUMIFS(INDIRECT($F$1&amp;$F423&amp;":"&amp;$F423),INDIRECT($F$1&amp;dbP!$D$2&amp;":"&amp;dbP!$D$2),"&gt;="&amp;AJ$6,INDIRECT($F$1&amp;dbP!$D$2&amp;":"&amp;dbP!$D$2),"&lt;="&amp;AJ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K423" s="1">
        <f ca="1">SUMIFS(INDIRECT($F$1&amp;$F423&amp;":"&amp;$F423),INDIRECT($F$1&amp;dbP!$D$2&amp;":"&amp;dbP!$D$2),"&gt;="&amp;AK$6,INDIRECT($F$1&amp;dbP!$D$2&amp;":"&amp;dbP!$D$2),"&lt;="&amp;AK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L423" s="1">
        <f ca="1">SUMIFS(INDIRECT($F$1&amp;$F423&amp;":"&amp;$F423),INDIRECT($F$1&amp;dbP!$D$2&amp;":"&amp;dbP!$D$2),"&gt;="&amp;AL$6,INDIRECT($F$1&amp;dbP!$D$2&amp;":"&amp;dbP!$D$2),"&lt;="&amp;AL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M423" s="1">
        <f ca="1">SUMIFS(INDIRECT($F$1&amp;$F423&amp;":"&amp;$F423),INDIRECT($F$1&amp;dbP!$D$2&amp;":"&amp;dbP!$D$2),"&gt;="&amp;AM$6,INDIRECT($F$1&amp;dbP!$D$2&amp;":"&amp;dbP!$D$2),"&lt;="&amp;AM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N423" s="1">
        <f ca="1">SUMIFS(INDIRECT($F$1&amp;$F423&amp;":"&amp;$F423),INDIRECT($F$1&amp;dbP!$D$2&amp;":"&amp;dbP!$D$2),"&gt;="&amp;AN$6,INDIRECT($F$1&amp;dbP!$D$2&amp;":"&amp;dbP!$D$2),"&lt;="&amp;AN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O423" s="1">
        <f ca="1">SUMIFS(INDIRECT($F$1&amp;$F423&amp;":"&amp;$F423),INDIRECT($F$1&amp;dbP!$D$2&amp;":"&amp;dbP!$D$2),"&gt;="&amp;AO$6,INDIRECT($F$1&amp;dbP!$D$2&amp;":"&amp;dbP!$D$2),"&lt;="&amp;AO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P423" s="1">
        <f ca="1">SUMIFS(INDIRECT($F$1&amp;$F423&amp;":"&amp;$F423),INDIRECT($F$1&amp;dbP!$D$2&amp;":"&amp;dbP!$D$2),"&gt;="&amp;AP$6,INDIRECT($F$1&amp;dbP!$D$2&amp;":"&amp;dbP!$D$2),"&lt;="&amp;AP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Q423" s="1">
        <f ca="1">SUMIFS(INDIRECT($F$1&amp;$F423&amp;":"&amp;$F423),INDIRECT($F$1&amp;dbP!$D$2&amp;":"&amp;dbP!$D$2),"&gt;="&amp;AQ$6,INDIRECT($F$1&amp;dbP!$D$2&amp;":"&amp;dbP!$D$2),"&lt;="&amp;AQ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R423" s="1">
        <f ca="1">SUMIFS(INDIRECT($F$1&amp;$F423&amp;":"&amp;$F423),INDIRECT($F$1&amp;dbP!$D$2&amp;":"&amp;dbP!$D$2),"&gt;="&amp;AR$6,INDIRECT($F$1&amp;dbP!$D$2&amp;":"&amp;dbP!$D$2),"&lt;="&amp;AR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S423" s="1">
        <f ca="1">SUMIFS(INDIRECT($F$1&amp;$F423&amp;":"&amp;$F423),INDIRECT($F$1&amp;dbP!$D$2&amp;":"&amp;dbP!$D$2),"&gt;="&amp;AS$6,INDIRECT($F$1&amp;dbP!$D$2&amp;":"&amp;dbP!$D$2),"&lt;="&amp;AS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T423" s="1">
        <f ca="1">SUMIFS(INDIRECT($F$1&amp;$F423&amp;":"&amp;$F423),INDIRECT($F$1&amp;dbP!$D$2&amp;":"&amp;dbP!$D$2),"&gt;="&amp;AT$6,INDIRECT($F$1&amp;dbP!$D$2&amp;":"&amp;dbP!$D$2),"&lt;="&amp;AT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U423" s="1">
        <f ca="1">SUMIFS(INDIRECT($F$1&amp;$F423&amp;":"&amp;$F423),INDIRECT($F$1&amp;dbP!$D$2&amp;":"&amp;dbP!$D$2),"&gt;="&amp;AU$6,INDIRECT($F$1&amp;dbP!$D$2&amp;":"&amp;dbP!$D$2),"&lt;="&amp;AU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V423" s="1">
        <f ca="1">SUMIFS(INDIRECT($F$1&amp;$F423&amp;":"&amp;$F423),INDIRECT($F$1&amp;dbP!$D$2&amp;":"&amp;dbP!$D$2),"&gt;="&amp;AV$6,INDIRECT($F$1&amp;dbP!$D$2&amp;":"&amp;dbP!$D$2),"&lt;="&amp;AV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W423" s="1">
        <f ca="1">SUMIFS(INDIRECT($F$1&amp;$F423&amp;":"&amp;$F423),INDIRECT($F$1&amp;dbP!$D$2&amp;":"&amp;dbP!$D$2),"&gt;="&amp;AW$6,INDIRECT($F$1&amp;dbP!$D$2&amp;":"&amp;dbP!$D$2),"&lt;="&amp;AW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X423" s="1">
        <f ca="1">SUMIFS(INDIRECT($F$1&amp;$F423&amp;":"&amp;$F423),INDIRECT($F$1&amp;dbP!$D$2&amp;":"&amp;dbP!$D$2),"&gt;="&amp;AX$6,INDIRECT($F$1&amp;dbP!$D$2&amp;":"&amp;dbP!$D$2),"&lt;="&amp;AX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Y423" s="1">
        <f ca="1">SUMIFS(INDIRECT($F$1&amp;$F423&amp;":"&amp;$F423),INDIRECT($F$1&amp;dbP!$D$2&amp;":"&amp;dbP!$D$2),"&gt;="&amp;AY$6,INDIRECT($F$1&amp;dbP!$D$2&amp;":"&amp;dbP!$D$2),"&lt;="&amp;AY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AZ423" s="1">
        <f ca="1">SUMIFS(INDIRECT($F$1&amp;$F423&amp;":"&amp;$F423),INDIRECT($F$1&amp;dbP!$D$2&amp;":"&amp;dbP!$D$2),"&gt;="&amp;AZ$6,INDIRECT($F$1&amp;dbP!$D$2&amp;":"&amp;dbP!$D$2),"&lt;="&amp;AZ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BA423" s="1">
        <f ca="1">SUMIFS(INDIRECT($F$1&amp;$F423&amp;":"&amp;$F423),INDIRECT($F$1&amp;dbP!$D$2&amp;":"&amp;dbP!$D$2),"&gt;="&amp;BA$6,INDIRECT($F$1&amp;dbP!$D$2&amp;":"&amp;dbP!$D$2),"&lt;="&amp;BA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BB423" s="1">
        <f ca="1">SUMIFS(INDIRECT($F$1&amp;$F423&amp;":"&amp;$F423),INDIRECT($F$1&amp;dbP!$D$2&amp;":"&amp;dbP!$D$2),"&gt;="&amp;BB$6,INDIRECT($F$1&amp;dbP!$D$2&amp;":"&amp;dbP!$D$2),"&lt;="&amp;BB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BC423" s="1">
        <f ca="1">SUMIFS(INDIRECT($F$1&amp;$F423&amp;":"&amp;$F423),INDIRECT($F$1&amp;dbP!$D$2&amp;":"&amp;dbP!$D$2),"&gt;="&amp;BC$6,INDIRECT($F$1&amp;dbP!$D$2&amp;":"&amp;dbP!$D$2),"&lt;="&amp;BC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BD423" s="1">
        <f ca="1">SUMIFS(INDIRECT($F$1&amp;$F423&amp;":"&amp;$F423),INDIRECT($F$1&amp;dbP!$D$2&amp;":"&amp;dbP!$D$2),"&gt;="&amp;BD$6,INDIRECT($F$1&amp;dbP!$D$2&amp;":"&amp;dbP!$D$2),"&lt;="&amp;BD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  <c r="BE423" s="1">
        <f ca="1">SUMIFS(INDIRECT($F$1&amp;$F423&amp;":"&amp;$F423),INDIRECT($F$1&amp;dbP!$D$2&amp;":"&amp;dbP!$D$2),"&gt;="&amp;BE$6,INDIRECT($F$1&amp;dbP!$D$2&amp;":"&amp;dbP!$D$2),"&lt;="&amp;BE$7,INDIRECT($F$1&amp;dbP!$O$2&amp;":"&amp;dbP!$O$2),$H423,INDIRECT($F$1&amp;dbP!$P$2&amp;":"&amp;dbP!$P$2),IF($I423=$J423,"*",$I423),INDIRECT($F$1&amp;dbP!$Q$2&amp;":"&amp;dbP!$Q$2),IF(OR($I423=$J423,"  "&amp;$I423=$J423),"*",RIGHT($J423,LEN($J423)-4)),INDIRECT($F$1&amp;dbP!$AC$2&amp;":"&amp;dbP!$AC$2),RepP!$J$3)</f>
        <v>0</v>
      </c>
    </row>
    <row r="424" spans="2:57" x14ac:dyDescent="0.3">
      <c r="B424" s="1">
        <f>MAX(B$410:B423)+1</f>
        <v>22</v>
      </c>
      <c r="D424" s="1" t="str">
        <f ca="1">INDIRECT($B$1&amp;Items!AB$2&amp;$B424)</f>
        <v>PL(-)</v>
      </c>
      <c r="F424" s="1" t="str">
        <f ca="1">INDIRECT($B$1&amp;Items!X$2&amp;$B424)</f>
        <v>AA</v>
      </c>
      <c r="H424" s="13" t="str">
        <f ca="1">INDIRECT($B$1&amp;Items!U$2&amp;$B424)</f>
        <v>Себестоимость продаж</v>
      </c>
      <c r="I424" s="13" t="str">
        <f ca="1">IF(INDIRECT($B$1&amp;Items!V$2&amp;$B424)="",H424,INDIRECT($B$1&amp;Items!V$2&amp;$B424))</f>
        <v>Затраты этапа-1 бизнес-процесса</v>
      </c>
      <c r="J424" s="1" t="str">
        <f ca="1">IF(INDIRECT($B$1&amp;Items!W$2&amp;$B424)="",IF(H424&lt;&gt;I424,"  "&amp;I424,I424),"    "&amp;INDIRECT($B$1&amp;Items!W$2&amp;$B424))</f>
        <v xml:space="preserve">    Сырье и материалы-4</v>
      </c>
      <c r="S424" s="1">
        <f ca="1">SUM($U424:INDIRECT(ADDRESS(ROW(),SUMIFS($1:$1,$5:$5,MAX($5:$5)))))</f>
        <v>646815</v>
      </c>
      <c r="V424" s="1">
        <f ca="1">SUMIFS(INDIRECT($F$1&amp;$F424&amp;":"&amp;$F424),INDIRECT($F$1&amp;dbP!$D$2&amp;":"&amp;dbP!$D$2),"&gt;="&amp;V$6,INDIRECT($F$1&amp;dbP!$D$2&amp;":"&amp;dbP!$D$2),"&lt;="&amp;V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W424" s="1">
        <f ca="1">SUMIFS(INDIRECT($F$1&amp;$F424&amp;":"&amp;$F424),INDIRECT($F$1&amp;dbP!$D$2&amp;":"&amp;dbP!$D$2),"&gt;="&amp;W$6,INDIRECT($F$1&amp;dbP!$D$2&amp;":"&amp;dbP!$D$2),"&lt;="&amp;W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X424" s="1">
        <f ca="1">SUMIFS(INDIRECT($F$1&amp;$F424&amp;":"&amp;$F424),INDIRECT($F$1&amp;dbP!$D$2&amp;":"&amp;dbP!$D$2),"&gt;="&amp;X$6,INDIRECT($F$1&amp;dbP!$D$2&amp;":"&amp;dbP!$D$2),"&lt;="&amp;X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Y424" s="1">
        <f ca="1">SUMIFS(INDIRECT($F$1&amp;$F424&amp;":"&amp;$F424),INDIRECT($F$1&amp;dbP!$D$2&amp;":"&amp;dbP!$D$2),"&gt;="&amp;Y$6,INDIRECT($F$1&amp;dbP!$D$2&amp;":"&amp;dbP!$D$2),"&lt;="&amp;Y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Z424" s="1">
        <f ca="1">SUMIFS(INDIRECT($F$1&amp;$F424&amp;":"&amp;$F424),INDIRECT($F$1&amp;dbP!$D$2&amp;":"&amp;dbP!$D$2),"&gt;="&amp;Z$6,INDIRECT($F$1&amp;dbP!$D$2&amp;":"&amp;dbP!$D$2),"&lt;="&amp;Z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199020</v>
      </c>
      <c r="AA424" s="1">
        <f ca="1">SUMIFS(INDIRECT($F$1&amp;$F424&amp;":"&amp;$F424),INDIRECT($F$1&amp;dbP!$D$2&amp;":"&amp;dbP!$D$2),"&gt;="&amp;AA$6,INDIRECT($F$1&amp;dbP!$D$2&amp;":"&amp;dbP!$D$2),"&lt;="&amp;AA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447795</v>
      </c>
      <c r="AB424" s="1">
        <f ca="1">SUMIFS(INDIRECT($F$1&amp;$F424&amp;":"&amp;$F424),INDIRECT($F$1&amp;dbP!$D$2&amp;":"&amp;dbP!$D$2),"&gt;="&amp;AB$6,INDIRECT($F$1&amp;dbP!$D$2&amp;":"&amp;dbP!$D$2),"&lt;="&amp;AB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C424" s="1">
        <f ca="1">SUMIFS(INDIRECT($F$1&amp;$F424&amp;":"&amp;$F424),INDIRECT($F$1&amp;dbP!$D$2&amp;":"&amp;dbP!$D$2),"&gt;="&amp;AC$6,INDIRECT($F$1&amp;dbP!$D$2&amp;":"&amp;dbP!$D$2),"&lt;="&amp;AC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D424" s="1">
        <f ca="1">SUMIFS(INDIRECT($F$1&amp;$F424&amp;":"&amp;$F424),INDIRECT($F$1&amp;dbP!$D$2&amp;":"&amp;dbP!$D$2),"&gt;="&amp;AD$6,INDIRECT($F$1&amp;dbP!$D$2&amp;":"&amp;dbP!$D$2),"&lt;="&amp;AD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E424" s="1">
        <f ca="1">SUMIFS(INDIRECT($F$1&amp;$F424&amp;":"&amp;$F424),INDIRECT($F$1&amp;dbP!$D$2&amp;":"&amp;dbP!$D$2),"&gt;="&amp;AE$6,INDIRECT($F$1&amp;dbP!$D$2&amp;":"&amp;dbP!$D$2),"&lt;="&amp;AE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F424" s="1">
        <f ca="1">SUMIFS(INDIRECT($F$1&amp;$F424&amp;":"&amp;$F424),INDIRECT($F$1&amp;dbP!$D$2&amp;":"&amp;dbP!$D$2),"&gt;="&amp;AF$6,INDIRECT($F$1&amp;dbP!$D$2&amp;":"&amp;dbP!$D$2),"&lt;="&amp;AF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G424" s="1">
        <f ca="1">SUMIFS(INDIRECT($F$1&amp;$F424&amp;":"&amp;$F424),INDIRECT($F$1&amp;dbP!$D$2&amp;":"&amp;dbP!$D$2),"&gt;="&amp;AG$6,INDIRECT($F$1&amp;dbP!$D$2&amp;":"&amp;dbP!$D$2),"&lt;="&amp;AG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H424" s="1">
        <f ca="1">SUMIFS(INDIRECT($F$1&amp;$F424&amp;":"&amp;$F424),INDIRECT($F$1&amp;dbP!$D$2&amp;":"&amp;dbP!$D$2),"&gt;="&amp;AH$6,INDIRECT($F$1&amp;dbP!$D$2&amp;":"&amp;dbP!$D$2),"&lt;="&amp;AH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I424" s="1">
        <f ca="1">SUMIFS(INDIRECT($F$1&amp;$F424&amp;":"&amp;$F424),INDIRECT($F$1&amp;dbP!$D$2&amp;":"&amp;dbP!$D$2),"&gt;="&amp;AI$6,INDIRECT($F$1&amp;dbP!$D$2&amp;":"&amp;dbP!$D$2),"&lt;="&amp;AI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J424" s="1">
        <f ca="1">SUMIFS(INDIRECT($F$1&amp;$F424&amp;":"&amp;$F424),INDIRECT($F$1&amp;dbP!$D$2&amp;":"&amp;dbP!$D$2),"&gt;="&amp;AJ$6,INDIRECT($F$1&amp;dbP!$D$2&amp;":"&amp;dbP!$D$2),"&lt;="&amp;AJ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K424" s="1">
        <f ca="1">SUMIFS(INDIRECT($F$1&amp;$F424&amp;":"&amp;$F424),INDIRECT($F$1&amp;dbP!$D$2&amp;":"&amp;dbP!$D$2),"&gt;="&amp;AK$6,INDIRECT($F$1&amp;dbP!$D$2&amp;":"&amp;dbP!$D$2),"&lt;="&amp;AK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L424" s="1">
        <f ca="1">SUMIFS(INDIRECT($F$1&amp;$F424&amp;":"&amp;$F424),INDIRECT($F$1&amp;dbP!$D$2&amp;":"&amp;dbP!$D$2),"&gt;="&amp;AL$6,INDIRECT($F$1&amp;dbP!$D$2&amp;":"&amp;dbP!$D$2),"&lt;="&amp;AL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M424" s="1">
        <f ca="1">SUMIFS(INDIRECT($F$1&amp;$F424&amp;":"&amp;$F424),INDIRECT($F$1&amp;dbP!$D$2&amp;":"&amp;dbP!$D$2),"&gt;="&amp;AM$6,INDIRECT($F$1&amp;dbP!$D$2&amp;":"&amp;dbP!$D$2),"&lt;="&amp;AM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N424" s="1">
        <f ca="1">SUMIFS(INDIRECT($F$1&amp;$F424&amp;":"&amp;$F424),INDIRECT($F$1&amp;dbP!$D$2&amp;":"&amp;dbP!$D$2),"&gt;="&amp;AN$6,INDIRECT($F$1&amp;dbP!$D$2&amp;":"&amp;dbP!$D$2),"&lt;="&amp;AN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O424" s="1">
        <f ca="1">SUMIFS(INDIRECT($F$1&amp;$F424&amp;":"&amp;$F424),INDIRECT($F$1&amp;dbP!$D$2&amp;":"&amp;dbP!$D$2),"&gt;="&amp;AO$6,INDIRECT($F$1&amp;dbP!$D$2&amp;":"&amp;dbP!$D$2),"&lt;="&amp;AO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P424" s="1">
        <f ca="1">SUMIFS(INDIRECT($F$1&amp;$F424&amp;":"&amp;$F424),INDIRECT($F$1&amp;dbP!$D$2&amp;":"&amp;dbP!$D$2),"&gt;="&amp;AP$6,INDIRECT($F$1&amp;dbP!$D$2&amp;":"&amp;dbP!$D$2),"&lt;="&amp;AP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Q424" s="1">
        <f ca="1">SUMIFS(INDIRECT($F$1&amp;$F424&amp;":"&amp;$F424),INDIRECT($F$1&amp;dbP!$D$2&amp;":"&amp;dbP!$D$2),"&gt;="&amp;AQ$6,INDIRECT($F$1&amp;dbP!$D$2&amp;":"&amp;dbP!$D$2),"&lt;="&amp;AQ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R424" s="1">
        <f ca="1">SUMIFS(INDIRECT($F$1&amp;$F424&amp;":"&amp;$F424),INDIRECT($F$1&amp;dbP!$D$2&amp;":"&amp;dbP!$D$2),"&gt;="&amp;AR$6,INDIRECT($F$1&amp;dbP!$D$2&amp;":"&amp;dbP!$D$2),"&lt;="&amp;AR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S424" s="1">
        <f ca="1">SUMIFS(INDIRECT($F$1&amp;$F424&amp;":"&amp;$F424),INDIRECT($F$1&amp;dbP!$D$2&amp;":"&amp;dbP!$D$2),"&gt;="&amp;AS$6,INDIRECT($F$1&amp;dbP!$D$2&amp;":"&amp;dbP!$D$2),"&lt;="&amp;AS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T424" s="1">
        <f ca="1">SUMIFS(INDIRECT($F$1&amp;$F424&amp;":"&amp;$F424),INDIRECT($F$1&amp;dbP!$D$2&amp;":"&amp;dbP!$D$2),"&gt;="&amp;AT$6,INDIRECT($F$1&amp;dbP!$D$2&amp;":"&amp;dbP!$D$2),"&lt;="&amp;AT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U424" s="1">
        <f ca="1">SUMIFS(INDIRECT($F$1&amp;$F424&amp;":"&amp;$F424),INDIRECT($F$1&amp;dbP!$D$2&amp;":"&amp;dbP!$D$2),"&gt;="&amp;AU$6,INDIRECT($F$1&amp;dbP!$D$2&amp;":"&amp;dbP!$D$2),"&lt;="&amp;AU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V424" s="1">
        <f ca="1">SUMIFS(INDIRECT($F$1&amp;$F424&amp;":"&amp;$F424),INDIRECT($F$1&amp;dbP!$D$2&amp;":"&amp;dbP!$D$2),"&gt;="&amp;AV$6,INDIRECT($F$1&amp;dbP!$D$2&amp;":"&amp;dbP!$D$2),"&lt;="&amp;AV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W424" s="1">
        <f ca="1">SUMIFS(INDIRECT($F$1&amp;$F424&amp;":"&amp;$F424),INDIRECT($F$1&amp;dbP!$D$2&amp;":"&amp;dbP!$D$2),"&gt;="&amp;AW$6,INDIRECT($F$1&amp;dbP!$D$2&amp;":"&amp;dbP!$D$2),"&lt;="&amp;AW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X424" s="1">
        <f ca="1">SUMIFS(INDIRECT($F$1&amp;$F424&amp;":"&amp;$F424),INDIRECT($F$1&amp;dbP!$D$2&amp;":"&amp;dbP!$D$2),"&gt;="&amp;AX$6,INDIRECT($F$1&amp;dbP!$D$2&amp;":"&amp;dbP!$D$2),"&lt;="&amp;AX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Y424" s="1">
        <f ca="1">SUMIFS(INDIRECT($F$1&amp;$F424&amp;":"&amp;$F424),INDIRECT($F$1&amp;dbP!$D$2&amp;":"&amp;dbP!$D$2),"&gt;="&amp;AY$6,INDIRECT($F$1&amp;dbP!$D$2&amp;":"&amp;dbP!$D$2),"&lt;="&amp;AY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AZ424" s="1">
        <f ca="1">SUMIFS(INDIRECT($F$1&amp;$F424&amp;":"&amp;$F424),INDIRECT($F$1&amp;dbP!$D$2&amp;":"&amp;dbP!$D$2),"&gt;="&amp;AZ$6,INDIRECT($F$1&amp;dbP!$D$2&amp;":"&amp;dbP!$D$2),"&lt;="&amp;AZ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BA424" s="1">
        <f ca="1">SUMIFS(INDIRECT($F$1&amp;$F424&amp;":"&amp;$F424),INDIRECT($F$1&amp;dbP!$D$2&amp;":"&amp;dbP!$D$2),"&gt;="&amp;BA$6,INDIRECT($F$1&amp;dbP!$D$2&amp;":"&amp;dbP!$D$2),"&lt;="&amp;BA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BB424" s="1">
        <f ca="1">SUMIFS(INDIRECT($F$1&amp;$F424&amp;":"&amp;$F424),INDIRECT($F$1&amp;dbP!$D$2&amp;":"&amp;dbP!$D$2),"&gt;="&amp;BB$6,INDIRECT($F$1&amp;dbP!$D$2&amp;":"&amp;dbP!$D$2),"&lt;="&amp;BB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BC424" s="1">
        <f ca="1">SUMIFS(INDIRECT($F$1&amp;$F424&amp;":"&amp;$F424),INDIRECT($F$1&amp;dbP!$D$2&amp;":"&amp;dbP!$D$2),"&gt;="&amp;BC$6,INDIRECT($F$1&amp;dbP!$D$2&amp;":"&amp;dbP!$D$2),"&lt;="&amp;BC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BD424" s="1">
        <f ca="1">SUMIFS(INDIRECT($F$1&amp;$F424&amp;":"&amp;$F424),INDIRECT($F$1&amp;dbP!$D$2&amp;":"&amp;dbP!$D$2),"&gt;="&amp;BD$6,INDIRECT($F$1&amp;dbP!$D$2&amp;":"&amp;dbP!$D$2),"&lt;="&amp;BD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  <c r="BE424" s="1">
        <f ca="1">SUMIFS(INDIRECT($F$1&amp;$F424&amp;":"&amp;$F424),INDIRECT($F$1&amp;dbP!$D$2&amp;":"&amp;dbP!$D$2),"&gt;="&amp;BE$6,INDIRECT($F$1&amp;dbP!$D$2&amp;":"&amp;dbP!$D$2),"&lt;="&amp;BE$7,INDIRECT($F$1&amp;dbP!$O$2&amp;":"&amp;dbP!$O$2),$H424,INDIRECT($F$1&amp;dbP!$P$2&amp;":"&amp;dbP!$P$2),IF($I424=$J424,"*",$I424),INDIRECT($F$1&amp;dbP!$Q$2&amp;":"&amp;dbP!$Q$2),IF(OR($I424=$J424,"  "&amp;$I424=$J424),"*",RIGHT($J424,LEN($J424)-4)),INDIRECT($F$1&amp;dbP!$AC$2&amp;":"&amp;dbP!$AC$2),RepP!$J$3)</f>
        <v>0</v>
      </c>
    </row>
    <row r="425" spans="2:57" x14ac:dyDescent="0.3">
      <c r="B425" s="1">
        <f>MAX(B$410:B424)+1</f>
        <v>23</v>
      </c>
      <c r="D425" s="1" t="str">
        <f ca="1">INDIRECT($B$1&amp;Items!AB$2&amp;$B425)</f>
        <v>PL(-)</v>
      </c>
      <c r="F425" s="1" t="str">
        <f ca="1">INDIRECT($B$1&amp;Items!X$2&amp;$B425)</f>
        <v>AA</v>
      </c>
      <c r="H425" s="13" t="str">
        <f ca="1">INDIRECT($B$1&amp;Items!U$2&amp;$B425)</f>
        <v>Себестоимость продаж</v>
      </c>
      <c r="I425" s="13" t="str">
        <f ca="1">IF(INDIRECT($B$1&amp;Items!V$2&amp;$B425)="",H425,INDIRECT($B$1&amp;Items!V$2&amp;$B425))</f>
        <v>Затраты этапа-1 бизнес-процесса</v>
      </c>
      <c r="J425" s="1" t="str">
        <f ca="1">IF(INDIRECT($B$1&amp;Items!W$2&amp;$B425)="",IF(H425&lt;&gt;I425,"  "&amp;I425,I425),"    "&amp;INDIRECT($B$1&amp;Items!W$2&amp;$B425))</f>
        <v xml:space="preserve">    Сырье и материалы-5</v>
      </c>
      <c r="S425" s="1">
        <f ca="1">SUM($U425:INDIRECT(ADDRESS(ROW(),SUMIFS($1:$1,$5:$5,MAX($5:$5)))))</f>
        <v>744185</v>
      </c>
      <c r="V425" s="1">
        <f ca="1">SUMIFS(INDIRECT($F$1&amp;$F425&amp;":"&amp;$F425),INDIRECT($F$1&amp;dbP!$D$2&amp;":"&amp;dbP!$D$2),"&gt;="&amp;V$6,INDIRECT($F$1&amp;dbP!$D$2&amp;":"&amp;dbP!$D$2),"&lt;="&amp;V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W425" s="1">
        <f ca="1">SUMIFS(INDIRECT($F$1&amp;$F425&amp;":"&amp;$F425),INDIRECT($F$1&amp;dbP!$D$2&amp;":"&amp;dbP!$D$2),"&gt;="&amp;W$6,INDIRECT($F$1&amp;dbP!$D$2&amp;":"&amp;dbP!$D$2),"&lt;="&amp;W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X425" s="1">
        <f ca="1">SUMIFS(INDIRECT($F$1&amp;$F425&amp;":"&amp;$F425),INDIRECT($F$1&amp;dbP!$D$2&amp;":"&amp;dbP!$D$2),"&gt;="&amp;X$6,INDIRECT($F$1&amp;dbP!$D$2&amp;":"&amp;dbP!$D$2),"&lt;="&amp;X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Y425" s="1">
        <f ca="1">SUMIFS(INDIRECT($F$1&amp;$F425&amp;":"&amp;$F425),INDIRECT($F$1&amp;dbP!$D$2&amp;":"&amp;dbP!$D$2),"&gt;="&amp;Y$6,INDIRECT($F$1&amp;dbP!$D$2&amp;":"&amp;dbP!$D$2),"&lt;="&amp;Y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Z425" s="1">
        <f ca="1">SUMIFS(INDIRECT($F$1&amp;$F425&amp;":"&amp;$F425),INDIRECT($F$1&amp;dbP!$D$2&amp;":"&amp;dbP!$D$2),"&gt;="&amp;Z$6,INDIRECT($F$1&amp;dbP!$D$2&amp;":"&amp;dbP!$D$2),"&lt;="&amp;Z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228980</v>
      </c>
      <c r="AA425" s="1">
        <f ca="1">SUMIFS(INDIRECT($F$1&amp;$F425&amp;":"&amp;$F425),INDIRECT($F$1&amp;dbP!$D$2&amp;":"&amp;dbP!$D$2),"&gt;="&amp;AA$6,INDIRECT($F$1&amp;dbP!$D$2&amp;":"&amp;dbP!$D$2),"&lt;="&amp;AA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515205</v>
      </c>
      <c r="AB425" s="1">
        <f ca="1">SUMIFS(INDIRECT($F$1&amp;$F425&amp;":"&amp;$F425),INDIRECT($F$1&amp;dbP!$D$2&amp;":"&amp;dbP!$D$2),"&gt;="&amp;AB$6,INDIRECT($F$1&amp;dbP!$D$2&amp;":"&amp;dbP!$D$2),"&lt;="&amp;AB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C425" s="1">
        <f ca="1">SUMIFS(INDIRECT($F$1&amp;$F425&amp;":"&amp;$F425),INDIRECT($F$1&amp;dbP!$D$2&amp;":"&amp;dbP!$D$2),"&gt;="&amp;AC$6,INDIRECT($F$1&amp;dbP!$D$2&amp;":"&amp;dbP!$D$2),"&lt;="&amp;AC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D425" s="1">
        <f ca="1">SUMIFS(INDIRECT($F$1&amp;$F425&amp;":"&amp;$F425),INDIRECT($F$1&amp;dbP!$D$2&amp;":"&amp;dbP!$D$2),"&gt;="&amp;AD$6,INDIRECT($F$1&amp;dbP!$D$2&amp;":"&amp;dbP!$D$2),"&lt;="&amp;AD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E425" s="1">
        <f ca="1">SUMIFS(INDIRECT($F$1&amp;$F425&amp;":"&amp;$F425),INDIRECT($F$1&amp;dbP!$D$2&amp;":"&amp;dbP!$D$2),"&gt;="&amp;AE$6,INDIRECT($F$1&amp;dbP!$D$2&amp;":"&amp;dbP!$D$2),"&lt;="&amp;AE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F425" s="1">
        <f ca="1">SUMIFS(INDIRECT($F$1&amp;$F425&amp;":"&amp;$F425),INDIRECT($F$1&amp;dbP!$D$2&amp;":"&amp;dbP!$D$2),"&gt;="&amp;AF$6,INDIRECT($F$1&amp;dbP!$D$2&amp;":"&amp;dbP!$D$2),"&lt;="&amp;AF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G425" s="1">
        <f ca="1">SUMIFS(INDIRECT($F$1&amp;$F425&amp;":"&amp;$F425),INDIRECT($F$1&amp;dbP!$D$2&amp;":"&amp;dbP!$D$2),"&gt;="&amp;AG$6,INDIRECT($F$1&amp;dbP!$D$2&amp;":"&amp;dbP!$D$2),"&lt;="&amp;AG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H425" s="1">
        <f ca="1">SUMIFS(INDIRECT($F$1&amp;$F425&amp;":"&amp;$F425),INDIRECT($F$1&amp;dbP!$D$2&amp;":"&amp;dbP!$D$2),"&gt;="&amp;AH$6,INDIRECT($F$1&amp;dbP!$D$2&amp;":"&amp;dbP!$D$2),"&lt;="&amp;AH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I425" s="1">
        <f ca="1">SUMIFS(INDIRECT($F$1&amp;$F425&amp;":"&amp;$F425),INDIRECT($F$1&amp;dbP!$D$2&amp;":"&amp;dbP!$D$2),"&gt;="&amp;AI$6,INDIRECT($F$1&amp;dbP!$D$2&amp;":"&amp;dbP!$D$2),"&lt;="&amp;AI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J425" s="1">
        <f ca="1">SUMIFS(INDIRECT($F$1&amp;$F425&amp;":"&amp;$F425),INDIRECT($F$1&amp;dbP!$D$2&amp;":"&amp;dbP!$D$2),"&gt;="&amp;AJ$6,INDIRECT($F$1&amp;dbP!$D$2&amp;":"&amp;dbP!$D$2),"&lt;="&amp;AJ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K425" s="1">
        <f ca="1">SUMIFS(INDIRECT($F$1&amp;$F425&amp;":"&amp;$F425),INDIRECT($F$1&amp;dbP!$D$2&amp;":"&amp;dbP!$D$2),"&gt;="&amp;AK$6,INDIRECT($F$1&amp;dbP!$D$2&amp;":"&amp;dbP!$D$2),"&lt;="&amp;AK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L425" s="1">
        <f ca="1">SUMIFS(INDIRECT($F$1&amp;$F425&amp;":"&amp;$F425),INDIRECT($F$1&amp;dbP!$D$2&amp;":"&amp;dbP!$D$2),"&gt;="&amp;AL$6,INDIRECT($F$1&amp;dbP!$D$2&amp;":"&amp;dbP!$D$2),"&lt;="&amp;AL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M425" s="1">
        <f ca="1">SUMIFS(INDIRECT($F$1&amp;$F425&amp;":"&amp;$F425),INDIRECT($F$1&amp;dbP!$D$2&amp;":"&amp;dbP!$D$2),"&gt;="&amp;AM$6,INDIRECT($F$1&amp;dbP!$D$2&amp;":"&amp;dbP!$D$2),"&lt;="&amp;AM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N425" s="1">
        <f ca="1">SUMIFS(INDIRECT($F$1&amp;$F425&amp;":"&amp;$F425),INDIRECT($F$1&amp;dbP!$D$2&amp;":"&amp;dbP!$D$2),"&gt;="&amp;AN$6,INDIRECT($F$1&amp;dbP!$D$2&amp;":"&amp;dbP!$D$2),"&lt;="&amp;AN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O425" s="1">
        <f ca="1">SUMIFS(INDIRECT($F$1&amp;$F425&amp;":"&amp;$F425),INDIRECT($F$1&amp;dbP!$D$2&amp;":"&amp;dbP!$D$2),"&gt;="&amp;AO$6,INDIRECT($F$1&amp;dbP!$D$2&amp;":"&amp;dbP!$D$2),"&lt;="&amp;AO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P425" s="1">
        <f ca="1">SUMIFS(INDIRECT($F$1&amp;$F425&amp;":"&amp;$F425),INDIRECT($F$1&amp;dbP!$D$2&amp;":"&amp;dbP!$D$2),"&gt;="&amp;AP$6,INDIRECT($F$1&amp;dbP!$D$2&amp;":"&amp;dbP!$D$2),"&lt;="&amp;AP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Q425" s="1">
        <f ca="1">SUMIFS(INDIRECT($F$1&amp;$F425&amp;":"&amp;$F425),INDIRECT($F$1&amp;dbP!$D$2&amp;":"&amp;dbP!$D$2),"&gt;="&amp;AQ$6,INDIRECT($F$1&amp;dbP!$D$2&amp;":"&amp;dbP!$D$2),"&lt;="&amp;AQ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R425" s="1">
        <f ca="1">SUMIFS(INDIRECT($F$1&amp;$F425&amp;":"&amp;$F425),INDIRECT($F$1&amp;dbP!$D$2&amp;":"&amp;dbP!$D$2),"&gt;="&amp;AR$6,INDIRECT($F$1&amp;dbP!$D$2&amp;":"&amp;dbP!$D$2),"&lt;="&amp;AR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S425" s="1">
        <f ca="1">SUMIFS(INDIRECT($F$1&amp;$F425&amp;":"&amp;$F425),INDIRECT($F$1&amp;dbP!$D$2&amp;":"&amp;dbP!$D$2),"&gt;="&amp;AS$6,INDIRECT($F$1&amp;dbP!$D$2&amp;":"&amp;dbP!$D$2),"&lt;="&amp;AS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T425" s="1">
        <f ca="1">SUMIFS(INDIRECT($F$1&amp;$F425&amp;":"&amp;$F425),INDIRECT($F$1&amp;dbP!$D$2&amp;":"&amp;dbP!$D$2),"&gt;="&amp;AT$6,INDIRECT($F$1&amp;dbP!$D$2&amp;":"&amp;dbP!$D$2),"&lt;="&amp;AT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U425" s="1">
        <f ca="1">SUMIFS(INDIRECT($F$1&amp;$F425&amp;":"&amp;$F425),INDIRECT($F$1&amp;dbP!$D$2&amp;":"&amp;dbP!$D$2),"&gt;="&amp;AU$6,INDIRECT($F$1&amp;dbP!$D$2&amp;":"&amp;dbP!$D$2),"&lt;="&amp;AU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V425" s="1">
        <f ca="1">SUMIFS(INDIRECT($F$1&amp;$F425&amp;":"&amp;$F425),INDIRECT($F$1&amp;dbP!$D$2&amp;":"&amp;dbP!$D$2),"&gt;="&amp;AV$6,INDIRECT($F$1&amp;dbP!$D$2&amp;":"&amp;dbP!$D$2),"&lt;="&amp;AV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W425" s="1">
        <f ca="1">SUMIFS(INDIRECT($F$1&amp;$F425&amp;":"&amp;$F425),INDIRECT($F$1&amp;dbP!$D$2&amp;":"&amp;dbP!$D$2),"&gt;="&amp;AW$6,INDIRECT($F$1&amp;dbP!$D$2&amp;":"&amp;dbP!$D$2),"&lt;="&amp;AW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X425" s="1">
        <f ca="1">SUMIFS(INDIRECT($F$1&amp;$F425&amp;":"&amp;$F425),INDIRECT($F$1&amp;dbP!$D$2&amp;":"&amp;dbP!$D$2),"&gt;="&amp;AX$6,INDIRECT($F$1&amp;dbP!$D$2&amp;":"&amp;dbP!$D$2),"&lt;="&amp;AX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Y425" s="1">
        <f ca="1">SUMIFS(INDIRECT($F$1&amp;$F425&amp;":"&amp;$F425),INDIRECT($F$1&amp;dbP!$D$2&amp;":"&amp;dbP!$D$2),"&gt;="&amp;AY$6,INDIRECT($F$1&amp;dbP!$D$2&amp;":"&amp;dbP!$D$2),"&lt;="&amp;AY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AZ425" s="1">
        <f ca="1">SUMIFS(INDIRECT($F$1&amp;$F425&amp;":"&amp;$F425),INDIRECT($F$1&amp;dbP!$D$2&amp;":"&amp;dbP!$D$2),"&gt;="&amp;AZ$6,INDIRECT($F$1&amp;dbP!$D$2&amp;":"&amp;dbP!$D$2),"&lt;="&amp;AZ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BA425" s="1">
        <f ca="1">SUMIFS(INDIRECT($F$1&amp;$F425&amp;":"&amp;$F425),INDIRECT($F$1&amp;dbP!$D$2&amp;":"&amp;dbP!$D$2),"&gt;="&amp;BA$6,INDIRECT($F$1&amp;dbP!$D$2&amp;":"&amp;dbP!$D$2),"&lt;="&amp;BA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BB425" s="1">
        <f ca="1">SUMIFS(INDIRECT($F$1&amp;$F425&amp;":"&amp;$F425),INDIRECT($F$1&amp;dbP!$D$2&amp;":"&amp;dbP!$D$2),"&gt;="&amp;BB$6,INDIRECT($F$1&amp;dbP!$D$2&amp;":"&amp;dbP!$D$2),"&lt;="&amp;BB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BC425" s="1">
        <f ca="1">SUMIFS(INDIRECT($F$1&amp;$F425&amp;":"&amp;$F425),INDIRECT($F$1&amp;dbP!$D$2&amp;":"&amp;dbP!$D$2),"&gt;="&amp;BC$6,INDIRECT($F$1&amp;dbP!$D$2&amp;":"&amp;dbP!$D$2),"&lt;="&amp;BC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BD425" s="1">
        <f ca="1">SUMIFS(INDIRECT($F$1&amp;$F425&amp;":"&amp;$F425),INDIRECT($F$1&amp;dbP!$D$2&amp;":"&amp;dbP!$D$2),"&gt;="&amp;BD$6,INDIRECT($F$1&amp;dbP!$D$2&amp;":"&amp;dbP!$D$2),"&lt;="&amp;BD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  <c r="BE425" s="1">
        <f ca="1">SUMIFS(INDIRECT($F$1&amp;$F425&amp;":"&amp;$F425),INDIRECT($F$1&amp;dbP!$D$2&amp;":"&amp;dbP!$D$2),"&gt;="&amp;BE$6,INDIRECT($F$1&amp;dbP!$D$2&amp;":"&amp;dbP!$D$2),"&lt;="&amp;BE$7,INDIRECT($F$1&amp;dbP!$O$2&amp;":"&amp;dbP!$O$2),$H425,INDIRECT($F$1&amp;dbP!$P$2&amp;":"&amp;dbP!$P$2),IF($I425=$J425,"*",$I425),INDIRECT($F$1&amp;dbP!$Q$2&amp;":"&amp;dbP!$Q$2),IF(OR($I425=$J425,"  "&amp;$I425=$J425),"*",RIGHT($J425,LEN($J425)-4)),INDIRECT($F$1&amp;dbP!$AC$2&amp;":"&amp;dbP!$AC$2),RepP!$J$3)</f>
        <v>0</v>
      </c>
    </row>
    <row r="426" spans="2:57" x14ac:dyDescent="0.3">
      <c r="B426" s="1">
        <f>MAX(B$410:B425)+1</f>
        <v>24</v>
      </c>
      <c r="D426" s="1" t="str">
        <f ca="1">INDIRECT($B$1&amp;Items!AB$2&amp;$B426)</f>
        <v>PL(-)</v>
      </c>
      <c r="F426" s="1" t="str">
        <f ca="1">INDIRECT($B$1&amp;Items!X$2&amp;$B426)</f>
        <v>AA</v>
      </c>
      <c r="H426" s="13" t="str">
        <f ca="1">INDIRECT($B$1&amp;Items!U$2&amp;$B426)</f>
        <v>Себестоимость продаж</v>
      </c>
      <c r="I426" s="13" t="str">
        <f ca="1">IF(INDIRECT($B$1&amp;Items!V$2&amp;$B426)="",H426,INDIRECT($B$1&amp;Items!V$2&amp;$B426))</f>
        <v>Затраты этапа-1 бизнес-процесса</v>
      </c>
      <c r="J426" s="1" t="str">
        <f ca="1">IF(INDIRECT($B$1&amp;Items!W$2&amp;$B426)="",IF(H426&lt;&gt;I426,"  "&amp;I426,I426),"    "&amp;INDIRECT($B$1&amp;Items!W$2&amp;$B426))</f>
        <v xml:space="preserve">    Сырье и материалы-6</v>
      </c>
      <c r="S426" s="1">
        <f ca="1">SUM($U426:INDIRECT(ADDRESS(ROW(),SUMIFS($1:$1,$5:$5,MAX($5:$5)))))</f>
        <v>692092.05</v>
      </c>
      <c r="V426" s="1">
        <f ca="1">SUMIFS(INDIRECT($F$1&amp;$F426&amp;":"&amp;$F426),INDIRECT($F$1&amp;dbP!$D$2&amp;":"&amp;dbP!$D$2),"&gt;="&amp;V$6,INDIRECT($F$1&amp;dbP!$D$2&amp;":"&amp;dbP!$D$2),"&lt;="&amp;V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W426" s="1">
        <f ca="1">SUMIFS(INDIRECT($F$1&amp;$F426&amp;":"&amp;$F426),INDIRECT($F$1&amp;dbP!$D$2&amp;":"&amp;dbP!$D$2),"&gt;="&amp;W$6,INDIRECT($F$1&amp;dbP!$D$2&amp;":"&amp;dbP!$D$2),"&lt;="&amp;W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X426" s="1">
        <f ca="1">SUMIFS(INDIRECT($F$1&amp;$F426&amp;":"&amp;$F426),INDIRECT($F$1&amp;dbP!$D$2&amp;":"&amp;dbP!$D$2),"&gt;="&amp;X$6,INDIRECT($F$1&amp;dbP!$D$2&amp;":"&amp;dbP!$D$2),"&lt;="&amp;X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Y426" s="1">
        <f ca="1">SUMIFS(INDIRECT($F$1&amp;$F426&amp;":"&amp;$F426),INDIRECT($F$1&amp;dbP!$D$2&amp;":"&amp;dbP!$D$2),"&gt;="&amp;Y$6,INDIRECT($F$1&amp;dbP!$D$2&amp;":"&amp;dbP!$D$2),"&lt;="&amp;Y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Z426" s="1">
        <f ca="1">SUMIFS(INDIRECT($F$1&amp;$F426&amp;":"&amp;$F426),INDIRECT($F$1&amp;dbP!$D$2&amp;":"&amp;dbP!$D$2),"&gt;="&amp;Z$6,INDIRECT($F$1&amp;dbP!$D$2&amp;":"&amp;dbP!$D$2),"&lt;="&amp;Z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212951.40000000002</v>
      </c>
      <c r="AA426" s="1">
        <f ca="1">SUMIFS(INDIRECT($F$1&amp;$F426&amp;":"&amp;$F426),INDIRECT($F$1&amp;dbP!$D$2&amp;":"&amp;dbP!$D$2),"&gt;="&amp;AA$6,INDIRECT($F$1&amp;dbP!$D$2&amp;":"&amp;dbP!$D$2),"&lt;="&amp;AA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479140.65</v>
      </c>
      <c r="AB426" s="1">
        <f ca="1">SUMIFS(INDIRECT($F$1&amp;$F426&amp;":"&amp;$F426),INDIRECT($F$1&amp;dbP!$D$2&amp;":"&amp;dbP!$D$2),"&gt;="&amp;AB$6,INDIRECT($F$1&amp;dbP!$D$2&amp;":"&amp;dbP!$D$2),"&lt;="&amp;AB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C426" s="1">
        <f ca="1">SUMIFS(INDIRECT($F$1&amp;$F426&amp;":"&amp;$F426),INDIRECT($F$1&amp;dbP!$D$2&amp;":"&amp;dbP!$D$2),"&gt;="&amp;AC$6,INDIRECT($F$1&amp;dbP!$D$2&amp;":"&amp;dbP!$D$2),"&lt;="&amp;AC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D426" s="1">
        <f ca="1">SUMIFS(INDIRECT($F$1&amp;$F426&amp;":"&amp;$F426),INDIRECT($F$1&amp;dbP!$D$2&amp;":"&amp;dbP!$D$2),"&gt;="&amp;AD$6,INDIRECT($F$1&amp;dbP!$D$2&amp;":"&amp;dbP!$D$2),"&lt;="&amp;AD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E426" s="1">
        <f ca="1">SUMIFS(INDIRECT($F$1&amp;$F426&amp;":"&amp;$F426),INDIRECT($F$1&amp;dbP!$D$2&amp;":"&amp;dbP!$D$2),"&gt;="&amp;AE$6,INDIRECT($F$1&amp;dbP!$D$2&amp;":"&amp;dbP!$D$2),"&lt;="&amp;AE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F426" s="1">
        <f ca="1">SUMIFS(INDIRECT($F$1&amp;$F426&amp;":"&amp;$F426),INDIRECT($F$1&amp;dbP!$D$2&amp;":"&amp;dbP!$D$2),"&gt;="&amp;AF$6,INDIRECT($F$1&amp;dbP!$D$2&amp;":"&amp;dbP!$D$2),"&lt;="&amp;AF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G426" s="1">
        <f ca="1">SUMIFS(INDIRECT($F$1&amp;$F426&amp;":"&amp;$F426),INDIRECT($F$1&amp;dbP!$D$2&amp;":"&amp;dbP!$D$2),"&gt;="&amp;AG$6,INDIRECT($F$1&amp;dbP!$D$2&amp;":"&amp;dbP!$D$2),"&lt;="&amp;AG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H426" s="1">
        <f ca="1">SUMIFS(INDIRECT($F$1&amp;$F426&amp;":"&amp;$F426),INDIRECT($F$1&amp;dbP!$D$2&amp;":"&amp;dbP!$D$2),"&gt;="&amp;AH$6,INDIRECT($F$1&amp;dbP!$D$2&amp;":"&amp;dbP!$D$2),"&lt;="&amp;AH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I426" s="1">
        <f ca="1">SUMIFS(INDIRECT($F$1&amp;$F426&amp;":"&amp;$F426),INDIRECT($F$1&amp;dbP!$D$2&amp;":"&amp;dbP!$D$2),"&gt;="&amp;AI$6,INDIRECT($F$1&amp;dbP!$D$2&amp;":"&amp;dbP!$D$2),"&lt;="&amp;AI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J426" s="1">
        <f ca="1">SUMIFS(INDIRECT($F$1&amp;$F426&amp;":"&amp;$F426),INDIRECT($F$1&amp;dbP!$D$2&amp;":"&amp;dbP!$D$2),"&gt;="&amp;AJ$6,INDIRECT($F$1&amp;dbP!$D$2&amp;":"&amp;dbP!$D$2),"&lt;="&amp;AJ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K426" s="1">
        <f ca="1">SUMIFS(INDIRECT($F$1&amp;$F426&amp;":"&amp;$F426),INDIRECT($F$1&amp;dbP!$D$2&amp;":"&amp;dbP!$D$2),"&gt;="&amp;AK$6,INDIRECT($F$1&amp;dbP!$D$2&amp;":"&amp;dbP!$D$2),"&lt;="&amp;AK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L426" s="1">
        <f ca="1">SUMIFS(INDIRECT($F$1&amp;$F426&amp;":"&amp;$F426),INDIRECT($F$1&amp;dbP!$D$2&amp;":"&amp;dbP!$D$2),"&gt;="&amp;AL$6,INDIRECT($F$1&amp;dbP!$D$2&amp;":"&amp;dbP!$D$2),"&lt;="&amp;AL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M426" s="1">
        <f ca="1">SUMIFS(INDIRECT($F$1&amp;$F426&amp;":"&amp;$F426),INDIRECT($F$1&amp;dbP!$D$2&amp;":"&amp;dbP!$D$2),"&gt;="&amp;AM$6,INDIRECT($F$1&amp;dbP!$D$2&amp;":"&amp;dbP!$D$2),"&lt;="&amp;AM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N426" s="1">
        <f ca="1">SUMIFS(INDIRECT($F$1&amp;$F426&amp;":"&amp;$F426),INDIRECT($F$1&amp;dbP!$D$2&amp;":"&amp;dbP!$D$2),"&gt;="&amp;AN$6,INDIRECT($F$1&amp;dbP!$D$2&amp;":"&amp;dbP!$D$2),"&lt;="&amp;AN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O426" s="1">
        <f ca="1">SUMIFS(INDIRECT($F$1&amp;$F426&amp;":"&amp;$F426),INDIRECT($F$1&amp;dbP!$D$2&amp;":"&amp;dbP!$D$2),"&gt;="&amp;AO$6,INDIRECT($F$1&amp;dbP!$D$2&amp;":"&amp;dbP!$D$2),"&lt;="&amp;AO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P426" s="1">
        <f ca="1">SUMIFS(INDIRECT($F$1&amp;$F426&amp;":"&amp;$F426),INDIRECT($F$1&amp;dbP!$D$2&amp;":"&amp;dbP!$D$2),"&gt;="&amp;AP$6,INDIRECT($F$1&amp;dbP!$D$2&amp;":"&amp;dbP!$D$2),"&lt;="&amp;AP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Q426" s="1">
        <f ca="1">SUMIFS(INDIRECT($F$1&amp;$F426&amp;":"&amp;$F426),INDIRECT($F$1&amp;dbP!$D$2&amp;":"&amp;dbP!$D$2),"&gt;="&amp;AQ$6,INDIRECT($F$1&amp;dbP!$D$2&amp;":"&amp;dbP!$D$2),"&lt;="&amp;AQ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R426" s="1">
        <f ca="1">SUMIFS(INDIRECT($F$1&amp;$F426&amp;":"&amp;$F426),INDIRECT($F$1&amp;dbP!$D$2&amp;":"&amp;dbP!$D$2),"&gt;="&amp;AR$6,INDIRECT($F$1&amp;dbP!$D$2&amp;":"&amp;dbP!$D$2),"&lt;="&amp;AR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S426" s="1">
        <f ca="1">SUMIFS(INDIRECT($F$1&amp;$F426&amp;":"&amp;$F426),INDIRECT($F$1&amp;dbP!$D$2&amp;":"&amp;dbP!$D$2),"&gt;="&amp;AS$6,INDIRECT($F$1&amp;dbP!$D$2&amp;":"&amp;dbP!$D$2),"&lt;="&amp;AS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T426" s="1">
        <f ca="1">SUMIFS(INDIRECT($F$1&amp;$F426&amp;":"&amp;$F426),INDIRECT($F$1&amp;dbP!$D$2&amp;":"&amp;dbP!$D$2),"&gt;="&amp;AT$6,INDIRECT($F$1&amp;dbP!$D$2&amp;":"&amp;dbP!$D$2),"&lt;="&amp;AT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U426" s="1">
        <f ca="1">SUMIFS(INDIRECT($F$1&amp;$F426&amp;":"&amp;$F426),INDIRECT($F$1&amp;dbP!$D$2&amp;":"&amp;dbP!$D$2),"&gt;="&amp;AU$6,INDIRECT($F$1&amp;dbP!$D$2&amp;":"&amp;dbP!$D$2),"&lt;="&amp;AU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V426" s="1">
        <f ca="1">SUMIFS(INDIRECT($F$1&amp;$F426&amp;":"&amp;$F426),INDIRECT($F$1&amp;dbP!$D$2&amp;":"&amp;dbP!$D$2),"&gt;="&amp;AV$6,INDIRECT($F$1&amp;dbP!$D$2&amp;":"&amp;dbP!$D$2),"&lt;="&amp;AV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W426" s="1">
        <f ca="1">SUMIFS(INDIRECT($F$1&amp;$F426&amp;":"&amp;$F426),INDIRECT($F$1&amp;dbP!$D$2&amp;":"&amp;dbP!$D$2),"&gt;="&amp;AW$6,INDIRECT($F$1&amp;dbP!$D$2&amp;":"&amp;dbP!$D$2),"&lt;="&amp;AW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X426" s="1">
        <f ca="1">SUMIFS(INDIRECT($F$1&amp;$F426&amp;":"&amp;$F426),INDIRECT($F$1&amp;dbP!$D$2&amp;":"&amp;dbP!$D$2),"&gt;="&amp;AX$6,INDIRECT($F$1&amp;dbP!$D$2&amp;":"&amp;dbP!$D$2),"&lt;="&amp;AX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Y426" s="1">
        <f ca="1">SUMIFS(INDIRECT($F$1&amp;$F426&amp;":"&amp;$F426),INDIRECT($F$1&amp;dbP!$D$2&amp;":"&amp;dbP!$D$2),"&gt;="&amp;AY$6,INDIRECT($F$1&amp;dbP!$D$2&amp;":"&amp;dbP!$D$2),"&lt;="&amp;AY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AZ426" s="1">
        <f ca="1">SUMIFS(INDIRECT($F$1&amp;$F426&amp;":"&amp;$F426),INDIRECT($F$1&amp;dbP!$D$2&amp;":"&amp;dbP!$D$2),"&gt;="&amp;AZ$6,INDIRECT($F$1&amp;dbP!$D$2&amp;":"&amp;dbP!$D$2),"&lt;="&amp;AZ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BA426" s="1">
        <f ca="1">SUMIFS(INDIRECT($F$1&amp;$F426&amp;":"&amp;$F426),INDIRECT($F$1&amp;dbP!$D$2&amp;":"&amp;dbP!$D$2),"&gt;="&amp;BA$6,INDIRECT($F$1&amp;dbP!$D$2&amp;":"&amp;dbP!$D$2),"&lt;="&amp;BA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BB426" s="1">
        <f ca="1">SUMIFS(INDIRECT($F$1&amp;$F426&amp;":"&amp;$F426),INDIRECT($F$1&amp;dbP!$D$2&amp;":"&amp;dbP!$D$2),"&gt;="&amp;BB$6,INDIRECT($F$1&amp;dbP!$D$2&amp;":"&amp;dbP!$D$2),"&lt;="&amp;BB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BC426" s="1">
        <f ca="1">SUMIFS(INDIRECT($F$1&amp;$F426&amp;":"&amp;$F426),INDIRECT($F$1&amp;dbP!$D$2&amp;":"&amp;dbP!$D$2),"&gt;="&amp;BC$6,INDIRECT($F$1&amp;dbP!$D$2&amp;":"&amp;dbP!$D$2),"&lt;="&amp;BC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BD426" s="1">
        <f ca="1">SUMIFS(INDIRECT($F$1&amp;$F426&amp;":"&amp;$F426),INDIRECT($F$1&amp;dbP!$D$2&amp;":"&amp;dbP!$D$2),"&gt;="&amp;BD$6,INDIRECT($F$1&amp;dbP!$D$2&amp;":"&amp;dbP!$D$2),"&lt;="&amp;BD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  <c r="BE426" s="1">
        <f ca="1">SUMIFS(INDIRECT($F$1&amp;$F426&amp;":"&amp;$F426),INDIRECT($F$1&amp;dbP!$D$2&amp;":"&amp;dbP!$D$2),"&gt;="&amp;BE$6,INDIRECT($F$1&amp;dbP!$D$2&amp;":"&amp;dbP!$D$2),"&lt;="&amp;BE$7,INDIRECT($F$1&amp;dbP!$O$2&amp;":"&amp;dbP!$O$2),$H426,INDIRECT($F$1&amp;dbP!$P$2&amp;":"&amp;dbP!$P$2),IF($I426=$J426,"*",$I426),INDIRECT($F$1&amp;dbP!$Q$2&amp;":"&amp;dbP!$Q$2),IF(OR($I426=$J426,"  "&amp;$I426=$J426),"*",RIGHT($J426,LEN($J426)-4)),INDIRECT($F$1&amp;dbP!$AC$2&amp;":"&amp;dbP!$AC$2),RepP!$J$3)</f>
        <v>0</v>
      </c>
    </row>
    <row r="427" spans="2:57" x14ac:dyDescent="0.3">
      <c r="B427" s="1">
        <f>MAX(B$410:B426)+1</f>
        <v>25</v>
      </c>
      <c r="D427" s="1" t="str">
        <f ca="1">INDIRECT($B$1&amp;Items!AB$2&amp;$B427)</f>
        <v>PL(-)</v>
      </c>
      <c r="F427" s="1" t="str">
        <f ca="1">INDIRECT($B$1&amp;Items!X$2&amp;$B427)</f>
        <v>AA</v>
      </c>
      <c r="H427" s="13" t="str">
        <f ca="1">INDIRECT($B$1&amp;Items!U$2&amp;$B427)</f>
        <v>Себестоимость продаж</v>
      </c>
      <c r="I427" s="13" t="str">
        <f ca="1">IF(INDIRECT($B$1&amp;Items!V$2&amp;$B427)="",H427,INDIRECT($B$1&amp;Items!V$2&amp;$B427))</f>
        <v>Затраты этапа-1 бизнес-процесса</v>
      </c>
      <c r="J427" s="1" t="str">
        <f ca="1">IF(INDIRECT($B$1&amp;Items!W$2&amp;$B427)="",IF(H427&lt;&gt;I427,"  "&amp;I427,I427),"    "&amp;INDIRECT($B$1&amp;Items!W$2&amp;$B427))</f>
        <v xml:space="preserve">    Сырье и материалы-7</v>
      </c>
      <c r="S427" s="1">
        <f ca="1">SUM($U427:INDIRECT(ADDRESS(ROW(),SUMIFS($1:$1,$5:$5,MAX($5:$5)))))</f>
        <v>796277.95</v>
      </c>
      <c r="V427" s="1">
        <f ca="1">SUMIFS(INDIRECT($F$1&amp;$F427&amp;":"&amp;$F427),INDIRECT($F$1&amp;dbP!$D$2&amp;":"&amp;dbP!$D$2),"&gt;="&amp;V$6,INDIRECT($F$1&amp;dbP!$D$2&amp;":"&amp;dbP!$D$2),"&lt;="&amp;V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W427" s="1">
        <f ca="1">SUMIFS(INDIRECT($F$1&amp;$F427&amp;":"&amp;$F427),INDIRECT($F$1&amp;dbP!$D$2&amp;":"&amp;dbP!$D$2),"&gt;="&amp;W$6,INDIRECT($F$1&amp;dbP!$D$2&amp;":"&amp;dbP!$D$2),"&lt;="&amp;W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X427" s="1">
        <f ca="1">SUMIFS(INDIRECT($F$1&amp;$F427&amp;":"&amp;$F427),INDIRECT($F$1&amp;dbP!$D$2&amp;":"&amp;dbP!$D$2),"&gt;="&amp;X$6,INDIRECT($F$1&amp;dbP!$D$2&amp;":"&amp;dbP!$D$2),"&lt;="&amp;X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Y427" s="1">
        <f ca="1">SUMIFS(INDIRECT($F$1&amp;$F427&amp;":"&amp;$F427),INDIRECT($F$1&amp;dbP!$D$2&amp;":"&amp;dbP!$D$2),"&gt;="&amp;Y$6,INDIRECT($F$1&amp;dbP!$D$2&amp;":"&amp;dbP!$D$2),"&lt;="&amp;Y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Z427" s="1">
        <f ca="1">SUMIFS(INDIRECT($F$1&amp;$F427&amp;":"&amp;$F427),INDIRECT($F$1&amp;dbP!$D$2&amp;":"&amp;dbP!$D$2),"&gt;="&amp;Z$6,INDIRECT($F$1&amp;dbP!$D$2&amp;":"&amp;dbP!$D$2),"&lt;="&amp;Z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245008.6</v>
      </c>
      <c r="AA427" s="1">
        <f ca="1">SUMIFS(INDIRECT($F$1&amp;$F427&amp;":"&amp;$F427),INDIRECT($F$1&amp;dbP!$D$2&amp;":"&amp;dbP!$D$2),"&gt;="&amp;AA$6,INDIRECT($F$1&amp;dbP!$D$2&amp;":"&amp;dbP!$D$2),"&lt;="&amp;AA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551269.35</v>
      </c>
      <c r="AB427" s="1">
        <f ca="1">SUMIFS(INDIRECT($F$1&amp;$F427&amp;":"&amp;$F427),INDIRECT($F$1&amp;dbP!$D$2&amp;":"&amp;dbP!$D$2),"&gt;="&amp;AB$6,INDIRECT($F$1&amp;dbP!$D$2&amp;":"&amp;dbP!$D$2),"&lt;="&amp;AB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C427" s="1">
        <f ca="1">SUMIFS(INDIRECT($F$1&amp;$F427&amp;":"&amp;$F427),INDIRECT($F$1&amp;dbP!$D$2&amp;":"&amp;dbP!$D$2),"&gt;="&amp;AC$6,INDIRECT($F$1&amp;dbP!$D$2&amp;":"&amp;dbP!$D$2),"&lt;="&amp;AC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D427" s="1">
        <f ca="1">SUMIFS(INDIRECT($F$1&amp;$F427&amp;":"&amp;$F427),INDIRECT($F$1&amp;dbP!$D$2&amp;":"&amp;dbP!$D$2),"&gt;="&amp;AD$6,INDIRECT($F$1&amp;dbP!$D$2&amp;":"&amp;dbP!$D$2),"&lt;="&amp;AD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E427" s="1">
        <f ca="1">SUMIFS(INDIRECT($F$1&amp;$F427&amp;":"&amp;$F427),INDIRECT($F$1&amp;dbP!$D$2&amp;":"&amp;dbP!$D$2),"&gt;="&amp;AE$6,INDIRECT($F$1&amp;dbP!$D$2&amp;":"&amp;dbP!$D$2),"&lt;="&amp;AE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F427" s="1">
        <f ca="1">SUMIFS(INDIRECT($F$1&amp;$F427&amp;":"&amp;$F427),INDIRECT($F$1&amp;dbP!$D$2&amp;":"&amp;dbP!$D$2),"&gt;="&amp;AF$6,INDIRECT($F$1&amp;dbP!$D$2&amp;":"&amp;dbP!$D$2),"&lt;="&amp;AF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G427" s="1">
        <f ca="1">SUMIFS(INDIRECT($F$1&amp;$F427&amp;":"&amp;$F427),INDIRECT($F$1&amp;dbP!$D$2&amp;":"&amp;dbP!$D$2),"&gt;="&amp;AG$6,INDIRECT($F$1&amp;dbP!$D$2&amp;":"&amp;dbP!$D$2),"&lt;="&amp;AG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H427" s="1">
        <f ca="1">SUMIFS(INDIRECT($F$1&amp;$F427&amp;":"&amp;$F427),INDIRECT($F$1&amp;dbP!$D$2&amp;":"&amp;dbP!$D$2),"&gt;="&amp;AH$6,INDIRECT($F$1&amp;dbP!$D$2&amp;":"&amp;dbP!$D$2),"&lt;="&amp;AH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I427" s="1">
        <f ca="1">SUMIFS(INDIRECT($F$1&amp;$F427&amp;":"&amp;$F427),INDIRECT($F$1&amp;dbP!$D$2&amp;":"&amp;dbP!$D$2),"&gt;="&amp;AI$6,INDIRECT($F$1&amp;dbP!$D$2&amp;":"&amp;dbP!$D$2),"&lt;="&amp;AI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J427" s="1">
        <f ca="1">SUMIFS(INDIRECT($F$1&amp;$F427&amp;":"&amp;$F427),INDIRECT($F$1&amp;dbP!$D$2&amp;":"&amp;dbP!$D$2),"&gt;="&amp;AJ$6,INDIRECT($F$1&amp;dbP!$D$2&amp;":"&amp;dbP!$D$2),"&lt;="&amp;AJ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K427" s="1">
        <f ca="1">SUMIFS(INDIRECT($F$1&amp;$F427&amp;":"&amp;$F427),INDIRECT($F$1&amp;dbP!$D$2&amp;":"&amp;dbP!$D$2),"&gt;="&amp;AK$6,INDIRECT($F$1&amp;dbP!$D$2&amp;":"&amp;dbP!$D$2),"&lt;="&amp;AK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L427" s="1">
        <f ca="1">SUMIFS(INDIRECT($F$1&amp;$F427&amp;":"&amp;$F427),INDIRECT($F$1&amp;dbP!$D$2&amp;":"&amp;dbP!$D$2),"&gt;="&amp;AL$6,INDIRECT($F$1&amp;dbP!$D$2&amp;":"&amp;dbP!$D$2),"&lt;="&amp;AL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M427" s="1">
        <f ca="1">SUMIFS(INDIRECT($F$1&amp;$F427&amp;":"&amp;$F427),INDIRECT($F$1&amp;dbP!$D$2&amp;":"&amp;dbP!$D$2),"&gt;="&amp;AM$6,INDIRECT($F$1&amp;dbP!$D$2&amp;":"&amp;dbP!$D$2),"&lt;="&amp;AM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N427" s="1">
        <f ca="1">SUMIFS(INDIRECT($F$1&amp;$F427&amp;":"&amp;$F427),INDIRECT($F$1&amp;dbP!$D$2&amp;":"&amp;dbP!$D$2),"&gt;="&amp;AN$6,INDIRECT($F$1&amp;dbP!$D$2&amp;":"&amp;dbP!$D$2),"&lt;="&amp;AN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O427" s="1">
        <f ca="1">SUMIFS(INDIRECT($F$1&amp;$F427&amp;":"&amp;$F427),INDIRECT($F$1&amp;dbP!$D$2&amp;":"&amp;dbP!$D$2),"&gt;="&amp;AO$6,INDIRECT($F$1&amp;dbP!$D$2&amp;":"&amp;dbP!$D$2),"&lt;="&amp;AO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P427" s="1">
        <f ca="1">SUMIFS(INDIRECT($F$1&amp;$F427&amp;":"&amp;$F427),INDIRECT($F$1&amp;dbP!$D$2&amp;":"&amp;dbP!$D$2),"&gt;="&amp;AP$6,INDIRECT($F$1&amp;dbP!$D$2&amp;":"&amp;dbP!$D$2),"&lt;="&amp;AP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Q427" s="1">
        <f ca="1">SUMIFS(INDIRECT($F$1&amp;$F427&amp;":"&amp;$F427),INDIRECT($F$1&amp;dbP!$D$2&amp;":"&amp;dbP!$D$2),"&gt;="&amp;AQ$6,INDIRECT($F$1&amp;dbP!$D$2&amp;":"&amp;dbP!$D$2),"&lt;="&amp;AQ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R427" s="1">
        <f ca="1">SUMIFS(INDIRECT($F$1&amp;$F427&amp;":"&amp;$F427),INDIRECT($F$1&amp;dbP!$D$2&amp;":"&amp;dbP!$D$2),"&gt;="&amp;AR$6,INDIRECT($F$1&amp;dbP!$D$2&amp;":"&amp;dbP!$D$2),"&lt;="&amp;AR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S427" s="1">
        <f ca="1">SUMIFS(INDIRECT($F$1&amp;$F427&amp;":"&amp;$F427),INDIRECT($F$1&amp;dbP!$D$2&amp;":"&amp;dbP!$D$2),"&gt;="&amp;AS$6,INDIRECT($F$1&amp;dbP!$D$2&amp;":"&amp;dbP!$D$2),"&lt;="&amp;AS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T427" s="1">
        <f ca="1">SUMIFS(INDIRECT($F$1&amp;$F427&amp;":"&amp;$F427),INDIRECT($F$1&amp;dbP!$D$2&amp;":"&amp;dbP!$D$2),"&gt;="&amp;AT$6,INDIRECT($F$1&amp;dbP!$D$2&amp;":"&amp;dbP!$D$2),"&lt;="&amp;AT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U427" s="1">
        <f ca="1">SUMIFS(INDIRECT($F$1&amp;$F427&amp;":"&amp;$F427),INDIRECT($F$1&amp;dbP!$D$2&amp;":"&amp;dbP!$D$2),"&gt;="&amp;AU$6,INDIRECT($F$1&amp;dbP!$D$2&amp;":"&amp;dbP!$D$2),"&lt;="&amp;AU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V427" s="1">
        <f ca="1">SUMIFS(INDIRECT($F$1&amp;$F427&amp;":"&amp;$F427),INDIRECT($F$1&amp;dbP!$D$2&amp;":"&amp;dbP!$D$2),"&gt;="&amp;AV$6,INDIRECT($F$1&amp;dbP!$D$2&amp;":"&amp;dbP!$D$2),"&lt;="&amp;AV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W427" s="1">
        <f ca="1">SUMIFS(INDIRECT($F$1&amp;$F427&amp;":"&amp;$F427),INDIRECT($F$1&amp;dbP!$D$2&amp;":"&amp;dbP!$D$2),"&gt;="&amp;AW$6,INDIRECT($F$1&amp;dbP!$D$2&amp;":"&amp;dbP!$D$2),"&lt;="&amp;AW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X427" s="1">
        <f ca="1">SUMIFS(INDIRECT($F$1&amp;$F427&amp;":"&amp;$F427),INDIRECT($F$1&amp;dbP!$D$2&amp;":"&amp;dbP!$D$2),"&gt;="&amp;AX$6,INDIRECT($F$1&amp;dbP!$D$2&amp;":"&amp;dbP!$D$2),"&lt;="&amp;AX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Y427" s="1">
        <f ca="1">SUMIFS(INDIRECT($F$1&amp;$F427&amp;":"&amp;$F427),INDIRECT($F$1&amp;dbP!$D$2&amp;":"&amp;dbP!$D$2),"&gt;="&amp;AY$6,INDIRECT($F$1&amp;dbP!$D$2&amp;":"&amp;dbP!$D$2),"&lt;="&amp;AY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AZ427" s="1">
        <f ca="1">SUMIFS(INDIRECT($F$1&amp;$F427&amp;":"&amp;$F427),INDIRECT($F$1&amp;dbP!$D$2&amp;":"&amp;dbP!$D$2),"&gt;="&amp;AZ$6,INDIRECT($F$1&amp;dbP!$D$2&amp;":"&amp;dbP!$D$2),"&lt;="&amp;AZ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BA427" s="1">
        <f ca="1">SUMIFS(INDIRECT($F$1&amp;$F427&amp;":"&amp;$F427),INDIRECT($F$1&amp;dbP!$D$2&amp;":"&amp;dbP!$D$2),"&gt;="&amp;BA$6,INDIRECT($F$1&amp;dbP!$D$2&amp;":"&amp;dbP!$D$2),"&lt;="&amp;BA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BB427" s="1">
        <f ca="1">SUMIFS(INDIRECT($F$1&amp;$F427&amp;":"&amp;$F427),INDIRECT($F$1&amp;dbP!$D$2&amp;":"&amp;dbP!$D$2),"&gt;="&amp;BB$6,INDIRECT($F$1&amp;dbP!$D$2&amp;":"&amp;dbP!$D$2),"&lt;="&amp;BB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BC427" s="1">
        <f ca="1">SUMIFS(INDIRECT($F$1&amp;$F427&amp;":"&amp;$F427),INDIRECT($F$1&amp;dbP!$D$2&amp;":"&amp;dbP!$D$2),"&gt;="&amp;BC$6,INDIRECT($F$1&amp;dbP!$D$2&amp;":"&amp;dbP!$D$2),"&lt;="&amp;BC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BD427" s="1">
        <f ca="1">SUMIFS(INDIRECT($F$1&amp;$F427&amp;":"&amp;$F427),INDIRECT($F$1&amp;dbP!$D$2&amp;":"&amp;dbP!$D$2),"&gt;="&amp;BD$6,INDIRECT($F$1&amp;dbP!$D$2&amp;":"&amp;dbP!$D$2),"&lt;="&amp;BD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  <c r="BE427" s="1">
        <f ca="1">SUMIFS(INDIRECT($F$1&amp;$F427&amp;":"&amp;$F427),INDIRECT($F$1&amp;dbP!$D$2&amp;":"&amp;dbP!$D$2),"&gt;="&amp;BE$6,INDIRECT($F$1&amp;dbP!$D$2&amp;":"&amp;dbP!$D$2),"&lt;="&amp;BE$7,INDIRECT($F$1&amp;dbP!$O$2&amp;":"&amp;dbP!$O$2),$H427,INDIRECT($F$1&amp;dbP!$P$2&amp;":"&amp;dbP!$P$2),IF($I427=$J427,"*",$I427),INDIRECT($F$1&amp;dbP!$Q$2&amp;":"&amp;dbP!$Q$2),IF(OR($I427=$J427,"  "&amp;$I427=$J427),"*",RIGHT($J427,LEN($J427)-4)),INDIRECT($F$1&amp;dbP!$AC$2&amp;":"&amp;dbP!$AC$2),RepP!$J$3)</f>
        <v>0</v>
      </c>
    </row>
    <row r="428" spans="2:57" x14ac:dyDescent="0.3">
      <c r="B428" s="1">
        <f>MAX(B$410:B427)+1</f>
        <v>26</v>
      </c>
      <c r="D428" s="1" t="str">
        <f ca="1">INDIRECT($B$1&amp;Items!AB$2&amp;$B428)</f>
        <v>PL(-)</v>
      </c>
      <c r="F428" s="1" t="str">
        <f ca="1">INDIRECT($B$1&amp;Items!X$2&amp;$B428)</f>
        <v>AA</v>
      </c>
      <c r="H428" s="13" t="str">
        <f ca="1">INDIRECT($B$1&amp;Items!U$2&amp;$B428)</f>
        <v>Себестоимость продаж</v>
      </c>
      <c r="I428" s="13" t="str">
        <f ca="1">IF(INDIRECT($B$1&amp;Items!V$2&amp;$B428)="",H428,INDIRECT($B$1&amp;Items!V$2&amp;$B428))</f>
        <v>Затраты этапа-1 бизнес-процесса</v>
      </c>
      <c r="J428" s="1" t="str">
        <f ca="1">IF(INDIRECT($B$1&amp;Items!W$2&amp;$B428)="",IF(H428&lt;&gt;I428,"  "&amp;I428,I428),"    "&amp;INDIRECT($B$1&amp;Items!W$2&amp;$B428))</f>
        <v xml:space="preserve">    Сырье и материалы-8</v>
      </c>
      <c r="S428" s="1">
        <f ca="1">SUM($U428:INDIRECT(ADDRESS(ROW(),SUMIFS($1:$1,$5:$5,MAX($5:$5)))))</f>
        <v>740538.4935000001</v>
      </c>
      <c r="V428" s="1">
        <f ca="1">SUMIFS(INDIRECT($F$1&amp;$F428&amp;":"&amp;$F428),INDIRECT($F$1&amp;dbP!$D$2&amp;":"&amp;dbP!$D$2),"&gt;="&amp;V$6,INDIRECT($F$1&amp;dbP!$D$2&amp;":"&amp;dbP!$D$2),"&lt;="&amp;V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W428" s="1">
        <f ca="1">SUMIFS(INDIRECT($F$1&amp;$F428&amp;":"&amp;$F428),INDIRECT($F$1&amp;dbP!$D$2&amp;":"&amp;dbP!$D$2),"&gt;="&amp;W$6,INDIRECT($F$1&amp;dbP!$D$2&amp;":"&amp;dbP!$D$2),"&lt;="&amp;W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X428" s="1">
        <f ca="1">SUMIFS(INDIRECT($F$1&amp;$F428&amp;":"&amp;$F428),INDIRECT($F$1&amp;dbP!$D$2&amp;":"&amp;dbP!$D$2),"&gt;="&amp;X$6,INDIRECT($F$1&amp;dbP!$D$2&amp;":"&amp;dbP!$D$2),"&lt;="&amp;X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Y428" s="1">
        <f ca="1">SUMIFS(INDIRECT($F$1&amp;$F428&amp;":"&amp;$F428),INDIRECT($F$1&amp;dbP!$D$2&amp;":"&amp;dbP!$D$2),"&gt;="&amp;Y$6,INDIRECT($F$1&amp;dbP!$D$2&amp;":"&amp;dbP!$D$2),"&lt;="&amp;Y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Z428" s="1">
        <f ca="1">SUMIFS(INDIRECT($F$1&amp;$F428&amp;":"&amp;$F428),INDIRECT($F$1&amp;dbP!$D$2&amp;":"&amp;dbP!$D$2),"&gt;="&amp;Z$6,INDIRECT($F$1&amp;dbP!$D$2&amp;":"&amp;dbP!$D$2),"&lt;="&amp;Z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227857.99800000002</v>
      </c>
      <c r="AA428" s="1">
        <f ca="1">SUMIFS(INDIRECT($F$1&amp;$F428&amp;":"&amp;$F428),INDIRECT($F$1&amp;dbP!$D$2&amp;":"&amp;dbP!$D$2),"&gt;="&amp;AA$6,INDIRECT($F$1&amp;dbP!$D$2&amp;":"&amp;dbP!$D$2),"&lt;="&amp;AA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512680.49550000002</v>
      </c>
      <c r="AB428" s="1">
        <f ca="1">SUMIFS(INDIRECT($F$1&amp;$F428&amp;":"&amp;$F428),INDIRECT($F$1&amp;dbP!$D$2&amp;":"&amp;dbP!$D$2),"&gt;="&amp;AB$6,INDIRECT($F$1&amp;dbP!$D$2&amp;":"&amp;dbP!$D$2),"&lt;="&amp;AB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C428" s="1">
        <f ca="1">SUMIFS(INDIRECT($F$1&amp;$F428&amp;":"&amp;$F428),INDIRECT($F$1&amp;dbP!$D$2&amp;":"&amp;dbP!$D$2),"&gt;="&amp;AC$6,INDIRECT($F$1&amp;dbP!$D$2&amp;":"&amp;dbP!$D$2),"&lt;="&amp;AC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D428" s="1">
        <f ca="1">SUMIFS(INDIRECT($F$1&amp;$F428&amp;":"&amp;$F428),INDIRECT($F$1&amp;dbP!$D$2&amp;":"&amp;dbP!$D$2),"&gt;="&amp;AD$6,INDIRECT($F$1&amp;dbP!$D$2&amp;":"&amp;dbP!$D$2),"&lt;="&amp;AD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E428" s="1">
        <f ca="1">SUMIFS(INDIRECT($F$1&amp;$F428&amp;":"&amp;$F428),INDIRECT($F$1&amp;dbP!$D$2&amp;":"&amp;dbP!$D$2),"&gt;="&amp;AE$6,INDIRECT($F$1&amp;dbP!$D$2&amp;":"&amp;dbP!$D$2),"&lt;="&amp;AE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F428" s="1">
        <f ca="1">SUMIFS(INDIRECT($F$1&amp;$F428&amp;":"&amp;$F428),INDIRECT($F$1&amp;dbP!$D$2&amp;":"&amp;dbP!$D$2),"&gt;="&amp;AF$6,INDIRECT($F$1&amp;dbP!$D$2&amp;":"&amp;dbP!$D$2),"&lt;="&amp;AF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G428" s="1">
        <f ca="1">SUMIFS(INDIRECT($F$1&amp;$F428&amp;":"&amp;$F428),INDIRECT($F$1&amp;dbP!$D$2&amp;":"&amp;dbP!$D$2),"&gt;="&amp;AG$6,INDIRECT($F$1&amp;dbP!$D$2&amp;":"&amp;dbP!$D$2),"&lt;="&amp;AG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H428" s="1">
        <f ca="1">SUMIFS(INDIRECT($F$1&amp;$F428&amp;":"&amp;$F428),INDIRECT($F$1&amp;dbP!$D$2&amp;":"&amp;dbP!$D$2),"&gt;="&amp;AH$6,INDIRECT($F$1&amp;dbP!$D$2&amp;":"&amp;dbP!$D$2),"&lt;="&amp;AH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I428" s="1">
        <f ca="1">SUMIFS(INDIRECT($F$1&amp;$F428&amp;":"&amp;$F428),INDIRECT($F$1&amp;dbP!$D$2&amp;":"&amp;dbP!$D$2),"&gt;="&amp;AI$6,INDIRECT($F$1&amp;dbP!$D$2&amp;":"&amp;dbP!$D$2),"&lt;="&amp;AI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J428" s="1">
        <f ca="1">SUMIFS(INDIRECT($F$1&amp;$F428&amp;":"&amp;$F428),INDIRECT($F$1&amp;dbP!$D$2&amp;":"&amp;dbP!$D$2),"&gt;="&amp;AJ$6,INDIRECT($F$1&amp;dbP!$D$2&amp;":"&amp;dbP!$D$2),"&lt;="&amp;AJ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K428" s="1">
        <f ca="1">SUMIFS(INDIRECT($F$1&amp;$F428&amp;":"&amp;$F428),INDIRECT($F$1&amp;dbP!$D$2&amp;":"&amp;dbP!$D$2),"&gt;="&amp;AK$6,INDIRECT($F$1&amp;dbP!$D$2&amp;":"&amp;dbP!$D$2),"&lt;="&amp;AK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L428" s="1">
        <f ca="1">SUMIFS(INDIRECT($F$1&amp;$F428&amp;":"&amp;$F428),INDIRECT($F$1&amp;dbP!$D$2&amp;":"&amp;dbP!$D$2),"&gt;="&amp;AL$6,INDIRECT($F$1&amp;dbP!$D$2&amp;":"&amp;dbP!$D$2),"&lt;="&amp;AL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M428" s="1">
        <f ca="1">SUMIFS(INDIRECT($F$1&amp;$F428&amp;":"&amp;$F428),INDIRECT($F$1&amp;dbP!$D$2&amp;":"&amp;dbP!$D$2),"&gt;="&amp;AM$6,INDIRECT($F$1&amp;dbP!$D$2&amp;":"&amp;dbP!$D$2),"&lt;="&amp;AM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N428" s="1">
        <f ca="1">SUMIFS(INDIRECT($F$1&amp;$F428&amp;":"&amp;$F428),INDIRECT($F$1&amp;dbP!$D$2&amp;":"&amp;dbP!$D$2),"&gt;="&amp;AN$6,INDIRECT($F$1&amp;dbP!$D$2&amp;":"&amp;dbP!$D$2),"&lt;="&amp;AN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O428" s="1">
        <f ca="1">SUMIFS(INDIRECT($F$1&amp;$F428&amp;":"&amp;$F428),INDIRECT($F$1&amp;dbP!$D$2&amp;":"&amp;dbP!$D$2),"&gt;="&amp;AO$6,INDIRECT($F$1&amp;dbP!$D$2&amp;":"&amp;dbP!$D$2),"&lt;="&amp;AO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P428" s="1">
        <f ca="1">SUMIFS(INDIRECT($F$1&amp;$F428&amp;":"&amp;$F428),INDIRECT($F$1&amp;dbP!$D$2&amp;":"&amp;dbP!$D$2),"&gt;="&amp;AP$6,INDIRECT($F$1&amp;dbP!$D$2&amp;":"&amp;dbP!$D$2),"&lt;="&amp;AP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Q428" s="1">
        <f ca="1">SUMIFS(INDIRECT($F$1&amp;$F428&amp;":"&amp;$F428),INDIRECT($F$1&amp;dbP!$D$2&amp;":"&amp;dbP!$D$2),"&gt;="&amp;AQ$6,INDIRECT($F$1&amp;dbP!$D$2&amp;":"&amp;dbP!$D$2),"&lt;="&amp;AQ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R428" s="1">
        <f ca="1">SUMIFS(INDIRECT($F$1&amp;$F428&amp;":"&amp;$F428),INDIRECT($F$1&amp;dbP!$D$2&amp;":"&amp;dbP!$D$2),"&gt;="&amp;AR$6,INDIRECT($F$1&amp;dbP!$D$2&amp;":"&amp;dbP!$D$2),"&lt;="&amp;AR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S428" s="1">
        <f ca="1">SUMIFS(INDIRECT($F$1&amp;$F428&amp;":"&amp;$F428),INDIRECT($F$1&amp;dbP!$D$2&amp;":"&amp;dbP!$D$2),"&gt;="&amp;AS$6,INDIRECT($F$1&amp;dbP!$D$2&amp;":"&amp;dbP!$D$2),"&lt;="&amp;AS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T428" s="1">
        <f ca="1">SUMIFS(INDIRECT($F$1&amp;$F428&amp;":"&amp;$F428),INDIRECT($F$1&amp;dbP!$D$2&amp;":"&amp;dbP!$D$2),"&gt;="&amp;AT$6,INDIRECT($F$1&amp;dbP!$D$2&amp;":"&amp;dbP!$D$2),"&lt;="&amp;AT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U428" s="1">
        <f ca="1">SUMIFS(INDIRECT($F$1&amp;$F428&amp;":"&amp;$F428),INDIRECT($F$1&amp;dbP!$D$2&amp;":"&amp;dbP!$D$2),"&gt;="&amp;AU$6,INDIRECT($F$1&amp;dbP!$D$2&amp;":"&amp;dbP!$D$2),"&lt;="&amp;AU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V428" s="1">
        <f ca="1">SUMIFS(INDIRECT($F$1&amp;$F428&amp;":"&amp;$F428),INDIRECT($F$1&amp;dbP!$D$2&amp;":"&amp;dbP!$D$2),"&gt;="&amp;AV$6,INDIRECT($F$1&amp;dbP!$D$2&amp;":"&amp;dbP!$D$2),"&lt;="&amp;AV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W428" s="1">
        <f ca="1">SUMIFS(INDIRECT($F$1&amp;$F428&amp;":"&amp;$F428),INDIRECT($F$1&amp;dbP!$D$2&amp;":"&amp;dbP!$D$2),"&gt;="&amp;AW$6,INDIRECT($F$1&amp;dbP!$D$2&amp;":"&amp;dbP!$D$2),"&lt;="&amp;AW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X428" s="1">
        <f ca="1">SUMIFS(INDIRECT($F$1&amp;$F428&amp;":"&amp;$F428),INDIRECT($F$1&amp;dbP!$D$2&amp;":"&amp;dbP!$D$2),"&gt;="&amp;AX$6,INDIRECT($F$1&amp;dbP!$D$2&amp;":"&amp;dbP!$D$2),"&lt;="&amp;AX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Y428" s="1">
        <f ca="1">SUMIFS(INDIRECT($F$1&amp;$F428&amp;":"&amp;$F428),INDIRECT($F$1&amp;dbP!$D$2&amp;":"&amp;dbP!$D$2),"&gt;="&amp;AY$6,INDIRECT($F$1&amp;dbP!$D$2&amp;":"&amp;dbP!$D$2),"&lt;="&amp;AY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AZ428" s="1">
        <f ca="1">SUMIFS(INDIRECT($F$1&amp;$F428&amp;":"&amp;$F428),INDIRECT($F$1&amp;dbP!$D$2&amp;":"&amp;dbP!$D$2),"&gt;="&amp;AZ$6,INDIRECT($F$1&amp;dbP!$D$2&amp;":"&amp;dbP!$D$2),"&lt;="&amp;AZ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BA428" s="1">
        <f ca="1">SUMIFS(INDIRECT($F$1&amp;$F428&amp;":"&amp;$F428),INDIRECT($F$1&amp;dbP!$D$2&amp;":"&amp;dbP!$D$2),"&gt;="&amp;BA$6,INDIRECT($F$1&amp;dbP!$D$2&amp;":"&amp;dbP!$D$2),"&lt;="&amp;BA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BB428" s="1">
        <f ca="1">SUMIFS(INDIRECT($F$1&amp;$F428&amp;":"&amp;$F428),INDIRECT($F$1&amp;dbP!$D$2&amp;":"&amp;dbP!$D$2),"&gt;="&amp;BB$6,INDIRECT($F$1&amp;dbP!$D$2&amp;":"&amp;dbP!$D$2),"&lt;="&amp;BB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BC428" s="1">
        <f ca="1">SUMIFS(INDIRECT($F$1&amp;$F428&amp;":"&amp;$F428),INDIRECT($F$1&amp;dbP!$D$2&amp;":"&amp;dbP!$D$2),"&gt;="&amp;BC$6,INDIRECT($F$1&amp;dbP!$D$2&amp;":"&amp;dbP!$D$2),"&lt;="&amp;BC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BD428" s="1">
        <f ca="1">SUMIFS(INDIRECT($F$1&amp;$F428&amp;":"&amp;$F428),INDIRECT($F$1&amp;dbP!$D$2&amp;":"&amp;dbP!$D$2),"&gt;="&amp;BD$6,INDIRECT($F$1&amp;dbP!$D$2&amp;":"&amp;dbP!$D$2),"&lt;="&amp;BD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  <c r="BE428" s="1">
        <f ca="1">SUMIFS(INDIRECT($F$1&amp;$F428&amp;":"&amp;$F428),INDIRECT($F$1&amp;dbP!$D$2&amp;":"&amp;dbP!$D$2),"&gt;="&amp;BE$6,INDIRECT($F$1&amp;dbP!$D$2&amp;":"&amp;dbP!$D$2),"&lt;="&amp;BE$7,INDIRECT($F$1&amp;dbP!$O$2&amp;":"&amp;dbP!$O$2),$H428,INDIRECT($F$1&amp;dbP!$P$2&amp;":"&amp;dbP!$P$2),IF($I428=$J428,"*",$I428),INDIRECT($F$1&amp;dbP!$Q$2&amp;":"&amp;dbP!$Q$2),IF(OR($I428=$J428,"  "&amp;$I428=$J428),"*",RIGHT($J428,LEN($J428)-4)),INDIRECT($F$1&amp;dbP!$AC$2&amp;":"&amp;dbP!$AC$2),RepP!$J$3)</f>
        <v>0</v>
      </c>
    </row>
    <row r="429" spans="2:57" x14ac:dyDescent="0.3">
      <c r="B429" s="1">
        <f>MAX(B$410:B428)+1</f>
        <v>27</v>
      </c>
      <c r="D429" s="1" t="str">
        <f ca="1">INDIRECT($B$1&amp;Items!AB$2&amp;$B429)</f>
        <v>PL(-)</v>
      </c>
      <c r="F429" s="1" t="str">
        <f ca="1">INDIRECT($B$1&amp;Items!X$2&amp;$B429)</f>
        <v>AA</v>
      </c>
      <c r="H429" s="13" t="str">
        <f ca="1">INDIRECT($B$1&amp;Items!U$2&amp;$B429)</f>
        <v>Себестоимость продаж</v>
      </c>
      <c r="I429" s="13" t="str">
        <f ca="1">IF(INDIRECT($B$1&amp;Items!V$2&amp;$B429)="",H429,INDIRECT($B$1&amp;Items!V$2&amp;$B429))</f>
        <v>Затраты этапа-1 бизнес-процесса</v>
      </c>
      <c r="J429" s="1" t="str">
        <f ca="1">IF(INDIRECT($B$1&amp;Items!W$2&amp;$B429)="",IF(H429&lt;&gt;I429,"  "&amp;I429,I429),"    "&amp;INDIRECT($B$1&amp;Items!W$2&amp;$B429))</f>
        <v xml:space="preserve">    Сырье и материалы-9</v>
      </c>
      <c r="S429" s="1">
        <f ca="1">SUM($U429:INDIRECT(ADDRESS(ROW(),SUMIFS($1:$1,$5:$5,MAX($5:$5)))))</f>
        <v>852017.40650000004</v>
      </c>
      <c r="V429" s="1">
        <f ca="1">SUMIFS(INDIRECT($F$1&amp;$F429&amp;":"&amp;$F429),INDIRECT($F$1&amp;dbP!$D$2&amp;":"&amp;dbP!$D$2),"&gt;="&amp;V$6,INDIRECT($F$1&amp;dbP!$D$2&amp;":"&amp;dbP!$D$2),"&lt;="&amp;V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W429" s="1">
        <f ca="1">SUMIFS(INDIRECT($F$1&amp;$F429&amp;":"&amp;$F429),INDIRECT($F$1&amp;dbP!$D$2&amp;":"&amp;dbP!$D$2),"&gt;="&amp;W$6,INDIRECT($F$1&amp;dbP!$D$2&amp;":"&amp;dbP!$D$2),"&lt;="&amp;W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X429" s="1">
        <f ca="1">SUMIFS(INDIRECT($F$1&amp;$F429&amp;":"&amp;$F429),INDIRECT($F$1&amp;dbP!$D$2&amp;":"&amp;dbP!$D$2),"&gt;="&amp;X$6,INDIRECT($F$1&amp;dbP!$D$2&amp;":"&amp;dbP!$D$2),"&lt;="&amp;X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Y429" s="1">
        <f ca="1">SUMIFS(INDIRECT($F$1&amp;$F429&amp;":"&amp;$F429),INDIRECT($F$1&amp;dbP!$D$2&amp;":"&amp;dbP!$D$2),"&gt;="&amp;Y$6,INDIRECT($F$1&amp;dbP!$D$2&amp;":"&amp;dbP!$D$2),"&lt;="&amp;Y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Z429" s="1">
        <f ca="1">SUMIFS(INDIRECT($F$1&amp;$F429&amp;":"&amp;$F429),INDIRECT($F$1&amp;dbP!$D$2&amp;":"&amp;dbP!$D$2),"&gt;="&amp;Z$6,INDIRECT($F$1&amp;dbP!$D$2&amp;":"&amp;dbP!$D$2),"&lt;="&amp;Z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262159.20199999999</v>
      </c>
      <c r="AA429" s="1">
        <f ca="1">SUMIFS(INDIRECT($F$1&amp;$F429&amp;":"&amp;$F429),INDIRECT($F$1&amp;dbP!$D$2&amp;":"&amp;dbP!$D$2),"&gt;="&amp;AA$6,INDIRECT($F$1&amp;dbP!$D$2&amp;":"&amp;dbP!$D$2),"&lt;="&amp;AA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589858.20449999999</v>
      </c>
      <c r="AB429" s="1">
        <f ca="1">SUMIFS(INDIRECT($F$1&amp;$F429&amp;":"&amp;$F429),INDIRECT($F$1&amp;dbP!$D$2&amp;":"&amp;dbP!$D$2),"&gt;="&amp;AB$6,INDIRECT($F$1&amp;dbP!$D$2&amp;":"&amp;dbP!$D$2),"&lt;="&amp;AB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C429" s="1">
        <f ca="1">SUMIFS(INDIRECT($F$1&amp;$F429&amp;":"&amp;$F429),INDIRECT($F$1&amp;dbP!$D$2&amp;":"&amp;dbP!$D$2),"&gt;="&amp;AC$6,INDIRECT($F$1&amp;dbP!$D$2&amp;":"&amp;dbP!$D$2),"&lt;="&amp;AC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D429" s="1">
        <f ca="1">SUMIFS(INDIRECT($F$1&amp;$F429&amp;":"&amp;$F429),INDIRECT($F$1&amp;dbP!$D$2&amp;":"&amp;dbP!$D$2),"&gt;="&amp;AD$6,INDIRECT($F$1&amp;dbP!$D$2&amp;":"&amp;dbP!$D$2),"&lt;="&amp;AD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E429" s="1">
        <f ca="1">SUMIFS(INDIRECT($F$1&amp;$F429&amp;":"&amp;$F429),INDIRECT($F$1&amp;dbP!$D$2&amp;":"&amp;dbP!$D$2),"&gt;="&amp;AE$6,INDIRECT($F$1&amp;dbP!$D$2&amp;":"&amp;dbP!$D$2),"&lt;="&amp;AE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F429" s="1">
        <f ca="1">SUMIFS(INDIRECT($F$1&amp;$F429&amp;":"&amp;$F429),INDIRECT($F$1&amp;dbP!$D$2&amp;":"&amp;dbP!$D$2),"&gt;="&amp;AF$6,INDIRECT($F$1&amp;dbP!$D$2&amp;":"&amp;dbP!$D$2),"&lt;="&amp;AF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G429" s="1">
        <f ca="1">SUMIFS(INDIRECT($F$1&amp;$F429&amp;":"&amp;$F429),INDIRECT($F$1&amp;dbP!$D$2&amp;":"&amp;dbP!$D$2),"&gt;="&amp;AG$6,INDIRECT($F$1&amp;dbP!$D$2&amp;":"&amp;dbP!$D$2),"&lt;="&amp;AG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H429" s="1">
        <f ca="1">SUMIFS(INDIRECT($F$1&amp;$F429&amp;":"&amp;$F429),INDIRECT($F$1&amp;dbP!$D$2&amp;":"&amp;dbP!$D$2),"&gt;="&amp;AH$6,INDIRECT($F$1&amp;dbP!$D$2&amp;":"&amp;dbP!$D$2),"&lt;="&amp;AH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I429" s="1">
        <f ca="1">SUMIFS(INDIRECT($F$1&amp;$F429&amp;":"&amp;$F429),INDIRECT($F$1&amp;dbP!$D$2&amp;":"&amp;dbP!$D$2),"&gt;="&amp;AI$6,INDIRECT($F$1&amp;dbP!$D$2&amp;":"&amp;dbP!$D$2),"&lt;="&amp;AI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J429" s="1">
        <f ca="1">SUMIFS(INDIRECT($F$1&amp;$F429&amp;":"&amp;$F429),INDIRECT($F$1&amp;dbP!$D$2&amp;":"&amp;dbP!$D$2),"&gt;="&amp;AJ$6,INDIRECT($F$1&amp;dbP!$D$2&amp;":"&amp;dbP!$D$2),"&lt;="&amp;AJ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K429" s="1">
        <f ca="1">SUMIFS(INDIRECT($F$1&amp;$F429&amp;":"&amp;$F429),INDIRECT($F$1&amp;dbP!$D$2&amp;":"&amp;dbP!$D$2),"&gt;="&amp;AK$6,INDIRECT($F$1&amp;dbP!$D$2&amp;":"&amp;dbP!$D$2),"&lt;="&amp;AK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L429" s="1">
        <f ca="1">SUMIFS(INDIRECT($F$1&amp;$F429&amp;":"&amp;$F429),INDIRECT($F$1&amp;dbP!$D$2&amp;":"&amp;dbP!$D$2),"&gt;="&amp;AL$6,INDIRECT($F$1&amp;dbP!$D$2&amp;":"&amp;dbP!$D$2),"&lt;="&amp;AL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M429" s="1">
        <f ca="1">SUMIFS(INDIRECT($F$1&amp;$F429&amp;":"&amp;$F429),INDIRECT($F$1&amp;dbP!$D$2&amp;":"&amp;dbP!$D$2),"&gt;="&amp;AM$6,INDIRECT($F$1&amp;dbP!$D$2&amp;":"&amp;dbP!$D$2),"&lt;="&amp;AM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N429" s="1">
        <f ca="1">SUMIFS(INDIRECT($F$1&amp;$F429&amp;":"&amp;$F429),INDIRECT($F$1&amp;dbP!$D$2&amp;":"&amp;dbP!$D$2),"&gt;="&amp;AN$6,INDIRECT($F$1&amp;dbP!$D$2&amp;":"&amp;dbP!$D$2),"&lt;="&amp;AN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O429" s="1">
        <f ca="1">SUMIFS(INDIRECT($F$1&amp;$F429&amp;":"&amp;$F429),INDIRECT($F$1&amp;dbP!$D$2&amp;":"&amp;dbP!$D$2),"&gt;="&amp;AO$6,INDIRECT($F$1&amp;dbP!$D$2&amp;":"&amp;dbP!$D$2),"&lt;="&amp;AO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P429" s="1">
        <f ca="1">SUMIFS(INDIRECT($F$1&amp;$F429&amp;":"&amp;$F429),INDIRECT($F$1&amp;dbP!$D$2&amp;":"&amp;dbP!$D$2),"&gt;="&amp;AP$6,INDIRECT($F$1&amp;dbP!$D$2&amp;":"&amp;dbP!$D$2),"&lt;="&amp;AP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Q429" s="1">
        <f ca="1">SUMIFS(INDIRECT($F$1&amp;$F429&amp;":"&amp;$F429),INDIRECT($F$1&amp;dbP!$D$2&amp;":"&amp;dbP!$D$2),"&gt;="&amp;AQ$6,INDIRECT($F$1&amp;dbP!$D$2&amp;":"&amp;dbP!$D$2),"&lt;="&amp;AQ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R429" s="1">
        <f ca="1">SUMIFS(INDIRECT($F$1&amp;$F429&amp;":"&amp;$F429),INDIRECT($F$1&amp;dbP!$D$2&amp;":"&amp;dbP!$D$2),"&gt;="&amp;AR$6,INDIRECT($F$1&amp;dbP!$D$2&amp;":"&amp;dbP!$D$2),"&lt;="&amp;AR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S429" s="1">
        <f ca="1">SUMIFS(INDIRECT($F$1&amp;$F429&amp;":"&amp;$F429),INDIRECT($F$1&amp;dbP!$D$2&amp;":"&amp;dbP!$D$2),"&gt;="&amp;AS$6,INDIRECT($F$1&amp;dbP!$D$2&amp;":"&amp;dbP!$D$2),"&lt;="&amp;AS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T429" s="1">
        <f ca="1">SUMIFS(INDIRECT($F$1&amp;$F429&amp;":"&amp;$F429),INDIRECT($F$1&amp;dbP!$D$2&amp;":"&amp;dbP!$D$2),"&gt;="&amp;AT$6,INDIRECT($F$1&amp;dbP!$D$2&amp;":"&amp;dbP!$D$2),"&lt;="&amp;AT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U429" s="1">
        <f ca="1">SUMIFS(INDIRECT($F$1&amp;$F429&amp;":"&amp;$F429),INDIRECT($F$1&amp;dbP!$D$2&amp;":"&amp;dbP!$D$2),"&gt;="&amp;AU$6,INDIRECT($F$1&amp;dbP!$D$2&amp;":"&amp;dbP!$D$2),"&lt;="&amp;AU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V429" s="1">
        <f ca="1">SUMIFS(INDIRECT($F$1&amp;$F429&amp;":"&amp;$F429),INDIRECT($F$1&amp;dbP!$D$2&amp;":"&amp;dbP!$D$2),"&gt;="&amp;AV$6,INDIRECT($F$1&amp;dbP!$D$2&amp;":"&amp;dbP!$D$2),"&lt;="&amp;AV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W429" s="1">
        <f ca="1">SUMIFS(INDIRECT($F$1&amp;$F429&amp;":"&amp;$F429),INDIRECT($F$1&amp;dbP!$D$2&amp;":"&amp;dbP!$D$2),"&gt;="&amp;AW$6,INDIRECT($F$1&amp;dbP!$D$2&amp;":"&amp;dbP!$D$2),"&lt;="&amp;AW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X429" s="1">
        <f ca="1">SUMIFS(INDIRECT($F$1&amp;$F429&amp;":"&amp;$F429),INDIRECT($F$1&amp;dbP!$D$2&amp;":"&amp;dbP!$D$2),"&gt;="&amp;AX$6,INDIRECT($F$1&amp;dbP!$D$2&amp;":"&amp;dbP!$D$2),"&lt;="&amp;AX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Y429" s="1">
        <f ca="1">SUMIFS(INDIRECT($F$1&amp;$F429&amp;":"&amp;$F429),INDIRECT($F$1&amp;dbP!$D$2&amp;":"&amp;dbP!$D$2),"&gt;="&amp;AY$6,INDIRECT($F$1&amp;dbP!$D$2&amp;":"&amp;dbP!$D$2),"&lt;="&amp;AY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AZ429" s="1">
        <f ca="1">SUMIFS(INDIRECT($F$1&amp;$F429&amp;":"&amp;$F429),INDIRECT($F$1&amp;dbP!$D$2&amp;":"&amp;dbP!$D$2),"&gt;="&amp;AZ$6,INDIRECT($F$1&amp;dbP!$D$2&amp;":"&amp;dbP!$D$2),"&lt;="&amp;AZ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BA429" s="1">
        <f ca="1">SUMIFS(INDIRECT($F$1&amp;$F429&amp;":"&amp;$F429),INDIRECT($F$1&amp;dbP!$D$2&amp;":"&amp;dbP!$D$2),"&gt;="&amp;BA$6,INDIRECT($F$1&amp;dbP!$D$2&amp;":"&amp;dbP!$D$2),"&lt;="&amp;BA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BB429" s="1">
        <f ca="1">SUMIFS(INDIRECT($F$1&amp;$F429&amp;":"&amp;$F429),INDIRECT($F$1&amp;dbP!$D$2&amp;":"&amp;dbP!$D$2),"&gt;="&amp;BB$6,INDIRECT($F$1&amp;dbP!$D$2&amp;":"&amp;dbP!$D$2),"&lt;="&amp;BB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BC429" s="1">
        <f ca="1">SUMIFS(INDIRECT($F$1&amp;$F429&amp;":"&amp;$F429),INDIRECT($F$1&amp;dbP!$D$2&amp;":"&amp;dbP!$D$2),"&gt;="&amp;BC$6,INDIRECT($F$1&amp;dbP!$D$2&amp;":"&amp;dbP!$D$2),"&lt;="&amp;BC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BD429" s="1">
        <f ca="1">SUMIFS(INDIRECT($F$1&amp;$F429&amp;":"&amp;$F429),INDIRECT($F$1&amp;dbP!$D$2&amp;":"&amp;dbP!$D$2),"&gt;="&amp;BD$6,INDIRECT($F$1&amp;dbP!$D$2&amp;":"&amp;dbP!$D$2),"&lt;="&amp;BD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  <c r="BE429" s="1">
        <f ca="1">SUMIFS(INDIRECT($F$1&amp;$F429&amp;":"&amp;$F429),INDIRECT($F$1&amp;dbP!$D$2&amp;":"&amp;dbP!$D$2),"&gt;="&amp;BE$6,INDIRECT($F$1&amp;dbP!$D$2&amp;":"&amp;dbP!$D$2),"&lt;="&amp;BE$7,INDIRECT($F$1&amp;dbP!$O$2&amp;":"&amp;dbP!$O$2),$H429,INDIRECT($F$1&amp;dbP!$P$2&amp;":"&amp;dbP!$P$2),IF($I429=$J429,"*",$I429),INDIRECT($F$1&amp;dbP!$Q$2&amp;":"&amp;dbP!$Q$2),IF(OR($I429=$J429,"  "&amp;$I429=$J429),"*",RIGHT($J429,LEN($J429)-4)),INDIRECT($F$1&amp;dbP!$AC$2&amp;":"&amp;dbP!$AC$2),RepP!$J$3)</f>
        <v>0</v>
      </c>
    </row>
    <row r="430" spans="2:57" x14ac:dyDescent="0.3">
      <c r="B430" s="1">
        <f>MAX(B$410:B429)+1</f>
        <v>28</v>
      </c>
      <c r="D430" s="1" t="str">
        <f ca="1">INDIRECT($B$1&amp;Items!AB$2&amp;$B430)</f>
        <v>PL(-)</v>
      </c>
      <c r="F430" s="1" t="str">
        <f ca="1">INDIRECT($B$1&amp;Items!X$2&amp;$B430)</f>
        <v>AA</v>
      </c>
      <c r="H430" s="13" t="str">
        <f ca="1">INDIRECT($B$1&amp;Items!U$2&amp;$B430)</f>
        <v>Себестоимость продаж</v>
      </c>
      <c r="I430" s="13" t="str">
        <f ca="1">IF(INDIRECT($B$1&amp;Items!V$2&amp;$B430)="",H430,INDIRECT($B$1&amp;Items!V$2&amp;$B430))</f>
        <v>Затраты этапа-1 бизнес-процесса</v>
      </c>
      <c r="J430" s="1" t="str">
        <f ca="1">IF(INDIRECT($B$1&amp;Items!W$2&amp;$B430)="",IF(H430&lt;&gt;I430,"  "&amp;I430,I430),"    "&amp;INDIRECT($B$1&amp;Items!W$2&amp;$B430))</f>
        <v xml:space="preserve">    Сырье и материалы-10</v>
      </c>
      <c r="S430" s="1">
        <f ca="1">SUM($U430:INDIRECT(ADDRESS(ROW(),SUMIFS($1:$1,$5:$5,MAX($5:$5)))))</f>
        <v>792376.18804500008</v>
      </c>
      <c r="V430" s="1">
        <f ca="1">SUMIFS(INDIRECT($F$1&amp;$F430&amp;":"&amp;$F430),INDIRECT($F$1&amp;dbP!$D$2&amp;":"&amp;dbP!$D$2),"&gt;="&amp;V$6,INDIRECT($F$1&amp;dbP!$D$2&amp;":"&amp;dbP!$D$2),"&lt;="&amp;V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W430" s="1">
        <f ca="1">SUMIFS(INDIRECT($F$1&amp;$F430&amp;":"&amp;$F430),INDIRECT($F$1&amp;dbP!$D$2&amp;":"&amp;dbP!$D$2),"&gt;="&amp;W$6,INDIRECT($F$1&amp;dbP!$D$2&amp;":"&amp;dbP!$D$2),"&lt;="&amp;W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X430" s="1">
        <f ca="1">SUMIFS(INDIRECT($F$1&amp;$F430&amp;":"&amp;$F430),INDIRECT($F$1&amp;dbP!$D$2&amp;":"&amp;dbP!$D$2),"&gt;="&amp;X$6,INDIRECT($F$1&amp;dbP!$D$2&amp;":"&amp;dbP!$D$2),"&lt;="&amp;X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Y430" s="1">
        <f ca="1">SUMIFS(INDIRECT($F$1&amp;$F430&amp;":"&amp;$F430),INDIRECT($F$1&amp;dbP!$D$2&amp;":"&amp;dbP!$D$2),"&gt;="&amp;Y$6,INDIRECT($F$1&amp;dbP!$D$2&amp;":"&amp;dbP!$D$2),"&lt;="&amp;Y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Z430" s="1">
        <f ca="1">SUMIFS(INDIRECT($F$1&amp;$F430&amp;":"&amp;$F430),INDIRECT($F$1&amp;dbP!$D$2&amp;":"&amp;dbP!$D$2),"&gt;="&amp;Z$6,INDIRECT($F$1&amp;dbP!$D$2&amp;":"&amp;dbP!$D$2),"&lt;="&amp;Z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243808.05786000003</v>
      </c>
      <c r="AA430" s="1">
        <f ca="1">SUMIFS(INDIRECT($F$1&amp;$F430&amp;":"&amp;$F430),INDIRECT($F$1&amp;dbP!$D$2&amp;":"&amp;dbP!$D$2),"&gt;="&amp;AA$6,INDIRECT($F$1&amp;dbP!$D$2&amp;":"&amp;dbP!$D$2),"&lt;="&amp;AA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548568.13018500002</v>
      </c>
      <c r="AB430" s="1">
        <f ca="1">SUMIFS(INDIRECT($F$1&amp;$F430&amp;":"&amp;$F430),INDIRECT($F$1&amp;dbP!$D$2&amp;":"&amp;dbP!$D$2),"&gt;="&amp;AB$6,INDIRECT($F$1&amp;dbP!$D$2&amp;":"&amp;dbP!$D$2),"&lt;="&amp;AB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C430" s="1">
        <f ca="1">SUMIFS(INDIRECT($F$1&amp;$F430&amp;":"&amp;$F430),INDIRECT($F$1&amp;dbP!$D$2&amp;":"&amp;dbP!$D$2),"&gt;="&amp;AC$6,INDIRECT($F$1&amp;dbP!$D$2&amp;":"&amp;dbP!$D$2),"&lt;="&amp;AC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D430" s="1">
        <f ca="1">SUMIFS(INDIRECT($F$1&amp;$F430&amp;":"&amp;$F430),INDIRECT($F$1&amp;dbP!$D$2&amp;":"&amp;dbP!$D$2),"&gt;="&amp;AD$6,INDIRECT($F$1&amp;dbP!$D$2&amp;":"&amp;dbP!$D$2),"&lt;="&amp;AD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E430" s="1">
        <f ca="1">SUMIFS(INDIRECT($F$1&amp;$F430&amp;":"&amp;$F430),INDIRECT($F$1&amp;dbP!$D$2&amp;":"&amp;dbP!$D$2),"&gt;="&amp;AE$6,INDIRECT($F$1&amp;dbP!$D$2&amp;":"&amp;dbP!$D$2),"&lt;="&amp;AE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F430" s="1">
        <f ca="1">SUMIFS(INDIRECT($F$1&amp;$F430&amp;":"&amp;$F430),INDIRECT($F$1&amp;dbP!$D$2&amp;":"&amp;dbP!$D$2),"&gt;="&amp;AF$6,INDIRECT($F$1&amp;dbP!$D$2&amp;":"&amp;dbP!$D$2),"&lt;="&amp;AF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G430" s="1">
        <f ca="1">SUMIFS(INDIRECT($F$1&amp;$F430&amp;":"&amp;$F430),INDIRECT($F$1&amp;dbP!$D$2&amp;":"&amp;dbP!$D$2),"&gt;="&amp;AG$6,INDIRECT($F$1&amp;dbP!$D$2&amp;":"&amp;dbP!$D$2),"&lt;="&amp;AG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H430" s="1">
        <f ca="1">SUMIFS(INDIRECT($F$1&amp;$F430&amp;":"&amp;$F430),INDIRECT($F$1&amp;dbP!$D$2&amp;":"&amp;dbP!$D$2),"&gt;="&amp;AH$6,INDIRECT($F$1&amp;dbP!$D$2&amp;":"&amp;dbP!$D$2),"&lt;="&amp;AH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I430" s="1">
        <f ca="1">SUMIFS(INDIRECT($F$1&amp;$F430&amp;":"&amp;$F430),INDIRECT($F$1&amp;dbP!$D$2&amp;":"&amp;dbP!$D$2),"&gt;="&amp;AI$6,INDIRECT($F$1&amp;dbP!$D$2&amp;":"&amp;dbP!$D$2),"&lt;="&amp;AI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J430" s="1">
        <f ca="1">SUMIFS(INDIRECT($F$1&amp;$F430&amp;":"&amp;$F430),INDIRECT($F$1&amp;dbP!$D$2&amp;":"&amp;dbP!$D$2),"&gt;="&amp;AJ$6,INDIRECT($F$1&amp;dbP!$D$2&amp;":"&amp;dbP!$D$2),"&lt;="&amp;AJ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K430" s="1">
        <f ca="1">SUMIFS(INDIRECT($F$1&amp;$F430&amp;":"&amp;$F430),INDIRECT($F$1&amp;dbP!$D$2&amp;":"&amp;dbP!$D$2),"&gt;="&amp;AK$6,INDIRECT($F$1&amp;dbP!$D$2&amp;":"&amp;dbP!$D$2),"&lt;="&amp;AK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L430" s="1">
        <f ca="1">SUMIFS(INDIRECT($F$1&amp;$F430&amp;":"&amp;$F430),INDIRECT($F$1&amp;dbP!$D$2&amp;":"&amp;dbP!$D$2),"&gt;="&amp;AL$6,INDIRECT($F$1&amp;dbP!$D$2&amp;":"&amp;dbP!$D$2),"&lt;="&amp;AL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M430" s="1">
        <f ca="1">SUMIFS(INDIRECT($F$1&amp;$F430&amp;":"&amp;$F430),INDIRECT($F$1&amp;dbP!$D$2&amp;":"&amp;dbP!$D$2),"&gt;="&amp;AM$6,INDIRECT($F$1&amp;dbP!$D$2&amp;":"&amp;dbP!$D$2),"&lt;="&amp;AM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N430" s="1">
        <f ca="1">SUMIFS(INDIRECT($F$1&amp;$F430&amp;":"&amp;$F430),INDIRECT($F$1&amp;dbP!$D$2&amp;":"&amp;dbP!$D$2),"&gt;="&amp;AN$6,INDIRECT($F$1&amp;dbP!$D$2&amp;":"&amp;dbP!$D$2),"&lt;="&amp;AN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O430" s="1">
        <f ca="1">SUMIFS(INDIRECT($F$1&amp;$F430&amp;":"&amp;$F430),INDIRECT($F$1&amp;dbP!$D$2&amp;":"&amp;dbP!$D$2),"&gt;="&amp;AO$6,INDIRECT($F$1&amp;dbP!$D$2&amp;":"&amp;dbP!$D$2),"&lt;="&amp;AO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P430" s="1">
        <f ca="1">SUMIFS(INDIRECT($F$1&amp;$F430&amp;":"&amp;$F430),INDIRECT($F$1&amp;dbP!$D$2&amp;":"&amp;dbP!$D$2),"&gt;="&amp;AP$6,INDIRECT($F$1&amp;dbP!$D$2&amp;":"&amp;dbP!$D$2),"&lt;="&amp;AP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Q430" s="1">
        <f ca="1">SUMIFS(INDIRECT($F$1&amp;$F430&amp;":"&amp;$F430),INDIRECT($F$1&amp;dbP!$D$2&amp;":"&amp;dbP!$D$2),"&gt;="&amp;AQ$6,INDIRECT($F$1&amp;dbP!$D$2&amp;":"&amp;dbP!$D$2),"&lt;="&amp;AQ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R430" s="1">
        <f ca="1">SUMIFS(INDIRECT($F$1&amp;$F430&amp;":"&amp;$F430),INDIRECT($F$1&amp;dbP!$D$2&amp;":"&amp;dbP!$D$2),"&gt;="&amp;AR$6,INDIRECT($F$1&amp;dbP!$D$2&amp;":"&amp;dbP!$D$2),"&lt;="&amp;AR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S430" s="1">
        <f ca="1">SUMIFS(INDIRECT($F$1&amp;$F430&amp;":"&amp;$F430),INDIRECT($F$1&amp;dbP!$D$2&amp;":"&amp;dbP!$D$2),"&gt;="&amp;AS$6,INDIRECT($F$1&amp;dbP!$D$2&amp;":"&amp;dbP!$D$2),"&lt;="&amp;AS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T430" s="1">
        <f ca="1">SUMIFS(INDIRECT($F$1&amp;$F430&amp;":"&amp;$F430),INDIRECT($F$1&amp;dbP!$D$2&amp;":"&amp;dbP!$D$2),"&gt;="&amp;AT$6,INDIRECT($F$1&amp;dbP!$D$2&amp;":"&amp;dbP!$D$2),"&lt;="&amp;AT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U430" s="1">
        <f ca="1">SUMIFS(INDIRECT($F$1&amp;$F430&amp;":"&amp;$F430),INDIRECT($F$1&amp;dbP!$D$2&amp;":"&amp;dbP!$D$2),"&gt;="&amp;AU$6,INDIRECT($F$1&amp;dbP!$D$2&amp;":"&amp;dbP!$D$2),"&lt;="&amp;AU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V430" s="1">
        <f ca="1">SUMIFS(INDIRECT($F$1&amp;$F430&amp;":"&amp;$F430),INDIRECT($F$1&amp;dbP!$D$2&amp;":"&amp;dbP!$D$2),"&gt;="&amp;AV$6,INDIRECT($F$1&amp;dbP!$D$2&amp;":"&amp;dbP!$D$2),"&lt;="&amp;AV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W430" s="1">
        <f ca="1">SUMIFS(INDIRECT($F$1&amp;$F430&amp;":"&amp;$F430),INDIRECT($F$1&amp;dbP!$D$2&amp;":"&amp;dbP!$D$2),"&gt;="&amp;AW$6,INDIRECT($F$1&amp;dbP!$D$2&amp;":"&amp;dbP!$D$2),"&lt;="&amp;AW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X430" s="1">
        <f ca="1">SUMIFS(INDIRECT($F$1&amp;$F430&amp;":"&amp;$F430),INDIRECT($F$1&amp;dbP!$D$2&amp;":"&amp;dbP!$D$2),"&gt;="&amp;AX$6,INDIRECT($F$1&amp;dbP!$D$2&amp;":"&amp;dbP!$D$2),"&lt;="&amp;AX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Y430" s="1">
        <f ca="1">SUMIFS(INDIRECT($F$1&amp;$F430&amp;":"&amp;$F430),INDIRECT($F$1&amp;dbP!$D$2&amp;":"&amp;dbP!$D$2),"&gt;="&amp;AY$6,INDIRECT($F$1&amp;dbP!$D$2&amp;":"&amp;dbP!$D$2),"&lt;="&amp;AY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AZ430" s="1">
        <f ca="1">SUMIFS(INDIRECT($F$1&amp;$F430&amp;":"&amp;$F430),INDIRECT($F$1&amp;dbP!$D$2&amp;":"&amp;dbP!$D$2),"&gt;="&amp;AZ$6,INDIRECT($F$1&amp;dbP!$D$2&amp;":"&amp;dbP!$D$2),"&lt;="&amp;AZ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BA430" s="1">
        <f ca="1">SUMIFS(INDIRECT($F$1&amp;$F430&amp;":"&amp;$F430),INDIRECT($F$1&amp;dbP!$D$2&amp;":"&amp;dbP!$D$2),"&gt;="&amp;BA$6,INDIRECT($F$1&amp;dbP!$D$2&amp;":"&amp;dbP!$D$2),"&lt;="&amp;BA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BB430" s="1">
        <f ca="1">SUMIFS(INDIRECT($F$1&amp;$F430&amp;":"&amp;$F430),INDIRECT($F$1&amp;dbP!$D$2&amp;":"&amp;dbP!$D$2),"&gt;="&amp;BB$6,INDIRECT($F$1&amp;dbP!$D$2&amp;":"&amp;dbP!$D$2),"&lt;="&amp;BB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BC430" s="1">
        <f ca="1">SUMIFS(INDIRECT($F$1&amp;$F430&amp;":"&amp;$F430),INDIRECT($F$1&amp;dbP!$D$2&amp;":"&amp;dbP!$D$2),"&gt;="&amp;BC$6,INDIRECT($F$1&amp;dbP!$D$2&amp;":"&amp;dbP!$D$2),"&lt;="&amp;BC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BD430" s="1">
        <f ca="1">SUMIFS(INDIRECT($F$1&amp;$F430&amp;":"&amp;$F430),INDIRECT($F$1&amp;dbP!$D$2&amp;":"&amp;dbP!$D$2),"&gt;="&amp;BD$6,INDIRECT($F$1&amp;dbP!$D$2&amp;":"&amp;dbP!$D$2),"&lt;="&amp;BD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  <c r="BE430" s="1">
        <f ca="1">SUMIFS(INDIRECT($F$1&amp;$F430&amp;":"&amp;$F430),INDIRECT($F$1&amp;dbP!$D$2&amp;":"&amp;dbP!$D$2),"&gt;="&amp;BE$6,INDIRECT($F$1&amp;dbP!$D$2&amp;":"&amp;dbP!$D$2),"&lt;="&amp;BE$7,INDIRECT($F$1&amp;dbP!$O$2&amp;":"&amp;dbP!$O$2),$H430,INDIRECT($F$1&amp;dbP!$P$2&amp;":"&amp;dbP!$P$2),IF($I430=$J430,"*",$I430),INDIRECT($F$1&amp;dbP!$Q$2&amp;":"&amp;dbP!$Q$2),IF(OR($I430=$J430,"  "&amp;$I430=$J430),"*",RIGHT($J430,LEN($J430)-4)),INDIRECT($F$1&amp;dbP!$AC$2&amp;":"&amp;dbP!$AC$2),RepP!$J$3)</f>
        <v>0</v>
      </c>
    </row>
    <row r="431" spans="2:57" x14ac:dyDescent="0.3">
      <c r="B431" s="1">
        <f>MAX(B$410:B430)+1</f>
        <v>29</v>
      </c>
      <c r="D431" s="1" t="str">
        <f ca="1">INDIRECT($B$1&amp;Items!AB$2&amp;$B431)</f>
        <v>PL(-)</v>
      </c>
      <c r="F431" s="1" t="str">
        <f ca="1">INDIRECT($B$1&amp;Items!X$2&amp;$B431)</f>
        <v>AA</v>
      </c>
      <c r="H431" s="13" t="str">
        <f ca="1">INDIRECT($B$1&amp;Items!U$2&amp;$B431)</f>
        <v>Себестоимость продаж</v>
      </c>
      <c r="I431" s="13" t="str">
        <f ca="1">IF(INDIRECT($B$1&amp;Items!V$2&amp;$B431)="",H431,INDIRECT($B$1&amp;Items!V$2&amp;$B431))</f>
        <v>Затраты этапа-1 бизнес-процесса</v>
      </c>
      <c r="J431" s="1" t="str">
        <f ca="1">IF(INDIRECT($B$1&amp;Items!W$2&amp;$B431)="",IF(H431&lt;&gt;I431,"  "&amp;I431,I431),"    "&amp;INDIRECT($B$1&amp;Items!W$2&amp;$B431))</f>
        <v xml:space="preserve">    Сырье и материалы-11</v>
      </c>
      <c r="S431" s="1">
        <f ca="1">SUM($U431:INDIRECT(ADDRESS(ROW(),SUMIFS($1:$1,$5:$5,MAX($5:$5)))))</f>
        <v>911658.62495500012</v>
      </c>
      <c r="V431" s="1">
        <f ca="1">SUMIFS(INDIRECT($F$1&amp;$F431&amp;":"&amp;$F431),INDIRECT($F$1&amp;dbP!$D$2&amp;":"&amp;dbP!$D$2),"&gt;="&amp;V$6,INDIRECT($F$1&amp;dbP!$D$2&amp;":"&amp;dbP!$D$2),"&lt;="&amp;V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W431" s="1">
        <f ca="1">SUMIFS(INDIRECT($F$1&amp;$F431&amp;":"&amp;$F431),INDIRECT($F$1&amp;dbP!$D$2&amp;":"&amp;dbP!$D$2),"&gt;="&amp;W$6,INDIRECT($F$1&amp;dbP!$D$2&amp;":"&amp;dbP!$D$2),"&lt;="&amp;W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X431" s="1">
        <f ca="1">SUMIFS(INDIRECT($F$1&amp;$F431&amp;":"&amp;$F431),INDIRECT($F$1&amp;dbP!$D$2&amp;":"&amp;dbP!$D$2),"&gt;="&amp;X$6,INDIRECT($F$1&amp;dbP!$D$2&amp;":"&amp;dbP!$D$2),"&lt;="&amp;X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Y431" s="1">
        <f ca="1">SUMIFS(INDIRECT($F$1&amp;$F431&amp;":"&amp;$F431),INDIRECT($F$1&amp;dbP!$D$2&amp;":"&amp;dbP!$D$2),"&gt;="&amp;Y$6,INDIRECT($F$1&amp;dbP!$D$2&amp;":"&amp;dbP!$D$2),"&lt;="&amp;Y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Z431" s="1">
        <f ca="1">SUMIFS(INDIRECT($F$1&amp;$F431&amp;":"&amp;$F431),INDIRECT($F$1&amp;dbP!$D$2&amp;":"&amp;dbP!$D$2),"&gt;="&amp;Z$6,INDIRECT($F$1&amp;dbP!$D$2&amp;":"&amp;dbP!$D$2),"&lt;="&amp;Z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280510.34614000004</v>
      </c>
      <c r="AA431" s="1">
        <f ca="1">SUMIFS(INDIRECT($F$1&amp;$F431&amp;":"&amp;$F431),INDIRECT($F$1&amp;dbP!$D$2&amp;":"&amp;dbP!$D$2),"&gt;="&amp;AA$6,INDIRECT($F$1&amp;dbP!$D$2&amp;":"&amp;dbP!$D$2),"&lt;="&amp;AA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631148.27881500009</v>
      </c>
      <c r="AB431" s="1">
        <f ca="1">SUMIFS(INDIRECT($F$1&amp;$F431&amp;":"&amp;$F431),INDIRECT($F$1&amp;dbP!$D$2&amp;":"&amp;dbP!$D$2),"&gt;="&amp;AB$6,INDIRECT($F$1&amp;dbP!$D$2&amp;":"&amp;dbP!$D$2),"&lt;="&amp;AB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C431" s="1">
        <f ca="1">SUMIFS(INDIRECT($F$1&amp;$F431&amp;":"&amp;$F431),INDIRECT($F$1&amp;dbP!$D$2&amp;":"&amp;dbP!$D$2),"&gt;="&amp;AC$6,INDIRECT($F$1&amp;dbP!$D$2&amp;":"&amp;dbP!$D$2),"&lt;="&amp;AC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D431" s="1">
        <f ca="1">SUMIFS(INDIRECT($F$1&amp;$F431&amp;":"&amp;$F431),INDIRECT($F$1&amp;dbP!$D$2&amp;":"&amp;dbP!$D$2),"&gt;="&amp;AD$6,INDIRECT($F$1&amp;dbP!$D$2&amp;":"&amp;dbP!$D$2),"&lt;="&amp;AD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E431" s="1">
        <f ca="1">SUMIFS(INDIRECT($F$1&amp;$F431&amp;":"&amp;$F431),INDIRECT($F$1&amp;dbP!$D$2&amp;":"&amp;dbP!$D$2),"&gt;="&amp;AE$6,INDIRECT($F$1&amp;dbP!$D$2&amp;":"&amp;dbP!$D$2),"&lt;="&amp;AE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F431" s="1">
        <f ca="1">SUMIFS(INDIRECT($F$1&amp;$F431&amp;":"&amp;$F431),INDIRECT($F$1&amp;dbP!$D$2&amp;":"&amp;dbP!$D$2),"&gt;="&amp;AF$6,INDIRECT($F$1&amp;dbP!$D$2&amp;":"&amp;dbP!$D$2),"&lt;="&amp;AF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G431" s="1">
        <f ca="1">SUMIFS(INDIRECT($F$1&amp;$F431&amp;":"&amp;$F431),INDIRECT($F$1&amp;dbP!$D$2&amp;":"&amp;dbP!$D$2),"&gt;="&amp;AG$6,INDIRECT($F$1&amp;dbP!$D$2&amp;":"&amp;dbP!$D$2),"&lt;="&amp;AG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H431" s="1">
        <f ca="1">SUMIFS(INDIRECT($F$1&amp;$F431&amp;":"&amp;$F431),INDIRECT($F$1&amp;dbP!$D$2&amp;":"&amp;dbP!$D$2),"&gt;="&amp;AH$6,INDIRECT($F$1&amp;dbP!$D$2&amp;":"&amp;dbP!$D$2),"&lt;="&amp;AH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I431" s="1">
        <f ca="1">SUMIFS(INDIRECT($F$1&amp;$F431&amp;":"&amp;$F431),INDIRECT($F$1&amp;dbP!$D$2&amp;":"&amp;dbP!$D$2),"&gt;="&amp;AI$6,INDIRECT($F$1&amp;dbP!$D$2&amp;":"&amp;dbP!$D$2),"&lt;="&amp;AI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J431" s="1">
        <f ca="1">SUMIFS(INDIRECT($F$1&amp;$F431&amp;":"&amp;$F431),INDIRECT($F$1&amp;dbP!$D$2&amp;":"&amp;dbP!$D$2),"&gt;="&amp;AJ$6,INDIRECT($F$1&amp;dbP!$D$2&amp;":"&amp;dbP!$D$2),"&lt;="&amp;AJ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K431" s="1">
        <f ca="1">SUMIFS(INDIRECT($F$1&amp;$F431&amp;":"&amp;$F431),INDIRECT($F$1&amp;dbP!$D$2&amp;":"&amp;dbP!$D$2),"&gt;="&amp;AK$6,INDIRECT($F$1&amp;dbP!$D$2&amp;":"&amp;dbP!$D$2),"&lt;="&amp;AK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L431" s="1">
        <f ca="1">SUMIFS(INDIRECT($F$1&amp;$F431&amp;":"&amp;$F431),INDIRECT($F$1&amp;dbP!$D$2&amp;":"&amp;dbP!$D$2),"&gt;="&amp;AL$6,INDIRECT($F$1&amp;dbP!$D$2&amp;":"&amp;dbP!$D$2),"&lt;="&amp;AL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M431" s="1">
        <f ca="1">SUMIFS(INDIRECT($F$1&amp;$F431&amp;":"&amp;$F431),INDIRECT($F$1&amp;dbP!$D$2&amp;":"&amp;dbP!$D$2),"&gt;="&amp;AM$6,INDIRECT($F$1&amp;dbP!$D$2&amp;":"&amp;dbP!$D$2),"&lt;="&amp;AM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N431" s="1">
        <f ca="1">SUMIFS(INDIRECT($F$1&amp;$F431&amp;":"&amp;$F431),INDIRECT($F$1&amp;dbP!$D$2&amp;":"&amp;dbP!$D$2),"&gt;="&amp;AN$6,INDIRECT($F$1&amp;dbP!$D$2&amp;":"&amp;dbP!$D$2),"&lt;="&amp;AN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O431" s="1">
        <f ca="1">SUMIFS(INDIRECT($F$1&amp;$F431&amp;":"&amp;$F431),INDIRECT($F$1&amp;dbP!$D$2&amp;":"&amp;dbP!$D$2),"&gt;="&amp;AO$6,INDIRECT($F$1&amp;dbP!$D$2&amp;":"&amp;dbP!$D$2),"&lt;="&amp;AO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P431" s="1">
        <f ca="1">SUMIFS(INDIRECT($F$1&amp;$F431&amp;":"&amp;$F431),INDIRECT($F$1&amp;dbP!$D$2&amp;":"&amp;dbP!$D$2),"&gt;="&amp;AP$6,INDIRECT($F$1&amp;dbP!$D$2&amp;":"&amp;dbP!$D$2),"&lt;="&amp;AP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Q431" s="1">
        <f ca="1">SUMIFS(INDIRECT($F$1&amp;$F431&amp;":"&amp;$F431),INDIRECT($F$1&amp;dbP!$D$2&amp;":"&amp;dbP!$D$2),"&gt;="&amp;AQ$6,INDIRECT($F$1&amp;dbP!$D$2&amp;":"&amp;dbP!$D$2),"&lt;="&amp;AQ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R431" s="1">
        <f ca="1">SUMIFS(INDIRECT($F$1&amp;$F431&amp;":"&amp;$F431),INDIRECT($F$1&amp;dbP!$D$2&amp;":"&amp;dbP!$D$2),"&gt;="&amp;AR$6,INDIRECT($F$1&amp;dbP!$D$2&amp;":"&amp;dbP!$D$2),"&lt;="&amp;AR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S431" s="1">
        <f ca="1">SUMIFS(INDIRECT($F$1&amp;$F431&amp;":"&amp;$F431),INDIRECT($F$1&amp;dbP!$D$2&amp;":"&amp;dbP!$D$2),"&gt;="&amp;AS$6,INDIRECT($F$1&amp;dbP!$D$2&amp;":"&amp;dbP!$D$2),"&lt;="&amp;AS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T431" s="1">
        <f ca="1">SUMIFS(INDIRECT($F$1&amp;$F431&amp;":"&amp;$F431),INDIRECT($F$1&amp;dbP!$D$2&amp;":"&amp;dbP!$D$2),"&gt;="&amp;AT$6,INDIRECT($F$1&amp;dbP!$D$2&amp;":"&amp;dbP!$D$2),"&lt;="&amp;AT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U431" s="1">
        <f ca="1">SUMIFS(INDIRECT($F$1&amp;$F431&amp;":"&amp;$F431),INDIRECT($F$1&amp;dbP!$D$2&amp;":"&amp;dbP!$D$2),"&gt;="&amp;AU$6,INDIRECT($F$1&amp;dbP!$D$2&amp;":"&amp;dbP!$D$2),"&lt;="&amp;AU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V431" s="1">
        <f ca="1">SUMIFS(INDIRECT($F$1&amp;$F431&amp;":"&amp;$F431),INDIRECT($F$1&amp;dbP!$D$2&amp;":"&amp;dbP!$D$2),"&gt;="&amp;AV$6,INDIRECT($F$1&amp;dbP!$D$2&amp;":"&amp;dbP!$D$2),"&lt;="&amp;AV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W431" s="1">
        <f ca="1">SUMIFS(INDIRECT($F$1&amp;$F431&amp;":"&amp;$F431),INDIRECT($F$1&amp;dbP!$D$2&amp;":"&amp;dbP!$D$2),"&gt;="&amp;AW$6,INDIRECT($F$1&amp;dbP!$D$2&amp;":"&amp;dbP!$D$2),"&lt;="&amp;AW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X431" s="1">
        <f ca="1">SUMIFS(INDIRECT($F$1&amp;$F431&amp;":"&amp;$F431),INDIRECT($F$1&amp;dbP!$D$2&amp;":"&amp;dbP!$D$2),"&gt;="&amp;AX$6,INDIRECT($F$1&amp;dbP!$D$2&amp;":"&amp;dbP!$D$2),"&lt;="&amp;AX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Y431" s="1">
        <f ca="1">SUMIFS(INDIRECT($F$1&amp;$F431&amp;":"&amp;$F431),INDIRECT($F$1&amp;dbP!$D$2&amp;":"&amp;dbP!$D$2),"&gt;="&amp;AY$6,INDIRECT($F$1&amp;dbP!$D$2&amp;":"&amp;dbP!$D$2),"&lt;="&amp;AY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AZ431" s="1">
        <f ca="1">SUMIFS(INDIRECT($F$1&amp;$F431&amp;":"&amp;$F431),INDIRECT($F$1&amp;dbP!$D$2&amp;":"&amp;dbP!$D$2),"&gt;="&amp;AZ$6,INDIRECT($F$1&amp;dbP!$D$2&amp;":"&amp;dbP!$D$2),"&lt;="&amp;AZ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BA431" s="1">
        <f ca="1">SUMIFS(INDIRECT($F$1&amp;$F431&amp;":"&amp;$F431),INDIRECT($F$1&amp;dbP!$D$2&amp;":"&amp;dbP!$D$2),"&gt;="&amp;BA$6,INDIRECT($F$1&amp;dbP!$D$2&amp;":"&amp;dbP!$D$2),"&lt;="&amp;BA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BB431" s="1">
        <f ca="1">SUMIFS(INDIRECT($F$1&amp;$F431&amp;":"&amp;$F431),INDIRECT($F$1&amp;dbP!$D$2&amp;":"&amp;dbP!$D$2),"&gt;="&amp;BB$6,INDIRECT($F$1&amp;dbP!$D$2&amp;":"&amp;dbP!$D$2),"&lt;="&amp;BB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BC431" s="1">
        <f ca="1">SUMIFS(INDIRECT($F$1&amp;$F431&amp;":"&amp;$F431),INDIRECT($F$1&amp;dbP!$D$2&amp;":"&amp;dbP!$D$2),"&gt;="&amp;BC$6,INDIRECT($F$1&amp;dbP!$D$2&amp;":"&amp;dbP!$D$2),"&lt;="&amp;BC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BD431" s="1">
        <f ca="1">SUMIFS(INDIRECT($F$1&amp;$F431&amp;":"&amp;$F431),INDIRECT($F$1&amp;dbP!$D$2&amp;":"&amp;dbP!$D$2),"&gt;="&amp;BD$6,INDIRECT($F$1&amp;dbP!$D$2&amp;":"&amp;dbP!$D$2),"&lt;="&amp;BD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  <c r="BE431" s="1">
        <f ca="1">SUMIFS(INDIRECT($F$1&amp;$F431&amp;":"&amp;$F431),INDIRECT($F$1&amp;dbP!$D$2&amp;":"&amp;dbP!$D$2),"&gt;="&amp;BE$6,INDIRECT($F$1&amp;dbP!$D$2&amp;":"&amp;dbP!$D$2),"&lt;="&amp;BE$7,INDIRECT($F$1&amp;dbP!$O$2&amp;":"&amp;dbP!$O$2),$H431,INDIRECT($F$1&amp;dbP!$P$2&amp;":"&amp;dbP!$P$2),IF($I431=$J431,"*",$I431),INDIRECT($F$1&amp;dbP!$Q$2&amp;":"&amp;dbP!$Q$2),IF(OR($I431=$J431,"  "&amp;$I431=$J431),"*",RIGHT($J431,LEN($J431)-4)),INDIRECT($F$1&amp;dbP!$AC$2&amp;":"&amp;dbP!$AC$2),RepP!$J$3)</f>
        <v>0</v>
      </c>
    </row>
    <row r="432" spans="2:57" x14ac:dyDescent="0.3">
      <c r="B432" s="1">
        <f>MAX(B$410:B431)+1</f>
        <v>30</v>
      </c>
      <c r="D432" s="1">
        <f ca="1">INDIRECT($B$1&amp;Items!AB$2&amp;$B432)</f>
        <v>0</v>
      </c>
      <c r="F432" s="1" t="str">
        <f ca="1">INDIRECT($B$1&amp;Items!X$2&amp;$B432)</f>
        <v>AA</v>
      </c>
      <c r="H432" s="13" t="str">
        <f ca="1">INDIRECT($B$1&amp;Items!U$2&amp;$B432)</f>
        <v>Себестоимость продаж</v>
      </c>
      <c r="I432" s="13" t="str">
        <f ca="1">IF(INDIRECT($B$1&amp;Items!V$2&amp;$B432)="",H432,INDIRECT($B$1&amp;Items!V$2&amp;$B432))</f>
        <v>Затраты этапа-2 бизнес-процесса</v>
      </c>
      <c r="J432" s="1" t="str">
        <f ca="1">IF(INDIRECT($B$1&amp;Items!W$2&amp;$B432)="",IF(H432&lt;&gt;I432,"  "&amp;I432,I432),"    "&amp;INDIRECT($B$1&amp;Items!W$2&amp;$B432))</f>
        <v xml:space="preserve">  Затраты этапа-2 бизнес-процесса</v>
      </c>
      <c r="S432" s="1">
        <f ca="1">SUM($U432:INDIRECT(ADDRESS(ROW(),SUMIFS($1:$1,$5:$5,MAX($5:$5)))))</f>
        <v>6912702.2425499996</v>
      </c>
      <c r="V432" s="1">
        <f ca="1">SUMIFS(INDIRECT($F$1&amp;$F432&amp;":"&amp;$F432),INDIRECT($F$1&amp;dbP!$D$2&amp;":"&amp;dbP!$D$2),"&gt;="&amp;V$6,INDIRECT($F$1&amp;dbP!$D$2&amp;":"&amp;dbP!$D$2),"&lt;="&amp;V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W432" s="1">
        <f ca="1">SUMIFS(INDIRECT($F$1&amp;$F432&amp;":"&amp;$F432),INDIRECT($F$1&amp;dbP!$D$2&amp;":"&amp;dbP!$D$2),"&gt;="&amp;W$6,INDIRECT($F$1&amp;dbP!$D$2&amp;":"&amp;dbP!$D$2),"&lt;="&amp;W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X432" s="1">
        <f ca="1">SUMIFS(INDIRECT($F$1&amp;$F432&amp;":"&amp;$F432),INDIRECT($F$1&amp;dbP!$D$2&amp;":"&amp;dbP!$D$2),"&gt;="&amp;X$6,INDIRECT($F$1&amp;dbP!$D$2&amp;":"&amp;dbP!$D$2),"&lt;="&amp;X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Y432" s="1">
        <f ca="1">SUMIFS(INDIRECT($F$1&amp;$F432&amp;":"&amp;$F432),INDIRECT($F$1&amp;dbP!$D$2&amp;":"&amp;dbP!$D$2),"&gt;="&amp;Y$6,INDIRECT($F$1&amp;dbP!$D$2&amp;":"&amp;dbP!$D$2),"&lt;="&amp;Y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Z432" s="1">
        <f ca="1">SUMIFS(INDIRECT($F$1&amp;$F432&amp;":"&amp;$F432),INDIRECT($F$1&amp;dbP!$D$2&amp;":"&amp;dbP!$D$2),"&gt;="&amp;Z$6,INDIRECT($F$1&amp;dbP!$D$2&amp;":"&amp;dbP!$D$2),"&lt;="&amp;Z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2126985.3054</v>
      </c>
      <c r="AA432" s="1">
        <f ca="1">SUMIFS(INDIRECT($F$1&amp;$F432&amp;":"&amp;$F432),INDIRECT($F$1&amp;dbP!$D$2&amp;":"&amp;dbP!$D$2),"&gt;="&amp;AA$6,INDIRECT($F$1&amp;dbP!$D$2&amp;":"&amp;dbP!$D$2),"&lt;="&amp;AA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4785716.9371499997</v>
      </c>
      <c r="AB432" s="1">
        <f ca="1">SUMIFS(INDIRECT($F$1&amp;$F432&amp;":"&amp;$F432),INDIRECT($F$1&amp;dbP!$D$2&amp;":"&amp;dbP!$D$2),"&gt;="&amp;AB$6,INDIRECT($F$1&amp;dbP!$D$2&amp;":"&amp;dbP!$D$2),"&lt;="&amp;AB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C432" s="1">
        <f ca="1">SUMIFS(INDIRECT($F$1&amp;$F432&amp;":"&amp;$F432),INDIRECT($F$1&amp;dbP!$D$2&amp;":"&amp;dbP!$D$2),"&gt;="&amp;AC$6,INDIRECT($F$1&amp;dbP!$D$2&amp;":"&amp;dbP!$D$2),"&lt;="&amp;AC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D432" s="1">
        <f ca="1">SUMIFS(INDIRECT($F$1&amp;$F432&amp;":"&amp;$F432),INDIRECT($F$1&amp;dbP!$D$2&amp;":"&amp;dbP!$D$2),"&gt;="&amp;AD$6,INDIRECT($F$1&amp;dbP!$D$2&amp;":"&amp;dbP!$D$2),"&lt;="&amp;AD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E432" s="1">
        <f ca="1">SUMIFS(INDIRECT($F$1&amp;$F432&amp;":"&amp;$F432),INDIRECT($F$1&amp;dbP!$D$2&amp;":"&amp;dbP!$D$2),"&gt;="&amp;AE$6,INDIRECT($F$1&amp;dbP!$D$2&amp;":"&amp;dbP!$D$2),"&lt;="&amp;AE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F432" s="1">
        <f ca="1">SUMIFS(INDIRECT($F$1&amp;$F432&amp;":"&amp;$F432),INDIRECT($F$1&amp;dbP!$D$2&amp;":"&amp;dbP!$D$2),"&gt;="&amp;AF$6,INDIRECT($F$1&amp;dbP!$D$2&amp;":"&amp;dbP!$D$2),"&lt;="&amp;AF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G432" s="1">
        <f ca="1">SUMIFS(INDIRECT($F$1&amp;$F432&amp;":"&amp;$F432),INDIRECT($F$1&amp;dbP!$D$2&amp;":"&amp;dbP!$D$2),"&gt;="&amp;AG$6,INDIRECT($F$1&amp;dbP!$D$2&amp;":"&amp;dbP!$D$2),"&lt;="&amp;AG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H432" s="1">
        <f ca="1">SUMIFS(INDIRECT($F$1&amp;$F432&amp;":"&amp;$F432),INDIRECT($F$1&amp;dbP!$D$2&amp;":"&amp;dbP!$D$2),"&gt;="&amp;AH$6,INDIRECT($F$1&amp;dbP!$D$2&amp;":"&amp;dbP!$D$2),"&lt;="&amp;AH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I432" s="1">
        <f ca="1">SUMIFS(INDIRECT($F$1&amp;$F432&amp;":"&amp;$F432),INDIRECT($F$1&amp;dbP!$D$2&amp;":"&amp;dbP!$D$2),"&gt;="&amp;AI$6,INDIRECT($F$1&amp;dbP!$D$2&amp;":"&amp;dbP!$D$2),"&lt;="&amp;AI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J432" s="1">
        <f ca="1">SUMIFS(INDIRECT($F$1&amp;$F432&amp;":"&amp;$F432),INDIRECT($F$1&amp;dbP!$D$2&amp;":"&amp;dbP!$D$2),"&gt;="&amp;AJ$6,INDIRECT($F$1&amp;dbP!$D$2&amp;":"&amp;dbP!$D$2),"&lt;="&amp;AJ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K432" s="1">
        <f ca="1">SUMIFS(INDIRECT($F$1&amp;$F432&amp;":"&amp;$F432),INDIRECT($F$1&amp;dbP!$D$2&amp;":"&amp;dbP!$D$2),"&gt;="&amp;AK$6,INDIRECT($F$1&amp;dbP!$D$2&amp;":"&amp;dbP!$D$2),"&lt;="&amp;AK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L432" s="1">
        <f ca="1">SUMIFS(INDIRECT($F$1&amp;$F432&amp;":"&amp;$F432),INDIRECT($F$1&amp;dbP!$D$2&amp;":"&amp;dbP!$D$2),"&gt;="&amp;AL$6,INDIRECT($F$1&amp;dbP!$D$2&amp;":"&amp;dbP!$D$2),"&lt;="&amp;AL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M432" s="1">
        <f ca="1">SUMIFS(INDIRECT($F$1&amp;$F432&amp;":"&amp;$F432),INDIRECT($F$1&amp;dbP!$D$2&amp;":"&amp;dbP!$D$2),"&gt;="&amp;AM$6,INDIRECT($F$1&amp;dbP!$D$2&amp;":"&amp;dbP!$D$2),"&lt;="&amp;AM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N432" s="1">
        <f ca="1">SUMIFS(INDIRECT($F$1&amp;$F432&amp;":"&amp;$F432),INDIRECT($F$1&amp;dbP!$D$2&amp;":"&amp;dbP!$D$2),"&gt;="&amp;AN$6,INDIRECT($F$1&amp;dbP!$D$2&amp;":"&amp;dbP!$D$2),"&lt;="&amp;AN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O432" s="1">
        <f ca="1">SUMIFS(INDIRECT($F$1&amp;$F432&amp;":"&amp;$F432),INDIRECT($F$1&amp;dbP!$D$2&amp;":"&amp;dbP!$D$2),"&gt;="&amp;AO$6,INDIRECT($F$1&amp;dbP!$D$2&amp;":"&amp;dbP!$D$2),"&lt;="&amp;AO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P432" s="1">
        <f ca="1">SUMIFS(INDIRECT($F$1&amp;$F432&amp;":"&amp;$F432),INDIRECT($F$1&amp;dbP!$D$2&amp;":"&amp;dbP!$D$2),"&gt;="&amp;AP$6,INDIRECT($F$1&amp;dbP!$D$2&amp;":"&amp;dbP!$D$2),"&lt;="&amp;AP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Q432" s="1">
        <f ca="1">SUMIFS(INDIRECT($F$1&amp;$F432&amp;":"&amp;$F432),INDIRECT($F$1&amp;dbP!$D$2&amp;":"&amp;dbP!$D$2),"&gt;="&amp;AQ$6,INDIRECT($F$1&amp;dbP!$D$2&amp;":"&amp;dbP!$D$2),"&lt;="&amp;AQ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R432" s="1">
        <f ca="1">SUMIFS(INDIRECT($F$1&amp;$F432&amp;":"&amp;$F432),INDIRECT($F$1&amp;dbP!$D$2&amp;":"&amp;dbP!$D$2),"&gt;="&amp;AR$6,INDIRECT($F$1&amp;dbP!$D$2&amp;":"&amp;dbP!$D$2),"&lt;="&amp;AR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S432" s="1">
        <f ca="1">SUMIFS(INDIRECT($F$1&amp;$F432&amp;":"&amp;$F432),INDIRECT($F$1&amp;dbP!$D$2&amp;":"&amp;dbP!$D$2),"&gt;="&amp;AS$6,INDIRECT($F$1&amp;dbP!$D$2&amp;":"&amp;dbP!$D$2),"&lt;="&amp;AS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T432" s="1">
        <f ca="1">SUMIFS(INDIRECT($F$1&amp;$F432&amp;":"&amp;$F432),INDIRECT($F$1&amp;dbP!$D$2&amp;":"&amp;dbP!$D$2),"&gt;="&amp;AT$6,INDIRECT($F$1&amp;dbP!$D$2&amp;":"&amp;dbP!$D$2),"&lt;="&amp;AT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U432" s="1">
        <f ca="1">SUMIFS(INDIRECT($F$1&amp;$F432&amp;":"&amp;$F432),INDIRECT($F$1&amp;dbP!$D$2&amp;":"&amp;dbP!$D$2),"&gt;="&amp;AU$6,INDIRECT($F$1&amp;dbP!$D$2&amp;":"&amp;dbP!$D$2),"&lt;="&amp;AU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V432" s="1">
        <f ca="1">SUMIFS(INDIRECT($F$1&amp;$F432&amp;":"&amp;$F432),INDIRECT($F$1&amp;dbP!$D$2&amp;":"&amp;dbP!$D$2),"&gt;="&amp;AV$6,INDIRECT($F$1&amp;dbP!$D$2&amp;":"&amp;dbP!$D$2),"&lt;="&amp;AV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W432" s="1">
        <f ca="1">SUMIFS(INDIRECT($F$1&amp;$F432&amp;":"&amp;$F432),INDIRECT($F$1&amp;dbP!$D$2&amp;":"&amp;dbP!$D$2),"&gt;="&amp;AW$6,INDIRECT($F$1&amp;dbP!$D$2&amp;":"&amp;dbP!$D$2),"&lt;="&amp;AW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X432" s="1">
        <f ca="1">SUMIFS(INDIRECT($F$1&amp;$F432&amp;":"&amp;$F432),INDIRECT($F$1&amp;dbP!$D$2&amp;":"&amp;dbP!$D$2),"&gt;="&amp;AX$6,INDIRECT($F$1&amp;dbP!$D$2&amp;":"&amp;dbP!$D$2),"&lt;="&amp;AX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Y432" s="1">
        <f ca="1">SUMIFS(INDIRECT($F$1&amp;$F432&amp;":"&amp;$F432),INDIRECT($F$1&amp;dbP!$D$2&amp;":"&amp;dbP!$D$2),"&gt;="&amp;AY$6,INDIRECT($F$1&amp;dbP!$D$2&amp;":"&amp;dbP!$D$2),"&lt;="&amp;AY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AZ432" s="1">
        <f ca="1">SUMIFS(INDIRECT($F$1&amp;$F432&amp;":"&amp;$F432),INDIRECT($F$1&amp;dbP!$D$2&amp;":"&amp;dbP!$D$2),"&gt;="&amp;AZ$6,INDIRECT($F$1&amp;dbP!$D$2&amp;":"&amp;dbP!$D$2),"&lt;="&amp;AZ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BA432" s="1">
        <f ca="1">SUMIFS(INDIRECT($F$1&amp;$F432&amp;":"&amp;$F432),INDIRECT($F$1&amp;dbP!$D$2&amp;":"&amp;dbP!$D$2),"&gt;="&amp;BA$6,INDIRECT($F$1&amp;dbP!$D$2&amp;":"&amp;dbP!$D$2),"&lt;="&amp;BA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BB432" s="1">
        <f ca="1">SUMIFS(INDIRECT($F$1&amp;$F432&amp;":"&amp;$F432),INDIRECT($F$1&amp;dbP!$D$2&amp;":"&amp;dbP!$D$2),"&gt;="&amp;BB$6,INDIRECT($F$1&amp;dbP!$D$2&amp;":"&amp;dbP!$D$2),"&lt;="&amp;BB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BC432" s="1">
        <f ca="1">SUMIFS(INDIRECT($F$1&amp;$F432&amp;":"&amp;$F432),INDIRECT($F$1&amp;dbP!$D$2&amp;":"&amp;dbP!$D$2),"&gt;="&amp;BC$6,INDIRECT($F$1&amp;dbP!$D$2&amp;":"&amp;dbP!$D$2),"&lt;="&amp;BC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BD432" s="1">
        <f ca="1">SUMIFS(INDIRECT($F$1&amp;$F432&amp;":"&amp;$F432),INDIRECT($F$1&amp;dbP!$D$2&amp;":"&amp;dbP!$D$2),"&gt;="&amp;BD$6,INDIRECT($F$1&amp;dbP!$D$2&amp;":"&amp;dbP!$D$2),"&lt;="&amp;BD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  <c r="BE432" s="1">
        <f ca="1">SUMIFS(INDIRECT($F$1&amp;$F432&amp;":"&amp;$F432),INDIRECT($F$1&amp;dbP!$D$2&amp;":"&amp;dbP!$D$2),"&gt;="&amp;BE$6,INDIRECT($F$1&amp;dbP!$D$2&amp;":"&amp;dbP!$D$2),"&lt;="&amp;BE$7,INDIRECT($F$1&amp;dbP!$O$2&amp;":"&amp;dbP!$O$2),$H432,INDIRECT($F$1&amp;dbP!$P$2&amp;":"&amp;dbP!$P$2),IF($I432=$J432,"*",$I432),INDIRECT($F$1&amp;dbP!$Q$2&amp;":"&amp;dbP!$Q$2),IF(OR($I432=$J432,"  "&amp;$I432=$J432),"*",RIGHT($J432,LEN($J432)-4)),INDIRECT($F$1&amp;dbP!$AC$2&amp;":"&amp;dbP!$AC$2),RepP!$J$3)</f>
        <v>0</v>
      </c>
    </row>
    <row r="433" spans="2:57" x14ac:dyDescent="0.3">
      <c r="B433" s="1">
        <f>MAX(B$410:B432)+1</f>
        <v>31</v>
      </c>
      <c r="D433" s="1" t="str">
        <f ca="1">INDIRECT($B$1&amp;Items!AB$2&amp;$B433)</f>
        <v>PL(-)</v>
      </c>
      <c r="F433" s="1" t="str">
        <f ca="1">INDIRECT($B$1&amp;Items!X$2&amp;$B433)</f>
        <v>AA</v>
      </c>
      <c r="H433" s="13" t="str">
        <f ca="1">INDIRECT($B$1&amp;Items!U$2&amp;$B433)</f>
        <v>Себестоимость продаж</v>
      </c>
      <c r="I433" s="13" t="str">
        <f ca="1">IF(INDIRECT($B$1&amp;Items!V$2&amp;$B433)="",H433,INDIRECT($B$1&amp;Items!V$2&amp;$B433))</f>
        <v>Затраты этапа-2 бизнес-процесса</v>
      </c>
      <c r="J433" s="1" t="str">
        <f ca="1">IF(INDIRECT($B$1&amp;Items!W$2&amp;$B433)="",IF(H433&lt;&gt;I433,"  "&amp;I433,I433),"    "&amp;INDIRECT($B$1&amp;Items!W$2&amp;$B433))</f>
        <v xml:space="preserve">    Производственные затраты-1</v>
      </c>
      <c r="S433" s="1">
        <f ca="1">SUM($U433:INDIRECT(ADDRESS(ROW(),SUMIFS($1:$1,$5:$5,MAX($5:$5)))))</f>
        <v>585000</v>
      </c>
      <c r="V433" s="1">
        <f ca="1">SUMIFS(INDIRECT($F$1&amp;$F433&amp;":"&amp;$F433),INDIRECT($F$1&amp;dbP!$D$2&amp;":"&amp;dbP!$D$2),"&gt;="&amp;V$6,INDIRECT($F$1&amp;dbP!$D$2&amp;":"&amp;dbP!$D$2),"&lt;="&amp;V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W433" s="1">
        <f ca="1">SUMIFS(INDIRECT($F$1&amp;$F433&amp;":"&amp;$F433),INDIRECT($F$1&amp;dbP!$D$2&amp;":"&amp;dbP!$D$2),"&gt;="&amp;W$6,INDIRECT($F$1&amp;dbP!$D$2&amp;":"&amp;dbP!$D$2),"&lt;="&amp;W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X433" s="1">
        <f ca="1">SUMIFS(INDIRECT($F$1&amp;$F433&amp;":"&amp;$F433),INDIRECT($F$1&amp;dbP!$D$2&amp;":"&amp;dbP!$D$2),"&gt;="&amp;X$6,INDIRECT($F$1&amp;dbP!$D$2&amp;":"&amp;dbP!$D$2),"&lt;="&amp;X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Y433" s="1">
        <f ca="1">SUMIFS(INDIRECT($F$1&amp;$F433&amp;":"&amp;$F433),INDIRECT($F$1&amp;dbP!$D$2&amp;":"&amp;dbP!$D$2),"&gt;="&amp;Y$6,INDIRECT($F$1&amp;dbP!$D$2&amp;":"&amp;dbP!$D$2),"&lt;="&amp;Y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Z433" s="1">
        <f ca="1">SUMIFS(INDIRECT($F$1&amp;$F433&amp;":"&amp;$F433),INDIRECT($F$1&amp;dbP!$D$2&amp;":"&amp;dbP!$D$2),"&gt;="&amp;Z$6,INDIRECT($F$1&amp;dbP!$D$2&amp;":"&amp;dbP!$D$2),"&lt;="&amp;Z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180000</v>
      </c>
      <c r="AA433" s="1">
        <f ca="1">SUMIFS(INDIRECT($F$1&amp;$F433&amp;":"&amp;$F433),INDIRECT($F$1&amp;dbP!$D$2&amp;":"&amp;dbP!$D$2),"&gt;="&amp;AA$6,INDIRECT($F$1&amp;dbP!$D$2&amp;":"&amp;dbP!$D$2),"&lt;="&amp;AA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405000</v>
      </c>
      <c r="AB433" s="1">
        <f ca="1">SUMIFS(INDIRECT($F$1&amp;$F433&amp;":"&amp;$F433),INDIRECT($F$1&amp;dbP!$D$2&amp;":"&amp;dbP!$D$2),"&gt;="&amp;AB$6,INDIRECT($F$1&amp;dbP!$D$2&amp;":"&amp;dbP!$D$2),"&lt;="&amp;AB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C433" s="1">
        <f ca="1">SUMIFS(INDIRECT($F$1&amp;$F433&amp;":"&amp;$F433),INDIRECT($F$1&amp;dbP!$D$2&amp;":"&amp;dbP!$D$2),"&gt;="&amp;AC$6,INDIRECT($F$1&amp;dbP!$D$2&amp;":"&amp;dbP!$D$2),"&lt;="&amp;AC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D433" s="1">
        <f ca="1">SUMIFS(INDIRECT($F$1&amp;$F433&amp;":"&amp;$F433),INDIRECT($F$1&amp;dbP!$D$2&amp;":"&amp;dbP!$D$2),"&gt;="&amp;AD$6,INDIRECT($F$1&amp;dbP!$D$2&amp;":"&amp;dbP!$D$2),"&lt;="&amp;AD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E433" s="1">
        <f ca="1">SUMIFS(INDIRECT($F$1&amp;$F433&amp;":"&amp;$F433),INDIRECT($F$1&amp;dbP!$D$2&amp;":"&amp;dbP!$D$2),"&gt;="&amp;AE$6,INDIRECT($F$1&amp;dbP!$D$2&amp;":"&amp;dbP!$D$2),"&lt;="&amp;AE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F433" s="1">
        <f ca="1">SUMIFS(INDIRECT($F$1&amp;$F433&amp;":"&amp;$F433),INDIRECT($F$1&amp;dbP!$D$2&amp;":"&amp;dbP!$D$2),"&gt;="&amp;AF$6,INDIRECT($F$1&amp;dbP!$D$2&amp;":"&amp;dbP!$D$2),"&lt;="&amp;AF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G433" s="1">
        <f ca="1">SUMIFS(INDIRECT($F$1&amp;$F433&amp;":"&amp;$F433),INDIRECT($F$1&amp;dbP!$D$2&amp;":"&amp;dbP!$D$2),"&gt;="&amp;AG$6,INDIRECT($F$1&amp;dbP!$D$2&amp;":"&amp;dbP!$D$2),"&lt;="&amp;AG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H433" s="1">
        <f ca="1">SUMIFS(INDIRECT($F$1&amp;$F433&amp;":"&amp;$F433),INDIRECT($F$1&amp;dbP!$D$2&amp;":"&amp;dbP!$D$2),"&gt;="&amp;AH$6,INDIRECT($F$1&amp;dbP!$D$2&amp;":"&amp;dbP!$D$2),"&lt;="&amp;AH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I433" s="1">
        <f ca="1">SUMIFS(INDIRECT($F$1&amp;$F433&amp;":"&amp;$F433),INDIRECT($F$1&amp;dbP!$D$2&amp;":"&amp;dbP!$D$2),"&gt;="&amp;AI$6,INDIRECT($F$1&amp;dbP!$D$2&amp;":"&amp;dbP!$D$2),"&lt;="&amp;AI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J433" s="1">
        <f ca="1">SUMIFS(INDIRECT($F$1&amp;$F433&amp;":"&amp;$F433),INDIRECT($F$1&amp;dbP!$D$2&amp;":"&amp;dbP!$D$2),"&gt;="&amp;AJ$6,INDIRECT($F$1&amp;dbP!$D$2&amp;":"&amp;dbP!$D$2),"&lt;="&amp;AJ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K433" s="1">
        <f ca="1">SUMIFS(INDIRECT($F$1&amp;$F433&amp;":"&amp;$F433),INDIRECT($F$1&amp;dbP!$D$2&amp;":"&amp;dbP!$D$2),"&gt;="&amp;AK$6,INDIRECT($F$1&amp;dbP!$D$2&amp;":"&amp;dbP!$D$2),"&lt;="&amp;AK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L433" s="1">
        <f ca="1">SUMIFS(INDIRECT($F$1&amp;$F433&amp;":"&amp;$F433),INDIRECT($F$1&amp;dbP!$D$2&amp;":"&amp;dbP!$D$2),"&gt;="&amp;AL$6,INDIRECT($F$1&amp;dbP!$D$2&amp;":"&amp;dbP!$D$2),"&lt;="&amp;AL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M433" s="1">
        <f ca="1">SUMIFS(INDIRECT($F$1&amp;$F433&amp;":"&amp;$F433),INDIRECT($F$1&amp;dbP!$D$2&amp;":"&amp;dbP!$D$2),"&gt;="&amp;AM$6,INDIRECT($F$1&amp;dbP!$D$2&amp;":"&amp;dbP!$D$2),"&lt;="&amp;AM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N433" s="1">
        <f ca="1">SUMIFS(INDIRECT($F$1&amp;$F433&amp;":"&amp;$F433),INDIRECT($F$1&amp;dbP!$D$2&amp;":"&amp;dbP!$D$2),"&gt;="&amp;AN$6,INDIRECT($F$1&amp;dbP!$D$2&amp;":"&amp;dbP!$D$2),"&lt;="&amp;AN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O433" s="1">
        <f ca="1">SUMIFS(INDIRECT($F$1&amp;$F433&amp;":"&amp;$F433),INDIRECT($F$1&amp;dbP!$D$2&amp;":"&amp;dbP!$D$2),"&gt;="&amp;AO$6,INDIRECT($F$1&amp;dbP!$D$2&amp;":"&amp;dbP!$D$2),"&lt;="&amp;AO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P433" s="1">
        <f ca="1">SUMIFS(INDIRECT($F$1&amp;$F433&amp;":"&amp;$F433),INDIRECT($F$1&amp;dbP!$D$2&amp;":"&amp;dbP!$D$2),"&gt;="&amp;AP$6,INDIRECT($F$1&amp;dbP!$D$2&amp;":"&amp;dbP!$D$2),"&lt;="&amp;AP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Q433" s="1">
        <f ca="1">SUMIFS(INDIRECT($F$1&amp;$F433&amp;":"&amp;$F433),INDIRECT($F$1&amp;dbP!$D$2&amp;":"&amp;dbP!$D$2),"&gt;="&amp;AQ$6,INDIRECT($F$1&amp;dbP!$D$2&amp;":"&amp;dbP!$D$2),"&lt;="&amp;AQ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R433" s="1">
        <f ca="1">SUMIFS(INDIRECT($F$1&amp;$F433&amp;":"&amp;$F433),INDIRECT($F$1&amp;dbP!$D$2&amp;":"&amp;dbP!$D$2),"&gt;="&amp;AR$6,INDIRECT($F$1&amp;dbP!$D$2&amp;":"&amp;dbP!$D$2),"&lt;="&amp;AR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S433" s="1">
        <f ca="1">SUMIFS(INDIRECT($F$1&amp;$F433&amp;":"&amp;$F433),INDIRECT($F$1&amp;dbP!$D$2&amp;":"&amp;dbP!$D$2),"&gt;="&amp;AS$6,INDIRECT($F$1&amp;dbP!$D$2&amp;":"&amp;dbP!$D$2),"&lt;="&amp;AS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T433" s="1">
        <f ca="1">SUMIFS(INDIRECT($F$1&amp;$F433&amp;":"&amp;$F433),INDIRECT($F$1&amp;dbP!$D$2&amp;":"&amp;dbP!$D$2),"&gt;="&amp;AT$6,INDIRECT($F$1&amp;dbP!$D$2&amp;":"&amp;dbP!$D$2),"&lt;="&amp;AT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U433" s="1">
        <f ca="1">SUMIFS(INDIRECT($F$1&amp;$F433&amp;":"&amp;$F433),INDIRECT($F$1&amp;dbP!$D$2&amp;":"&amp;dbP!$D$2),"&gt;="&amp;AU$6,INDIRECT($F$1&amp;dbP!$D$2&amp;":"&amp;dbP!$D$2),"&lt;="&amp;AU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V433" s="1">
        <f ca="1">SUMIFS(INDIRECT($F$1&amp;$F433&amp;":"&amp;$F433),INDIRECT($F$1&amp;dbP!$D$2&amp;":"&amp;dbP!$D$2),"&gt;="&amp;AV$6,INDIRECT($F$1&amp;dbP!$D$2&amp;":"&amp;dbP!$D$2),"&lt;="&amp;AV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W433" s="1">
        <f ca="1">SUMIFS(INDIRECT($F$1&amp;$F433&amp;":"&amp;$F433),INDIRECT($F$1&amp;dbP!$D$2&amp;":"&amp;dbP!$D$2),"&gt;="&amp;AW$6,INDIRECT($F$1&amp;dbP!$D$2&amp;":"&amp;dbP!$D$2),"&lt;="&amp;AW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X433" s="1">
        <f ca="1">SUMIFS(INDIRECT($F$1&amp;$F433&amp;":"&amp;$F433),INDIRECT($F$1&amp;dbP!$D$2&amp;":"&amp;dbP!$D$2),"&gt;="&amp;AX$6,INDIRECT($F$1&amp;dbP!$D$2&amp;":"&amp;dbP!$D$2),"&lt;="&amp;AX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Y433" s="1">
        <f ca="1">SUMIFS(INDIRECT($F$1&amp;$F433&amp;":"&amp;$F433),INDIRECT($F$1&amp;dbP!$D$2&amp;":"&amp;dbP!$D$2),"&gt;="&amp;AY$6,INDIRECT($F$1&amp;dbP!$D$2&amp;":"&amp;dbP!$D$2),"&lt;="&amp;AY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AZ433" s="1">
        <f ca="1">SUMIFS(INDIRECT($F$1&amp;$F433&amp;":"&amp;$F433),INDIRECT($F$1&amp;dbP!$D$2&amp;":"&amp;dbP!$D$2),"&gt;="&amp;AZ$6,INDIRECT($F$1&amp;dbP!$D$2&amp;":"&amp;dbP!$D$2),"&lt;="&amp;AZ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BA433" s="1">
        <f ca="1">SUMIFS(INDIRECT($F$1&amp;$F433&amp;":"&amp;$F433),INDIRECT($F$1&amp;dbP!$D$2&amp;":"&amp;dbP!$D$2),"&gt;="&amp;BA$6,INDIRECT($F$1&amp;dbP!$D$2&amp;":"&amp;dbP!$D$2),"&lt;="&amp;BA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BB433" s="1">
        <f ca="1">SUMIFS(INDIRECT($F$1&amp;$F433&amp;":"&amp;$F433),INDIRECT($F$1&amp;dbP!$D$2&amp;":"&amp;dbP!$D$2),"&gt;="&amp;BB$6,INDIRECT($F$1&amp;dbP!$D$2&amp;":"&amp;dbP!$D$2),"&lt;="&amp;BB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BC433" s="1">
        <f ca="1">SUMIFS(INDIRECT($F$1&amp;$F433&amp;":"&amp;$F433),INDIRECT($F$1&amp;dbP!$D$2&amp;":"&amp;dbP!$D$2),"&gt;="&amp;BC$6,INDIRECT($F$1&amp;dbP!$D$2&amp;":"&amp;dbP!$D$2),"&lt;="&amp;BC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BD433" s="1">
        <f ca="1">SUMIFS(INDIRECT($F$1&amp;$F433&amp;":"&amp;$F433),INDIRECT($F$1&amp;dbP!$D$2&amp;":"&amp;dbP!$D$2),"&gt;="&amp;BD$6,INDIRECT($F$1&amp;dbP!$D$2&amp;":"&amp;dbP!$D$2),"&lt;="&amp;BD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  <c r="BE433" s="1">
        <f ca="1">SUMIFS(INDIRECT($F$1&amp;$F433&amp;":"&amp;$F433),INDIRECT($F$1&amp;dbP!$D$2&amp;":"&amp;dbP!$D$2),"&gt;="&amp;BE$6,INDIRECT($F$1&amp;dbP!$D$2&amp;":"&amp;dbP!$D$2),"&lt;="&amp;BE$7,INDIRECT($F$1&amp;dbP!$O$2&amp;":"&amp;dbP!$O$2),$H433,INDIRECT($F$1&amp;dbP!$P$2&amp;":"&amp;dbP!$P$2),IF($I433=$J433,"*",$I433),INDIRECT($F$1&amp;dbP!$Q$2&amp;":"&amp;dbP!$Q$2),IF(OR($I433=$J433,"  "&amp;$I433=$J433),"*",RIGHT($J433,LEN($J433)-4)),INDIRECT($F$1&amp;dbP!$AC$2&amp;":"&amp;dbP!$AC$2),RepP!$J$3)</f>
        <v>0</v>
      </c>
    </row>
    <row r="434" spans="2:57" x14ac:dyDescent="0.3">
      <c r="B434" s="1">
        <f>MAX(B$410:B433)+1</f>
        <v>32</v>
      </c>
      <c r="D434" s="1" t="str">
        <f ca="1">INDIRECT($B$1&amp;Items!AB$2&amp;$B434)</f>
        <v>PL(-)</v>
      </c>
      <c r="F434" s="1" t="str">
        <f ca="1">INDIRECT($B$1&amp;Items!X$2&amp;$B434)</f>
        <v>AA</v>
      </c>
      <c r="H434" s="13" t="str">
        <f ca="1">INDIRECT($B$1&amp;Items!U$2&amp;$B434)</f>
        <v>Себестоимость продаж</v>
      </c>
      <c r="I434" s="13" t="str">
        <f ca="1">IF(INDIRECT($B$1&amp;Items!V$2&amp;$B434)="",H434,INDIRECT($B$1&amp;Items!V$2&amp;$B434))</f>
        <v>Затраты этапа-2 бизнес-процесса</v>
      </c>
      <c r="J434" s="1" t="str">
        <f ca="1">IF(INDIRECT($B$1&amp;Items!W$2&amp;$B434)="",IF(H434&lt;&gt;I434,"  "&amp;I434,I434),"    "&amp;INDIRECT($B$1&amp;Items!W$2&amp;$B434))</f>
        <v xml:space="preserve">    Производственные затраты-2</v>
      </c>
      <c r="S434" s="1">
        <f ca="1">SUM($U434:INDIRECT(ADDRESS(ROW(),SUMIFS($1:$1,$5:$5,MAX($5:$5)))))</f>
        <v>572000</v>
      </c>
      <c r="V434" s="1">
        <f ca="1">SUMIFS(INDIRECT($F$1&amp;$F434&amp;":"&amp;$F434),INDIRECT($F$1&amp;dbP!$D$2&amp;":"&amp;dbP!$D$2),"&gt;="&amp;V$6,INDIRECT($F$1&amp;dbP!$D$2&amp;":"&amp;dbP!$D$2),"&lt;="&amp;V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W434" s="1">
        <f ca="1">SUMIFS(INDIRECT($F$1&amp;$F434&amp;":"&amp;$F434),INDIRECT($F$1&amp;dbP!$D$2&amp;":"&amp;dbP!$D$2),"&gt;="&amp;W$6,INDIRECT($F$1&amp;dbP!$D$2&amp;":"&amp;dbP!$D$2),"&lt;="&amp;W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X434" s="1">
        <f ca="1">SUMIFS(INDIRECT($F$1&amp;$F434&amp;":"&amp;$F434),INDIRECT($F$1&amp;dbP!$D$2&amp;":"&amp;dbP!$D$2),"&gt;="&amp;X$6,INDIRECT($F$1&amp;dbP!$D$2&amp;":"&amp;dbP!$D$2),"&lt;="&amp;X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Y434" s="1">
        <f ca="1">SUMIFS(INDIRECT($F$1&amp;$F434&amp;":"&amp;$F434),INDIRECT($F$1&amp;dbP!$D$2&amp;":"&amp;dbP!$D$2),"&gt;="&amp;Y$6,INDIRECT($F$1&amp;dbP!$D$2&amp;":"&amp;dbP!$D$2),"&lt;="&amp;Y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Z434" s="1">
        <f ca="1">SUMIFS(INDIRECT($F$1&amp;$F434&amp;":"&amp;$F434),INDIRECT($F$1&amp;dbP!$D$2&amp;":"&amp;dbP!$D$2),"&gt;="&amp;Z$6,INDIRECT($F$1&amp;dbP!$D$2&amp;":"&amp;dbP!$D$2),"&lt;="&amp;Z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176000</v>
      </c>
      <c r="AA434" s="1">
        <f ca="1">SUMIFS(INDIRECT($F$1&amp;$F434&amp;":"&amp;$F434),INDIRECT($F$1&amp;dbP!$D$2&amp;":"&amp;dbP!$D$2),"&gt;="&amp;AA$6,INDIRECT($F$1&amp;dbP!$D$2&amp;":"&amp;dbP!$D$2),"&lt;="&amp;AA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396000</v>
      </c>
      <c r="AB434" s="1">
        <f ca="1">SUMIFS(INDIRECT($F$1&amp;$F434&amp;":"&amp;$F434),INDIRECT($F$1&amp;dbP!$D$2&amp;":"&amp;dbP!$D$2),"&gt;="&amp;AB$6,INDIRECT($F$1&amp;dbP!$D$2&amp;":"&amp;dbP!$D$2),"&lt;="&amp;AB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C434" s="1">
        <f ca="1">SUMIFS(INDIRECT($F$1&amp;$F434&amp;":"&amp;$F434),INDIRECT($F$1&amp;dbP!$D$2&amp;":"&amp;dbP!$D$2),"&gt;="&amp;AC$6,INDIRECT($F$1&amp;dbP!$D$2&amp;":"&amp;dbP!$D$2),"&lt;="&amp;AC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D434" s="1">
        <f ca="1">SUMIFS(INDIRECT($F$1&amp;$F434&amp;":"&amp;$F434),INDIRECT($F$1&amp;dbP!$D$2&amp;":"&amp;dbP!$D$2),"&gt;="&amp;AD$6,INDIRECT($F$1&amp;dbP!$D$2&amp;":"&amp;dbP!$D$2),"&lt;="&amp;AD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E434" s="1">
        <f ca="1">SUMIFS(INDIRECT($F$1&amp;$F434&amp;":"&amp;$F434),INDIRECT($F$1&amp;dbP!$D$2&amp;":"&amp;dbP!$D$2),"&gt;="&amp;AE$6,INDIRECT($F$1&amp;dbP!$D$2&amp;":"&amp;dbP!$D$2),"&lt;="&amp;AE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F434" s="1">
        <f ca="1">SUMIFS(INDIRECT($F$1&amp;$F434&amp;":"&amp;$F434),INDIRECT($F$1&amp;dbP!$D$2&amp;":"&amp;dbP!$D$2),"&gt;="&amp;AF$6,INDIRECT($F$1&amp;dbP!$D$2&amp;":"&amp;dbP!$D$2),"&lt;="&amp;AF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G434" s="1">
        <f ca="1">SUMIFS(INDIRECT($F$1&amp;$F434&amp;":"&amp;$F434),INDIRECT($F$1&amp;dbP!$D$2&amp;":"&amp;dbP!$D$2),"&gt;="&amp;AG$6,INDIRECT($F$1&amp;dbP!$D$2&amp;":"&amp;dbP!$D$2),"&lt;="&amp;AG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H434" s="1">
        <f ca="1">SUMIFS(INDIRECT($F$1&amp;$F434&amp;":"&amp;$F434),INDIRECT($F$1&amp;dbP!$D$2&amp;":"&amp;dbP!$D$2),"&gt;="&amp;AH$6,INDIRECT($F$1&amp;dbP!$D$2&amp;":"&amp;dbP!$D$2),"&lt;="&amp;AH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I434" s="1">
        <f ca="1">SUMIFS(INDIRECT($F$1&amp;$F434&amp;":"&amp;$F434),INDIRECT($F$1&amp;dbP!$D$2&amp;":"&amp;dbP!$D$2),"&gt;="&amp;AI$6,INDIRECT($F$1&amp;dbP!$D$2&amp;":"&amp;dbP!$D$2),"&lt;="&amp;AI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J434" s="1">
        <f ca="1">SUMIFS(INDIRECT($F$1&amp;$F434&amp;":"&amp;$F434),INDIRECT($F$1&amp;dbP!$D$2&amp;":"&amp;dbP!$D$2),"&gt;="&amp;AJ$6,INDIRECT($F$1&amp;dbP!$D$2&amp;":"&amp;dbP!$D$2),"&lt;="&amp;AJ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K434" s="1">
        <f ca="1">SUMIFS(INDIRECT($F$1&amp;$F434&amp;":"&amp;$F434),INDIRECT($F$1&amp;dbP!$D$2&amp;":"&amp;dbP!$D$2),"&gt;="&amp;AK$6,INDIRECT($F$1&amp;dbP!$D$2&amp;":"&amp;dbP!$D$2),"&lt;="&amp;AK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L434" s="1">
        <f ca="1">SUMIFS(INDIRECT($F$1&amp;$F434&amp;":"&amp;$F434),INDIRECT($F$1&amp;dbP!$D$2&amp;":"&amp;dbP!$D$2),"&gt;="&amp;AL$6,INDIRECT($F$1&amp;dbP!$D$2&amp;":"&amp;dbP!$D$2),"&lt;="&amp;AL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M434" s="1">
        <f ca="1">SUMIFS(INDIRECT($F$1&amp;$F434&amp;":"&amp;$F434),INDIRECT($F$1&amp;dbP!$D$2&amp;":"&amp;dbP!$D$2),"&gt;="&amp;AM$6,INDIRECT($F$1&amp;dbP!$D$2&amp;":"&amp;dbP!$D$2),"&lt;="&amp;AM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N434" s="1">
        <f ca="1">SUMIFS(INDIRECT($F$1&amp;$F434&amp;":"&amp;$F434),INDIRECT($F$1&amp;dbP!$D$2&amp;":"&amp;dbP!$D$2),"&gt;="&amp;AN$6,INDIRECT($F$1&amp;dbP!$D$2&amp;":"&amp;dbP!$D$2),"&lt;="&amp;AN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O434" s="1">
        <f ca="1">SUMIFS(INDIRECT($F$1&amp;$F434&amp;":"&amp;$F434),INDIRECT($F$1&amp;dbP!$D$2&amp;":"&amp;dbP!$D$2),"&gt;="&amp;AO$6,INDIRECT($F$1&amp;dbP!$D$2&amp;":"&amp;dbP!$D$2),"&lt;="&amp;AO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P434" s="1">
        <f ca="1">SUMIFS(INDIRECT($F$1&amp;$F434&amp;":"&amp;$F434),INDIRECT($F$1&amp;dbP!$D$2&amp;":"&amp;dbP!$D$2),"&gt;="&amp;AP$6,INDIRECT($F$1&amp;dbP!$D$2&amp;":"&amp;dbP!$D$2),"&lt;="&amp;AP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Q434" s="1">
        <f ca="1">SUMIFS(INDIRECT($F$1&amp;$F434&amp;":"&amp;$F434),INDIRECT($F$1&amp;dbP!$D$2&amp;":"&amp;dbP!$D$2),"&gt;="&amp;AQ$6,INDIRECT($F$1&amp;dbP!$D$2&amp;":"&amp;dbP!$D$2),"&lt;="&amp;AQ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R434" s="1">
        <f ca="1">SUMIFS(INDIRECT($F$1&amp;$F434&amp;":"&amp;$F434),INDIRECT($F$1&amp;dbP!$D$2&amp;":"&amp;dbP!$D$2),"&gt;="&amp;AR$6,INDIRECT($F$1&amp;dbP!$D$2&amp;":"&amp;dbP!$D$2),"&lt;="&amp;AR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S434" s="1">
        <f ca="1">SUMIFS(INDIRECT($F$1&amp;$F434&amp;":"&amp;$F434),INDIRECT($F$1&amp;dbP!$D$2&amp;":"&amp;dbP!$D$2),"&gt;="&amp;AS$6,INDIRECT($F$1&amp;dbP!$D$2&amp;":"&amp;dbP!$D$2),"&lt;="&amp;AS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T434" s="1">
        <f ca="1">SUMIFS(INDIRECT($F$1&amp;$F434&amp;":"&amp;$F434),INDIRECT($F$1&amp;dbP!$D$2&amp;":"&amp;dbP!$D$2),"&gt;="&amp;AT$6,INDIRECT($F$1&amp;dbP!$D$2&amp;":"&amp;dbP!$D$2),"&lt;="&amp;AT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U434" s="1">
        <f ca="1">SUMIFS(INDIRECT($F$1&amp;$F434&amp;":"&amp;$F434),INDIRECT($F$1&amp;dbP!$D$2&amp;":"&amp;dbP!$D$2),"&gt;="&amp;AU$6,INDIRECT($F$1&amp;dbP!$D$2&amp;":"&amp;dbP!$D$2),"&lt;="&amp;AU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V434" s="1">
        <f ca="1">SUMIFS(INDIRECT($F$1&amp;$F434&amp;":"&amp;$F434),INDIRECT($F$1&amp;dbP!$D$2&amp;":"&amp;dbP!$D$2),"&gt;="&amp;AV$6,INDIRECT($F$1&amp;dbP!$D$2&amp;":"&amp;dbP!$D$2),"&lt;="&amp;AV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W434" s="1">
        <f ca="1">SUMIFS(INDIRECT($F$1&amp;$F434&amp;":"&amp;$F434),INDIRECT($F$1&amp;dbP!$D$2&amp;":"&amp;dbP!$D$2),"&gt;="&amp;AW$6,INDIRECT($F$1&amp;dbP!$D$2&amp;":"&amp;dbP!$D$2),"&lt;="&amp;AW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X434" s="1">
        <f ca="1">SUMIFS(INDIRECT($F$1&amp;$F434&amp;":"&amp;$F434),INDIRECT($F$1&amp;dbP!$D$2&amp;":"&amp;dbP!$D$2),"&gt;="&amp;AX$6,INDIRECT($F$1&amp;dbP!$D$2&amp;":"&amp;dbP!$D$2),"&lt;="&amp;AX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Y434" s="1">
        <f ca="1">SUMIFS(INDIRECT($F$1&amp;$F434&amp;":"&amp;$F434),INDIRECT($F$1&amp;dbP!$D$2&amp;":"&amp;dbP!$D$2),"&gt;="&amp;AY$6,INDIRECT($F$1&amp;dbP!$D$2&amp;":"&amp;dbP!$D$2),"&lt;="&amp;AY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AZ434" s="1">
        <f ca="1">SUMIFS(INDIRECT($F$1&amp;$F434&amp;":"&amp;$F434),INDIRECT($F$1&amp;dbP!$D$2&amp;":"&amp;dbP!$D$2),"&gt;="&amp;AZ$6,INDIRECT($F$1&amp;dbP!$D$2&amp;":"&amp;dbP!$D$2),"&lt;="&amp;AZ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BA434" s="1">
        <f ca="1">SUMIFS(INDIRECT($F$1&amp;$F434&amp;":"&amp;$F434),INDIRECT($F$1&amp;dbP!$D$2&amp;":"&amp;dbP!$D$2),"&gt;="&amp;BA$6,INDIRECT($F$1&amp;dbP!$D$2&amp;":"&amp;dbP!$D$2),"&lt;="&amp;BA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BB434" s="1">
        <f ca="1">SUMIFS(INDIRECT($F$1&amp;$F434&amp;":"&amp;$F434),INDIRECT($F$1&amp;dbP!$D$2&amp;":"&amp;dbP!$D$2),"&gt;="&amp;BB$6,INDIRECT($F$1&amp;dbP!$D$2&amp;":"&amp;dbP!$D$2),"&lt;="&amp;BB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BC434" s="1">
        <f ca="1">SUMIFS(INDIRECT($F$1&amp;$F434&amp;":"&amp;$F434),INDIRECT($F$1&amp;dbP!$D$2&amp;":"&amp;dbP!$D$2),"&gt;="&amp;BC$6,INDIRECT($F$1&amp;dbP!$D$2&amp;":"&amp;dbP!$D$2),"&lt;="&amp;BC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BD434" s="1">
        <f ca="1">SUMIFS(INDIRECT($F$1&amp;$F434&amp;":"&amp;$F434),INDIRECT($F$1&amp;dbP!$D$2&amp;":"&amp;dbP!$D$2),"&gt;="&amp;BD$6,INDIRECT($F$1&amp;dbP!$D$2&amp;":"&amp;dbP!$D$2),"&lt;="&amp;BD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  <c r="BE434" s="1">
        <f ca="1">SUMIFS(INDIRECT($F$1&amp;$F434&amp;":"&amp;$F434),INDIRECT($F$1&amp;dbP!$D$2&amp;":"&amp;dbP!$D$2),"&gt;="&amp;BE$6,INDIRECT($F$1&amp;dbP!$D$2&amp;":"&amp;dbP!$D$2),"&lt;="&amp;BE$7,INDIRECT($F$1&amp;dbP!$O$2&amp;":"&amp;dbP!$O$2),$H434,INDIRECT($F$1&amp;dbP!$P$2&amp;":"&amp;dbP!$P$2),IF($I434=$J434,"*",$I434),INDIRECT($F$1&amp;dbP!$Q$2&amp;":"&amp;dbP!$Q$2),IF(OR($I434=$J434,"  "&amp;$I434=$J434),"*",RIGHT($J434,LEN($J434)-4)),INDIRECT($F$1&amp;dbP!$AC$2&amp;":"&amp;dbP!$AC$2),RepP!$J$3)</f>
        <v>0</v>
      </c>
    </row>
    <row r="435" spans="2:57" x14ac:dyDescent="0.3">
      <c r="B435" s="1">
        <f>MAX(B$410:B434)+1</f>
        <v>33</v>
      </c>
      <c r="D435" s="1" t="str">
        <f ca="1">INDIRECT($B$1&amp;Items!AB$2&amp;$B435)</f>
        <v>PL(-)</v>
      </c>
      <c r="F435" s="1" t="str">
        <f ca="1">INDIRECT($B$1&amp;Items!X$2&amp;$B435)</f>
        <v>AA</v>
      </c>
      <c r="H435" s="13" t="str">
        <f ca="1">INDIRECT($B$1&amp;Items!U$2&amp;$B435)</f>
        <v>Себестоимость продаж</v>
      </c>
      <c r="I435" s="13" t="str">
        <f ca="1">IF(INDIRECT($B$1&amp;Items!V$2&amp;$B435)="",H435,INDIRECT($B$1&amp;Items!V$2&amp;$B435))</f>
        <v>Затраты этапа-2 бизнес-процесса</v>
      </c>
      <c r="J435" s="1" t="str">
        <f ca="1">IF(INDIRECT($B$1&amp;Items!W$2&amp;$B435)="",IF(H435&lt;&gt;I435,"  "&amp;I435,I435),"    "&amp;INDIRECT($B$1&amp;Items!W$2&amp;$B435))</f>
        <v xml:space="preserve">    Производственные затраты-3</v>
      </c>
      <c r="S435" s="1">
        <f ca="1">SUM($U435:INDIRECT(ADDRESS(ROW(),SUMIFS($1:$1,$5:$5,MAX($5:$5)))))</f>
        <v>542490</v>
      </c>
      <c r="V435" s="1">
        <f ca="1">SUMIFS(INDIRECT($F$1&amp;$F435&amp;":"&amp;$F435),INDIRECT($F$1&amp;dbP!$D$2&amp;":"&amp;dbP!$D$2),"&gt;="&amp;V$6,INDIRECT($F$1&amp;dbP!$D$2&amp;":"&amp;dbP!$D$2),"&lt;="&amp;V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W435" s="1">
        <f ca="1">SUMIFS(INDIRECT($F$1&amp;$F435&amp;":"&amp;$F435),INDIRECT($F$1&amp;dbP!$D$2&amp;":"&amp;dbP!$D$2),"&gt;="&amp;W$6,INDIRECT($F$1&amp;dbP!$D$2&amp;":"&amp;dbP!$D$2),"&lt;="&amp;W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X435" s="1">
        <f ca="1">SUMIFS(INDIRECT($F$1&amp;$F435&amp;":"&amp;$F435),INDIRECT($F$1&amp;dbP!$D$2&amp;":"&amp;dbP!$D$2),"&gt;="&amp;X$6,INDIRECT($F$1&amp;dbP!$D$2&amp;":"&amp;dbP!$D$2),"&lt;="&amp;X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Y435" s="1">
        <f ca="1">SUMIFS(INDIRECT($F$1&amp;$F435&amp;":"&amp;$F435),INDIRECT($F$1&amp;dbP!$D$2&amp;":"&amp;dbP!$D$2),"&gt;="&amp;Y$6,INDIRECT($F$1&amp;dbP!$D$2&amp;":"&amp;dbP!$D$2),"&lt;="&amp;Y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Z435" s="1">
        <f ca="1">SUMIFS(INDIRECT($F$1&amp;$F435&amp;":"&amp;$F435),INDIRECT($F$1&amp;dbP!$D$2&amp;":"&amp;dbP!$D$2),"&gt;="&amp;Z$6,INDIRECT($F$1&amp;dbP!$D$2&amp;":"&amp;dbP!$D$2),"&lt;="&amp;Z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166920</v>
      </c>
      <c r="AA435" s="1">
        <f ca="1">SUMIFS(INDIRECT($F$1&amp;$F435&amp;":"&amp;$F435),INDIRECT($F$1&amp;dbP!$D$2&amp;":"&amp;dbP!$D$2),"&gt;="&amp;AA$6,INDIRECT($F$1&amp;dbP!$D$2&amp;":"&amp;dbP!$D$2),"&lt;="&amp;AA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375570</v>
      </c>
      <c r="AB435" s="1">
        <f ca="1">SUMIFS(INDIRECT($F$1&amp;$F435&amp;":"&amp;$F435),INDIRECT($F$1&amp;dbP!$D$2&amp;":"&amp;dbP!$D$2),"&gt;="&amp;AB$6,INDIRECT($F$1&amp;dbP!$D$2&amp;":"&amp;dbP!$D$2),"&lt;="&amp;AB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C435" s="1">
        <f ca="1">SUMIFS(INDIRECT($F$1&amp;$F435&amp;":"&amp;$F435),INDIRECT($F$1&amp;dbP!$D$2&amp;":"&amp;dbP!$D$2),"&gt;="&amp;AC$6,INDIRECT($F$1&amp;dbP!$D$2&amp;":"&amp;dbP!$D$2),"&lt;="&amp;AC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D435" s="1">
        <f ca="1">SUMIFS(INDIRECT($F$1&amp;$F435&amp;":"&amp;$F435),INDIRECT($F$1&amp;dbP!$D$2&amp;":"&amp;dbP!$D$2),"&gt;="&amp;AD$6,INDIRECT($F$1&amp;dbP!$D$2&amp;":"&amp;dbP!$D$2),"&lt;="&amp;AD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E435" s="1">
        <f ca="1">SUMIFS(INDIRECT($F$1&amp;$F435&amp;":"&amp;$F435),INDIRECT($F$1&amp;dbP!$D$2&amp;":"&amp;dbP!$D$2),"&gt;="&amp;AE$6,INDIRECT($F$1&amp;dbP!$D$2&amp;":"&amp;dbP!$D$2),"&lt;="&amp;AE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F435" s="1">
        <f ca="1">SUMIFS(INDIRECT($F$1&amp;$F435&amp;":"&amp;$F435),INDIRECT($F$1&amp;dbP!$D$2&amp;":"&amp;dbP!$D$2),"&gt;="&amp;AF$6,INDIRECT($F$1&amp;dbP!$D$2&amp;":"&amp;dbP!$D$2),"&lt;="&amp;AF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G435" s="1">
        <f ca="1">SUMIFS(INDIRECT($F$1&amp;$F435&amp;":"&amp;$F435),INDIRECT($F$1&amp;dbP!$D$2&amp;":"&amp;dbP!$D$2),"&gt;="&amp;AG$6,INDIRECT($F$1&amp;dbP!$D$2&amp;":"&amp;dbP!$D$2),"&lt;="&amp;AG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H435" s="1">
        <f ca="1">SUMIFS(INDIRECT($F$1&amp;$F435&amp;":"&amp;$F435),INDIRECT($F$1&amp;dbP!$D$2&amp;":"&amp;dbP!$D$2),"&gt;="&amp;AH$6,INDIRECT($F$1&amp;dbP!$D$2&amp;":"&amp;dbP!$D$2),"&lt;="&amp;AH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I435" s="1">
        <f ca="1">SUMIFS(INDIRECT($F$1&amp;$F435&amp;":"&amp;$F435),INDIRECT($F$1&amp;dbP!$D$2&amp;":"&amp;dbP!$D$2),"&gt;="&amp;AI$6,INDIRECT($F$1&amp;dbP!$D$2&amp;":"&amp;dbP!$D$2),"&lt;="&amp;AI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J435" s="1">
        <f ca="1">SUMIFS(INDIRECT($F$1&amp;$F435&amp;":"&amp;$F435),INDIRECT($F$1&amp;dbP!$D$2&amp;":"&amp;dbP!$D$2),"&gt;="&amp;AJ$6,INDIRECT($F$1&amp;dbP!$D$2&amp;":"&amp;dbP!$D$2),"&lt;="&amp;AJ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K435" s="1">
        <f ca="1">SUMIFS(INDIRECT($F$1&amp;$F435&amp;":"&amp;$F435),INDIRECT($F$1&amp;dbP!$D$2&amp;":"&amp;dbP!$D$2),"&gt;="&amp;AK$6,INDIRECT($F$1&amp;dbP!$D$2&amp;":"&amp;dbP!$D$2),"&lt;="&amp;AK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L435" s="1">
        <f ca="1">SUMIFS(INDIRECT($F$1&amp;$F435&amp;":"&amp;$F435),INDIRECT($F$1&amp;dbP!$D$2&amp;":"&amp;dbP!$D$2),"&gt;="&amp;AL$6,INDIRECT($F$1&amp;dbP!$D$2&amp;":"&amp;dbP!$D$2),"&lt;="&amp;AL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M435" s="1">
        <f ca="1">SUMIFS(INDIRECT($F$1&amp;$F435&amp;":"&amp;$F435),INDIRECT($F$1&amp;dbP!$D$2&amp;":"&amp;dbP!$D$2),"&gt;="&amp;AM$6,INDIRECT($F$1&amp;dbP!$D$2&amp;":"&amp;dbP!$D$2),"&lt;="&amp;AM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N435" s="1">
        <f ca="1">SUMIFS(INDIRECT($F$1&amp;$F435&amp;":"&amp;$F435),INDIRECT($F$1&amp;dbP!$D$2&amp;":"&amp;dbP!$D$2),"&gt;="&amp;AN$6,INDIRECT($F$1&amp;dbP!$D$2&amp;":"&amp;dbP!$D$2),"&lt;="&amp;AN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O435" s="1">
        <f ca="1">SUMIFS(INDIRECT($F$1&amp;$F435&amp;":"&amp;$F435),INDIRECT($F$1&amp;dbP!$D$2&amp;":"&amp;dbP!$D$2),"&gt;="&amp;AO$6,INDIRECT($F$1&amp;dbP!$D$2&amp;":"&amp;dbP!$D$2),"&lt;="&amp;AO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P435" s="1">
        <f ca="1">SUMIFS(INDIRECT($F$1&amp;$F435&amp;":"&amp;$F435),INDIRECT($F$1&amp;dbP!$D$2&amp;":"&amp;dbP!$D$2),"&gt;="&amp;AP$6,INDIRECT($F$1&amp;dbP!$D$2&amp;":"&amp;dbP!$D$2),"&lt;="&amp;AP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Q435" s="1">
        <f ca="1">SUMIFS(INDIRECT($F$1&amp;$F435&amp;":"&amp;$F435),INDIRECT($F$1&amp;dbP!$D$2&amp;":"&amp;dbP!$D$2),"&gt;="&amp;AQ$6,INDIRECT($F$1&amp;dbP!$D$2&amp;":"&amp;dbP!$D$2),"&lt;="&amp;AQ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R435" s="1">
        <f ca="1">SUMIFS(INDIRECT($F$1&amp;$F435&amp;":"&amp;$F435),INDIRECT($F$1&amp;dbP!$D$2&amp;":"&amp;dbP!$D$2),"&gt;="&amp;AR$6,INDIRECT($F$1&amp;dbP!$D$2&amp;":"&amp;dbP!$D$2),"&lt;="&amp;AR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S435" s="1">
        <f ca="1">SUMIFS(INDIRECT($F$1&amp;$F435&amp;":"&amp;$F435),INDIRECT($F$1&amp;dbP!$D$2&amp;":"&amp;dbP!$D$2),"&gt;="&amp;AS$6,INDIRECT($F$1&amp;dbP!$D$2&amp;":"&amp;dbP!$D$2),"&lt;="&amp;AS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T435" s="1">
        <f ca="1">SUMIFS(INDIRECT($F$1&amp;$F435&amp;":"&amp;$F435),INDIRECT($F$1&amp;dbP!$D$2&amp;":"&amp;dbP!$D$2),"&gt;="&amp;AT$6,INDIRECT($F$1&amp;dbP!$D$2&amp;":"&amp;dbP!$D$2),"&lt;="&amp;AT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U435" s="1">
        <f ca="1">SUMIFS(INDIRECT($F$1&amp;$F435&amp;":"&amp;$F435),INDIRECT($F$1&amp;dbP!$D$2&amp;":"&amp;dbP!$D$2),"&gt;="&amp;AU$6,INDIRECT($F$1&amp;dbP!$D$2&amp;":"&amp;dbP!$D$2),"&lt;="&amp;AU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V435" s="1">
        <f ca="1">SUMIFS(INDIRECT($F$1&amp;$F435&amp;":"&amp;$F435),INDIRECT($F$1&amp;dbP!$D$2&amp;":"&amp;dbP!$D$2),"&gt;="&amp;AV$6,INDIRECT($F$1&amp;dbP!$D$2&amp;":"&amp;dbP!$D$2),"&lt;="&amp;AV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W435" s="1">
        <f ca="1">SUMIFS(INDIRECT($F$1&amp;$F435&amp;":"&amp;$F435),INDIRECT($F$1&amp;dbP!$D$2&amp;":"&amp;dbP!$D$2),"&gt;="&amp;AW$6,INDIRECT($F$1&amp;dbP!$D$2&amp;":"&amp;dbP!$D$2),"&lt;="&amp;AW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X435" s="1">
        <f ca="1">SUMIFS(INDIRECT($F$1&amp;$F435&amp;":"&amp;$F435),INDIRECT($F$1&amp;dbP!$D$2&amp;":"&amp;dbP!$D$2),"&gt;="&amp;AX$6,INDIRECT($F$1&amp;dbP!$D$2&amp;":"&amp;dbP!$D$2),"&lt;="&amp;AX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Y435" s="1">
        <f ca="1">SUMIFS(INDIRECT($F$1&amp;$F435&amp;":"&amp;$F435),INDIRECT($F$1&amp;dbP!$D$2&amp;":"&amp;dbP!$D$2),"&gt;="&amp;AY$6,INDIRECT($F$1&amp;dbP!$D$2&amp;":"&amp;dbP!$D$2),"&lt;="&amp;AY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AZ435" s="1">
        <f ca="1">SUMIFS(INDIRECT($F$1&amp;$F435&amp;":"&amp;$F435),INDIRECT($F$1&amp;dbP!$D$2&amp;":"&amp;dbP!$D$2),"&gt;="&amp;AZ$6,INDIRECT($F$1&amp;dbP!$D$2&amp;":"&amp;dbP!$D$2),"&lt;="&amp;AZ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BA435" s="1">
        <f ca="1">SUMIFS(INDIRECT($F$1&amp;$F435&amp;":"&amp;$F435),INDIRECT($F$1&amp;dbP!$D$2&amp;":"&amp;dbP!$D$2),"&gt;="&amp;BA$6,INDIRECT($F$1&amp;dbP!$D$2&amp;":"&amp;dbP!$D$2),"&lt;="&amp;BA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BB435" s="1">
        <f ca="1">SUMIFS(INDIRECT($F$1&amp;$F435&amp;":"&amp;$F435),INDIRECT($F$1&amp;dbP!$D$2&amp;":"&amp;dbP!$D$2),"&gt;="&amp;BB$6,INDIRECT($F$1&amp;dbP!$D$2&amp;":"&amp;dbP!$D$2),"&lt;="&amp;BB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BC435" s="1">
        <f ca="1">SUMIFS(INDIRECT($F$1&amp;$F435&amp;":"&amp;$F435),INDIRECT($F$1&amp;dbP!$D$2&amp;":"&amp;dbP!$D$2),"&gt;="&amp;BC$6,INDIRECT($F$1&amp;dbP!$D$2&amp;":"&amp;dbP!$D$2),"&lt;="&amp;BC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BD435" s="1">
        <f ca="1">SUMIFS(INDIRECT($F$1&amp;$F435&amp;":"&amp;$F435),INDIRECT($F$1&amp;dbP!$D$2&amp;":"&amp;dbP!$D$2),"&gt;="&amp;BD$6,INDIRECT($F$1&amp;dbP!$D$2&amp;":"&amp;dbP!$D$2),"&lt;="&amp;BD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  <c r="BE435" s="1">
        <f ca="1">SUMIFS(INDIRECT($F$1&amp;$F435&amp;":"&amp;$F435),INDIRECT($F$1&amp;dbP!$D$2&amp;":"&amp;dbP!$D$2),"&gt;="&amp;BE$6,INDIRECT($F$1&amp;dbP!$D$2&amp;":"&amp;dbP!$D$2),"&lt;="&amp;BE$7,INDIRECT($F$1&amp;dbP!$O$2&amp;":"&amp;dbP!$O$2),$H435,INDIRECT($F$1&amp;dbP!$P$2&amp;":"&amp;dbP!$P$2),IF($I435=$J435,"*",$I435),INDIRECT($F$1&amp;dbP!$Q$2&amp;":"&amp;dbP!$Q$2),IF(OR($I435=$J435,"  "&amp;$I435=$J435),"*",RIGHT($J435,LEN($J435)-4)),INDIRECT($F$1&amp;dbP!$AC$2&amp;":"&amp;dbP!$AC$2),RepP!$J$3)</f>
        <v>0</v>
      </c>
    </row>
    <row r="436" spans="2:57" x14ac:dyDescent="0.3">
      <c r="B436" s="1">
        <f>MAX(B$410:B435)+1</f>
        <v>34</v>
      </c>
      <c r="D436" s="1" t="str">
        <f ca="1">INDIRECT($B$1&amp;Items!AB$2&amp;$B436)</f>
        <v>PL(-)</v>
      </c>
      <c r="F436" s="1" t="str">
        <f ca="1">INDIRECT($B$1&amp;Items!X$2&amp;$B436)</f>
        <v>AA</v>
      </c>
      <c r="H436" s="13" t="str">
        <f ca="1">INDIRECT($B$1&amp;Items!U$2&amp;$B436)</f>
        <v>Себестоимость продаж</v>
      </c>
      <c r="I436" s="13" t="str">
        <f ca="1">IF(INDIRECT($B$1&amp;Items!V$2&amp;$B436)="",H436,INDIRECT($B$1&amp;Items!V$2&amp;$B436))</f>
        <v>Затраты этапа-2 бизнес-процесса</v>
      </c>
      <c r="J436" s="1" t="str">
        <f ca="1">IF(INDIRECT($B$1&amp;Items!W$2&amp;$B436)="",IF(H436&lt;&gt;I436,"  "&amp;I436,I436),"    "&amp;INDIRECT($B$1&amp;Items!W$2&amp;$B436))</f>
        <v xml:space="preserve">    Производственные затраты-4</v>
      </c>
      <c r="S436" s="1">
        <f ca="1">SUM($U436:INDIRECT(ADDRESS(ROW(),SUMIFS($1:$1,$5:$5,MAX($5:$5)))))</f>
        <v>795582.45</v>
      </c>
      <c r="V436" s="1">
        <f ca="1">SUMIFS(INDIRECT($F$1&amp;$F436&amp;":"&amp;$F436),INDIRECT($F$1&amp;dbP!$D$2&amp;":"&amp;dbP!$D$2),"&gt;="&amp;V$6,INDIRECT($F$1&amp;dbP!$D$2&amp;":"&amp;dbP!$D$2),"&lt;="&amp;V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W436" s="1">
        <f ca="1">SUMIFS(INDIRECT($F$1&amp;$F436&amp;":"&amp;$F436),INDIRECT($F$1&amp;dbP!$D$2&amp;":"&amp;dbP!$D$2),"&gt;="&amp;W$6,INDIRECT($F$1&amp;dbP!$D$2&amp;":"&amp;dbP!$D$2),"&lt;="&amp;W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X436" s="1">
        <f ca="1">SUMIFS(INDIRECT($F$1&amp;$F436&amp;":"&amp;$F436),INDIRECT($F$1&amp;dbP!$D$2&amp;":"&amp;dbP!$D$2),"&gt;="&amp;X$6,INDIRECT($F$1&amp;dbP!$D$2&amp;":"&amp;dbP!$D$2),"&lt;="&amp;X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Y436" s="1">
        <f ca="1">SUMIFS(INDIRECT($F$1&amp;$F436&amp;":"&amp;$F436),INDIRECT($F$1&amp;dbP!$D$2&amp;":"&amp;dbP!$D$2),"&gt;="&amp;Y$6,INDIRECT($F$1&amp;dbP!$D$2&amp;":"&amp;dbP!$D$2),"&lt;="&amp;Y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Z436" s="1">
        <f ca="1">SUMIFS(INDIRECT($F$1&amp;$F436&amp;":"&amp;$F436),INDIRECT($F$1&amp;dbP!$D$2&amp;":"&amp;dbP!$D$2),"&gt;="&amp;Z$6,INDIRECT($F$1&amp;dbP!$D$2&amp;":"&amp;dbP!$D$2),"&lt;="&amp;Z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244794.6</v>
      </c>
      <c r="AA436" s="1">
        <f ca="1">SUMIFS(INDIRECT($F$1&amp;$F436&amp;":"&amp;$F436),INDIRECT($F$1&amp;dbP!$D$2&amp;":"&amp;dbP!$D$2),"&gt;="&amp;AA$6,INDIRECT($F$1&amp;dbP!$D$2&amp;":"&amp;dbP!$D$2),"&lt;="&amp;AA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550787.85</v>
      </c>
      <c r="AB436" s="1">
        <f ca="1">SUMIFS(INDIRECT($F$1&amp;$F436&amp;":"&amp;$F436),INDIRECT($F$1&amp;dbP!$D$2&amp;":"&amp;dbP!$D$2),"&gt;="&amp;AB$6,INDIRECT($F$1&amp;dbP!$D$2&amp;":"&amp;dbP!$D$2),"&lt;="&amp;AB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C436" s="1">
        <f ca="1">SUMIFS(INDIRECT($F$1&amp;$F436&amp;":"&amp;$F436),INDIRECT($F$1&amp;dbP!$D$2&amp;":"&amp;dbP!$D$2),"&gt;="&amp;AC$6,INDIRECT($F$1&amp;dbP!$D$2&amp;":"&amp;dbP!$D$2),"&lt;="&amp;AC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D436" s="1">
        <f ca="1">SUMIFS(INDIRECT($F$1&amp;$F436&amp;":"&amp;$F436),INDIRECT($F$1&amp;dbP!$D$2&amp;":"&amp;dbP!$D$2),"&gt;="&amp;AD$6,INDIRECT($F$1&amp;dbP!$D$2&amp;":"&amp;dbP!$D$2),"&lt;="&amp;AD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E436" s="1">
        <f ca="1">SUMIFS(INDIRECT($F$1&amp;$F436&amp;":"&amp;$F436),INDIRECT($F$1&amp;dbP!$D$2&amp;":"&amp;dbP!$D$2),"&gt;="&amp;AE$6,INDIRECT($F$1&amp;dbP!$D$2&amp;":"&amp;dbP!$D$2),"&lt;="&amp;AE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F436" s="1">
        <f ca="1">SUMIFS(INDIRECT($F$1&amp;$F436&amp;":"&amp;$F436),INDIRECT($F$1&amp;dbP!$D$2&amp;":"&amp;dbP!$D$2),"&gt;="&amp;AF$6,INDIRECT($F$1&amp;dbP!$D$2&amp;":"&amp;dbP!$D$2),"&lt;="&amp;AF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G436" s="1">
        <f ca="1">SUMIFS(INDIRECT($F$1&amp;$F436&amp;":"&amp;$F436),INDIRECT($F$1&amp;dbP!$D$2&amp;":"&amp;dbP!$D$2),"&gt;="&amp;AG$6,INDIRECT($F$1&amp;dbP!$D$2&amp;":"&amp;dbP!$D$2),"&lt;="&amp;AG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H436" s="1">
        <f ca="1">SUMIFS(INDIRECT($F$1&amp;$F436&amp;":"&amp;$F436),INDIRECT($F$1&amp;dbP!$D$2&amp;":"&amp;dbP!$D$2),"&gt;="&amp;AH$6,INDIRECT($F$1&amp;dbP!$D$2&amp;":"&amp;dbP!$D$2),"&lt;="&amp;AH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I436" s="1">
        <f ca="1">SUMIFS(INDIRECT($F$1&amp;$F436&amp;":"&amp;$F436),INDIRECT($F$1&amp;dbP!$D$2&amp;":"&amp;dbP!$D$2),"&gt;="&amp;AI$6,INDIRECT($F$1&amp;dbP!$D$2&amp;":"&amp;dbP!$D$2),"&lt;="&amp;AI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J436" s="1">
        <f ca="1">SUMIFS(INDIRECT($F$1&amp;$F436&amp;":"&amp;$F436),INDIRECT($F$1&amp;dbP!$D$2&amp;":"&amp;dbP!$D$2),"&gt;="&amp;AJ$6,INDIRECT($F$1&amp;dbP!$D$2&amp;":"&amp;dbP!$D$2),"&lt;="&amp;AJ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K436" s="1">
        <f ca="1">SUMIFS(INDIRECT($F$1&amp;$F436&amp;":"&amp;$F436),INDIRECT($F$1&amp;dbP!$D$2&amp;":"&amp;dbP!$D$2),"&gt;="&amp;AK$6,INDIRECT($F$1&amp;dbP!$D$2&amp;":"&amp;dbP!$D$2),"&lt;="&amp;AK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L436" s="1">
        <f ca="1">SUMIFS(INDIRECT($F$1&amp;$F436&amp;":"&amp;$F436),INDIRECT($F$1&amp;dbP!$D$2&amp;":"&amp;dbP!$D$2),"&gt;="&amp;AL$6,INDIRECT($F$1&amp;dbP!$D$2&amp;":"&amp;dbP!$D$2),"&lt;="&amp;AL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M436" s="1">
        <f ca="1">SUMIFS(INDIRECT($F$1&amp;$F436&amp;":"&amp;$F436),INDIRECT($F$1&amp;dbP!$D$2&amp;":"&amp;dbP!$D$2),"&gt;="&amp;AM$6,INDIRECT($F$1&amp;dbP!$D$2&amp;":"&amp;dbP!$D$2),"&lt;="&amp;AM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N436" s="1">
        <f ca="1">SUMIFS(INDIRECT($F$1&amp;$F436&amp;":"&amp;$F436),INDIRECT($F$1&amp;dbP!$D$2&amp;":"&amp;dbP!$D$2),"&gt;="&amp;AN$6,INDIRECT($F$1&amp;dbP!$D$2&amp;":"&amp;dbP!$D$2),"&lt;="&amp;AN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O436" s="1">
        <f ca="1">SUMIFS(INDIRECT($F$1&amp;$F436&amp;":"&amp;$F436),INDIRECT($F$1&amp;dbP!$D$2&amp;":"&amp;dbP!$D$2),"&gt;="&amp;AO$6,INDIRECT($F$1&amp;dbP!$D$2&amp;":"&amp;dbP!$D$2),"&lt;="&amp;AO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P436" s="1">
        <f ca="1">SUMIFS(INDIRECT($F$1&amp;$F436&amp;":"&amp;$F436),INDIRECT($F$1&amp;dbP!$D$2&amp;":"&amp;dbP!$D$2),"&gt;="&amp;AP$6,INDIRECT($F$1&amp;dbP!$D$2&amp;":"&amp;dbP!$D$2),"&lt;="&amp;AP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Q436" s="1">
        <f ca="1">SUMIFS(INDIRECT($F$1&amp;$F436&amp;":"&amp;$F436),INDIRECT($F$1&amp;dbP!$D$2&amp;":"&amp;dbP!$D$2),"&gt;="&amp;AQ$6,INDIRECT($F$1&amp;dbP!$D$2&amp;":"&amp;dbP!$D$2),"&lt;="&amp;AQ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R436" s="1">
        <f ca="1">SUMIFS(INDIRECT($F$1&amp;$F436&amp;":"&amp;$F436),INDIRECT($F$1&amp;dbP!$D$2&amp;":"&amp;dbP!$D$2),"&gt;="&amp;AR$6,INDIRECT($F$1&amp;dbP!$D$2&amp;":"&amp;dbP!$D$2),"&lt;="&amp;AR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S436" s="1">
        <f ca="1">SUMIFS(INDIRECT($F$1&amp;$F436&amp;":"&amp;$F436),INDIRECT($F$1&amp;dbP!$D$2&amp;":"&amp;dbP!$D$2),"&gt;="&amp;AS$6,INDIRECT($F$1&amp;dbP!$D$2&amp;":"&amp;dbP!$D$2),"&lt;="&amp;AS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T436" s="1">
        <f ca="1">SUMIFS(INDIRECT($F$1&amp;$F436&amp;":"&amp;$F436),INDIRECT($F$1&amp;dbP!$D$2&amp;":"&amp;dbP!$D$2),"&gt;="&amp;AT$6,INDIRECT($F$1&amp;dbP!$D$2&amp;":"&amp;dbP!$D$2),"&lt;="&amp;AT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U436" s="1">
        <f ca="1">SUMIFS(INDIRECT($F$1&amp;$F436&amp;":"&amp;$F436),INDIRECT($F$1&amp;dbP!$D$2&amp;":"&amp;dbP!$D$2),"&gt;="&amp;AU$6,INDIRECT($F$1&amp;dbP!$D$2&amp;":"&amp;dbP!$D$2),"&lt;="&amp;AU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V436" s="1">
        <f ca="1">SUMIFS(INDIRECT($F$1&amp;$F436&amp;":"&amp;$F436),INDIRECT($F$1&amp;dbP!$D$2&amp;":"&amp;dbP!$D$2),"&gt;="&amp;AV$6,INDIRECT($F$1&amp;dbP!$D$2&amp;":"&amp;dbP!$D$2),"&lt;="&amp;AV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W436" s="1">
        <f ca="1">SUMIFS(INDIRECT($F$1&amp;$F436&amp;":"&amp;$F436),INDIRECT($F$1&amp;dbP!$D$2&amp;":"&amp;dbP!$D$2),"&gt;="&amp;AW$6,INDIRECT($F$1&amp;dbP!$D$2&amp;":"&amp;dbP!$D$2),"&lt;="&amp;AW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X436" s="1">
        <f ca="1">SUMIFS(INDIRECT($F$1&amp;$F436&amp;":"&amp;$F436),INDIRECT($F$1&amp;dbP!$D$2&amp;":"&amp;dbP!$D$2),"&gt;="&amp;AX$6,INDIRECT($F$1&amp;dbP!$D$2&amp;":"&amp;dbP!$D$2),"&lt;="&amp;AX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Y436" s="1">
        <f ca="1">SUMIFS(INDIRECT($F$1&amp;$F436&amp;":"&amp;$F436),INDIRECT($F$1&amp;dbP!$D$2&amp;":"&amp;dbP!$D$2),"&gt;="&amp;AY$6,INDIRECT($F$1&amp;dbP!$D$2&amp;":"&amp;dbP!$D$2),"&lt;="&amp;AY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AZ436" s="1">
        <f ca="1">SUMIFS(INDIRECT($F$1&amp;$F436&amp;":"&amp;$F436),INDIRECT($F$1&amp;dbP!$D$2&amp;":"&amp;dbP!$D$2),"&gt;="&amp;AZ$6,INDIRECT($F$1&amp;dbP!$D$2&amp;":"&amp;dbP!$D$2),"&lt;="&amp;AZ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BA436" s="1">
        <f ca="1">SUMIFS(INDIRECT($F$1&amp;$F436&amp;":"&amp;$F436),INDIRECT($F$1&amp;dbP!$D$2&amp;":"&amp;dbP!$D$2),"&gt;="&amp;BA$6,INDIRECT($F$1&amp;dbP!$D$2&amp;":"&amp;dbP!$D$2),"&lt;="&amp;BA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BB436" s="1">
        <f ca="1">SUMIFS(INDIRECT($F$1&amp;$F436&amp;":"&amp;$F436),INDIRECT($F$1&amp;dbP!$D$2&amp;":"&amp;dbP!$D$2),"&gt;="&amp;BB$6,INDIRECT($F$1&amp;dbP!$D$2&amp;":"&amp;dbP!$D$2),"&lt;="&amp;BB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BC436" s="1">
        <f ca="1">SUMIFS(INDIRECT($F$1&amp;$F436&amp;":"&amp;$F436),INDIRECT($F$1&amp;dbP!$D$2&amp;":"&amp;dbP!$D$2),"&gt;="&amp;BC$6,INDIRECT($F$1&amp;dbP!$D$2&amp;":"&amp;dbP!$D$2),"&lt;="&amp;BC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BD436" s="1">
        <f ca="1">SUMIFS(INDIRECT($F$1&amp;$F436&amp;":"&amp;$F436),INDIRECT($F$1&amp;dbP!$D$2&amp;":"&amp;dbP!$D$2),"&gt;="&amp;BD$6,INDIRECT($F$1&amp;dbP!$D$2&amp;":"&amp;dbP!$D$2),"&lt;="&amp;BD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  <c r="BE436" s="1">
        <f ca="1">SUMIFS(INDIRECT($F$1&amp;$F436&amp;":"&amp;$F436),INDIRECT($F$1&amp;dbP!$D$2&amp;":"&amp;dbP!$D$2),"&gt;="&amp;BE$6,INDIRECT($F$1&amp;dbP!$D$2&amp;":"&amp;dbP!$D$2),"&lt;="&amp;BE$7,INDIRECT($F$1&amp;dbP!$O$2&amp;":"&amp;dbP!$O$2),$H436,INDIRECT($F$1&amp;dbP!$P$2&amp;":"&amp;dbP!$P$2),IF($I436=$J436,"*",$I436),INDIRECT($F$1&amp;dbP!$Q$2&amp;":"&amp;dbP!$Q$2),IF(OR($I436=$J436,"  "&amp;$I436=$J436),"*",RIGHT($J436,LEN($J436)-4)),INDIRECT($F$1&amp;dbP!$AC$2&amp;":"&amp;dbP!$AC$2),RepP!$J$3)</f>
        <v>0</v>
      </c>
    </row>
    <row r="437" spans="2:57" x14ac:dyDescent="0.3">
      <c r="B437" s="1">
        <f>MAX(B$410:B436)+1</f>
        <v>35</v>
      </c>
      <c r="D437" s="1" t="str">
        <f ca="1">INDIRECT($B$1&amp;Items!AB$2&amp;$B437)</f>
        <v>PL(-)</v>
      </c>
      <c r="F437" s="1" t="str">
        <f ca="1">INDIRECT($B$1&amp;Items!X$2&amp;$B437)</f>
        <v>AA</v>
      </c>
      <c r="H437" s="13" t="str">
        <f ca="1">INDIRECT($B$1&amp;Items!U$2&amp;$B437)</f>
        <v>Себестоимость продаж</v>
      </c>
      <c r="I437" s="13" t="str">
        <f ca="1">IF(INDIRECT($B$1&amp;Items!V$2&amp;$B437)="",H437,INDIRECT($B$1&amp;Items!V$2&amp;$B437))</f>
        <v>Затраты этапа-2 бизнес-процесса</v>
      </c>
      <c r="J437" s="1" t="str">
        <f ca="1">IF(INDIRECT($B$1&amp;Items!W$2&amp;$B437)="",IF(H437&lt;&gt;I437,"  "&amp;I437,I437),"    "&amp;INDIRECT($B$1&amp;Items!W$2&amp;$B437))</f>
        <v xml:space="preserve">    Производственные затраты-5</v>
      </c>
      <c r="S437" s="1">
        <f ca="1">SUM($U437:INDIRECT(ADDRESS(ROW(),SUMIFS($1:$1,$5:$5,MAX($5:$5)))))</f>
        <v>679185</v>
      </c>
      <c r="V437" s="1">
        <f ca="1">SUMIFS(INDIRECT($F$1&amp;$F437&amp;":"&amp;$F437),INDIRECT($F$1&amp;dbP!$D$2&amp;":"&amp;dbP!$D$2),"&gt;="&amp;V$6,INDIRECT($F$1&amp;dbP!$D$2&amp;":"&amp;dbP!$D$2),"&lt;="&amp;V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W437" s="1">
        <f ca="1">SUMIFS(INDIRECT($F$1&amp;$F437&amp;":"&amp;$F437),INDIRECT($F$1&amp;dbP!$D$2&amp;":"&amp;dbP!$D$2),"&gt;="&amp;W$6,INDIRECT($F$1&amp;dbP!$D$2&amp;":"&amp;dbP!$D$2),"&lt;="&amp;W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X437" s="1">
        <f ca="1">SUMIFS(INDIRECT($F$1&amp;$F437&amp;":"&amp;$F437),INDIRECT($F$1&amp;dbP!$D$2&amp;":"&amp;dbP!$D$2),"&gt;="&amp;X$6,INDIRECT($F$1&amp;dbP!$D$2&amp;":"&amp;dbP!$D$2),"&lt;="&amp;X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Y437" s="1">
        <f ca="1">SUMIFS(INDIRECT($F$1&amp;$F437&amp;":"&amp;$F437),INDIRECT($F$1&amp;dbP!$D$2&amp;":"&amp;dbP!$D$2),"&gt;="&amp;Y$6,INDIRECT($F$1&amp;dbP!$D$2&amp;":"&amp;dbP!$D$2),"&lt;="&amp;Y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Z437" s="1">
        <f ca="1">SUMIFS(INDIRECT($F$1&amp;$F437&amp;":"&amp;$F437),INDIRECT($F$1&amp;dbP!$D$2&amp;":"&amp;dbP!$D$2),"&gt;="&amp;Z$6,INDIRECT($F$1&amp;dbP!$D$2&amp;":"&amp;dbP!$D$2),"&lt;="&amp;Z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208980</v>
      </c>
      <c r="AA437" s="1">
        <f ca="1">SUMIFS(INDIRECT($F$1&amp;$F437&amp;":"&amp;$F437),INDIRECT($F$1&amp;dbP!$D$2&amp;":"&amp;dbP!$D$2),"&gt;="&amp;AA$6,INDIRECT($F$1&amp;dbP!$D$2&amp;":"&amp;dbP!$D$2),"&lt;="&amp;AA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470205</v>
      </c>
      <c r="AB437" s="1">
        <f ca="1">SUMIFS(INDIRECT($F$1&amp;$F437&amp;":"&amp;$F437),INDIRECT($F$1&amp;dbP!$D$2&amp;":"&amp;dbP!$D$2),"&gt;="&amp;AB$6,INDIRECT($F$1&amp;dbP!$D$2&amp;":"&amp;dbP!$D$2),"&lt;="&amp;AB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C437" s="1">
        <f ca="1">SUMIFS(INDIRECT($F$1&amp;$F437&amp;":"&amp;$F437),INDIRECT($F$1&amp;dbP!$D$2&amp;":"&amp;dbP!$D$2),"&gt;="&amp;AC$6,INDIRECT($F$1&amp;dbP!$D$2&amp;":"&amp;dbP!$D$2),"&lt;="&amp;AC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D437" s="1">
        <f ca="1">SUMIFS(INDIRECT($F$1&amp;$F437&amp;":"&amp;$F437),INDIRECT($F$1&amp;dbP!$D$2&amp;":"&amp;dbP!$D$2),"&gt;="&amp;AD$6,INDIRECT($F$1&amp;dbP!$D$2&amp;":"&amp;dbP!$D$2),"&lt;="&amp;AD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E437" s="1">
        <f ca="1">SUMIFS(INDIRECT($F$1&amp;$F437&amp;":"&amp;$F437),INDIRECT($F$1&amp;dbP!$D$2&amp;":"&amp;dbP!$D$2),"&gt;="&amp;AE$6,INDIRECT($F$1&amp;dbP!$D$2&amp;":"&amp;dbP!$D$2),"&lt;="&amp;AE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F437" s="1">
        <f ca="1">SUMIFS(INDIRECT($F$1&amp;$F437&amp;":"&amp;$F437),INDIRECT($F$1&amp;dbP!$D$2&amp;":"&amp;dbP!$D$2),"&gt;="&amp;AF$6,INDIRECT($F$1&amp;dbP!$D$2&amp;":"&amp;dbP!$D$2),"&lt;="&amp;AF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G437" s="1">
        <f ca="1">SUMIFS(INDIRECT($F$1&amp;$F437&amp;":"&amp;$F437),INDIRECT($F$1&amp;dbP!$D$2&amp;":"&amp;dbP!$D$2),"&gt;="&amp;AG$6,INDIRECT($F$1&amp;dbP!$D$2&amp;":"&amp;dbP!$D$2),"&lt;="&amp;AG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H437" s="1">
        <f ca="1">SUMIFS(INDIRECT($F$1&amp;$F437&amp;":"&amp;$F437),INDIRECT($F$1&amp;dbP!$D$2&amp;":"&amp;dbP!$D$2),"&gt;="&amp;AH$6,INDIRECT($F$1&amp;dbP!$D$2&amp;":"&amp;dbP!$D$2),"&lt;="&amp;AH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I437" s="1">
        <f ca="1">SUMIFS(INDIRECT($F$1&amp;$F437&amp;":"&amp;$F437),INDIRECT($F$1&amp;dbP!$D$2&amp;":"&amp;dbP!$D$2),"&gt;="&amp;AI$6,INDIRECT($F$1&amp;dbP!$D$2&amp;":"&amp;dbP!$D$2),"&lt;="&amp;AI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J437" s="1">
        <f ca="1">SUMIFS(INDIRECT($F$1&amp;$F437&amp;":"&amp;$F437),INDIRECT($F$1&amp;dbP!$D$2&amp;":"&amp;dbP!$D$2),"&gt;="&amp;AJ$6,INDIRECT($F$1&amp;dbP!$D$2&amp;":"&amp;dbP!$D$2),"&lt;="&amp;AJ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K437" s="1">
        <f ca="1">SUMIFS(INDIRECT($F$1&amp;$F437&amp;":"&amp;$F437),INDIRECT($F$1&amp;dbP!$D$2&amp;":"&amp;dbP!$D$2),"&gt;="&amp;AK$6,INDIRECT($F$1&amp;dbP!$D$2&amp;":"&amp;dbP!$D$2),"&lt;="&amp;AK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L437" s="1">
        <f ca="1">SUMIFS(INDIRECT($F$1&amp;$F437&amp;":"&amp;$F437),INDIRECT($F$1&amp;dbP!$D$2&amp;":"&amp;dbP!$D$2),"&gt;="&amp;AL$6,INDIRECT($F$1&amp;dbP!$D$2&amp;":"&amp;dbP!$D$2),"&lt;="&amp;AL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M437" s="1">
        <f ca="1">SUMIFS(INDIRECT($F$1&amp;$F437&amp;":"&amp;$F437),INDIRECT($F$1&amp;dbP!$D$2&amp;":"&amp;dbP!$D$2),"&gt;="&amp;AM$6,INDIRECT($F$1&amp;dbP!$D$2&amp;":"&amp;dbP!$D$2),"&lt;="&amp;AM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N437" s="1">
        <f ca="1">SUMIFS(INDIRECT($F$1&amp;$F437&amp;":"&amp;$F437),INDIRECT($F$1&amp;dbP!$D$2&amp;":"&amp;dbP!$D$2),"&gt;="&amp;AN$6,INDIRECT($F$1&amp;dbP!$D$2&amp;":"&amp;dbP!$D$2),"&lt;="&amp;AN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O437" s="1">
        <f ca="1">SUMIFS(INDIRECT($F$1&amp;$F437&amp;":"&amp;$F437),INDIRECT($F$1&amp;dbP!$D$2&amp;":"&amp;dbP!$D$2),"&gt;="&amp;AO$6,INDIRECT($F$1&amp;dbP!$D$2&amp;":"&amp;dbP!$D$2),"&lt;="&amp;AO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P437" s="1">
        <f ca="1">SUMIFS(INDIRECT($F$1&amp;$F437&amp;":"&amp;$F437),INDIRECT($F$1&amp;dbP!$D$2&amp;":"&amp;dbP!$D$2),"&gt;="&amp;AP$6,INDIRECT($F$1&amp;dbP!$D$2&amp;":"&amp;dbP!$D$2),"&lt;="&amp;AP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Q437" s="1">
        <f ca="1">SUMIFS(INDIRECT($F$1&amp;$F437&amp;":"&amp;$F437),INDIRECT($F$1&amp;dbP!$D$2&amp;":"&amp;dbP!$D$2),"&gt;="&amp;AQ$6,INDIRECT($F$1&amp;dbP!$D$2&amp;":"&amp;dbP!$D$2),"&lt;="&amp;AQ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R437" s="1">
        <f ca="1">SUMIFS(INDIRECT($F$1&amp;$F437&amp;":"&amp;$F437),INDIRECT($F$1&amp;dbP!$D$2&amp;":"&amp;dbP!$D$2),"&gt;="&amp;AR$6,INDIRECT($F$1&amp;dbP!$D$2&amp;":"&amp;dbP!$D$2),"&lt;="&amp;AR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S437" s="1">
        <f ca="1">SUMIFS(INDIRECT($F$1&amp;$F437&amp;":"&amp;$F437),INDIRECT($F$1&amp;dbP!$D$2&amp;":"&amp;dbP!$D$2),"&gt;="&amp;AS$6,INDIRECT($F$1&amp;dbP!$D$2&amp;":"&amp;dbP!$D$2),"&lt;="&amp;AS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T437" s="1">
        <f ca="1">SUMIFS(INDIRECT($F$1&amp;$F437&amp;":"&amp;$F437),INDIRECT($F$1&amp;dbP!$D$2&amp;":"&amp;dbP!$D$2),"&gt;="&amp;AT$6,INDIRECT($F$1&amp;dbP!$D$2&amp;":"&amp;dbP!$D$2),"&lt;="&amp;AT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U437" s="1">
        <f ca="1">SUMIFS(INDIRECT($F$1&amp;$F437&amp;":"&amp;$F437),INDIRECT($F$1&amp;dbP!$D$2&amp;":"&amp;dbP!$D$2),"&gt;="&amp;AU$6,INDIRECT($F$1&amp;dbP!$D$2&amp;":"&amp;dbP!$D$2),"&lt;="&amp;AU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V437" s="1">
        <f ca="1">SUMIFS(INDIRECT($F$1&amp;$F437&amp;":"&amp;$F437),INDIRECT($F$1&amp;dbP!$D$2&amp;":"&amp;dbP!$D$2),"&gt;="&amp;AV$6,INDIRECT($F$1&amp;dbP!$D$2&amp;":"&amp;dbP!$D$2),"&lt;="&amp;AV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W437" s="1">
        <f ca="1">SUMIFS(INDIRECT($F$1&amp;$F437&amp;":"&amp;$F437),INDIRECT($F$1&amp;dbP!$D$2&amp;":"&amp;dbP!$D$2),"&gt;="&amp;AW$6,INDIRECT($F$1&amp;dbP!$D$2&amp;":"&amp;dbP!$D$2),"&lt;="&amp;AW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X437" s="1">
        <f ca="1">SUMIFS(INDIRECT($F$1&amp;$F437&amp;":"&amp;$F437),INDIRECT($F$1&amp;dbP!$D$2&amp;":"&amp;dbP!$D$2),"&gt;="&amp;AX$6,INDIRECT($F$1&amp;dbP!$D$2&amp;":"&amp;dbP!$D$2),"&lt;="&amp;AX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Y437" s="1">
        <f ca="1">SUMIFS(INDIRECT($F$1&amp;$F437&amp;":"&amp;$F437),INDIRECT($F$1&amp;dbP!$D$2&amp;":"&amp;dbP!$D$2),"&gt;="&amp;AY$6,INDIRECT($F$1&amp;dbP!$D$2&amp;":"&amp;dbP!$D$2),"&lt;="&amp;AY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AZ437" s="1">
        <f ca="1">SUMIFS(INDIRECT($F$1&amp;$F437&amp;":"&amp;$F437),INDIRECT($F$1&amp;dbP!$D$2&amp;":"&amp;dbP!$D$2),"&gt;="&amp;AZ$6,INDIRECT($F$1&amp;dbP!$D$2&amp;":"&amp;dbP!$D$2),"&lt;="&amp;AZ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BA437" s="1">
        <f ca="1">SUMIFS(INDIRECT($F$1&amp;$F437&amp;":"&amp;$F437),INDIRECT($F$1&amp;dbP!$D$2&amp;":"&amp;dbP!$D$2),"&gt;="&amp;BA$6,INDIRECT($F$1&amp;dbP!$D$2&amp;":"&amp;dbP!$D$2),"&lt;="&amp;BA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BB437" s="1">
        <f ca="1">SUMIFS(INDIRECT($F$1&amp;$F437&amp;":"&amp;$F437),INDIRECT($F$1&amp;dbP!$D$2&amp;":"&amp;dbP!$D$2),"&gt;="&amp;BB$6,INDIRECT($F$1&amp;dbP!$D$2&amp;":"&amp;dbP!$D$2),"&lt;="&amp;BB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BC437" s="1">
        <f ca="1">SUMIFS(INDIRECT($F$1&amp;$F437&amp;":"&amp;$F437),INDIRECT($F$1&amp;dbP!$D$2&amp;":"&amp;dbP!$D$2),"&gt;="&amp;BC$6,INDIRECT($F$1&amp;dbP!$D$2&amp;":"&amp;dbP!$D$2),"&lt;="&amp;BC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BD437" s="1">
        <f ca="1">SUMIFS(INDIRECT($F$1&amp;$F437&amp;":"&amp;$F437),INDIRECT($F$1&amp;dbP!$D$2&amp;":"&amp;dbP!$D$2),"&gt;="&amp;BD$6,INDIRECT($F$1&amp;dbP!$D$2&amp;":"&amp;dbP!$D$2),"&lt;="&amp;BD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  <c r="BE437" s="1">
        <f ca="1">SUMIFS(INDIRECT($F$1&amp;$F437&amp;":"&amp;$F437),INDIRECT($F$1&amp;dbP!$D$2&amp;":"&amp;dbP!$D$2),"&gt;="&amp;BE$6,INDIRECT($F$1&amp;dbP!$D$2&amp;":"&amp;dbP!$D$2),"&lt;="&amp;BE$7,INDIRECT($F$1&amp;dbP!$O$2&amp;":"&amp;dbP!$O$2),$H437,INDIRECT($F$1&amp;dbP!$P$2&amp;":"&amp;dbP!$P$2),IF($I437=$J437,"*",$I437),INDIRECT($F$1&amp;dbP!$Q$2&amp;":"&amp;dbP!$Q$2),IF(OR($I437=$J437,"  "&amp;$I437=$J437),"*",RIGHT($J437,LEN($J437)-4)),INDIRECT($F$1&amp;dbP!$AC$2&amp;":"&amp;dbP!$AC$2),RepP!$J$3)</f>
        <v>0</v>
      </c>
    </row>
    <row r="438" spans="2:57" x14ac:dyDescent="0.3">
      <c r="B438" s="1">
        <f>MAX(B$410:B437)+1</f>
        <v>36</v>
      </c>
      <c r="D438" s="1" t="str">
        <f ca="1">INDIRECT($B$1&amp;Items!AB$2&amp;$B438)</f>
        <v>PL(-)</v>
      </c>
      <c r="F438" s="1" t="str">
        <f ca="1">INDIRECT($B$1&amp;Items!X$2&amp;$B438)</f>
        <v>AA</v>
      </c>
      <c r="H438" s="13" t="str">
        <f ca="1">INDIRECT($B$1&amp;Items!U$2&amp;$B438)</f>
        <v>Себестоимость продаж</v>
      </c>
      <c r="I438" s="13" t="str">
        <f ca="1">IF(INDIRECT($B$1&amp;Items!V$2&amp;$B438)="",H438,INDIRECT($B$1&amp;Items!V$2&amp;$B438))</f>
        <v>Затраты этапа-2 бизнес-процесса</v>
      </c>
      <c r="J438" s="1" t="str">
        <f ca="1">IF(INDIRECT($B$1&amp;Items!W$2&amp;$B438)="",IF(H438&lt;&gt;I438,"  "&amp;I438,I438),"    "&amp;INDIRECT($B$1&amp;Items!W$2&amp;$B438))</f>
        <v xml:space="preserve">    Производственные затраты-6</v>
      </c>
      <c r="S438" s="1">
        <f ca="1">SUM($U438:INDIRECT(ADDRESS(ROW(),SUMIFS($1:$1,$5:$5,MAX($5:$5)))))</f>
        <v>659592.05000000005</v>
      </c>
      <c r="V438" s="1">
        <f ca="1">SUMIFS(INDIRECT($F$1&amp;$F438&amp;":"&amp;$F438),INDIRECT($F$1&amp;dbP!$D$2&amp;":"&amp;dbP!$D$2),"&gt;="&amp;V$6,INDIRECT($F$1&amp;dbP!$D$2&amp;":"&amp;dbP!$D$2),"&lt;="&amp;V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W438" s="1">
        <f ca="1">SUMIFS(INDIRECT($F$1&amp;$F438&amp;":"&amp;$F438),INDIRECT($F$1&amp;dbP!$D$2&amp;":"&amp;dbP!$D$2),"&gt;="&amp;W$6,INDIRECT($F$1&amp;dbP!$D$2&amp;":"&amp;dbP!$D$2),"&lt;="&amp;W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X438" s="1">
        <f ca="1">SUMIFS(INDIRECT($F$1&amp;$F438&amp;":"&amp;$F438),INDIRECT($F$1&amp;dbP!$D$2&amp;":"&amp;dbP!$D$2),"&gt;="&amp;X$6,INDIRECT($F$1&amp;dbP!$D$2&amp;":"&amp;dbP!$D$2),"&lt;="&amp;X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Y438" s="1">
        <f ca="1">SUMIFS(INDIRECT($F$1&amp;$F438&amp;":"&amp;$F438),INDIRECT($F$1&amp;dbP!$D$2&amp;":"&amp;dbP!$D$2),"&gt;="&amp;Y$6,INDIRECT($F$1&amp;dbP!$D$2&amp;":"&amp;dbP!$D$2),"&lt;="&amp;Y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Z438" s="1">
        <f ca="1">SUMIFS(INDIRECT($F$1&amp;$F438&amp;":"&amp;$F438),INDIRECT($F$1&amp;dbP!$D$2&amp;":"&amp;dbP!$D$2),"&gt;="&amp;Z$6,INDIRECT($F$1&amp;dbP!$D$2&amp;":"&amp;dbP!$D$2),"&lt;="&amp;Z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202951.40000000002</v>
      </c>
      <c r="AA438" s="1">
        <f ca="1">SUMIFS(INDIRECT($F$1&amp;$F438&amp;":"&amp;$F438),INDIRECT($F$1&amp;dbP!$D$2&amp;":"&amp;dbP!$D$2),"&gt;="&amp;AA$6,INDIRECT($F$1&amp;dbP!$D$2&amp;":"&amp;dbP!$D$2),"&lt;="&amp;AA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456640.65</v>
      </c>
      <c r="AB438" s="1">
        <f ca="1">SUMIFS(INDIRECT($F$1&amp;$F438&amp;":"&amp;$F438),INDIRECT($F$1&amp;dbP!$D$2&amp;":"&amp;dbP!$D$2),"&gt;="&amp;AB$6,INDIRECT($F$1&amp;dbP!$D$2&amp;":"&amp;dbP!$D$2),"&lt;="&amp;AB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C438" s="1">
        <f ca="1">SUMIFS(INDIRECT($F$1&amp;$F438&amp;":"&amp;$F438),INDIRECT($F$1&amp;dbP!$D$2&amp;":"&amp;dbP!$D$2),"&gt;="&amp;AC$6,INDIRECT($F$1&amp;dbP!$D$2&amp;":"&amp;dbP!$D$2),"&lt;="&amp;AC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D438" s="1">
        <f ca="1">SUMIFS(INDIRECT($F$1&amp;$F438&amp;":"&amp;$F438),INDIRECT($F$1&amp;dbP!$D$2&amp;":"&amp;dbP!$D$2),"&gt;="&amp;AD$6,INDIRECT($F$1&amp;dbP!$D$2&amp;":"&amp;dbP!$D$2),"&lt;="&amp;AD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E438" s="1">
        <f ca="1">SUMIFS(INDIRECT($F$1&amp;$F438&amp;":"&amp;$F438),INDIRECT($F$1&amp;dbP!$D$2&amp;":"&amp;dbP!$D$2),"&gt;="&amp;AE$6,INDIRECT($F$1&amp;dbP!$D$2&amp;":"&amp;dbP!$D$2),"&lt;="&amp;AE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F438" s="1">
        <f ca="1">SUMIFS(INDIRECT($F$1&amp;$F438&amp;":"&amp;$F438),INDIRECT($F$1&amp;dbP!$D$2&amp;":"&amp;dbP!$D$2),"&gt;="&amp;AF$6,INDIRECT($F$1&amp;dbP!$D$2&amp;":"&amp;dbP!$D$2),"&lt;="&amp;AF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G438" s="1">
        <f ca="1">SUMIFS(INDIRECT($F$1&amp;$F438&amp;":"&amp;$F438),INDIRECT($F$1&amp;dbP!$D$2&amp;":"&amp;dbP!$D$2),"&gt;="&amp;AG$6,INDIRECT($F$1&amp;dbP!$D$2&amp;":"&amp;dbP!$D$2),"&lt;="&amp;AG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H438" s="1">
        <f ca="1">SUMIFS(INDIRECT($F$1&amp;$F438&amp;":"&amp;$F438),INDIRECT($F$1&amp;dbP!$D$2&amp;":"&amp;dbP!$D$2),"&gt;="&amp;AH$6,INDIRECT($F$1&amp;dbP!$D$2&amp;":"&amp;dbP!$D$2),"&lt;="&amp;AH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I438" s="1">
        <f ca="1">SUMIFS(INDIRECT($F$1&amp;$F438&amp;":"&amp;$F438),INDIRECT($F$1&amp;dbP!$D$2&amp;":"&amp;dbP!$D$2),"&gt;="&amp;AI$6,INDIRECT($F$1&amp;dbP!$D$2&amp;":"&amp;dbP!$D$2),"&lt;="&amp;AI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J438" s="1">
        <f ca="1">SUMIFS(INDIRECT($F$1&amp;$F438&amp;":"&amp;$F438),INDIRECT($F$1&amp;dbP!$D$2&amp;":"&amp;dbP!$D$2),"&gt;="&amp;AJ$6,INDIRECT($F$1&amp;dbP!$D$2&amp;":"&amp;dbP!$D$2),"&lt;="&amp;AJ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K438" s="1">
        <f ca="1">SUMIFS(INDIRECT($F$1&amp;$F438&amp;":"&amp;$F438),INDIRECT($F$1&amp;dbP!$D$2&amp;":"&amp;dbP!$D$2),"&gt;="&amp;AK$6,INDIRECT($F$1&amp;dbP!$D$2&amp;":"&amp;dbP!$D$2),"&lt;="&amp;AK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L438" s="1">
        <f ca="1">SUMIFS(INDIRECT($F$1&amp;$F438&amp;":"&amp;$F438),INDIRECT($F$1&amp;dbP!$D$2&amp;":"&amp;dbP!$D$2),"&gt;="&amp;AL$6,INDIRECT($F$1&amp;dbP!$D$2&amp;":"&amp;dbP!$D$2),"&lt;="&amp;AL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M438" s="1">
        <f ca="1">SUMIFS(INDIRECT($F$1&amp;$F438&amp;":"&amp;$F438),INDIRECT($F$1&amp;dbP!$D$2&amp;":"&amp;dbP!$D$2),"&gt;="&amp;AM$6,INDIRECT($F$1&amp;dbP!$D$2&amp;":"&amp;dbP!$D$2),"&lt;="&amp;AM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N438" s="1">
        <f ca="1">SUMIFS(INDIRECT($F$1&amp;$F438&amp;":"&amp;$F438),INDIRECT($F$1&amp;dbP!$D$2&amp;":"&amp;dbP!$D$2),"&gt;="&amp;AN$6,INDIRECT($F$1&amp;dbP!$D$2&amp;":"&amp;dbP!$D$2),"&lt;="&amp;AN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O438" s="1">
        <f ca="1">SUMIFS(INDIRECT($F$1&amp;$F438&amp;":"&amp;$F438),INDIRECT($F$1&amp;dbP!$D$2&amp;":"&amp;dbP!$D$2),"&gt;="&amp;AO$6,INDIRECT($F$1&amp;dbP!$D$2&amp;":"&amp;dbP!$D$2),"&lt;="&amp;AO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P438" s="1">
        <f ca="1">SUMIFS(INDIRECT($F$1&amp;$F438&amp;":"&amp;$F438),INDIRECT($F$1&amp;dbP!$D$2&amp;":"&amp;dbP!$D$2),"&gt;="&amp;AP$6,INDIRECT($F$1&amp;dbP!$D$2&amp;":"&amp;dbP!$D$2),"&lt;="&amp;AP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Q438" s="1">
        <f ca="1">SUMIFS(INDIRECT($F$1&amp;$F438&amp;":"&amp;$F438),INDIRECT($F$1&amp;dbP!$D$2&amp;":"&amp;dbP!$D$2),"&gt;="&amp;AQ$6,INDIRECT($F$1&amp;dbP!$D$2&amp;":"&amp;dbP!$D$2),"&lt;="&amp;AQ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R438" s="1">
        <f ca="1">SUMIFS(INDIRECT($F$1&amp;$F438&amp;":"&amp;$F438),INDIRECT($F$1&amp;dbP!$D$2&amp;":"&amp;dbP!$D$2),"&gt;="&amp;AR$6,INDIRECT($F$1&amp;dbP!$D$2&amp;":"&amp;dbP!$D$2),"&lt;="&amp;AR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S438" s="1">
        <f ca="1">SUMIFS(INDIRECT($F$1&amp;$F438&amp;":"&amp;$F438),INDIRECT($F$1&amp;dbP!$D$2&amp;":"&amp;dbP!$D$2),"&gt;="&amp;AS$6,INDIRECT($F$1&amp;dbP!$D$2&amp;":"&amp;dbP!$D$2),"&lt;="&amp;AS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T438" s="1">
        <f ca="1">SUMIFS(INDIRECT($F$1&amp;$F438&amp;":"&amp;$F438),INDIRECT($F$1&amp;dbP!$D$2&amp;":"&amp;dbP!$D$2),"&gt;="&amp;AT$6,INDIRECT($F$1&amp;dbP!$D$2&amp;":"&amp;dbP!$D$2),"&lt;="&amp;AT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U438" s="1">
        <f ca="1">SUMIFS(INDIRECT($F$1&amp;$F438&amp;":"&amp;$F438),INDIRECT($F$1&amp;dbP!$D$2&amp;":"&amp;dbP!$D$2),"&gt;="&amp;AU$6,INDIRECT($F$1&amp;dbP!$D$2&amp;":"&amp;dbP!$D$2),"&lt;="&amp;AU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V438" s="1">
        <f ca="1">SUMIFS(INDIRECT($F$1&amp;$F438&amp;":"&amp;$F438),INDIRECT($F$1&amp;dbP!$D$2&amp;":"&amp;dbP!$D$2),"&gt;="&amp;AV$6,INDIRECT($F$1&amp;dbP!$D$2&amp;":"&amp;dbP!$D$2),"&lt;="&amp;AV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W438" s="1">
        <f ca="1">SUMIFS(INDIRECT($F$1&amp;$F438&amp;":"&amp;$F438),INDIRECT($F$1&amp;dbP!$D$2&amp;":"&amp;dbP!$D$2),"&gt;="&amp;AW$6,INDIRECT($F$1&amp;dbP!$D$2&amp;":"&amp;dbP!$D$2),"&lt;="&amp;AW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X438" s="1">
        <f ca="1">SUMIFS(INDIRECT($F$1&amp;$F438&amp;":"&amp;$F438),INDIRECT($F$1&amp;dbP!$D$2&amp;":"&amp;dbP!$D$2),"&gt;="&amp;AX$6,INDIRECT($F$1&amp;dbP!$D$2&amp;":"&amp;dbP!$D$2),"&lt;="&amp;AX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Y438" s="1">
        <f ca="1">SUMIFS(INDIRECT($F$1&amp;$F438&amp;":"&amp;$F438),INDIRECT($F$1&amp;dbP!$D$2&amp;":"&amp;dbP!$D$2),"&gt;="&amp;AY$6,INDIRECT($F$1&amp;dbP!$D$2&amp;":"&amp;dbP!$D$2),"&lt;="&amp;AY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AZ438" s="1">
        <f ca="1">SUMIFS(INDIRECT($F$1&amp;$F438&amp;":"&amp;$F438),INDIRECT($F$1&amp;dbP!$D$2&amp;":"&amp;dbP!$D$2),"&gt;="&amp;AZ$6,INDIRECT($F$1&amp;dbP!$D$2&amp;":"&amp;dbP!$D$2),"&lt;="&amp;AZ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BA438" s="1">
        <f ca="1">SUMIFS(INDIRECT($F$1&amp;$F438&amp;":"&amp;$F438),INDIRECT($F$1&amp;dbP!$D$2&amp;":"&amp;dbP!$D$2),"&gt;="&amp;BA$6,INDIRECT($F$1&amp;dbP!$D$2&amp;":"&amp;dbP!$D$2),"&lt;="&amp;BA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BB438" s="1">
        <f ca="1">SUMIFS(INDIRECT($F$1&amp;$F438&amp;":"&amp;$F438),INDIRECT($F$1&amp;dbP!$D$2&amp;":"&amp;dbP!$D$2),"&gt;="&amp;BB$6,INDIRECT($F$1&amp;dbP!$D$2&amp;":"&amp;dbP!$D$2),"&lt;="&amp;BB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BC438" s="1">
        <f ca="1">SUMIFS(INDIRECT($F$1&amp;$F438&amp;":"&amp;$F438),INDIRECT($F$1&amp;dbP!$D$2&amp;":"&amp;dbP!$D$2),"&gt;="&amp;BC$6,INDIRECT($F$1&amp;dbP!$D$2&amp;":"&amp;dbP!$D$2),"&lt;="&amp;BC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BD438" s="1">
        <f ca="1">SUMIFS(INDIRECT($F$1&amp;$F438&amp;":"&amp;$F438),INDIRECT($F$1&amp;dbP!$D$2&amp;":"&amp;dbP!$D$2),"&gt;="&amp;BD$6,INDIRECT($F$1&amp;dbP!$D$2&amp;":"&amp;dbP!$D$2),"&lt;="&amp;BD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  <c r="BE438" s="1">
        <f ca="1">SUMIFS(INDIRECT($F$1&amp;$F438&amp;":"&amp;$F438),INDIRECT($F$1&amp;dbP!$D$2&amp;":"&amp;dbP!$D$2),"&gt;="&amp;BE$6,INDIRECT($F$1&amp;dbP!$D$2&amp;":"&amp;dbP!$D$2),"&lt;="&amp;BE$7,INDIRECT($F$1&amp;dbP!$O$2&amp;":"&amp;dbP!$O$2),$H438,INDIRECT($F$1&amp;dbP!$P$2&amp;":"&amp;dbP!$P$2),IF($I438=$J438,"*",$I438),INDIRECT($F$1&amp;dbP!$Q$2&amp;":"&amp;dbP!$Q$2),IF(OR($I438=$J438,"  "&amp;$I438=$J438),"*",RIGHT($J438,LEN($J438)-4)),INDIRECT($F$1&amp;dbP!$AC$2&amp;":"&amp;dbP!$AC$2),RepP!$J$3)</f>
        <v>0</v>
      </c>
    </row>
    <row r="439" spans="2:57" x14ac:dyDescent="0.3">
      <c r="B439" s="1">
        <f>MAX(B$410:B438)+1</f>
        <v>37</v>
      </c>
      <c r="D439" s="1" t="str">
        <f ca="1">INDIRECT($B$1&amp;Items!AB$2&amp;$B439)</f>
        <v>PL(-)</v>
      </c>
      <c r="F439" s="1" t="str">
        <f ca="1">INDIRECT($B$1&amp;Items!X$2&amp;$B439)</f>
        <v>AA</v>
      </c>
      <c r="H439" s="13" t="str">
        <f ca="1">INDIRECT($B$1&amp;Items!U$2&amp;$B439)</f>
        <v>Себестоимость продаж</v>
      </c>
      <c r="I439" s="13" t="str">
        <f ca="1">IF(INDIRECT($B$1&amp;Items!V$2&amp;$B439)="",H439,INDIRECT($B$1&amp;Items!V$2&amp;$B439))</f>
        <v>Затраты этапа-2 бизнес-процесса</v>
      </c>
      <c r="J439" s="1" t="str">
        <f ca="1">IF(INDIRECT($B$1&amp;Items!W$2&amp;$B439)="",IF(H439&lt;&gt;I439,"  "&amp;I439,I439),"    "&amp;INDIRECT($B$1&amp;Items!W$2&amp;$B439))</f>
        <v xml:space="preserve">    Производственные затраты-7</v>
      </c>
      <c r="S439" s="1">
        <f ca="1">SUM($U439:INDIRECT(ADDRESS(ROW(),SUMIFS($1:$1,$5:$5,MAX($5:$5)))))</f>
        <v>621096.80100000009</v>
      </c>
      <c r="V439" s="1">
        <f ca="1">SUMIFS(INDIRECT($F$1&amp;$F439&amp;":"&amp;$F439),INDIRECT($F$1&amp;dbP!$D$2&amp;":"&amp;dbP!$D$2),"&gt;="&amp;V$6,INDIRECT($F$1&amp;dbP!$D$2&amp;":"&amp;dbP!$D$2),"&lt;="&amp;V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W439" s="1">
        <f ca="1">SUMIFS(INDIRECT($F$1&amp;$F439&amp;":"&amp;$F439),INDIRECT($F$1&amp;dbP!$D$2&amp;":"&amp;dbP!$D$2),"&gt;="&amp;W$6,INDIRECT($F$1&amp;dbP!$D$2&amp;":"&amp;dbP!$D$2),"&lt;="&amp;W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X439" s="1">
        <f ca="1">SUMIFS(INDIRECT($F$1&amp;$F439&amp;":"&amp;$F439),INDIRECT($F$1&amp;dbP!$D$2&amp;":"&amp;dbP!$D$2),"&gt;="&amp;X$6,INDIRECT($F$1&amp;dbP!$D$2&amp;":"&amp;dbP!$D$2),"&lt;="&amp;X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Y439" s="1">
        <f ca="1">SUMIFS(INDIRECT($F$1&amp;$F439&amp;":"&amp;$F439),INDIRECT($F$1&amp;dbP!$D$2&amp;":"&amp;dbP!$D$2),"&gt;="&amp;Y$6,INDIRECT($F$1&amp;dbP!$D$2&amp;":"&amp;dbP!$D$2),"&lt;="&amp;Y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Z439" s="1">
        <f ca="1">SUMIFS(INDIRECT($F$1&amp;$F439&amp;":"&amp;$F439),INDIRECT($F$1&amp;dbP!$D$2&amp;":"&amp;dbP!$D$2),"&gt;="&amp;Z$6,INDIRECT($F$1&amp;dbP!$D$2&amp;":"&amp;dbP!$D$2),"&lt;="&amp;Z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191106.70800000001</v>
      </c>
      <c r="AA439" s="1">
        <f ca="1">SUMIFS(INDIRECT($F$1&amp;$F439&amp;":"&amp;$F439),INDIRECT($F$1&amp;dbP!$D$2&amp;":"&amp;dbP!$D$2),"&gt;="&amp;AA$6,INDIRECT($F$1&amp;dbP!$D$2&amp;":"&amp;dbP!$D$2),"&lt;="&amp;AA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429990.09300000005</v>
      </c>
      <c r="AB439" s="1">
        <f ca="1">SUMIFS(INDIRECT($F$1&amp;$F439&amp;":"&amp;$F439),INDIRECT($F$1&amp;dbP!$D$2&amp;":"&amp;dbP!$D$2),"&gt;="&amp;AB$6,INDIRECT($F$1&amp;dbP!$D$2&amp;":"&amp;dbP!$D$2),"&lt;="&amp;AB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C439" s="1">
        <f ca="1">SUMIFS(INDIRECT($F$1&amp;$F439&amp;":"&amp;$F439),INDIRECT($F$1&amp;dbP!$D$2&amp;":"&amp;dbP!$D$2),"&gt;="&amp;AC$6,INDIRECT($F$1&amp;dbP!$D$2&amp;":"&amp;dbP!$D$2),"&lt;="&amp;AC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D439" s="1">
        <f ca="1">SUMIFS(INDIRECT($F$1&amp;$F439&amp;":"&amp;$F439),INDIRECT($F$1&amp;dbP!$D$2&amp;":"&amp;dbP!$D$2),"&gt;="&amp;AD$6,INDIRECT($F$1&amp;dbP!$D$2&amp;":"&amp;dbP!$D$2),"&lt;="&amp;AD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E439" s="1">
        <f ca="1">SUMIFS(INDIRECT($F$1&amp;$F439&amp;":"&amp;$F439),INDIRECT($F$1&amp;dbP!$D$2&amp;":"&amp;dbP!$D$2),"&gt;="&amp;AE$6,INDIRECT($F$1&amp;dbP!$D$2&amp;":"&amp;dbP!$D$2),"&lt;="&amp;AE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F439" s="1">
        <f ca="1">SUMIFS(INDIRECT($F$1&amp;$F439&amp;":"&amp;$F439),INDIRECT($F$1&amp;dbP!$D$2&amp;":"&amp;dbP!$D$2),"&gt;="&amp;AF$6,INDIRECT($F$1&amp;dbP!$D$2&amp;":"&amp;dbP!$D$2),"&lt;="&amp;AF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G439" s="1">
        <f ca="1">SUMIFS(INDIRECT($F$1&amp;$F439&amp;":"&amp;$F439),INDIRECT($F$1&amp;dbP!$D$2&amp;":"&amp;dbP!$D$2),"&gt;="&amp;AG$6,INDIRECT($F$1&amp;dbP!$D$2&amp;":"&amp;dbP!$D$2),"&lt;="&amp;AG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H439" s="1">
        <f ca="1">SUMIFS(INDIRECT($F$1&amp;$F439&amp;":"&amp;$F439),INDIRECT($F$1&amp;dbP!$D$2&amp;":"&amp;dbP!$D$2),"&gt;="&amp;AH$6,INDIRECT($F$1&amp;dbP!$D$2&amp;":"&amp;dbP!$D$2),"&lt;="&amp;AH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I439" s="1">
        <f ca="1">SUMIFS(INDIRECT($F$1&amp;$F439&amp;":"&amp;$F439),INDIRECT($F$1&amp;dbP!$D$2&amp;":"&amp;dbP!$D$2),"&gt;="&amp;AI$6,INDIRECT($F$1&amp;dbP!$D$2&amp;":"&amp;dbP!$D$2),"&lt;="&amp;AI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J439" s="1">
        <f ca="1">SUMIFS(INDIRECT($F$1&amp;$F439&amp;":"&amp;$F439),INDIRECT($F$1&amp;dbP!$D$2&amp;":"&amp;dbP!$D$2),"&gt;="&amp;AJ$6,INDIRECT($F$1&amp;dbP!$D$2&amp;":"&amp;dbP!$D$2),"&lt;="&amp;AJ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K439" s="1">
        <f ca="1">SUMIFS(INDIRECT($F$1&amp;$F439&amp;":"&amp;$F439),INDIRECT($F$1&amp;dbP!$D$2&amp;":"&amp;dbP!$D$2),"&gt;="&amp;AK$6,INDIRECT($F$1&amp;dbP!$D$2&amp;":"&amp;dbP!$D$2),"&lt;="&amp;AK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L439" s="1">
        <f ca="1">SUMIFS(INDIRECT($F$1&amp;$F439&amp;":"&amp;$F439),INDIRECT($F$1&amp;dbP!$D$2&amp;":"&amp;dbP!$D$2),"&gt;="&amp;AL$6,INDIRECT($F$1&amp;dbP!$D$2&amp;":"&amp;dbP!$D$2),"&lt;="&amp;AL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M439" s="1">
        <f ca="1">SUMIFS(INDIRECT($F$1&amp;$F439&amp;":"&amp;$F439),INDIRECT($F$1&amp;dbP!$D$2&amp;":"&amp;dbP!$D$2),"&gt;="&amp;AM$6,INDIRECT($F$1&amp;dbP!$D$2&amp;":"&amp;dbP!$D$2),"&lt;="&amp;AM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N439" s="1">
        <f ca="1">SUMIFS(INDIRECT($F$1&amp;$F439&amp;":"&amp;$F439),INDIRECT($F$1&amp;dbP!$D$2&amp;":"&amp;dbP!$D$2),"&gt;="&amp;AN$6,INDIRECT($F$1&amp;dbP!$D$2&amp;":"&amp;dbP!$D$2),"&lt;="&amp;AN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O439" s="1">
        <f ca="1">SUMIFS(INDIRECT($F$1&amp;$F439&amp;":"&amp;$F439),INDIRECT($F$1&amp;dbP!$D$2&amp;":"&amp;dbP!$D$2),"&gt;="&amp;AO$6,INDIRECT($F$1&amp;dbP!$D$2&amp;":"&amp;dbP!$D$2),"&lt;="&amp;AO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P439" s="1">
        <f ca="1">SUMIFS(INDIRECT($F$1&amp;$F439&amp;":"&amp;$F439),INDIRECT($F$1&amp;dbP!$D$2&amp;":"&amp;dbP!$D$2),"&gt;="&amp;AP$6,INDIRECT($F$1&amp;dbP!$D$2&amp;":"&amp;dbP!$D$2),"&lt;="&amp;AP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Q439" s="1">
        <f ca="1">SUMIFS(INDIRECT($F$1&amp;$F439&amp;":"&amp;$F439),INDIRECT($F$1&amp;dbP!$D$2&amp;":"&amp;dbP!$D$2),"&gt;="&amp;AQ$6,INDIRECT($F$1&amp;dbP!$D$2&amp;":"&amp;dbP!$D$2),"&lt;="&amp;AQ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R439" s="1">
        <f ca="1">SUMIFS(INDIRECT($F$1&amp;$F439&amp;":"&amp;$F439),INDIRECT($F$1&amp;dbP!$D$2&amp;":"&amp;dbP!$D$2),"&gt;="&amp;AR$6,INDIRECT($F$1&amp;dbP!$D$2&amp;":"&amp;dbP!$D$2),"&lt;="&amp;AR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S439" s="1">
        <f ca="1">SUMIFS(INDIRECT($F$1&amp;$F439&amp;":"&amp;$F439),INDIRECT($F$1&amp;dbP!$D$2&amp;":"&amp;dbP!$D$2),"&gt;="&amp;AS$6,INDIRECT($F$1&amp;dbP!$D$2&amp;":"&amp;dbP!$D$2),"&lt;="&amp;AS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T439" s="1">
        <f ca="1">SUMIFS(INDIRECT($F$1&amp;$F439&amp;":"&amp;$F439),INDIRECT($F$1&amp;dbP!$D$2&amp;":"&amp;dbP!$D$2),"&gt;="&amp;AT$6,INDIRECT($F$1&amp;dbP!$D$2&amp;":"&amp;dbP!$D$2),"&lt;="&amp;AT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U439" s="1">
        <f ca="1">SUMIFS(INDIRECT($F$1&amp;$F439&amp;":"&amp;$F439),INDIRECT($F$1&amp;dbP!$D$2&amp;":"&amp;dbP!$D$2),"&gt;="&amp;AU$6,INDIRECT($F$1&amp;dbP!$D$2&amp;":"&amp;dbP!$D$2),"&lt;="&amp;AU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V439" s="1">
        <f ca="1">SUMIFS(INDIRECT($F$1&amp;$F439&amp;":"&amp;$F439),INDIRECT($F$1&amp;dbP!$D$2&amp;":"&amp;dbP!$D$2),"&gt;="&amp;AV$6,INDIRECT($F$1&amp;dbP!$D$2&amp;":"&amp;dbP!$D$2),"&lt;="&amp;AV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W439" s="1">
        <f ca="1">SUMIFS(INDIRECT($F$1&amp;$F439&amp;":"&amp;$F439),INDIRECT($F$1&amp;dbP!$D$2&amp;":"&amp;dbP!$D$2),"&gt;="&amp;AW$6,INDIRECT($F$1&amp;dbP!$D$2&amp;":"&amp;dbP!$D$2),"&lt;="&amp;AW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X439" s="1">
        <f ca="1">SUMIFS(INDIRECT($F$1&amp;$F439&amp;":"&amp;$F439),INDIRECT($F$1&amp;dbP!$D$2&amp;":"&amp;dbP!$D$2),"&gt;="&amp;AX$6,INDIRECT($F$1&amp;dbP!$D$2&amp;":"&amp;dbP!$D$2),"&lt;="&amp;AX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Y439" s="1">
        <f ca="1">SUMIFS(INDIRECT($F$1&amp;$F439&amp;":"&amp;$F439),INDIRECT($F$1&amp;dbP!$D$2&amp;":"&amp;dbP!$D$2),"&gt;="&amp;AY$6,INDIRECT($F$1&amp;dbP!$D$2&amp;":"&amp;dbP!$D$2),"&lt;="&amp;AY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AZ439" s="1">
        <f ca="1">SUMIFS(INDIRECT($F$1&amp;$F439&amp;":"&amp;$F439),INDIRECT($F$1&amp;dbP!$D$2&amp;":"&amp;dbP!$D$2),"&gt;="&amp;AZ$6,INDIRECT($F$1&amp;dbP!$D$2&amp;":"&amp;dbP!$D$2),"&lt;="&amp;AZ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BA439" s="1">
        <f ca="1">SUMIFS(INDIRECT($F$1&amp;$F439&amp;":"&amp;$F439),INDIRECT($F$1&amp;dbP!$D$2&amp;":"&amp;dbP!$D$2),"&gt;="&amp;BA$6,INDIRECT($F$1&amp;dbP!$D$2&amp;":"&amp;dbP!$D$2),"&lt;="&amp;BA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BB439" s="1">
        <f ca="1">SUMIFS(INDIRECT($F$1&amp;$F439&amp;":"&amp;$F439),INDIRECT($F$1&amp;dbP!$D$2&amp;":"&amp;dbP!$D$2),"&gt;="&amp;BB$6,INDIRECT($F$1&amp;dbP!$D$2&amp;":"&amp;dbP!$D$2),"&lt;="&amp;BB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BC439" s="1">
        <f ca="1">SUMIFS(INDIRECT($F$1&amp;$F439&amp;":"&amp;$F439),INDIRECT($F$1&amp;dbP!$D$2&amp;":"&amp;dbP!$D$2),"&gt;="&amp;BC$6,INDIRECT($F$1&amp;dbP!$D$2&amp;":"&amp;dbP!$D$2),"&lt;="&amp;BC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BD439" s="1">
        <f ca="1">SUMIFS(INDIRECT($F$1&amp;$F439&amp;":"&amp;$F439),INDIRECT($F$1&amp;dbP!$D$2&amp;":"&amp;dbP!$D$2),"&gt;="&amp;BD$6,INDIRECT($F$1&amp;dbP!$D$2&amp;":"&amp;dbP!$D$2),"&lt;="&amp;BD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  <c r="BE439" s="1">
        <f ca="1">SUMIFS(INDIRECT($F$1&amp;$F439&amp;":"&amp;$F439),INDIRECT($F$1&amp;dbP!$D$2&amp;":"&amp;dbP!$D$2),"&gt;="&amp;BE$6,INDIRECT($F$1&amp;dbP!$D$2&amp;":"&amp;dbP!$D$2),"&lt;="&amp;BE$7,INDIRECT($F$1&amp;dbP!$O$2&amp;":"&amp;dbP!$O$2),$H439,INDIRECT($F$1&amp;dbP!$P$2&amp;":"&amp;dbP!$P$2),IF($I439=$J439,"*",$I439),INDIRECT($F$1&amp;dbP!$Q$2&amp;":"&amp;dbP!$Q$2),IF(OR($I439=$J439,"  "&amp;$I439=$J439),"*",RIGHT($J439,LEN($J439)-4)),INDIRECT($F$1&amp;dbP!$AC$2&amp;":"&amp;dbP!$AC$2),RepP!$J$3)</f>
        <v>0</v>
      </c>
    </row>
    <row r="440" spans="2:57" x14ac:dyDescent="0.3">
      <c r="B440" s="1">
        <f>MAX(B$410:B439)+1</f>
        <v>38</v>
      </c>
      <c r="D440" s="1" t="str">
        <f ca="1">INDIRECT($B$1&amp;Items!AB$2&amp;$B440)</f>
        <v>PL(-)</v>
      </c>
      <c r="F440" s="1" t="str">
        <f ca="1">INDIRECT($B$1&amp;Items!X$2&amp;$B440)</f>
        <v>AA</v>
      </c>
      <c r="H440" s="13" t="str">
        <f ca="1">INDIRECT($B$1&amp;Items!U$2&amp;$B440)</f>
        <v>Себестоимость продаж</v>
      </c>
      <c r="I440" s="13" t="str">
        <f ca="1">IF(INDIRECT($B$1&amp;Items!V$2&amp;$B440)="",H440,INDIRECT($B$1&amp;Items!V$2&amp;$B440))</f>
        <v>Затраты этапа-2 бизнес-процесса</v>
      </c>
      <c r="J440" s="1" t="str">
        <f ca="1">IF(INDIRECT($B$1&amp;Items!W$2&amp;$B440)="",IF(H440&lt;&gt;I440,"  "&amp;I440,I440),"    "&amp;INDIRECT($B$1&amp;Items!W$2&amp;$B440))</f>
        <v xml:space="preserve">    Производственные затраты-8</v>
      </c>
      <c r="S440" s="1">
        <f ca="1">SUM($U440:INDIRECT(ADDRESS(ROW(),SUMIFS($1:$1,$5:$5,MAX($5:$5)))))</f>
        <v>910862.34700499999</v>
      </c>
      <c r="V440" s="1">
        <f ca="1">SUMIFS(INDIRECT($F$1&amp;$F440&amp;":"&amp;$F440),INDIRECT($F$1&amp;dbP!$D$2&amp;":"&amp;dbP!$D$2),"&gt;="&amp;V$6,INDIRECT($F$1&amp;dbP!$D$2&amp;":"&amp;dbP!$D$2),"&lt;="&amp;V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W440" s="1">
        <f ca="1">SUMIFS(INDIRECT($F$1&amp;$F440&amp;":"&amp;$F440),INDIRECT($F$1&amp;dbP!$D$2&amp;":"&amp;dbP!$D$2),"&gt;="&amp;W$6,INDIRECT($F$1&amp;dbP!$D$2&amp;":"&amp;dbP!$D$2),"&lt;="&amp;W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X440" s="1">
        <f ca="1">SUMIFS(INDIRECT($F$1&amp;$F440&amp;":"&amp;$F440),INDIRECT($F$1&amp;dbP!$D$2&amp;":"&amp;dbP!$D$2),"&gt;="&amp;X$6,INDIRECT($F$1&amp;dbP!$D$2&amp;":"&amp;dbP!$D$2),"&lt;="&amp;X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Y440" s="1">
        <f ca="1">SUMIFS(INDIRECT($F$1&amp;$F440&amp;":"&amp;$F440),INDIRECT($F$1&amp;dbP!$D$2&amp;":"&amp;dbP!$D$2),"&gt;="&amp;Y$6,INDIRECT($F$1&amp;dbP!$D$2&amp;":"&amp;dbP!$D$2),"&lt;="&amp;Y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Z440" s="1">
        <f ca="1">SUMIFS(INDIRECT($F$1&amp;$F440&amp;":"&amp;$F440),INDIRECT($F$1&amp;dbP!$D$2&amp;":"&amp;dbP!$D$2),"&gt;="&amp;Z$6,INDIRECT($F$1&amp;dbP!$D$2&amp;":"&amp;dbP!$D$2),"&lt;="&amp;Z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280265.33753999998</v>
      </c>
      <c r="AA440" s="1">
        <f ca="1">SUMIFS(INDIRECT($F$1&amp;$F440&amp;":"&amp;$F440),INDIRECT($F$1&amp;dbP!$D$2&amp;":"&amp;dbP!$D$2),"&gt;="&amp;AA$6,INDIRECT($F$1&amp;dbP!$D$2&amp;":"&amp;dbP!$D$2),"&lt;="&amp;AA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630597.00946500001</v>
      </c>
      <c r="AB440" s="1">
        <f ca="1">SUMIFS(INDIRECT($F$1&amp;$F440&amp;":"&amp;$F440),INDIRECT($F$1&amp;dbP!$D$2&amp;":"&amp;dbP!$D$2),"&gt;="&amp;AB$6,INDIRECT($F$1&amp;dbP!$D$2&amp;":"&amp;dbP!$D$2),"&lt;="&amp;AB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C440" s="1">
        <f ca="1">SUMIFS(INDIRECT($F$1&amp;$F440&amp;":"&amp;$F440),INDIRECT($F$1&amp;dbP!$D$2&amp;":"&amp;dbP!$D$2),"&gt;="&amp;AC$6,INDIRECT($F$1&amp;dbP!$D$2&amp;":"&amp;dbP!$D$2),"&lt;="&amp;AC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D440" s="1">
        <f ca="1">SUMIFS(INDIRECT($F$1&amp;$F440&amp;":"&amp;$F440),INDIRECT($F$1&amp;dbP!$D$2&amp;":"&amp;dbP!$D$2),"&gt;="&amp;AD$6,INDIRECT($F$1&amp;dbP!$D$2&amp;":"&amp;dbP!$D$2),"&lt;="&amp;AD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E440" s="1">
        <f ca="1">SUMIFS(INDIRECT($F$1&amp;$F440&amp;":"&amp;$F440),INDIRECT($F$1&amp;dbP!$D$2&amp;":"&amp;dbP!$D$2),"&gt;="&amp;AE$6,INDIRECT($F$1&amp;dbP!$D$2&amp;":"&amp;dbP!$D$2),"&lt;="&amp;AE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F440" s="1">
        <f ca="1">SUMIFS(INDIRECT($F$1&amp;$F440&amp;":"&amp;$F440),INDIRECT($F$1&amp;dbP!$D$2&amp;":"&amp;dbP!$D$2),"&gt;="&amp;AF$6,INDIRECT($F$1&amp;dbP!$D$2&amp;":"&amp;dbP!$D$2),"&lt;="&amp;AF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G440" s="1">
        <f ca="1">SUMIFS(INDIRECT($F$1&amp;$F440&amp;":"&amp;$F440),INDIRECT($F$1&amp;dbP!$D$2&amp;":"&amp;dbP!$D$2),"&gt;="&amp;AG$6,INDIRECT($F$1&amp;dbP!$D$2&amp;":"&amp;dbP!$D$2),"&lt;="&amp;AG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H440" s="1">
        <f ca="1">SUMIFS(INDIRECT($F$1&amp;$F440&amp;":"&amp;$F440),INDIRECT($F$1&amp;dbP!$D$2&amp;":"&amp;dbP!$D$2),"&gt;="&amp;AH$6,INDIRECT($F$1&amp;dbP!$D$2&amp;":"&amp;dbP!$D$2),"&lt;="&amp;AH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I440" s="1">
        <f ca="1">SUMIFS(INDIRECT($F$1&amp;$F440&amp;":"&amp;$F440),INDIRECT($F$1&amp;dbP!$D$2&amp;":"&amp;dbP!$D$2),"&gt;="&amp;AI$6,INDIRECT($F$1&amp;dbP!$D$2&amp;":"&amp;dbP!$D$2),"&lt;="&amp;AI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J440" s="1">
        <f ca="1">SUMIFS(INDIRECT($F$1&amp;$F440&amp;":"&amp;$F440),INDIRECT($F$1&amp;dbP!$D$2&amp;":"&amp;dbP!$D$2),"&gt;="&amp;AJ$6,INDIRECT($F$1&amp;dbP!$D$2&amp;":"&amp;dbP!$D$2),"&lt;="&amp;AJ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K440" s="1">
        <f ca="1">SUMIFS(INDIRECT($F$1&amp;$F440&amp;":"&amp;$F440),INDIRECT($F$1&amp;dbP!$D$2&amp;":"&amp;dbP!$D$2),"&gt;="&amp;AK$6,INDIRECT($F$1&amp;dbP!$D$2&amp;":"&amp;dbP!$D$2),"&lt;="&amp;AK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L440" s="1">
        <f ca="1">SUMIFS(INDIRECT($F$1&amp;$F440&amp;":"&amp;$F440),INDIRECT($F$1&amp;dbP!$D$2&amp;":"&amp;dbP!$D$2),"&gt;="&amp;AL$6,INDIRECT($F$1&amp;dbP!$D$2&amp;":"&amp;dbP!$D$2),"&lt;="&amp;AL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M440" s="1">
        <f ca="1">SUMIFS(INDIRECT($F$1&amp;$F440&amp;":"&amp;$F440),INDIRECT($F$1&amp;dbP!$D$2&amp;":"&amp;dbP!$D$2),"&gt;="&amp;AM$6,INDIRECT($F$1&amp;dbP!$D$2&amp;":"&amp;dbP!$D$2),"&lt;="&amp;AM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N440" s="1">
        <f ca="1">SUMIFS(INDIRECT($F$1&amp;$F440&amp;":"&amp;$F440),INDIRECT($F$1&amp;dbP!$D$2&amp;":"&amp;dbP!$D$2),"&gt;="&amp;AN$6,INDIRECT($F$1&amp;dbP!$D$2&amp;":"&amp;dbP!$D$2),"&lt;="&amp;AN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O440" s="1">
        <f ca="1">SUMIFS(INDIRECT($F$1&amp;$F440&amp;":"&amp;$F440),INDIRECT($F$1&amp;dbP!$D$2&amp;":"&amp;dbP!$D$2),"&gt;="&amp;AO$6,INDIRECT($F$1&amp;dbP!$D$2&amp;":"&amp;dbP!$D$2),"&lt;="&amp;AO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P440" s="1">
        <f ca="1">SUMIFS(INDIRECT($F$1&amp;$F440&amp;":"&amp;$F440),INDIRECT($F$1&amp;dbP!$D$2&amp;":"&amp;dbP!$D$2),"&gt;="&amp;AP$6,INDIRECT($F$1&amp;dbP!$D$2&amp;":"&amp;dbP!$D$2),"&lt;="&amp;AP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Q440" s="1">
        <f ca="1">SUMIFS(INDIRECT($F$1&amp;$F440&amp;":"&amp;$F440),INDIRECT($F$1&amp;dbP!$D$2&amp;":"&amp;dbP!$D$2),"&gt;="&amp;AQ$6,INDIRECT($F$1&amp;dbP!$D$2&amp;":"&amp;dbP!$D$2),"&lt;="&amp;AQ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R440" s="1">
        <f ca="1">SUMIFS(INDIRECT($F$1&amp;$F440&amp;":"&amp;$F440),INDIRECT($F$1&amp;dbP!$D$2&amp;":"&amp;dbP!$D$2),"&gt;="&amp;AR$6,INDIRECT($F$1&amp;dbP!$D$2&amp;":"&amp;dbP!$D$2),"&lt;="&amp;AR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S440" s="1">
        <f ca="1">SUMIFS(INDIRECT($F$1&amp;$F440&amp;":"&amp;$F440),INDIRECT($F$1&amp;dbP!$D$2&amp;":"&amp;dbP!$D$2),"&gt;="&amp;AS$6,INDIRECT($F$1&amp;dbP!$D$2&amp;":"&amp;dbP!$D$2),"&lt;="&amp;AS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T440" s="1">
        <f ca="1">SUMIFS(INDIRECT($F$1&amp;$F440&amp;":"&amp;$F440),INDIRECT($F$1&amp;dbP!$D$2&amp;":"&amp;dbP!$D$2),"&gt;="&amp;AT$6,INDIRECT($F$1&amp;dbP!$D$2&amp;":"&amp;dbP!$D$2),"&lt;="&amp;AT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U440" s="1">
        <f ca="1">SUMIFS(INDIRECT($F$1&amp;$F440&amp;":"&amp;$F440),INDIRECT($F$1&amp;dbP!$D$2&amp;":"&amp;dbP!$D$2),"&gt;="&amp;AU$6,INDIRECT($F$1&amp;dbP!$D$2&amp;":"&amp;dbP!$D$2),"&lt;="&amp;AU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V440" s="1">
        <f ca="1">SUMIFS(INDIRECT($F$1&amp;$F440&amp;":"&amp;$F440),INDIRECT($F$1&amp;dbP!$D$2&amp;":"&amp;dbP!$D$2),"&gt;="&amp;AV$6,INDIRECT($F$1&amp;dbP!$D$2&amp;":"&amp;dbP!$D$2),"&lt;="&amp;AV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W440" s="1">
        <f ca="1">SUMIFS(INDIRECT($F$1&amp;$F440&amp;":"&amp;$F440),INDIRECT($F$1&amp;dbP!$D$2&amp;":"&amp;dbP!$D$2),"&gt;="&amp;AW$6,INDIRECT($F$1&amp;dbP!$D$2&amp;":"&amp;dbP!$D$2),"&lt;="&amp;AW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X440" s="1">
        <f ca="1">SUMIFS(INDIRECT($F$1&amp;$F440&amp;":"&amp;$F440),INDIRECT($F$1&amp;dbP!$D$2&amp;":"&amp;dbP!$D$2),"&gt;="&amp;AX$6,INDIRECT($F$1&amp;dbP!$D$2&amp;":"&amp;dbP!$D$2),"&lt;="&amp;AX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Y440" s="1">
        <f ca="1">SUMIFS(INDIRECT($F$1&amp;$F440&amp;":"&amp;$F440),INDIRECT($F$1&amp;dbP!$D$2&amp;":"&amp;dbP!$D$2),"&gt;="&amp;AY$6,INDIRECT($F$1&amp;dbP!$D$2&amp;":"&amp;dbP!$D$2),"&lt;="&amp;AY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AZ440" s="1">
        <f ca="1">SUMIFS(INDIRECT($F$1&amp;$F440&amp;":"&amp;$F440),INDIRECT($F$1&amp;dbP!$D$2&amp;":"&amp;dbP!$D$2),"&gt;="&amp;AZ$6,INDIRECT($F$1&amp;dbP!$D$2&amp;":"&amp;dbP!$D$2),"&lt;="&amp;AZ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BA440" s="1">
        <f ca="1">SUMIFS(INDIRECT($F$1&amp;$F440&amp;":"&amp;$F440),INDIRECT($F$1&amp;dbP!$D$2&amp;":"&amp;dbP!$D$2),"&gt;="&amp;BA$6,INDIRECT($F$1&amp;dbP!$D$2&amp;":"&amp;dbP!$D$2),"&lt;="&amp;BA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BB440" s="1">
        <f ca="1">SUMIFS(INDIRECT($F$1&amp;$F440&amp;":"&amp;$F440),INDIRECT($F$1&amp;dbP!$D$2&amp;":"&amp;dbP!$D$2),"&gt;="&amp;BB$6,INDIRECT($F$1&amp;dbP!$D$2&amp;":"&amp;dbP!$D$2),"&lt;="&amp;BB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BC440" s="1">
        <f ca="1">SUMIFS(INDIRECT($F$1&amp;$F440&amp;":"&amp;$F440),INDIRECT($F$1&amp;dbP!$D$2&amp;":"&amp;dbP!$D$2),"&gt;="&amp;BC$6,INDIRECT($F$1&amp;dbP!$D$2&amp;":"&amp;dbP!$D$2),"&lt;="&amp;BC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BD440" s="1">
        <f ca="1">SUMIFS(INDIRECT($F$1&amp;$F440&amp;":"&amp;$F440),INDIRECT($F$1&amp;dbP!$D$2&amp;":"&amp;dbP!$D$2),"&gt;="&amp;BD$6,INDIRECT($F$1&amp;dbP!$D$2&amp;":"&amp;dbP!$D$2),"&lt;="&amp;BD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  <c r="BE440" s="1">
        <f ca="1">SUMIFS(INDIRECT($F$1&amp;$F440&amp;":"&amp;$F440),INDIRECT($F$1&amp;dbP!$D$2&amp;":"&amp;dbP!$D$2),"&gt;="&amp;BE$6,INDIRECT($F$1&amp;dbP!$D$2&amp;":"&amp;dbP!$D$2),"&lt;="&amp;BE$7,INDIRECT($F$1&amp;dbP!$O$2&amp;":"&amp;dbP!$O$2),$H440,INDIRECT($F$1&amp;dbP!$P$2&amp;":"&amp;dbP!$P$2),IF($I440=$J440,"*",$I440),INDIRECT($F$1&amp;dbP!$Q$2&amp;":"&amp;dbP!$Q$2),IF(OR($I440=$J440,"  "&amp;$I440=$J440),"*",RIGHT($J440,LEN($J440)-4)),INDIRECT($F$1&amp;dbP!$AC$2&amp;":"&amp;dbP!$AC$2),RepP!$J$3)</f>
        <v>0</v>
      </c>
    </row>
    <row r="441" spans="2:57" x14ac:dyDescent="0.3">
      <c r="B441" s="1">
        <f>MAX(B$410:B440)+1</f>
        <v>39</v>
      </c>
      <c r="D441" s="1" t="str">
        <f ca="1">INDIRECT($B$1&amp;Items!AB$2&amp;$B441)</f>
        <v>PL(-)</v>
      </c>
      <c r="F441" s="1" t="str">
        <f ca="1">INDIRECT($B$1&amp;Items!X$2&amp;$B441)</f>
        <v>AA</v>
      </c>
      <c r="H441" s="13" t="str">
        <f ca="1">INDIRECT($B$1&amp;Items!U$2&amp;$B441)</f>
        <v>Себестоимость продаж</v>
      </c>
      <c r="I441" s="13" t="str">
        <f ca="1">IF(INDIRECT($B$1&amp;Items!V$2&amp;$B441)="",H441,INDIRECT($B$1&amp;Items!V$2&amp;$B441))</f>
        <v>Затраты этапа-2 бизнес-процесса</v>
      </c>
      <c r="J441" s="1" t="str">
        <f ca="1">IF(INDIRECT($B$1&amp;Items!W$2&amp;$B441)="",IF(H441&lt;&gt;I441,"  "&amp;I441,I441),"    "&amp;INDIRECT($B$1&amp;Items!W$2&amp;$B441))</f>
        <v xml:space="preserve">    Производственные затраты-9</v>
      </c>
      <c r="S441" s="1">
        <f ca="1">SUM($U441:INDIRECT(ADDRESS(ROW(),SUMIFS($1:$1,$5:$5,MAX($5:$5)))))</f>
        <v>787017.40650000004</v>
      </c>
      <c r="V441" s="1">
        <f ca="1">SUMIFS(INDIRECT($F$1&amp;$F441&amp;":"&amp;$F441),INDIRECT($F$1&amp;dbP!$D$2&amp;":"&amp;dbP!$D$2),"&gt;="&amp;V$6,INDIRECT($F$1&amp;dbP!$D$2&amp;":"&amp;dbP!$D$2),"&lt;="&amp;V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W441" s="1">
        <f ca="1">SUMIFS(INDIRECT($F$1&amp;$F441&amp;":"&amp;$F441),INDIRECT($F$1&amp;dbP!$D$2&amp;":"&amp;dbP!$D$2),"&gt;="&amp;W$6,INDIRECT($F$1&amp;dbP!$D$2&amp;":"&amp;dbP!$D$2),"&lt;="&amp;W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X441" s="1">
        <f ca="1">SUMIFS(INDIRECT($F$1&amp;$F441&amp;":"&amp;$F441),INDIRECT($F$1&amp;dbP!$D$2&amp;":"&amp;dbP!$D$2),"&gt;="&amp;X$6,INDIRECT($F$1&amp;dbP!$D$2&amp;":"&amp;dbP!$D$2),"&lt;="&amp;X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Y441" s="1">
        <f ca="1">SUMIFS(INDIRECT($F$1&amp;$F441&amp;":"&amp;$F441),INDIRECT($F$1&amp;dbP!$D$2&amp;":"&amp;dbP!$D$2),"&gt;="&amp;Y$6,INDIRECT($F$1&amp;dbP!$D$2&amp;":"&amp;dbP!$D$2),"&lt;="&amp;Y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Z441" s="1">
        <f ca="1">SUMIFS(INDIRECT($F$1&amp;$F441&amp;":"&amp;$F441),INDIRECT($F$1&amp;dbP!$D$2&amp;":"&amp;dbP!$D$2),"&gt;="&amp;Z$6,INDIRECT($F$1&amp;dbP!$D$2&amp;":"&amp;dbP!$D$2),"&lt;="&amp;Z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242159.20200000002</v>
      </c>
      <c r="AA441" s="1">
        <f ca="1">SUMIFS(INDIRECT($F$1&amp;$F441&amp;":"&amp;$F441),INDIRECT($F$1&amp;dbP!$D$2&amp;":"&amp;dbP!$D$2),"&gt;="&amp;AA$6,INDIRECT($F$1&amp;dbP!$D$2&amp;":"&amp;dbP!$D$2),"&lt;="&amp;AA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544858.20449999999</v>
      </c>
      <c r="AB441" s="1">
        <f ca="1">SUMIFS(INDIRECT($F$1&amp;$F441&amp;":"&amp;$F441),INDIRECT($F$1&amp;dbP!$D$2&amp;":"&amp;dbP!$D$2),"&gt;="&amp;AB$6,INDIRECT($F$1&amp;dbP!$D$2&amp;":"&amp;dbP!$D$2),"&lt;="&amp;AB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C441" s="1">
        <f ca="1">SUMIFS(INDIRECT($F$1&amp;$F441&amp;":"&amp;$F441),INDIRECT($F$1&amp;dbP!$D$2&amp;":"&amp;dbP!$D$2),"&gt;="&amp;AC$6,INDIRECT($F$1&amp;dbP!$D$2&amp;":"&amp;dbP!$D$2),"&lt;="&amp;AC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D441" s="1">
        <f ca="1">SUMIFS(INDIRECT($F$1&amp;$F441&amp;":"&amp;$F441),INDIRECT($F$1&amp;dbP!$D$2&amp;":"&amp;dbP!$D$2),"&gt;="&amp;AD$6,INDIRECT($F$1&amp;dbP!$D$2&amp;":"&amp;dbP!$D$2),"&lt;="&amp;AD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E441" s="1">
        <f ca="1">SUMIFS(INDIRECT($F$1&amp;$F441&amp;":"&amp;$F441),INDIRECT($F$1&amp;dbP!$D$2&amp;":"&amp;dbP!$D$2),"&gt;="&amp;AE$6,INDIRECT($F$1&amp;dbP!$D$2&amp;":"&amp;dbP!$D$2),"&lt;="&amp;AE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F441" s="1">
        <f ca="1">SUMIFS(INDIRECT($F$1&amp;$F441&amp;":"&amp;$F441),INDIRECT($F$1&amp;dbP!$D$2&amp;":"&amp;dbP!$D$2),"&gt;="&amp;AF$6,INDIRECT($F$1&amp;dbP!$D$2&amp;":"&amp;dbP!$D$2),"&lt;="&amp;AF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G441" s="1">
        <f ca="1">SUMIFS(INDIRECT($F$1&amp;$F441&amp;":"&amp;$F441),INDIRECT($F$1&amp;dbP!$D$2&amp;":"&amp;dbP!$D$2),"&gt;="&amp;AG$6,INDIRECT($F$1&amp;dbP!$D$2&amp;":"&amp;dbP!$D$2),"&lt;="&amp;AG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H441" s="1">
        <f ca="1">SUMIFS(INDIRECT($F$1&amp;$F441&amp;":"&amp;$F441),INDIRECT($F$1&amp;dbP!$D$2&amp;":"&amp;dbP!$D$2),"&gt;="&amp;AH$6,INDIRECT($F$1&amp;dbP!$D$2&amp;":"&amp;dbP!$D$2),"&lt;="&amp;AH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I441" s="1">
        <f ca="1">SUMIFS(INDIRECT($F$1&amp;$F441&amp;":"&amp;$F441),INDIRECT($F$1&amp;dbP!$D$2&amp;":"&amp;dbP!$D$2),"&gt;="&amp;AI$6,INDIRECT($F$1&amp;dbP!$D$2&amp;":"&amp;dbP!$D$2),"&lt;="&amp;AI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J441" s="1">
        <f ca="1">SUMIFS(INDIRECT($F$1&amp;$F441&amp;":"&amp;$F441),INDIRECT($F$1&amp;dbP!$D$2&amp;":"&amp;dbP!$D$2),"&gt;="&amp;AJ$6,INDIRECT($F$1&amp;dbP!$D$2&amp;":"&amp;dbP!$D$2),"&lt;="&amp;AJ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K441" s="1">
        <f ca="1">SUMIFS(INDIRECT($F$1&amp;$F441&amp;":"&amp;$F441),INDIRECT($F$1&amp;dbP!$D$2&amp;":"&amp;dbP!$D$2),"&gt;="&amp;AK$6,INDIRECT($F$1&amp;dbP!$D$2&amp;":"&amp;dbP!$D$2),"&lt;="&amp;AK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L441" s="1">
        <f ca="1">SUMIFS(INDIRECT($F$1&amp;$F441&amp;":"&amp;$F441),INDIRECT($F$1&amp;dbP!$D$2&amp;":"&amp;dbP!$D$2),"&gt;="&amp;AL$6,INDIRECT($F$1&amp;dbP!$D$2&amp;":"&amp;dbP!$D$2),"&lt;="&amp;AL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M441" s="1">
        <f ca="1">SUMIFS(INDIRECT($F$1&amp;$F441&amp;":"&amp;$F441),INDIRECT($F$1&amp;dbP!$D$2&amp;":"&amp;dbP!$D$2),"&gt;="&amp;AM$6,INDIRECT($F$1&amp;dbP!$D$2&amp;":"&amp;dbP!$D$2),"&lt;="&amp;AM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N441" s="1">
        <f ca="1">SUMIFS(INDIRECT($F$1&amp;$F441&amp;":"&amp;$F441),INDIRECT($F$1&amp;dbP!$D$2&amp;":"&amp;dbP!$D$2),"&gt;="&amp;AN$6,INDIRECT($F$1&amp;dbP!$D$2&amp;":"&amp;dbP!$D$2),"&lt;="&amp;AN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O441" s="1">
        <f ca="1">SUMIFS(INDIRECT($F$1&amp;$F441&amp;":"&amp;$F441),INDIRECT($F$1&amp;dbP!$D$2&amp;":"&amp;dbP!$D$2),"&gt;="&amp;AO$6,INDIRECT($F$1&amp;dbP!$D$2&amp;":"&amp;dbP!$D$2),"&lt;="&amp;AO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P441" s="1">
        <f ca="1">SUMIFS(INDIRECT($F$1&amp;$F441&amp;":"&amp;$F441),INDIRECT($F$1&amp;dbP!$D$2&amp;":"&amp;dbP!$D$2),"&gt;="&amp;AP$6,INDIRECT($F$1&amp;dbP!$D$2&amp;":"&amp;dbP!$D$2),"&lt;="&amp;AP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Q441" s="1">
        <f ca="1">SUMIFS(INDIRECT($F$1&amp;$F441&amp;":"&amp;$F441),INDIRECT($F$1&amp;dbP!$D$2&amp;":"&amp;dbP!$D$2),"&gt;="&amp;AQ$6,INDIRECT($F$1&amp;dbP!$D$2&amp;":"&amp;dbP!$D$2),"&lt;="&amp;AQ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R441" s="1">
        <f ca="1">SUMIFS(INDIRECT($F$1&amp;$F441&amp;":"&amp;$F441),INDIRECT($F$1&amp;dbP!$D$2&amp;":"&amp;dbP!$D$2),"&gt;="&amp;AR$6,INDIRECT($F$1&amp;dbP!$D$2&amp;":"&amp;dbP!$D$2),"&lt;="&amp;AR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S441" s="1">
        <f ca="1">SUMIFS(INDIRECT($F$1&amp;$F441&amp;":"&amp;$F441),INDIRECT($F$1&amp;dbP!$D$2&amp;":"&amp;dbP!$D$2),"&gt;="&amp;AS$6,INDIRECT($F$1&amp;dbP!$D$2&amp;":"&amp;dbP!$D$2),"&lt;="&amp;AS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T441" s="1">
        <f ca="1">SUMIFS(INDIRECT($F$1&amp;$F441&amp;":"&amp;$F441),INDIRECT($F$1&amp;dbP!$D$2&amp;":"&amp;dbP!$D$2),"&gt;="&amp;AT$6,INDIRECT($F$1&amp;dbP!$D$2&amp;":"&amp;dbP!$D$2),"&lt;="&amp;AT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U441" s="1">
        <f ca="1">SUMIFS(INDIRECT($F$1&amp;$F441&amp;":"&amp;$F441),INDIRECT($F$1&amp;dbP!$D$2&amp;":"&amp;dbP!$D$2),"&gt;="&amp;AU$6,INDIRECT($F$1&amp;dbP!$D$2&amp;":"&amp;dbP!$D$2),"&lt;="&amp;AU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V441" s="1">
        <f ca="1">SUMIFS(INDIRECT($F$1&amp;$F441&amp;":"&amp;$F441),INDIRECT($F$1&amp;dbP!$D$2&amp;":"&amp;dbP!$D$2),"&gt;="&amp;AV$6,INDIRECT($F$1&amp;dbP!$D$2&amp;":"&amp;dbP!$D$2),"&lt;="&amp;AV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W441" s="1">
        <f ca="1">SUMIFS(INDIRECT($F$1&amp;$F441&amp;":"&amp;$F441),INDIRECT($F$1&amp;dbP!$D$2&amp;":"&amp;dbP!$D$2),"&gt;="&amp;AW$6,INDIRECT($F$1&amp;dbP!$D$2&amp;":"&amp;dbP!$D$2),"&lt;="&amp;AW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X441" s="1">
        <f ca="1">SUMIFS(INDIRECT($F$1&amp;$F441&amp;":"&amp;$F441),INDIRECT($F$1&amp;dbP!$D$2&amp;":"&amp;dbP!$D$2),"&gt;="&amp;AX$6,INDIRECT($F$1&amp;dbP!$D$2&amp;":"&amp;dbP!$D$2),"&lt;="&amp;AX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Y441" s="1">
        <f ca="1">SUMIFS(INDIRECT($F$1&amp;$F441&amp;":"&amp;$F441),INDIRECT($F$1&amp;dbP!$D$2&amp;":"&amp;dbP!$D$2),"&gt;="&amp;AY$6,INDIRECT($F$1&amp;dbP!$D$2&amp;":"&amp;dbP!$D$2),"&lt;="&amp;AY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AZ441" s="1">
        <f ca="1">SUMIFS(INDIRECT($F$1&amp;$F441&amp;":"&amp;$F441),INDIRECT($F$1&amp;dbP!$D$2&amp;":"&amp;dbP!$D$2),"&gt;="&amp;AZ$6,INDIRECT($F$1&amp;dbP!$D$2&amp;":"&amp;dbP!$D$2),"&lt;="&amp;AZ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BA441" s="1">
        <f ca="1">SUMIFS(INDIRECT($F$1&amp;$F441&amp;":"&amp;$F441),INDIRECT($F$1&amp;dbP!$D$2&amp;":"&amp;dbP!$D$2),"&gt;="&amp;BA$6,INDIRECT($F$1&amp;dbP!$D$2&amp;":"&amp;dbP!$D$2),"&lt;="&amp;BA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BB441" s="1">
        <f ca="1">SUMIFS(INDIRECT($F$1&amp;$F441&amp;":"&amp;$F441),INDIRECT($F$1&amp;dbP!$D$2&amp;":"&amp;dbP!$D$2),"&gt;="&amp;BB$6,INDIRECT($F$1&amp;dbP!$D$2&amp;":"&amp;dbP!$D$2),"&lt;="&amp;BB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BC441" s="1">
        <f ca="1">SUMIFS(INDIRECT($F$1&amp;$F441&amp;":"&amp;$F441),INDIRECT($F$1&amp;dbP!$D$2&amp;":"&amp;dbP!$D$2),"&gt;="&amp;BC$6,INDIRECT($F$1&amp;dbP!$D$2&amp;":"&amp;dbP!$D$2),"&lt;="&amp;BC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BD441" s="1">
        <f ca="1">SUMIFS(INDIRECT($F$1&amp;$F441&amp;":"&amp;$F441),INDIRECT($F$1&amp;dbP!$D$2&amp;":"&amp;dbP!$D$2),"&gt;="&amp;BD$6,INDIRECT($F$1&amp;dbP!$D$2&amp;":"&amp;dbP!$D$2),"&lt;="&amp;BD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  <c r="BE441" s="1">
        <f ca="1">SUMIFS(INDIRECT($F$1&amp;$F441&amp;":"&amp;$F441),INDIRECT($F$1&amp;dbP!$D$2&amp;":"&amp;dbP!$D$2),"&gt;="&amp;BE$6,INDIRECT($F$1&amp;dbP!$D$2&amp;":"&amp;dbP!$D$2),"&lt;="&amp;BE$7,INDIRECT($F$1&amp;dbP!$O$2&amp;":"&amp;dbP!$O$2),$H441,INDIRECT($F$1&amp;dbP!$P$2&amp;":"&amp;dbP!$P$2),IF($I441=$J441,"*",$I441),INDIRECT($F$1&amp;dbP!$Q$2&amp;":"&amp;dbP!$Q$2),IF(OR($I441=$J441,"  "&amp;$I441=$J441),"*",RIGHT($J441,LEN($J441)-4)),INDIRECT($F$1&amp;dbP!$AC$2&amp;":"&amp;dbP!$AC$2),RepP!$J$3)</f>
        <v>0</v>
      </c>
    </row>
    <row r="442" spans="2:57" x14ac:dyDescent="0.3">
      <c r="B442" s="1">
        <f>MAX(B$410:B441)+1</f>
        <v>40</v>
      </c>
      <c r="D442" s="1" t="str">
        <f ca="1">INDIRECT($B$1&amp;Items!AB$2&amp;$B442)</f>
        <v>PL(-)</v>
      </c>
      <c r="F442" s="1" t="str">
        <f ca="1">INDIRECT($B$1&amp;Items!X$2&amp;$B442)</f>
        <v>AA</v>
      </c>
      <c r="H442" s="13" t="str">
        <f ca="1">INDIRECT($B$1&amp;Items!U$2&amp;$B442)</f>
        <v>Себестоимость продаж</v>
      </c>
      <c r="I442" s="13" t="str">
        <f ca="1">IF(INDIRECT($B$1&amp;Items!V$2&amp;$B442)="",H442,INDIRECT($B$1&amp;Items!V$2&amp;$B442))</f>
        <v>Затраты этапа-2 бизнес-процесса</v>
      </c>
      <c r="J442" s="1" t="str">
        <f ca="1">IF(INDIRECT($B$1&amp;Items!W$2&amp;$B442)="",IF(H442&lt;&gt;I442,"  "&amp;I442,I442),"    "&amp;INDIRECT($B$1&amp;Items!W$2&amp;$B442))</f>
        <v xml:space="preserve">    Производственные затраты-10</v>
      </c>
      <c r="S442" s="1">
        <f ca="1">SUM($U442:INDIRECT(ADDRESS(ROW(),SUMIFS($1:$1,$5:$5,MAX($5:$5)))))</f>
        <v>759876.18804500008</v>
      </c>
      <c r="V442" s="1">
        <f ca="1">SUMIFS(INDIRECT($F$1&amp;$F442&amp;":"&amp;$F442),INDIRECT($F$1&amp;dbP!$D$2&amp;":"&amp;dbP!$D$2),"&gt;="&amp;V$6,INDIRECT($F$1&amp;dbP!$D$2&amp;":"&amp;dbP!$D$2),"&lt;="&amp;V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W442" s="1">
        <f ca="1">SUMIFS(INDIRECT($F$1&amp;$F442&amp;":"&amp;$F442),INDIRECT($F$1&amp;dbP!$D$2&amp;":"&amp;dbP!$D$2),"&gt;="&amp;W$6,INDIRECT($F$1&amp;dbP!$D$2&amp;":"&amp;dbP!$D$2),"&lt;="&amp;W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X442" s="1">
        <f ca="1">SUMIFS(INDIRECT($F$1&amp;$F442&amp;":"&amp;$F442),INDIRECT($F$1&amp;dbP!$D$2&amp;":"&amp;dbP!$D$2),"&gt;="&amp;X$6,INDIRECT($F$1&amp;dbP!$D$2&amp;":"&amp;dbP!$D$2),"&lt;="&amp;X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Y442" s="1">
        <f ca="1">SUMIFS(INDIRECT($F$1&amp;$F442&amp;":"&amp;$F442),INDIRECT($F$1&amp;dbP!$D$2&amp;":"&amp;dbP!$D$2),"&gt;="&amp;Y$6,INDIRECT($F$1&amp;dbP!$D$2&amp;":"&amp;dbP!$D$2),"&lt;="&amp;Y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Z442" s="1">
        <f ca="1">SUMIFS(INDIRECT($F$1&amp;$F442&amp;":"&amp;$F442),INDIRECT($F$1&amp;dbP!$D$2&amp;":"&amp;dbP!$D$2),"&gt;="&amp;Z$6,INDIRECT($F$1&amp;dbP!$D$2&amp;":"&amp;dbP!$D$2),"&lt;="&amp;Z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233808.05786000003</v>
      </c>
      <c r="AA442" s="1">
        <f ca="1">SUMIFS(INDIRECT($F$1&amp;$F442&amp;":"&amp;$F442),INDIRECT($F$1&amp;dbP!$D$2&amp;":"&amp;dbP!$D$2),"&gt;="&amp;AA$6,INDIRECT($F$1&amp;dbP!$D$2&amp;":"&amp;dbP!$D$2),"&lt;="&amp;AA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526068.13018500002</v>
      </c>
      <c r="AB442" s="1">
        <f ca="1">SUMIFS(INDIRECT($F$1&amp;$F442&amp;":"&amp;$F442),INDIRECT($F$1&amp;dbP!$D$2&amp;":"&amp;dbP!$D$2),"&gt;="&amp;AB$6,INDIRECT($F$1&amp;dbP!$D$2&amp;":"&amp;dbP!$D$2),"&lt;="&amp;AB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C442" s="1">
        <f ca="1">SUMIFS(INDIRECT($F$1&amp;$F442&amp;":"&amp;$F442),INDIRECT($F$1&amp;dbP!$D$2&amp;":"&amp;dbP!$D$2),"&gt;="&amp;AC$6,INDIRECT($F$1&amp;dbP!$D$2&amp;":"&amp;dbP!$D$2),"&lt;="&amp;AC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D442" s="1">
        <f ca="1">SUMIFS(INDIRECT($F$1&amp;$F442&amp;":"&amp;$F442),INDIRECT($F$1&amp;dbP!$D$2&amp;":"&amp;dbP!$D$2),"&gt;="&amp;AD$6,INDIRECT($F$1&amp;dbP!$D$2&amp;":"&amp;dbP!$D$2),"&lt;="&amp;AD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E442" s="1">
        <f ca="1">SUMIFS(INDIRECT($F$1&amp;$F442&amp;":"&amp;$F442),INDIRECT($F$1&amp;dbP!$D$2&amp;":"&amp;dbP!$D$2),"&gt;="&amp;AE$6,INDIRECT($F$1&amp;dbP!$D$2&amp;":"&amp;dbP!$D$2),"&lt;="&amp;AE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F442" s="1">
        <f ca="1">SUMIFS(INDIRECT($F$1&amp;$F442&amp;":"&amp;$F442),INDIRECT($F$1&amp;dbP!$D$2&amp;":"&amp;dbP!$D$2),"&gt;="&amp;AF$6,INDIRECT($F$1&amp;dbP!$D$2&amp;":"&amp;dbP!$D$2),"&lt;="&amp;AF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G442" s="1">
        <f ca="1">SUMIFS(INDIRECT($F$1&amp;$F442&amp;":"&amp;$F442),INDIRECT($F$1&amp;dbP!$D$2&amp;":"&amp;dbP!$D$2),"&gt;="&amp;AG$6,INDIRECT($F$1&amp;dbP!$D$2&amp;":"&amp;dbP!$D$2),"&lt;="&amp;AG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H442" s="1">
        <f ca="1">SUMIFS(INDIRECT($F$1&amp;$F442&amp;":"&amp;$F442),INDIRECT($F$1&amp;dbP!$D$2&amp;":"&amp;dbP!$D$2),"&gt;="&amp;AH$6,INDIRECT($F$1&amp;dbP!$D$2&amp;":"&amp;dbP!$D$2),"&lt;="&amp;AH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I442" s="1">
        <f ca="1">SUMIFS(INDIRECT($F$1&amp;$F442&amp;":"&amp;$F442),INDIRECT($F$1&amp;dbP!$D$2&amp;":"&amp;dbP!$D$2),"&gt;="&amp;AI$6,INDIRECT($F$1&amp;dbP!$D$2&amp;":"&amp;dbP!$D$2),"&lt;="&amp;AI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J442" s="1">
        <f ca="1">SUMIFS(INDIRECT($F$1&amp;$F442&amp;":"&amp;$F442),INDIRECT($F$1&amp;dbP!$D$2&amp;":"&amp;dbP!$D$2),"&gt;="&amp;AJ$6,INDIRECT($F$1&amp;dbP!$D$2&amp;":"&amp;dbP!$D$2),"&lt;="&amp;AJ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K442" s="1">
        <f ca="1">SUMIFS(INDIRECT($F$1&amp;$F442&amp;":"&amp;$F442),INDIRECT($F$1&amp;dbP!$D$2&amp;":"&amp;dbP!$D$2),"&gt;="&amp;AK$6,INDIRECT($F$1&amp;dbP!$D$2&amp;":"&amp;dbP!$D$2),"&lt;="&amp;AK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L442" s="1">
        <f ca="1">SUMIFS(INDIRECT($F$1&amp;$F442&amp;":"&amp;$F442),INDIRECT($F$1&amp;dbP!$D$2&amp;":"&amp;dbP!$D$2),"&gt;="&amp;AL$6,INDIRECT($F$1&amp;dbP!$D$2&amp;":"&amp;dbP!$D$2),"&lt;="&amp;AL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M442" s="1">
        <f ca="1">SUMIFS(INDIRECT($F$1&amp;$F442&amp;":"&amp;$F442),INDIRECT($F$1&amp;dbP!$D$2&amp;":"&amp;dbP!$D$2),"&gt;="&amp;AM$6,INDIRECT($F$1&amp;dbP!$D$2&amp;":"&amp;dbP!$D$2),"&lt;="&amp;AM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N442" s="1">
        <f ca="1">SUMIFS(INDIRECT($F$1&amp;$F442&amp;":"&amp;$F442),INDIRECT($F$1&amp;dbP!$D$2&amp;":"&amp;dbP!$D$2),"&gt;="&amp;AN$6,INDIRECT($F$1&amp;dbP!$D$2&amp;":"&amp;dbP!$D$2),"&lt;="&amp;AN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O442" s="1">
        <f ca="1">SUMIFS(INDIRECT($F$1&amp;$F442&amp;":"&amp;$F442),INDIRECT($F$1&amp;dbP!$D$2&amp;":"&amp;dbP!$D$2),"&gt;="&amp;AO$6,INDIRECT($F$1&amp;dbP!$D$2&amp;":"&amp;dbP!$D$2),"&lt;="&amp;AO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P442" s="1">
        <f ca="1">SUMIFS(INDIRECT($F$1&amp;$F442&amp;":"&amp;$F442),INDIRECT($F$1&amp;dbP!$D$2&amp;":"&amp;dbP!$D$2),"&gt;="&amp;AP$6,INDIRECT($F$1&amp;dbP!$D$2&amp;":"&amp;dbP!$D$2),"&lt;="&amp;AP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Q442" s="1">
        <f ca="1">SUMIFS(INDIRECT($F$1&amp;$F442&amp;":"&amp;$F442),INDIRECT($F$1&amp;dbP!$D$2&amp;":"&amp;dbP!$D$2),"&gt;="&amp;AQ$6,INDIRECT($F$1&amp;dbP!$D$2&amp;":"&amp;dbP!$D$2),"&lt;="&amp;AQ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R442" s="1">
        <f ca="1">SUMIFS(INDIRECT($F$1&amp;$F442&amp;":"&amp;$F442),INDIRECT($F$1&amp;dbP!$D$2&amp;":"&amp;dbP!$D$2),"&gt;="&amp;AR$6,INDIRECT($F$1&amp;dbP!$D$2&amp;":"&amp;dbP!$D$2),"&lt;="&amp;AR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S442" s="1">
        <f ca="1">SUMIFS(INDIRECT($F$1&amp;$F442&amp;":"&amp;$F442),INDIRECT($F$1&amp;dbP!$D$2&amp;":"&amp;dbP!$D$2),"&gt;="&amp;AS$6,INDIRECT($F$1&amp;dbP!$D$2&amp;":"&amp;dbP!$D$2),"&lt;="&amp;AS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T442" s="1">
        <f ca="1">SUMIFS(INDIRECT($F$1&amp;$F442&amp;":"&amp;$F442),INDIRECT($F$1&amp;dbP!$D$2&amp;":"&amp;dbP!$D$2),"&gt;="&amp;AT$6,INDIRECT($F$1&amp;dbP!$D$2&amp;":"&amp;dbP!$D$2),"&lt;="&amp;AT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U442" s="1">
        <f ca="1">SUMIFS(INDIRECT($F$1&amp;$F442&amp;":"&amp;$F442),INDIRECT($F$1&amp;dbP!$D$2&amp;":"&amp;dbP!$D$2),"&gt;="&amp;AU$6,INDIRECT($F$1&amp;dbP!$D$2&amp;":"&amp;dbP!$D$2),"&lt;="&amp;AU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V442" s="1">
        <f ca="1">SUMIFS(INDIRECT($F$1&amp;$F442&amp;":"&amp;$F442),INDIRECT($F$1&amp;dbP!$D$2&amp;":"&amp;dbP!$D$2),"&gt;="&amp;AV$6,INDIRECT($F$1&amp;dbP!$D$2&amp;":"&amp;dbP!$D$2),"&lt;="&amp;AV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W442" s="1">
        <f ca="1">SUMIFS(INDIRECT($F$1&amp;$F442&amp;":"&amp;$F442),INDIRECT($F$1&amp;dbP!$D$2&amp;":"&amp;dbP!$D$2),"&gt;="&amp;AW$6,INDIRECT($F$1&amp;dbP!$D$2&amp;":"&amp;dbP!$D$2),"&lt;="&amp;AW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X442" s="1">
        <f ca="1">SUMIFS(INDIRECT($F$1&amp;$F442&amp;":"&amp;$F442),INDIRECT($F$1&amp;dbP!$D$2&amp;":"&amp;dbP!$D$2),"&gt;="&amp;AX$6,INDIRECT($F$1&amp;dbP!$D$2&amp;":"&amp;dbP!$D$2),"&lt;="&amp;AX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Y442" s="1">
        <f ca="1">SUMIFS(INDIRECT($F$1&amp;$F442&amp;":"&amp;$F442),INDIRECT($F$1&amp;dbP!$D$2&amp;":"&amp;dbP!$D$2),"&gt;="&amp;AY$6,INDIRECT($F$1&amp;dbP!$D$2&amp;":"&amp;dbP!$D$2),"&lt;="&amp;AY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AZ442" s="1">
        <f ca="1">SUMIFS(INDIRECT($F$1&amp;$F442&amp;":"&amp;$F442),INDIRECT($F$1&amp;dbP!$D$2&amp;":"&amp;dbP!$D$2),"&gt;="&amp;AZ$6,INDIRECT($F$1&amp;dbP!$D$2&amp;":"&amp;dbP!$D$2),"&lt;="&amp;AZ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BA442" s="1">
        <f ca="1">SUMIFS(INDIRECT($F$1&amp;$F442&amp;":"&amp;$F442),INDIRECT($F$1&amp;dbP!$D$2&amp;":"&amp;dbP!$D$2),"&gt;="&amp;BA$6,INDIRECT($F$1&amp;dbP!$D$2&amp;":"&amp;dbP!$D$2),"&lt;="&amp;BA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BB442" s="1">
        <f ca="1">SUMIFS(INDIRECT($F$1&amp;$F442&amp;":"&amp;$F442),INDIRECT($F$1&amp;dbP!$D$2&amp;":"&amp;dbP!$D$2),"&gt;="&amp;BB$6,INDIRECT($F$1&amp;dbP!$D$2&amp;":"&amp;dbP!$D$2),"&lt;="&amp;BB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BC442" s="1">
        <f ca="1">SUMIFS(INDIRECT($F$1&amp;$F442&amp;":"&amp;$F442),INDIRECT($F$1&amp;dbP!$D$2&amp;":"&amp;dbP!$D$2),"&gt;="&amp;BC$6,INDIRECT($F$1&amp;dbP!$D$2&amp;":"&amp;dbP!$D$2),"&lt;="&amp;BC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BD442" s="1">
        <f ca="1">SUMIFS(INDIRECT($F$1&amp;$F442&amp;":"&amp;$F442),INDIRECT($F$1&amp;dbP!$D$2&amp;":"&amp;dbP!$D$2),"&gt;="&amp;BD$6,INDIRECT($F$1&amp;dbP!$D$2&amp;":"&amp;dbP!$D$2),"&lt;="&amp;BD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  <c r="BE442" s="1">
        <f ca="1">SUMIFS(INDIRECT($F$1&amp;$F442&amp;":"&amp;$F442),INDIRECT($F$1&amp;dbP!$D$2&amp;":"&amp;dbP!$D$2),"&gt;="&amp;BE$6,INDIRECT($F$1&amp;dbP!$D$2&amp;":"&amp;dbP!$D$2),"&lt;="&amp;BE$7,INDIRECT($F$1&amp;dbP!$O$2&amp;":"&amp;dbP!$O$2),$H442,INDIRECT($F$1&amp;dbP!$P$2&amp;":"&amp;dbP!$P$2),IF($I442=$J442,"*",$I442),INDIRECT($F$1&amp;dbP!$Q$2&amp;":"&amp;dbP!$Q$2),IF(OR($I442=$J442,"  "&amp;$I442=$J442),"*",RIGHT($J442,LEN($J442)-4)),INDIRECT($F$1&amp;dbP!$AC$2&amp;":"&amp;dbP!$AC$2),RepP!$J$3)</f>
        <v>0</v>
      </c>
    </row>
    <row r="443" spans="2:57" x14ac:dyDescent="0.3">
      <c r="B443" s="1">
        <f>MAX(B$410:B442)+1</f>
        <v>41</v>
      </c>
      <c r="D443" s="1">
        <f ca="1">INDIRECT($B$1&amp;Items!AB$2&amp;$B443)</f>
        <v>0</v>
      </c>
      <c r="F443" s="1" t="str">
        <f ca="1">INDIRECT($B$1&amp;Items!X$2&amp;$B443)</f>
        <v>AA</v>
      </c>
      <c r="H443" s="13" t="str">
        <f ca="1">INDIRECT($B$1&amp;Items!U$2&amp;$B443)</f>
        <v>Себестоимость продаж</v>
      </c>
      <c r="I443" s="13" t="str">
        <f ca="1">IF(INDIRECT($B$1&amp;Items!V$2&amp;$B443)="",H443,INDIRECT($B$1&amp;Items!V$2&amp;$B443))</f>
        <v>Затраты этапа-3 бизнес-процесса</v>
      </c>
      <c r="J443" s="1" t="str">
        <f ca="1">IF(INDIRECT($B$1&amp;Items!W$2&amp;$B443)="",IF(H443&lt;&gt;I443,"  "&amp;I443,I443),"    "&amp;INDIRECT($B$1&amp;Items!W$2&amp;$B443))</f>
        <v xml:space="preserve">  Затраты этапа-3 бизнес-процесса</v>
      </c>
      <c r="S443" s="1">
        <f ca="1">SUM($U443:INDIRECT(ADDRESS(ROW(),SUMIFS($1:$1,$5:$5,MAX($5:$5)))))</f>
        <v>11008261.7956337</v>
      </c>
      <c r="V443" s="1">
        <f ca="1">SUMIFS(INDIRECT($F$1&amp;$F443&amp;":"&amp;$F443),INDIRECT($F$1&amp;dbP!$D$2&amp;":"&amp;dbP!$D$2),"&gt;="&amp;V$6,INDIRECT($F$1&amp;dbP!$D$2&amp;":"&amp;dbP!$D$2),"&lt;="&amp;V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W443" s="1">
        <f ca="1">SUMIFS(INDIRECT($F$1&amp;$F443&amp;":"&amp;$F443),INDIRECT($F$1&amp;dbP!$D$2&amp;":"&amp;dbP!$D$2),"&gt;="&amp;W$6,INDIRECT($F$1&amp;dbP!$D$2&amp;":"&amp;dbP!$D$2),"&lt;="&amp;W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X443" s="1">
        <f ca="1">SUMIFS(INDIRECT($F$1&amp;$F443&amp;":"&amp;$F443),INDIRECT($F$1&amp;dbP!$D$2&amp;":"&amp;dbP!$D$2),"&gt;="&amp;X$6,INDIRECT($F$1&amp;dbP!$D$2&amp;":"&amp;dbP!$D$2),"&lt;="&amp;X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Y443" s="1">
        <f ca="1">SUMIFS(INDIRECT($F$1&amp;$F443&amp;":"&amp;$F443),INDIRECT($F$1&amp;dbP!$D$2&amp;":"&amp;dbP!$D$2),"&gt;="&amp;Y$6,INDIRECT($F$1&amp;dbP!$D$2&amp;":"&amp;dbP!$D$2),"&lt;="&amp;Y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Z443" s="1">
        <f ca="1">SUMIFS(INDIRECT($F$1&amp;$F443&amp;":"&amp;$F443),INDIRECT($F$1&amp;dbP!$D$2&amp;":"&amp;dbP!$D$2),"&gt;="&amp;Z$6,INDIRECT($F$1&amp;dbP!$D$2&amp;":"&amp;dbP!$D$2),"&lt;="&amp;Z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3387157.4755796008</v>
      </c>
      <c r="AA443" s="1">
        <f ca="1">SUMIFS(INDIRECT($F$1&amp;$F443&amp;":"&amp;$F443),INDIRECT($F$1&amp;dbP!$D$2&amp;":"&amp;dbP!$D$2),"&gt;="&amp;AA$6,INDIRECT($F$1&amp;dbP!$D$2&amp;":"&amp;dbP!$D$2),"&lt;="&amp;AA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7621104.320054099</v>
      </c>
      <c r="AB443" s="1">
        <f ca="1">SUMIFS(INDIRECT($F$1&amp;$F443&amp;":"&amp;$F443),INDIRECT($F$1&amp;dbP!$D$2&amp;":"&amp;dbP!$D$2),"&gt;="&amp;AB$6,INDIRECT($F$1&amp;dbP!$D$2&amp;":"&amp;dbP!$D$2),"&lt;="&amp;AB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C443" s="1">
        <f ca="1">SUMIFS(INDIRECT($F$1&amp;$F443&amp;":"&amp;$F443),INDIRECT($F$1&amp;dbP!$D$2&amp;":"&amp;dbP!$D$2),"&gt;="&amp;AC$6,INDIRECT($F$1&amp;dbP!$D$2&amp;":"&amp;dbP!$D$2),"&lt;="&amp;AC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D443" s="1">
        <f ca="1">SUMIFS(INDIRECT($F$1&amp;$F443&amp;":"&amp;$F443),INDIRECT($F$1&amp;dbP!$D$2&amp;":"&amp;dbP!$D$2),"&gt;="&amp;AD$6,INDIRECT($F$1&amp;dbP!$D$2&amp;":"&amp;dbP!$D$2),"&lt;="&amp;AD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E443" s="1">
        <f ca="1">SUMIFS(INDIRECT($F$1&amp;$F443&amp;":"&amp;$F443),INDIRECT($F$1&amp;dbP!$D$2&amp;":"&amp;dbP!$D$2),"&gt;="&amp;AE$6,INDIRECT($F$1&amp;dbP!$D$2&amp;":"&amp;dbP!$D$2),"&lt;="&amp;AE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F443" s="1">
        <f ca="1">SUMIFS(INDIRECT($F$1&amp;$F443&amp;":"&amp;$F443),INDIRECT($F$1&amp;dbP!$D$2&amp;":"&amp;dbP!$D$2),"&gt;="&amp;AF$6,INDIRECT($F$1&amp;dbP!$D$2&amp;":"&amp;dbP!$D$2),"&lt;="&amp;AF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G443" s="1">
        <f ca="1">SUMIFS(INDIRECT($F$1&amp;$F443&amp;":"&amp;$F443),INDIRECT($F$1&amp;dbP!$D$2&amp;":"&amp;dbP!$D$2),"&gt;="&amp;AG$6,INDIRECT($F$1&amp;dbP!$D$2&amp;":"&amp;dbP!$D$2),"&lt;="&amp;AG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H443" s="1">
        <f ca="1">SUMIFS(INDIRECT($F$1&amp;$F443&amp;":"&amp;$F443),INDIRECT($F$1&amp;dbP!$D$2&amp;":"&amp;dbP!$D$2),"&gt;="&amp;AH$6,INDIRECT($F$1&amp;dbP!$D$2&amp;":"&amp;dbP!$D$2),"&lt;="&amp;AH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I443" s="1">
        <f ca="1">SUMIFS(INDIRECT($F$1&amp;$F443&amp;":"&amp;$F443),INDIRECT($F$1&amp;dbP!$D$2&amp;":"&amp;dbP!$D$2),"&gt;="&amp;AI$6,INDIRECT($F$1&amp;dbP!$D$2&amp;":"&amp;dbP!$D$2),"&lt;="&amp;AI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J443" s="1">
        <f ca="1">SUMIFS(INDIRECT($F$1&amp;$F443&amp;":"&amp;$F443),INDIRECT($F$1&amp;dbP!$D$2&amp;":"&amp;dbP!$D$2),"&gt;="&amp;AJ$6,INDIRECT($F$1&amp;dbP!$D$2&amp;":"&amp;dbP!$D$2),"&lt;="&amp;AJ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K443" s="1">
        <f ca="1">SUMIFS(INDIRECT($F$1&amp;$F443&amp;":"&amp;$F443),INDIRECT($F$1&amp;dbP!$D$2&amp;":"&amp;dbP!$D$2),"&gt;="&amp;AK$6,INDIRECT($F$1&amp;dbP!$D$2&amp;":"&amp;dbP!$D$2),"&lt;="&amp;AK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L443" s="1">
        <f ca="1">SUMIFS(INDIRECT($F$1&amp;$F443&amp;":"&amp;$F443),INDIRECT($F$1&amp;dbP!$D$2&amp;":"&amp;dbP!$D$2),"&gt;="&amp;AL$6,INDIRECT($F$1&amp;dbP!$D$2&amp;":"&amp;dbP!$D$2),"&lt;="&amp;AL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M443" s="1">
        <f ca="1">SUMIFS(INDIRECT($F$1&amp;$F443&amp;":"&amp;$F443),INDIRECT($F$1&amp;dbP!$D$2&amp;":"&amp;dbP!$D$2),"&gt;="&amp;AM$6,INDIRECT($F$1&amp;dbP!$D$2&amp;":"&amp;dbP!$D$2),"&lt;="&amp;AM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N443" s="1">
        <f ca="1">SUMIFS(INDIRECT($F$1&amp;$F443&amp;":"&amp;$F443),INDIRECT($F$1&amp;dbP!$D$2&amp;":"&amp;dbP!$D$2),"&gt;="&amp;AN$6,INDIRECT($F$1&amp;dbP!$D$2&amp;":"&amp;dbP!$D$2),"&lt;="&amp;AN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O443" s="1">
        <f ca="1">SUMIFS(INDIRECT($F$1&amp;$F443&amp;":"&amp;$F443),INDIRECT($F$1&amp;dbP!$D$2&amp;":"&amp;dbP!$D$2),"&gt;="&amp;AO$6,INDIRECT($F$1&amp;dbP!$D$2&amp;":"&amp;dbP!$D$2),"&lt;="&amp;AO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P443" s="1">
        <f ca="1">SUMIFS(INDIRECT($F$1&amp;$F443&amp;":"&amp;$F443),INDIRECT($F$1&amp;dbP!$D$2&amp;":"&amp;dbP!$D$2),"&gt;="&amp;AP$6,INDIRECT($F$1&amp;dbP!$D$2&amp;":"&amp;dbP!$D$2),"&lt;="&amp;AP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Q443" s="1">
        <f ca="1">SUMIFS(INDIRECT($F$1&amp;$F443&amp;":"&amp;$F443),INDIRECT($F$1&amp;dbP!$D$2&amp;":"&amp;dbP!$D$2),"&gt;="&amp;AQ$6,INDIRECT($F$1&amp;dbP!$D$2&amp;":"&amp;dbP!$D$2),"&lt;="&amp;AQ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R443" s="1">
        <f ca="1">SUMIFS(INDIRECT($F$1&amp;$F443&amp;":"&amp;$F443),INDIRECT($F$1&amp;dbP!$D$2&amp;":"&amp;dbP!$D$2),"&gt;="&amp;AR$6,INDIRECT($F$1&amp;dbP!$D$2&amp;":"&amp;dbP!$D$2),"&lt;="&amp;AR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S443" s="1">
        <f ca="1">SUMIFS(INDIRECT($F$1&amp;$F443&amp;":"&amp;$F443),INDIRECT($F$1&amp;dbP!$D$2&amp;":"&amp;dbP!$D$2),"&gt;="&amp;AS$6,INDIRECT($F$1&amp;dbP!$D$2&amp;":"&amp;dbP!$D$2),"&lt;="&amp;AS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T443" s="1">
        <f ca="1">SUMIFS(INDIRECT($F$1&amp;$F443&amp;":"&amp;$F443),INDIRECT($F$1&amp;dbP!$D$2&amp;":"&amp;dbP!$D$2),"&gt;="&amp;AT$6,INDIRECT($F$1&amp;dbP!$D$2&amp;":"&amp;dbP!$D$2),"&lt;="&amp;AT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U443" s="1">
        <f ca="1">SUMIFS(INDIRECT($F$1&amp;$F443&amp;":"&amp;$F443),INDIRECT($F$1&amp;dbP!$D$2&amp;":"&amp;dbP!$D$2),"&gt;="&amp;AU$6,INDIRECT($F$1&amp;dbP!$D$2&amp;":"&amp;dbP!$D$2),"&lt;="&amp;AU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V443" s="1">
        <f ca="1">SUMIFS(INDIRECT($F$1&amp;$F443&amp;":"&amp;$F443),INDIRECT($F$1&amp;dbP!$D$2&amp;":"&amp;dbP!$D$2),"&gt;="&amp;AV$6,INDIRECT($F$1&amp;dbP!$D$2&amp;":"&amp;dbP!$D$2),"&lt;="&amp;AV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W443" s="1">
        <f ca="1">SUMIFS(INDIRECT($F$1&amp;$F443&amp;":"&amp;$F443),INDIRECT($F$1&amp;dbP!$D$2&amp;":"&amp;dbP!$D$2),"&gt;="&amp;AW$6,INDIRECT($F$1&amp;dbP!$D$2&amp;":"&amp;dbP!$D$2),"&lt;="&amp;AW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X443" s="1">
        <f ca="1">SUMIFS(INDIRECT($F$1&amp;$F443&amp;":"&amp;$F443),INDIRECT($F$1&amp;dbP!$D$2&amp;":"&amp;dbP!$D$2),"&gt;="&amp;AX$6,INDIRECT($F$1&amp;dbP!$D$2&amp;":"&amp;dbP!$D$2),"&lt;="&amp;AX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Y443" s="1">
        <f ca="1">SUMIFS(INDIRECT($F$1&amp;$F443&amp;":"&amp;$F443),INDIRECT($F$1&amp;dbP!$D$2&amp;":"&amp;dbP!$D$2),"&gt;="&amp;AY$6,INDIRECT($F$1&amp;dbP!$D$2&amp;":"&amp;dbP!$D$2),"&lt;="&amp;AY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AZ443" s="1">
        <f ca="1">SUMIFS(INDIRECT($F$1&amp;$F443&amp;":"&amp;$F443),INDIRECT($F$1&amp;dbP!$D$2&amp;":"&amp;dbP!$D$2),"&gt;="&amp;AZ$6,INDIRECT($F$1&amp;dbP!$D$2&amp;":"&amp;dbP!$D$2),"&lt;="&amp;AZ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BA443" s="1">
        <f ca="1">SUMIFS(INDIRECT($F$1&amp;$F443&amp;":"&amp;$F443),INDIRECT($F$1&amp;dbP!$D$2&amp;":"&amp;dbP!$D$2),"&gt;="&amp;BA$6,INDIRECT($F$1&amp;dbP!$D$2&amp;":"&amp;dbP!$D$2),"&lt;="&amp;BA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BB443" s="1">
        <f ca="1">SUMIFS(INDIRECT($F$1&amp;$F443&amp;":"&amp;$F443),INDIRECT($F$1&amp;dbP!$D$2&amp;":"&amp;dbP!$D$2),"&gt;="&amp;BB$6,INDIRECT($F$1&amp;dbP!$D$2&amp;":"&amp;dbP!$D$2),"&lt;="&amp;BB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BC443" s="1">
        <f ca="1">SUMIFS(INDIRECT($F$1&amp;$F443&amp;":"&amp;$F443),INDIRECT($F$1&amp;dbP!$D$2&amp;":"&amp;dbP!$D$2),"&gt;="&amp;BC$6,INDIRECT($F$1&amp;dbP!$D$2&amp;":"&amp;dbP!$D$2),"&lt;="&amp;BC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BD443" s="1">
        <f ca="1">SUMIFS(INDIRECT($F$1&amp;$F443&amp;":"&amp;$F443),INDIRECT($F$1&amp;dbP!$D$2&amp;":"&amp;dbP!$D$2),"&gt;="&amp;BD$6,INDIRECT($F$1&amp;dbP!$D$2&amp;":"&amp;dbP!$D$2),"&lt;="&amp;BD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  <c r="BE443" s="1">
        <f ca="1">SUMIFS(INDIRECT($F$1&amp;$F443&amp;":"&amp;$F443),INDIRECT($F$1&amp;dbP!$D$2&amp;":"&amp;dbP!$D$2),"&gt;="&amp;BE$6,INDIRECT($F$1&amp;dbP!$D$2&amp;":"&amp;dbP!$D$2),"&lt;="&amp;BE$7,INDIRECT($F$1&amp;dbP!$O$2&amp;":"&amp;dbP!$O$2),$H443,INDIRECT($F$1&amp;dbP!$P$2&amp;":"&amp;dbP!$P$2),IF($I443=$J443,"*",$I443),INDIRECT($F$1&amp;dbP!$Q$2&amp;":"&amp;dbP!$Q$2),IF(OR($I443=$J443,"  "&amp;$I443=$J443),"*",RIGHT($J443,LEN($J443)-4)),INDIRECT($F$1&amp;dbP!$AC$2&amp;":"&amp;dbP!$AC$2),RepP!$J$3)</f>
        <v>0</v>
      </c>
    </row>
    <row r="444" spans="2:57" x14ac:dyDescent="0.3">
      <c r="B444" s="1">
        <f>MAX(B$410:B443)+1</f>
        <v>42</v>
      </c>
      <c r="D444" s="1" t="str">
        <f ca="1">INDIRECT($B$1&amp;Items!AB$2&amp;$B444)</f>
        <v>PL(-)</v>
      </c>
      <c r="F444" s="1" t="str">
        <f ca="1">INDIRECT($B$1&amp;Items!X$2&amp;$B444)</f>
        <v>AA</v>
      </c>
      <c r="H444" s="13" t="str">
        <f ca="1">INDIRECT($B$1&amp;Items!U$2&amp;$B444)</f>
        <v>Себестоимость продаж</v>
      </c>
      <c r="I444" s="13" t="str">
        <f ca="1">IF(INDIRECT($B$1&amp;Items!V$2&amp;$B444)="",H444,INDIRECT($B$1&amp;Items!V$2&amp;$B444))</f>
        <v>Затраты этапа-3 бизнес-процесса</v>
      </c>
      <c r="J444" s="1" t="str">
        <f ca="1">IF(INDIRECT($B$1&amp;Items!W$2&amp;$B444)="",IF(H444&lt;&gt;I444,"  "&amp;I444,I444),"    "&amp;INDIRECT($B$1&amp;Items!W$2&amp;$B444))</f>
        <v xml:space="preserve">    Производственные затраты-11</v>
      </c>
      <c r="S444" s="1">
        <f ca="1">SUM($U444:INDIRECT(ADDRESS(ROW(),SUMIFS($1:$1,$5:$5,MAX($5:$5)))))</f>
        <v>711093.72746490012</v>
      </c>
      <c r="V444" s="1">
        <f ca="1">SUMIFS(INDIRECT($F$1&amp;$F444&amp;":"&amp;$F444),INDIRECT($F$1&amp;dbP!$D$2&amp;":"&amp;dbP!$D$2),"&gt;="&amp;V$6,INDIRECT($F$1&amp;dbP!$D$2&amp;":"&amp;dbP!$D$2),"&lt;="&amp;V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W444" s="1">
        <f ca="1">SUMIFS(INDIRECT($F$1&amp;$F444&amp;":"&amp;$F444),INDIRECT($F$1&amp;dbP!$D$2&amp;":"&amp;dbP!$D$2),"&gt;="&amp;W$6,INDIRECT($F$1&amp;dbP!$D$2&amp;":"&amp;dbP!$D$2),"&lt;="&amp;W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X444" s="1">
        <f ca="1">SUMIFS(INDIRECT($F$1&amp;$F444&amp;":"&amp;$F444),INDIRECT($F$1&amp;dbP!$D$2&amp;":"&amp;dbP!$D$2),"&gt;="&amp;X$6,INDIRECT($F$1&amp;dbP!$D$2&amp;":"&amp;dbP!$D$2),"&lt;="&amp;X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Y444" s="1">
        <f ca="1">SUMIFS(INDIRECT($F$1&amp;$F444&amp;":"&amp;$F444),INDIRECT($F$1&amp;dbP!$D$2&amp;":"&amp;dbP!$D$2),"&gt;="&amp;Y$6,INDIRECT($F$1&amp;dbP!$D$2&amp;":"&amp;dbP!$D$2),"&lt;="&amp;Y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Z444" s="1">
        <f ca="1">SUMIFS(INDIRECT($F$1&amp;$F444&amp;":"&amp;$F444),INDIRECT($F$1&amp;dbP!$D$2&amp;":"&amp;dbP!$D$2),"&gt;="&amp;Z$6,INDIRECT($F$1&amp;dbP!$D$2&amp;":"&amp;dbP!$D$2),"&lt;="&amp;Z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218798.06998920004</v>
      </c>
      <c r="AA444" s="1">
        <f ca="1">SUMIFS(INDIRECT($F$1&amp;$F444&amp;":"&amp;$F444),INDIRECT($F$1&amp;dbP!$D$2&amp;":"&amp;dbP!$D$2),"&gt;="&amp;AA$6,INDIRECT($F$1&amp;dbP!$D$2&amp;":"&amp;dbP!$D$2),"&lt;="&amp;AA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492295.65747570008</v>
      </c>
      <c r="AB444" s="1">
        <f ca="1">SUMIFS(INDIRECT($F$1&amp;$F444&amp;":"&amp;$F444),INDIRECT($F$1&amp;dbP!$D$2&amp;":"&amp;dbP!$D$2),"&gt;="&amp;AB$6,INDIRECT($F$1&amp;dbP!$D$2&amp;":"&amp;dbP!$D$2),"&lt;="&amp;AB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C444" s="1">
        <f ca="1">SUMIFS(INDIRECT($F$1&amp;$F444&amp;":"&amp;$F444),INDIRECT($F$1&amp;dbP!$D$2&amp;":"&amp;dbP!$D$2),"&gt;="&amp;AC$6,INDIRECT($F$1&amp;dbP!$D$2&amp;":"&amp;dbP!$D$2),"&lt;="&amp;AC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D444" s="1">
        <f ca="1">SUMIFS(INDIRECT($F$1&amp;$F444&amp;":"&amp;$F444),INDIRECT($F$1&amp;dbP!$D$2&amp;":"&amp;dbP!$D$2),"&gt;="&amp;AD$6,INDIRECT($F$1&amp;dbP!$D$2&amp;":"&amp;dbP!$D$2),"&lt;="&amp;AD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E444" s="1">
        <f ca="1">SUMIFS(INDIRECT($F$1&amp;$F444&amp;":"&amp;$F444),INDIRECT($F$1&amp;dbP!$D$2&amp;":"&amp;dbP!$D$2),"&gt;="&amp;AE$6,INDIRECT($F$1&amp;dbP!$D$2&amp;":"&amp;dbP!$D$2),"&lt;="&amp;AE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F444" s="1">
        <f ca="1">SUMIFS(INDIRECT($F$1&amp;$F444&amp;":"&amp;$F444),INDIRECT($F$1&amp;dbP!$D$2&amp;":"&amp;dbP!$D$2),"&gt;="&amp;AF$6,INDIRECT($F$1&amp;dbP!$D$2&amp;":"&amp;dbP!$D$2),"&lt;="&amp;AF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G444" s="1">
        <f ca="1">SUMIFS(INDIRECT($F$1&amp;$F444&amp;":"&amp;$F444),INDIRECT($F$1&amp;dbP!$D$2&amp;":"&amp;dbP!$D$2),"&gt;="&amp;AG$6,INDIRECT($F$1&amp;dbP!$D$2&amp;":"&amp;dbP!$D$2),"&lt;="&amp;AG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H444" s="1">
        <f ca="1">SUMIFS(INDIRECT($F$1&amp;$F444&amp;":"&amp;$F444),INDIRECT($F$1&amp;dbP!$D$2&amp;":"&amp;dbP!$D$2),"&gt;="&amp;AH$6,INDIRECT($F$1&amp;dbP!$D$2&amp;":"&amp;dbP!$D$2),"&lt;="&amp;AH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I444" s="1">
        <f ca="1">SUMIFS(INDIRECT($F$1&amp;$F444&amp;":"&amp;$F444),INDIRECT($F$1&amp;dbP!$D$2&amp;":"&amp;dbP!$D$2),"&gt;="&amp;AI$6,INDIRECT($F$1&amp;dbP!$D$2&amp;":"&amp;dbP!$D$2),"&lt;="&amp;AI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J444" s="1">
        <f ca="1">SUMIFS(INDIRECT($F$1&amp;$F444&amp;":"&amp;$F444),INDIRECT($F$1&amp;dbP!$D$2&amp;":"&amp;dbP!$D$2),"&gt;="&amp;AJ$6,INDIRECT($F$1&amp;dbP!$D$2&amp;":"&amp;dbP!$D$2),"&lt;="&amp;AJ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K444" s="1">
        <f ca="1">SUMIFS(INDIRECT($F$1&amp;$F444&amp;":"&amp;$F444),INDIRECT($F$1&amp;dbP!$D$2&amp;":"&amp;dbP!$D$2),"&gt;="&amp;AK$6,INDIRECT($F$1&amp;dbP!$D$2&amp;":"&amp;dbP!$D$2),"&lt;="&amp;AK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L444" s="1">
        <f ca="1">SUMIFS(INDIRECT($F$1&amp;$F444&amp;":"&amp;$F444),INDIRECT($F$1&amp;dbP!$D$2&amp;":"&amp;dbP!$D$2),"&gt;="&amp;AL$6,INDIRECT($F$1&amp;dbP!$D$2&amp;":"&amp;dbP!$D$2),"&lt;="&amp;AL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M444" s="1">
        <f ca="1">SUMIFS(INDIRECT($F$1&amp;$F444&amp;":"&amp;$F444),INDIRECT($F$1&amp;dbP!$D$2&amp;":"&amp;dbP!$D$2),"&gt;="&amp;AM$6,INDIRECT($F$1&amp;dbP!$D$2&amp;":"&amp;dbP!$D$2),"&lt;="&amp;AM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N444" s="1">
        <f ca="1">SUMIFS(INDIRECT($F$1&amp;$F444&amp;":"&amp;$F444),INDIRECT($F$1&amp;dbP!$D$2&amp;":"&amp;dbP!$D$2),"&gt;="&amp;AN$6,INDIRECT($F$1&amp;dbP!$D$2&amp;":"&amp;dbP!$D$2),"&lt;="&amp;AN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O444" s="1">
        <f ca="1">SUMIFS(INDIRECT($F$1&amp;$F444&amp;":"&amp;$F444),INDIRECT($F$1&amp;dbP!$D$2&amp;":"&amp;dbP!$D$2),"&gt;="&amp;AO$6,INDIRECT($F$1&amp;dbP!$D$2&amp;":"&amp;dbP!$D$2),"&lt;="&amp;AO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P444" s="1">
        <f ca="1">SUMIFS(INDIRECT($F$1&amp;$F444&amp;":"&amp;$F444),INDIRECT($F$1&amp;dbP!$D$2&amp;":"&amp;dbP!$D$2),"&gt;="&amp;AP$6,INDIRECT($F$1&amp;dbP!$D$2&amp;":"&amp;dbP!$D$2),"&lt;="&amp;AP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Q444" s="1">
        <f ca="1">SUMIFS(INDIRECT($F$1&amp;$F444&amp;":"&amp;$F444),INDIRECT($F$1&amp;dbP!$D$2&amp;":"&amp;dbP!$D$2),"&gt;="&amp;AQ$6,INDIRECT($F$1&amp;dbP!$D$2&amp;":"&amp;dbP!$D$2),"&lt;="&amp;AQ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R444" s="1">
        <f ca="1">SUMIFS(INDIRECT($F$1&amp;$F444&amp;":"&amp;$F444),INDIRECT($F$1&amp;dbP!$D$2&amp;":"&amp;dbP!$D$2),"&gt;="&amp;AR$6,INDIRECT($F$1&amp;dbP!$D$2&amp;":"&amp;dbP!$D$2),"&lt;="&amp;AR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S444" s="1">
        <f ca="1">SUMIFS(INDIRECT($F$1&amp;$F444&amp;":"&amp;$F444),INDIRECT($F$1&amp;dbP!$D$2&amp;":"&amp;dbP!$D$2),"&gt;="&amp;AS$6,INDIRECT($F$1&amp;dbP!$D$2&amp;":"&amp;dbP!$D$2),"&lt;="&amp;AS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T444" s="1">
        <f ca="1">SUMIFS(INDIRECT($F$1&amp;$F444&amp;":"&amp;$F444),INDIRECT($F$1&amp;dbP!$D$2&amp;":"&amp;dbP!$D$2),"&gt;="&amp;AT$6,INDIRECT($F$1&amp;dbP!$D$2&amp;":"&amp;dbP!$D$2),"&lt;="&amp;AT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U444" s="1">
        <f ca="1">SUMIFS(INDIRECT($F$1&amp;$F444&amp;":"&amp;$F444),INDIRECT($F$1&amp;dbP!$D$2&amp;":"&amp;dbP!$D$2),"&gt;="&amp;AU$6,INDIRECT($F$1&amp;dbP!$D$2&amp;":"&amp;dbP!$D$2),"&lt;="&amp;AU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V444" s="1">
        <f ca="1">SUMIFS(INDIRECT($F$1&amp;$F444&amp;":"&amp;$F444),INDIRECT($F$1&amp;dbP!$D$2&amp;":"&amp;dbP!$D$2),"&gt;="&amp;AV$6,INDIRECT($F$1&amp;dbP!$D$2&amp;":"&amp;dbP!$D$2),"&lt;="&amp;AV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W444" s="1">
        <f ca="1">SUMIFS(INDIRECT($F$1&amp;$F444&amp;":"&amp;$F444),INDIRECT($F$1&amp;dbP!$D$2&amp;":"&amp;dbP!$D$2),"&gt;="&amp;AW$6,INDIRECT($F$1&amp;dbP!$D$2&amp;":"&amp;dbP!$D$2),"&lt;="&amp;AW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X444" s="1">
        <f ca="1">SUMIFS(INDIRECT($F$1&amp;$F444&amp;":"&amp;$F444),INDIRECT($F$1&amp;dbP!$D$2&amp;":"&amp;dbP!$D$2),"&gt;="&amp;AX$6,INDIRECT($F$1&amp;dbP!$D$2&amp;":"&amp;dbP!$D$2),"&lt;="&amp;AX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Y444" s="1">
        <f ca="1">SUMIFS(INDIRECT($F$1&amp;$F444&amp;":"&amp;$F444),INDIRECT($F$1&amp;dbP!$D$2&amp;":"&amp;dbP!$D$2),"&gt;="&amp;AY$6,INDIRECT($F$1&amp;dbP!$D$2&amp;":"&amp;dbP!$D$2),"&lt;="&amp;AY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AZ444" s="1">
        <f ca="1">SUMIFS(INDIRECT($F$1&amp;$F444&amp;":"&amp;$F444),INDIRECT($F$1&amp;dbP!$D$2&amp;":"&amp;dbP!$D$2),"&gt;="&amp;AZ$6,INDIRECT($F$1&amp;dbP!$D$2&amp;":"&amp;dbP!$D$2),"&lt;="&amp;AZ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BA444" s="1">
        <f ca="1">SUMIFS(INDIRECT($F$1&amp;$F444&amp;":"&amp;$F444),INDIRECT($F$1&amp;dbP!$D$2&amp;":"&amp;dbP!$D$2),"&gt;="&amp;BA$6,INDIRECT($F$1&amp;dbP!$D$2&amp;":"&amp;dbP!$D$2),"&lt;="&amp;BA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BB444" s="1">
        <f ca="1">SUMIFS(INDIRECT($F$1&amp;$F444&amp;":"&amp;$F444),INDIRECT($F$1&amp;dbP!$D$2&amp;":"&amp;dbP!$D$2),"&gt;="&amp;BB$6,INDIRECT($F$1&amp;dbP!$D$2&amp;":"&amp;dbP!$D$2),"&lt;="&amp;BB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BC444" s="1">
        <f ca="1">SUMIFS(INDIRECT($F$1&amp;$F444&amp;":"&amp;$F444),INDIRECT($F$1&amp;dbP!$D$2&amp;":"&amp;dbP!$D$2),"&gt;="&amp;BC$6,INDIRECT($F$1&amp;dbP!$D$2&amp;":"&amp;dbP!$D$2),"&lt;="&amp;BC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BD444" s="1">
        <f ca="1">SUMIFS(INDIRECT($F$1&amp;$F444&amp;":"&amp;$F444),INDIRECT($F$1&amp;dbP!$D$2&amp;":"&amp;dbP!$D$2),"&gt;="&amp;BD$6,INDIRECT($F$1&amp;dbP!$D$2&amp;":"&amp;dbP!$D$2),"&lt;="&amp;BD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  <c r="BE444" s="1">
        <f ca="1">SUMIFS(INDIRECT($F$1&amp;$F444&amp;":"&amp;$F444),INDIRECT($F$1&amp;dbP!$D$2&amp;":"&amp;dbP!$D$2),"&gt;="&amp;BE$6,INDIRECT($F$1&amp;dbP!$D$2&amp;":"&amp;dbP!$D$2),"&lt;="&amp;BE$7,INDIRECT($F$1&amp;dbP!$O$2&amp;":"&amp;dbP!$O$2),$H444,INDIRECT($F$1&amp;dbP!$P$2&amp;":"&amp;dbP!$P$2),IF($I444=$J444,"*",$I444),INDIRECT($F$1&amp;dbP!$Q$2&amp;":"&amp;dbP!$Q$2),IF(OR($I444=$J444,"  "&amp;$I444=$J444),"*",RIGHT($J444,LEN($J444)-4)),INDIRECT($F$1&amp;dbP!$AC$2&amp;":"&amp;dbP!$AC$2),RepP!$J$3)</f>
        <v>0</v>
      </c>
    </row>
    <row r="445" spans="2:57" x14ac:dyDescent="0.3">
      <c r="B445" s="1">
        <f>MAX(B$410:B444)+1</f>
        <v>43</v>
      </c>
      <c r="D445" s="1" t="str">
        <f ca="1">INDIRECT($B$1&amp;Items!AB$2&amp;$B445)</f>
        <v>PL(-)</v>
      </c>
      <c r="F445" s="1" t="str">
        <f ca="1">INDIRECT($B$1&amp;Items!X$2&amp;$B445)</f>
        <v>AA</v>
      </c>
      <c r="H445" s="13" t="str">
        <f ca="1">INDIRECT($B$1&amp;Items!U$2&amp;$B445)</f>
        <v>Себестоимость продаж</v>
      </c>
      <c r="I445" s="13" t="str">
        <f ca="1">IF(INDIRECT($B$1&amp;Items!V$2&amp;$B445)="",H445,INDIRECT($B$1&amp;Items!V$2&amp;$B445))</f>
        <v>Затраты этапа-3 бизнес-процесса</v>
      </c>
      <c r="J445" s="1" t="str">
        <f ca="1">IF(INDIRECT($B$1&amp;Items!W$2&amp;$B445)="",IF(H445&lt;&gt;I445,"  "&amp;I445,I445),"    "&amp;INDIRECT($B$1&amp;Items!W$2&amp;$B445))</f>
        <v xml:space="preserve">    Производственные затраты-12</v>
      </c>
      <c r="S445" s="1">
        <f ca="1">SUM($U445:INDIRECT(ADDRESS(ROW(),SUMIFS($1:$1,$5:$5,MAX($5:$5)))))</f>
        <v>719550</v>
      </c>
      <c r="V445" s="1">
        <f ca="1">SUMIFS(INDIRECT($F$1&amp;$F445&amp;":"&amp;$F445),INDIRECT($F$1&amp;dbP!$D$2&amp;":"&amp;dbP!$D$2),"&gt;="&amp;V$6,INDIRECT($F$1&amp;dbP!$D$2&amp;":"&amp;dbP!$D$2),"&lt;="&amp;V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W445" s="1">
        <f ca="1">SUMIFS(INDIRECT($F$1&amp;$F445&amp;":"&amp;$F445),INDIRECT($F$1&amp;dbP!$D$2&amp;":"&amp;dbP!$D$2),"&gt;="&amp;W$6,INDIRECT($F$1&amp;dbP!$D$2&amp;":"&amp;dbP!$D$2),"&lt;="&amp;W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X445" s="1">
        <f ca="1">SUMIFS(INDIRECT($F$1&amp;$F445&amp;":"&amp;$F445),INDIRECT($F$1&amp;dbP!$D$2&amp;":"&amp;dbP!$D$2),"&gt;="&amp;X$6,INDIRECT($F$1&amp;dbP!$D$2&amp;":"&amp;dbP!$D$2),"&lt;="&amp;X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Y445" s="1">
        <f ca="1">SUMIFS(INDIRECT($F$1&amp;$F445&amp;":"&amp;$F445),INDIRECT($F$1&amp;dbP!$D$2&amp;":"&amp;dbP!$D$2),"&gt;="&amp;Y$6,INDIRECT($F$1&amp;dbP!$D$2&amp;":"&amp;dbP!$D$2),"&lt;="&amp;Y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Z445" s="1">
        <f ca="1">SUMIFS(INDIRECT($F$1&amp;$F445&amp;":"&amp;$F445),INDIRECT($F$1&amp;dbP!$D$2&amp;":"&amp;dbP!$D$2),"&gt;="&amp;Z$6,INDIRECT($F$1&amp;dbP!$D$2&amp;":"&amp;dbP!$D$2),"&lt;="&amp;Z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221400</v>
      </c>
      <c r="AA445" s="1">
        <f ca="1">SUMIFS(INDIRECT($F$1&amp;$F445&amp;":"&amp;$F445),INDIRECT($F$1&amp;dbP!$D$2&amp;":"&amp;dbP!$D$2),"&gt;="&amp;AA$6,INDIRECT($F$1&amp;dbP!$D$2&amp;":"&amp;dbP!$D$2),"&lt;="&amp;AA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498150</v>
      </c>
      <c r="AB445" s="1">
        <f ca="1">SUMIFS(INDIRECT($F$1&amp;$F445&amp;":"&amp;$F445),INDIRECT($F$1&amp;dbP!$D$2&amp;":"&amp;dbP!$D$2),"&gt;="&amp;AB$6,INDIRECT($F$1&amp;dbP!$D$2&amp;":"&amp;dbP!$D$2),"&lt;="&amp;AB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C445" s="1">
        <f ca="1">SUMIFS(INDIRECT($F$1&amp;$F445&amp;":"&amp;$F445),INDIRECT($F$1&amp;dbP!$D$2&amp;":"&amp;dbP!$D$2),"&gt;="&amp;AC$6,INDIRECT($F$1&amp;dbP!$D$2&amp;":"&amp;dbP!$D$2),"&lt;="&amp;AC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D445" s="1">
        <f ca="1">SUMIFS(INDIRECT($F$1&amp;$F445&amp;":"&amp;$F445),INDIRECT($F$1&amp;dbP!$D$2&amp;":"&amp;dbP!$D$2),"&gt;="&amp;AD$6,INDIRECT($F$1&amp;dbP!$D$2&amp;":"&amp;dbP!$D$2),"&lt;="&amp;AD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E445" s="1">
        <f ca="1">SUMIFS(INDIRECT($F$1&amp;$F445&amp;":"&amp;$F445),INDIRECT($F$1&amp;dbP!$D$2&amp;":"&amp;dbP!$D$2),"&gt;="&amp;AE$6,INDIRECT($F$1&amp;dbP!$D$2&amp;":"&amp;dbP!$D$2),"&lt;="&amp;AE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F445" s="1">
        <f ca="1">SUMIFS(INDIRECT($F$1&amp;$F445&amp;":"&amp;$F445),INDIRECT($F$1&amp;dbP!$D$2&amp;":"&amp;dbP!$D$2),"&gt;="&amp;AF$6,INDIRECT($F$1&amp;dbP!$D$2&amp;":"&amp;dbP!$D$2),"&lt;="&amp;AF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G445" s="1">
        <f ca="1">SUMIFS(INDIRECT($F$1&amp;$F445&amp;":"&amp;$F445),INDIRECT($F$1&amp;dbP!$D$2&amp;":"&amp;dbP!$D$2),"&gt;="&amp;AG$6,INDIRECT($F$1&amp;dbP!$D$2&amp;":"&amp;dbP!$D$2),"&lt;="&amp;AG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H445" s="1">
        <f ca="1">SUMIFS(INDIRECT($F$1&amp;$F445&amp;":"&amp;$F445),INDIRECT($F$1&amp;dbP!$D$2&amp;":"&amp;dbP!$D$2),"&gt;="&amp;AH$6,INDIRECT($F$1&amp;dbP!$D$2&amp;":"&amp;dbP!$D$2),"&lt;="&amp;AH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I445" s="1">
        <f ca="1">SUMIFS(INDIRECT($F$1&amp;$F445&amp;":"&amp;$F445),INDIRECT($F$1&amp;dbP!$D$2&amp;":"&amp;dbP!$D$2),"&gt;="&amp;AI$6,INDIRECT($F$1&amp;dbP!$D$2&amp;":"&amp;dbP!$D$2),"&lt;="&amp;AI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J445" s="1">
        <f ca="1">SUMIFS(INDIRECT($F$1&amp;$F445&amp;":"&amp;$F445),INDIRECT($F$1&amp;dbP!$D$2&amp;":"&amp;dbP!$D$2),"&gt;="&amp;AJ$6,INDIRECT($F$1&amp;dbP!$D$2&amp;":"&amp;dbP!$D$2),"&lt;="&amp;AJ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K445" s="1">
        <f ca="1">SUMIFS(INDIRECT($F$1&amp;$F445&amp;":"&amp;$F445),INDIRECT($F$1&amp;dbP!$D$2&amp;":"&amp;dbP!$D$2),"&gt;="&amp;AK$6,INDIRECT($F$1&amp;dbP!$D$2&amp;":"&amp;dbP!$D$2),"&lt;="&amp;AK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L445" s="1">
        <f ca="1">SUMIFS(INDIRECT($F$1&amp;$F445&amp;":"&amp;$F445),INDIRECT($F$1&amp;dbP!$D$2&amp;":"&amp;dbP!$D$2),"&gt;="&amp;AL$6,INDIRECT($F$1&amp;dbP!$D$2&amp;":"&amp;dbP!$D$2),"&lt;="&amp;AL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M445" s="1">
        <f ca="1">SUMIFS(INDIRECT($F$1&amp;$F445&amp;":"&amp;$F445),INDIRECT($F$1&amp;dbP!$D$2&amp;":"&amp;dbP!$D$2),"&gt;="&amp;AM$6,INDIRECT($F$1&amp;dbP!$D$2&amp;":"&amp;dbP!$D$2),"&lt;="&amp;AM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N445" s="1">
        <f ca="1">SUMIFS(INDIRECT($F$1&amp;$F445&amp;":"&amp;$F445),INDIRECT($F$1&amp;dbP!$D$2&amp;":"&amp;dbP!$D$2),"&gt;="&amp;AN$6,INDIRECT($F$1&amp;dbP!$D$2&amp;":"&amp;dbP!$D$2),"&lt;="&amp;AN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O445" s="1">
        <f ca="1">SUMIFS(INDIRECT($F$1&amp;$F445&amp;":"&amp;$F445),INDIRECT($F$1&amp;dbP!$D$2&amp;":"&amp;dbP!$D$2),"&gt;="&amp;AO$6,INDIRECT($F$1&amp;dbP!$D$2&amp;":"&amp;dbP!$D$2),"&lt;="&amp;AO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P445" s="1">
        <f ca="1">SUMIFS(INDIRECT($F$1&amp;$F445&amp;":"&amp;$F445),INDIRECT($F$1&amp;dbP!$D$2&amp;":"&amp;dbP!$D$2),"&gt;="&amp;AP$6,INDIRECT($F$1&amp;dbP!$D$2&amp;":"&amp;dbP!$D$2),"&lt;="&amp;AP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Q445" s="1">
        <f ca="1">SUMIFS(INDIRECT($F$1&amp;$F445&amp;":"&amp;$F445),INDIRECT($F$1&amp;dbP!$D$2&amp;":"&amp;dbP!$D$2),"&gt;="&amp;AQ$6,INDIRECT($F$1&amp;dbP!$D$2&amp;":"&amp;dbP!$D$2),"&lt;="&amp;AQ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R445" s="1">
        <f ca="1">SUMIFS(INDIRECT($F$1&amp;$F445&amp;":"&amp;$F445),INDIRECT($F$1&amp;dbP!$D$2&amp;":"&amp;dbP!$D$2),"&gt;="&amp;AR$6,INDIRECT($F$1&amp;dbP!$D$2&amp;":"&amp;dbP!$D$2),"&lt;="&amp;AR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S445" s="1">
        <f ca="1">SUMIFS(INDIRECT($F$1&amp;$F445&amp;":"&amp;$F445),INDIRECT($F$1&amp;dbP!$D$2&amp;":"&amp;dbP!$D$2),"&gt;="&amp;AS$6,INDIRECT($F$1&amp;dbP!$D$2&amp;":"&amp;dbP!$D$2),"&lt;="&amp;AS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T445" s="1">
        <f ca="1">SUMIFS(INDIRECT($F$1&amp;$F445&amp;":"&amp;$F445),INDIRECT($F$1&amp;dbP!$D$2&amp;":"&amp;dbP!$D$2),"&gt;="&amp;AT$6,INDIRECT($F$1&amp;dbP!$D$2&amp;":"&amp;dbP!$D$2),"&lt;="&amp;AT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U445" s="1">
        <f ca="1">SUMIFS(INDIRECT($F$1&amp;$F445&amp;":"&amp;$F445),INDIRECT($F$1&amp;dbP!$D$2&amp;":"&amp;dbP!$D$2),"&gt;="&amp;AU$6,INDIRECT($F$1&amp;dbP!$D$2&amp;":"&amp;dbP!$D$2),"&lt;="&amp;AU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V445" s="1">
        <f ca="1">SUMIFS(INDIRECT($F$1&amp;$F445&amp;":"&amp;$F445),INDIRECT($F$1&amp;dbP!$D$2&amp;":"&amp;dbP!$D$2),"&gt;="&amp;AV$6,INDIRECT($F$1&amp;dbP!$D$2&amp;":"&amp;dbP!$D$2),"&lt;="&amp;AV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W445" s="1">
        <f ca="1">SUMIFS(INDIRECT($F$1&amp;$F445&amp;":"&amp;$F445),INDIRECT($F$1&amp;dbP!$D$2&amp;":"&amp;dbP!$D$2),"&gt;="&amp;AW$6,INDIRECT($F$1&amp;dbP!$D$2&amp;":"&amp;dbP!$D$2),"&lt;="&amp;AW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X445" s="1">
        <f ca="1">SUMIFS(INDIRECT($F$1&amp;$F445&amp;":"&amp;$F445),INDIRECT($F$1&amp;dbP!$D$2&amp;":"&amp;dbP!$D$2),"&gt;="&amp;AX$6,INDIRECT($F$1&amp;dbP!$D$2&amp;":"&amp;dbP!$D$2),"&lt;="&amp;AX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Y445" s="1">
        <f ca="1">SUMIFS(INDIRECT($F$1&amp;$F445&amp;":"&amp;$F445),INDIRECT($F$1&amp;dbP!$D$2&amp;":"&amp;dbP!$D$2),"&gt;="&amp;AY$6,INDIRECT($F$1&amp;dbP!$D$2&amp;":"&amp;dbP!$D$2),"&lt;="&amp;AY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AZ445" s="1">
        <f ca="1">SUMIFS(INDIRECT($F$1&amp;$F445&amp;":"&amp;$F445),INDIRECT($F$1&amp;dbP!$D$2&amp;":"&amp;dbP!$D$2),"&gt;="&amp;AZ$6,INDIRECT($F$1&amp;dbP!$D$2&amp;":"&amp;dbP!$D$2),"&lt;="&amp;AZ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BA445" s="1">
        <f ca="1">SUMIFS(INDIRECT($F$1&amp;$F445&amp;":"&amp;$F445),INDIRECT($F$1&amp;dbP!$D$2&amp;":"&amp;dbP!$D$2),"&gt;="&amp;BA$6,INDIRECT($F$1&amp;dbP!$D$2&amp;":"&amp;dbP!$D$2),"&lt;="&amp;BA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BB445" s="1">
        <f ca="1">SUMIFS(INDIRECT($F$1&amp;$F445&amp;":"&amp;$F445),INDIRECT($F$1&amp;dbP!$D$2&amp;":"&amp;dbP!$D$2),"&gt;="&amp;BB$6,INDIRECT($F$1&amp;dbP!$D$2&amp;":"&amp;dbP!$D$2),"&lt;="&amp;BB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BC445" s="1">
        <f ca="1">SUMIFS(INDIRECT($F$1&amp;$F445&amp;":"&amp;$F445),INDIRECT($F$1&amp;dbP!$D$2&amp;":"&amp;dbP!$D$2),"&gt;="&amp;BC$6,INDIRECT($F$1&amp;dbP!$D$2&amp;":"&amp;dbP!$D$2),"&lt;="&amp;BC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BD445" s="1">
        <f ca="1">SUMIFS(INDIRECT($F$1&amp;$F445&amp;":"&amp;$F445),INDIRECT($F$1&amp;dbP!$D$2&amp;":"&amp;dbP!$D$2),"&gt;="&amp;BD$6,INDIRECT($F$1&amp;dbP!$D$2&amp;":"&amp;dbP!$D$2),"&lt;="&amp;BD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  <c r="BE445" s="1">
        <f ca="1">SUMIFS(INDIRECT($F$1&amp;$F445&amp;":"&amp;$F445),INDIRECT($F$1&amp;dbP!$D$2&amp;":"&amp;dbP!$D$2),"&gt;="&amp;BE$6,INDIRECT($F$1&amp;dbP!$D$2&amp;":"&amp;dbP!$D$2),"&lt;="&amp;BE$7,INDIRECT($F$1&amp;dbP!$O$2&amp;":"&amp;dbP!$O$2),$H445,INDIRECT($F$1&amp;dbP!$P$2&amp;":"&amp;dbP!$P$2),IF($I445=$J445,"*",$I445),INDIRECT($F$1&amp;dbP!$Q$2&amp;":"&amp;dbP!$Q$2),IF(OR($I445=$J445,"  "&amp;$I445=$J445),"*",RIGHT($J445,LEN($J445)-4)),INDIRECT($F$1&amp;dbP!$AC$2&amp;":"&amp;dbP!$AC$2),RepP!$J$3)</f>
        <v>0</v>
      </c>
    </row>
    <row r="446" spans="2:57" x14ac:dyDescent="0.3">
      <c r="B446" s="1">
        <f>MAX(B$410:B445)+1</f>
        <v>44</v>
      </c>
      <c r="D446" s="1" t="str">
        <f ca="1">INDIRECT($B$1&amp;Items!AB$2&amp;$B446)</f>
        <v>PL(-)</v>
      </c>
      <c r="F446" s="1" t="str">
        <f ca="1">INDIRECT($B$1&amp;Items!X$2&amp;$B446)</f>
        <v>AA</v>
      </c>
      <c r="H446" s="13" t="str">
        <f ca="1">INDIRECT($B$1&amp;Items!U$2&amp;$B446)</f>
        <v>Себестоимость продаж</v>
      </c>
      <c r="I446" s="13" t="str">
        <f ca="1">IF(INDIRECT($B$1&amp;Items!V$2&amp;$B446)="",H446,INDIRECT($B$1&amp;Items!V$2&amp;$B446))</f>
        <v>Затраты этапа-3 бизнес-процесса</v>
      </c>
      <c r="J446" s="1" t="str">
        <f ca="1">IF(INDIRECT($B$1&amp;Items!W$2&amp;$B446)="",IF(H446&lt;&gt;I446,"  "&amp;I446,I446),"    "&amp;INDIRECT($B$1&amp;Items!W$2&amp;$B446))</f>
        <v xml:space="preserve">    Производственные затраты-13</v>
      </c>
      <c r="S446" s="1">
        <f ca="1">SUM($U446:INDIRECT(ADDRESS(ROW(),SUMIFS($1:$1,$5:$5,MAX($5:$5)))))</f>
        <v>507000</v>
      </c>
      <c r="V446" s="1">
        <f ca="1">SUMIFS(INDIRECT($F$1&amp;$F446&amp;":"&amp;$F446),INDIRECT($F$1&amp;dbP!$D$2&amp;":"&amp;dbP!$D$2),"&gt;="&amp;V$6,INDIRECT($F$1&amp;dbP!$D$2&amp;":"&amp;dbP!$D$2),"&lt;="&amp;V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W446" s="1">
        <f ca="1">SUMIFS(INDIRECT($F$1&amp;$F446&amp;":"&amp;$F446),INDIRECT($F$1&amp;dbP!$D$2&amp;":"&amp;dbP!$D$2),"&gt;="&amp;W$6,INDIRECT($F$1&amp;dbP!$D$2&amp;":"&amp;dbP!$D$2),"&lt;="&amp;W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X446" s="1">
        <f ca="1">SUMIFS(INDIRECT($F$1&amp;$F446&amp;":"&amp;$F446),INDIRECT($F$1&amp;dbP!$D$2&amp;":"&amp;dbP!$D$2),"&gt;="&amp;X$6,INDIRECT($F$1&amp;dbP!$D$2&amp;":"&amp;dbP!$D$2),"&lt;="&amp;X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Y446" s="1">
        <f ca="1">SUMIFS(INDIRECT($F$1&amp;$F446&amp;":"&amp;$F446),INDIRECT($F$1&amp;dbP!$D$2&amp;":"&amp;dbP!$D$2),"&gt;="&amp;Y$6,INDIRECT($F$1&amp;dbP!$D$2&amp;":"&amp;dbP!$D$2),"&lt;="&amp;Y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Z446" s="1">
        <f ca="1">SUMIFS(INDIRECT($F$1&amp;$F446&amp;":"&amp;$F446),INDIRECT($F$1&amp;dbP!$D$2&amp;":"&amp;dbP!$D$2),"&gt;="&amp;Z$6,INDIRECT($F$1&amp;dbP!$D$2&amp;":"&amp;dbP!$D$2),"&lt;="&amp;Z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156000</v>
      </c>
      <c r="AA446" s="1">
        <f ca="1">SUMIFS(INDIRECT($F$1&amp;$F446&amp;":"&amp;$F446),INDIRECT($F$1&amp;dbP!$D$2&amp;":"&amp;dbP!$D$2),"&gt;="&amp;AA$6,INDIRECT($F$1&amp;dbP!$D$2&amp;":"&amp;dbP!$D$2),"&lt;="&amp;AA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351000</v>
      </c>
      <c r="AB446" s="1">
        <f ca="1">SUMIFS(INDIRECT($F$1&amp;$F446&amp;":"&amp;$F446),INDIRECT($F$1&amp;dbP!$D$2&amp;":"&amp;dbP!$D$2),"&gt;="&amp;AB$6,INDIRECT($F$1&amp;dbP!$D$2&amp;":"&amp;dbP!$D$2),"&lt;="&amp;AB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C446" s="1">
        <f ca="1">SUMIFS(INDIRECT($F$1&amp;$F446&amp;":"&amp;$F446),INDIRECT($F$1&amp;dbP!$D$2&amp;":"&amp;dbP!$D$2),"&gt;="&amp;AC$6,INDIRECT($F$1&amp;dbP!$D$2&amp;":"&amp;dbP!$D$2),"&lt;="&amp;AC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D446" s="1">
        <f ca="1">SUMIFS(INDIRECT($F$1&amp;$F446&amp;":"&amp;$F446),INDIRECT($F$1&amp;dbP!$D$2&amp;":"&amp;dbP!$D$2),"&gt;="&amp;AD$6,INDIRECT($F$1&amp;dbP!$D$2&amp;":"&amp;dbP!$D$2),"&lt;="&amp;AD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E446" s="1">
        <f ca="1">SUMIFS(INDIRECT($F$1&amp;$F446&amp;":"&amp;$F446),INDIRECT($F$1&amp;dbP!$D$2&amp;":"&amp;dbP!$D$2),"&gt;="&amp;AE$6,INDIRECT($F$1&amp;dbP!$D$2&amp;":"&amp;dbP!$D$2),"&lt;="&amp;AE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F446" s="1">
        <f ca="1">SUMIFS(INDIRECT($F$1&amp;$F446&amp;":"&amp;$F446),INDIRECT($F$1&amp;dbP!$D$2&amp;":"&amp;dbP!$D$2),"&gt;="&amp;AF$6,INDIRECT($F$1&amp;dbP!$D$2&amp;":"&amp;dbP!$D$2),"&lt;="&amp;AF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G446" s="1">
        <f ca="1">SUMIFS(INDIRECT($F$1&amp;$F446&amp;":"&amp;$F446),INDIRECT($F$1&amp;dbP!$D$2&amp;":"&amp;dbP!$D$2),"&gt;="&amp;AG$6,INDIRECT($F$1&amp;dbP!$D$2&amp;":"&amp;dbP!$D$2),"&lt;="&amp;AG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H446" s="1">
        <f ca="1">SUMIFS(INDIRECT($F$1&amp;$F446&amp;":"&amp;$F446),INDIRECT($F$1&amp;dbP!$D$2&amp;":"&amp;dbP!$D$2),"&gt;="&amp;AH$6,INDIRECT($F$1&amp;dbP!$D$2&amp;":"&amp;dbP!$D$2),"&lt;="&amp;AH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I446" s="1">
        <f ca="1">SUMIFS(INDIRECT($F$1&amp;$F446&amp;":"&amp;$F446),INDIRECT($F$1&amp;dbP!$D$2&amp;":"&amp;dbP!$D$2),"&gt;="&amp;AI$6,INDIRECT($F$1&amp;dbP!$D$2&amp;":"&amp;dbP!$D$2),"&lt;="&amp;AI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J446" s="1">
        <f ca="1">SUMIFS(INDIRECT($F$1&amp;$F446&amp;":"&amp;$F446),INDIRECT($F$1&amp;dbP!$D$2&amp;":"&amp;dbP!$D$2),"&gt;="&amp;AJ$6,INDIRECT($F$1&amp;dbP!$D$2&amp;":"&amp;dbP!$D$2),"&lt;="&amp;AJ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K446" s="1">
        <f ca="1">SUMIFS(INDIRECT($F$1&amp;$F446&amp;":"&amp;$F446),INDIRECT($F$1&amp;dbP!$D$2&amp;":"&amp;dbP!$D$2),"&gt;="&amp;AK$6,INDIRECT($F$1&amp;dbP!$D$2&amp;":"&amp;dbP!$D$2),"&lt;="&amp;AK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L446" s="1">
        <f ca="1">SUMIFS(INDIRECT($F$1&amp;$F446&amp;":"&amp;$F446),INDIRECT($F$1&amp;dbP!$D$2&amp;":"&amp;dbP!$D$2),"&gt;="&amp;AL$6,INDIRECT($F$1&amp;dbP!$D$2&amp;":"&amp;dbP!$D$2),"&lt;="&amp;AL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M446" s="1">
        <f ca="1">SUMIFS(INDIRECT($F$1&amp;$F446&amp;":"&amp;$F446),INDIRECT($F$1&amp;dbP!$D$2&amp;":"&amp;dbP!$D$2),"&gt;="&amp;AM$6,INDIRECT($F$1&amp;dbP!$D$2&amp;":"&amp;dbP!$D$2),"&lt;="&amp;AM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N446" s="1">
        <f ca="1">SUMIFS(INDIRECT($F$1&amp;$F446&amp;":"&amp;$F446),INDIRECT($F$1&amp;dbP!$D$2&amp;":"&amp;dbP!$D$2),"&gt;="&amp;AN$6,INDIRECT($F$1&amp;dbP!$D$2&amp;":"&amp;dbP!$D$2),"&lt;="&amp;AN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O446" s="1">
        <f ca="1">SUMIFS(INDIRECT($F$1&amp;$F446&amp;":"&amp;$F446),INDIRECT($F$1&amp;dbP!$D$2&amp;":"&amp;dbP!$D$2),"&gt;="&amp;AO$6,INDIRECT($F$1&amp;dbP!$D$2&amp;":"&amp;dbP!$D$2),"&lt;="&amp;AO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P446" s="1">
        <f ca="1">SUMIFS(INDIRECT($F$1&amp;$F446&amp;":"&amp;$F446),INDIRECT($F$1&amp;dbP!$D$2&amp;":"&amp;dbP!$D$2),"&gt;="&amp;AP$6,INDIRECT($F$1&amp;dbP!$D$2&amp;":"&amp;dbP!$D$2),"&lt;="&amp;AP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Q446" s="1">
        <f ca="1">SUMIFS(INDIRECT($F$1&amp;$F446&amp;":"&amp;$F446),INDIRECT($F$1&amp;dbP!$D$2&amp;":"&amp;dbP!$D$2),"&gt;="&amp;AQ$6,INDIRECT($F$1&amp;dbP!$D$2&amp;":"&amp;dbP!$D$2),"&lt;="&amp;AQ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R446" s="1">
        <f ca="1">SUMIFS(INDIRECT($F$1&amp;$F446&amp;":"&amp;$F446),INDIRECT($F$1&amp;dbP!$D$2&amp;":"&amp;dbP!$D$2),"&gt;="&amp;AR$6,INDIRECT($F$1&amp;dbP!$D$2&amp;":"&amp;dbP!$D$2),"&lt;="&amp;AR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S446" s="1">
        <f ca="1">SUMIFS(INDIRECT($F$1&amp;$F446&amp;":"&amp;$F446),INDIRECT($F$1&amp;dbP!$D$2&amp;":"&amp;dbP!$D$2),"&gt;="&amp;AS$6,INDIRECT($F$1&amp;dbP!$D$2&amp;":"&amp;dbP!$D$2),"&lt;="&amp;AS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T446" s="1">
        <f ca="1">SUMIFS(INDIRECT($F$1&amp;$F446&amp;":"&amp;$F446),INDIRECT($F$1&amp;dbP!$D$2&amp;":"&amp;dbP!$D$2),"&gt;="&amp;AT$6,INDIRECT($F$1&amp;dbP!$D$2&amp;":"&amp;dbP!$D$2),"&lt;="&amp;AT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U446" s="1">
        <f ca="1">SUMIFS(INDIRECT($F$1&amp;$F446&amp;":"&amp;$F446),INDIRECT($F$1&amp;dbP!$D$2&amp;":"&amp;dbP!$D$2),"&gt;="&amp;AU$6,INDIRECT($F$1&amp;dbP!$D$2&amp;":"&amp;dbP!$D$2),"&lt;="&amp;AU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V446" s="1">
        <f ca="1">SUMIFS(INDIRECT($F$1&amp;$F446&amp;":"&amp;$F446),INDIRECT($F$1&amp;dbP!$D$2&amp;":"&amp;dbP!$D$2),"&gt;="&amp;AV$6,INDIRECT($F$1&amp;dbP!$D$2&amp;":"&amp;dbP!$D$2),"&lt;="&amp;AV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W446" s="1">
        <f ca="1">SUMIFS(INDIRECT($F$1&amp;$F446&amp;":"&amp;$F446),INDIRECT($F$1&amp;dbP!$D$2&amp;":"&amp;dbP!$D$2),"&gt;="&amp;AW$6,INDIRECT($F$1&amp;dbP!$D$2&amp;":"&amp;dbP!$D$2),"&lt;="&amp;AW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X446" s="1">
        <f ca="1">SUMIFS(INDIRECT($F$1&amp;$F446&amp;":"&amp;$F446),INDIRECT($F$1&amp;dbP!$D$2&amp;":"&amp;dbP!$D$2),"&gt;="&amp;AX$6,INDIRECT($F$1&amp;dbP!$D$2&amp;":"&amp;dbP!$D$2),"&lt;="&amp;AX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Y446" s="1">
        <f ca="1">SUMIFS(INDIRECT($F$1&amp;$F446&amp;":"&amp;$F446),INDIRECT($F$1&amp;dbP!$D$2&amp;":"&amp;dbP!$D$2),"&gt;="&amp;AY$6,INDIRECT($F$1&amp;dbP!$D$2&amp;":"&amp;dbP!$D$2),"&lt;="&amp;AY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AZ446" s="1">
        <f ca="1">SUMIFS(INDIRECT($F$1&amp;$F446&amp;":"&amp;$F446),INDIRECT($F$1&amp;dbP!$D$2&amp;":"&amp;dbP!$D$2),"&gt;="&amp;AZ$6,INDIRECT($F$1&amp;dbP!$D$2&amp;":"&amp;dbP!$D$2),"&lt;="&amp;AZ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BA446" s="1">
        <f ca="1">SUMIFS(INDIRECT($F$1&amp;$F446&amp;":"&amp;$F446),INDIRECT($F$1&amp;dbP!$D$2&amp;":"&amp;dbP!$D$2),"&gt;="&amp;BA$6,INDIRECT($F$1&amp;dbP!$D$2&amp;":"&amp;dbP!$D$2),"&lt;="&amp;BA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BB446" s="1">
        <f ca="1">SUMIFS(INDIRECT($F$1&amp;$F446&amp;":"&amp;$F446),INDIRECT($F$1&amp;dbP!$D$2&amp;":"&amp;dbP!$D$2),"&gt;="&amp;BB$6,INDIRECT($F$1&amp;dbP!$D$2&amp;":"&amp;dbP!$D$2),"&lt;="&amp;BB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BC446" s="1">
        <f ca="1">SUMIFS(INDIRECT($F$1&amp;$F446&amp;":"&amp;$F446),INDIRECT($F$1&amp;dbP!$D$2&amp;":"&amp;dbP!$D$2),"&gt;="&amp;BC$6,INDIRECT($F$1&amp;dbP!$D$2&amp;":"&amp;dbP!$D$2),"&lt;="&amp;BC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BD446" s="1">
        <f ca="1">SUMIFS(INDIRECT($F$1&amp;$F446&amp;":"&amp;$F446),INDIRECT($F$1&amp;dbP!$D$2&amp;":"&amp;dbP!$D$2),"&gt;="&amp;BD$6,INDIRECT($F$1&amp;dbP!$D$2&amp;":"&amp;dbP!$D$2),"&lt;="&amp;BD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  <c r="BE446" s="1">
        <f ca="1">SUMIFS(INDIRECT($F$1&amp;$F446&amp;":"&amp;$F446),INDIRECT($F$1&amp;dbP!$D$2&amp;":"&amp;dbP!$D$2),"&gt;="&amp;BE$6,INDIRECT($F$1&amp;dbP!$D$2&amp;":"&amp;dbP!$D$2),"&lt;="&amp;BE$7,INDIRECT($F$1&amp;dbP!$O$2&amp;":"&amp;dbP!$O$2),$H446,INDIRECT($F$1&amp;dbP!$P$2&amp;":"&amp;dbP!$P$2),IF($I446=$J446,"*",$I446),INDIRECT($F$1&amp;dbP!$Q$2&amp;":"&amp;dbP!$Q$2),IF(OR($I446=$J446,"  "&amp;$I446=$J446),"*",RIGHT($J446,LEN($J446)-4)),INDIRECT($F$1&amp;dbP!$AC$2&amp;":"&amp;dbP!$AC$2),RepP!$J$3)</f>
        <v>0</v>
      </c>
    </row>
    <row r="447" spans="2:57" x14ac:dyDescent="0.3">
      <c r="B447" s="1">
        <f>MAX(B$410:B446)+1</f>
        <v>45</v>
      </c>
      <c r="D447" s="1" t="str">
        <f ca="1">INDIRECT($B$1&amp;Items!AB$2&amp;$B447)</f>
        <v>PL(-)</v>
      </c>
      <c r="F447" s="1" t="str">
        <f ca="1">INDIRECT($B$1&amp;Items!X$2&amp;$B447)</f>
        <v>AA</v>
      </c>
      <c r="H447" s="13" t="str">
        <f ca="1">INDIRECT($B$1&amp;Items!U$2&amp;$B447)</f>
        <v>Себестоимость продаж</v>
      </c>
      <c r="I447" s="13" t="str">
        <f ca="1">IF(INDIRECT($B$1&amp;Items!V$2&amp;$B447)="",H447,INDIRECT($B$1&amp;Items!V$2&amp;$B447))</f>
        <v>Затраты этапа-3 бизнес-процесса</v>
      </c>
      <c r="J447" s="1" t="str">
        <f ca="1">IF(INDIRECT($B$1&amp;Items!W$2&amp;$B447)="",IF(H447&lt;&gt;I447,"  "&amp;I447,I447),"    "&amp;INDIRECT($B$1&amp;Items!W$2&amp;$B447))</f>
        <v xml:space="preserve">    Производственные затраты-14</v>
      </c>
      <c r="S447" s="1">
        <f ca="1">SUM($U447:INDIRECT(ADDRESS(ROW(),SUMIFS($1:$1,$5:$5,MAX($5:$5)))))</f>
        <v>509990</v>
      </c>
      <c r="V447" s="1">
        <f ca="1">SUMIFS(INDIRECT($F$1&amp;$F447&amp;":"&amp;$F447),INDIRECT($F$1&amp;dbP!$D$2&amp;":"&amp;dbP!$D$2),"&gt;="&amp;V$6,INDIRECT($F$1&amp;dbP!$D$2&amp;":"&amp;dbP!$D$2),"&lt;="&amp;V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W447" s="1">
        <f ca="1">SUMIFS(INDIRECT($F$1&amp;$F447&amp;":"&amp;$F447),INDIRECT($F$1&amp;dbP!$D$2&amp;":"&amp;dbP!$D$2),"&gt;="&amp;W$6,INDIRECT($F$1&amp;dbP!$D$2&amp;":"&amp;dbP!$D$2),"&lt;="&amp;W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X447" s="1">
        <f ca="1">SUMIFS(INDIRECT($F$1&amp;$F447&amp;":"&amp;$F447),INDIRECT($F$1&amp;dbP!$D$2&amp;":"&amp;dbP!$D$2),"&gt;="&amp;X$6,INDIRECT($F$1&amp;dbP!$D$2&amp;":"&amp;dbP!$D$2),"&lt;="&amp;X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Y447" s="1">
        <f ca="1">SUMIFS(INDIRECT($F$1&amp;$F447&amp;":"&amp;$F447),INDIRECT($F$1&amp;dbP!$D$2&amp;":"&amp;dbP!$D$2),"&gt;="&amp;Y$6,INDIRECT($F$1&amp;dbP!$D$2&amp;":"&amp;dbP!$D$2),"&lt;="&amp;Y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Z447" s="1">
        <f ca="1">SUMIFS(INDIRECT($F$1&amp;$F447&amp;":"&amp;$F447),INDIRECT($F$1&amp;dbP!$D$2&amp;":"&amp;dbP!$D$2),"&gt;="&amp;Z$6,INDIRECT($F$1&amp;dbP!$D$2&amp;":"&amp;dbP!$D$2),"&lt;="&amp;Z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156920</v>
      </c>
      <c r="AA447" s="1">
        <f ca="1">SUMIFS(INDIRECT($F$1&amp;$F447&amp;":"&amp;$F447),INDIRECT($F$1&amp;dbP!$D$2&amp;":"&amp;dbP!$D$2),"&gt;="&amp;AA$6,INDIRECT($F$1&amp;dbP!$D$2&amp;":"&amp;dbP!$D$2),"&lt;="&amp;AA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353070</v>
      </c>
      <c r="AB447" s="1">
        <f ca="1">SUMIFS(INDIRECT($F$1&amp;$F447&amp;":"&amp;$F447),INDIRECT($F$1&amp;dbP!$D$2&amp;":"&amp;dbP!$D$2),"&gt;="&amp;AB$6,INDIRECT($F$1&amp;dbP!$D$2&amp;":"&amp;dbP!$D$2),"&lt;="&amp;AB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C447" s="1">
        <f ca="1">SUMIFS(INDIRECT($F$1&amp;$F447&amp;":"&amp;$F447),INDIRECT($F$1&amp;dbP!$D$2&amp;":"&amp;dbP!$D$2),"&gt;="&amp;AC$6,INDIRECT($F$1&amp;dbP!$D$2&amp;":"&amp;dbP!$D$2),"&lt;="&amp;AC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D447" s="1">
        <f ca="1">SUMIFS(INDIRECT($F$1&amp;$F447&amp;":"&amp;$F447),INDIRECT($F$1&amp;dbP!$D$2&amp;":"&amp;dbP!$D$2),"&gt;="&amp;AD$6,INDIRECT($F$1&amp;dbP!$D$2&amp;":"&amp;dbP!$D$2),"&lt;="&amp;AD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E447" s="1">
        <f ca="1">SUMIFS(INDIRECT($F$1&amp;$F447&amp;":"&amp;$F447),INDIRECT($F$1&amp;dbP!$D$2&amp;":"&amp;dbP!$D$2),"&gt;="&amp;AE$6,INDIRECT($F$1&amp;dbP!$D$2&amp;":"&amp;dbP!$D$2),"&lt;="&amp;AE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F447" s="1">
        <f ca="1">SUMIFS(INDIRECT($F$1&amp;$F447&amp;":"&amp;$F447),INDIRECT($F$1&amp;dbP!$D$2&amp;":"&amp;dbP!$D$2),"&gt;="&amp;AF$6,INDIRECT($F$1&amp;dbP!$D$2&amp;":"&amp;dbP!$D$2),"&lt;="&amp;AF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G447" s="1">
        <f ca="1">SUMIFS(INDIRECT($F$1&amp;$F447&amp;":"&amp;$F447),INDIRECT($F$1&amp;dbP!$D$2&amp;":"&amp;dbP!$D$2),"&gt;="&amp;AG$6,INDIRECT($F$1&amp;dbP!$D$2&amp;":"&amp;dbP!$D$2),"&lt;="&amp;AG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H447" s="1">
        <f ca="1">SUMIFS(INDIRECT($F$1&amp;$F447&amp;":"&amp;$F447),INDIRECT($F$1&amp;dbP!$D$2&amp;":"&amp;dbP!$D$2),"&gt;="&amp;AH$6,INDIRECT($F$1&amp;dbP!$D$2&amp;":"&amp;dbP!$D$2),"&lt;="&amp;AH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I447" s="1">
        <f ca="1">SUMIFS(INDIRECT($F$1&amp;$F447&amp;":"&amp;$F447),INDIRECT($F$1&amp;dbP!$D$2&amp;":"&amp;dbP!$D$2),"&gt;="&amp;AI$6,INDIRECT($F$1&amp;dbP!$D$2&amp;":"&amp;dbP!$D$2),"&lt;="&amp;AI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J447" s="1">
        <f ca="1">SUMIFS(INDIRECT($F$1&amp;$F447&amp;":"&amp;$F447),INDIRECT($F$1&amp;dbP!$D$2&amp;":"&amp;dbP!$D$2),"&gt;="&amp;AJ$6,INDIRECT($F$1&amp;dbP!$D$2&amp;":"&amp;dbP!$D$2),"&lt;="&amp;AJ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K447" s="1">
        <f ca="1">SUMIFS(INDIRECT($F$1&amp;$F447&amp;":"&amp;$F447),INDIRECT($F$1&amp;dbP!$D$2&amp;":"&amp;dbP!$D$2),"&gt;="&amp;AK$6,INDIRECT($F$1&amp;dbP!$D$2&amp;":"&amp;dbP!$D$2),"&lt;="&amp;AK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L447" s="1">
        <f ca="1">SUMIFS(INDIRECT($F$1&amp;$F447&amp;":"&amp;$F447),INDIRECT($F$1&amp;dbP!$D$2&amp;":"&amp;dbP!$D$2),"&gt;="&amp;AL$6,INDIRECT($F$1&amp;dbP!$D$2&amp;":"&amp;dbP!$D$2),"&lt;="&amp;AL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M447" s="1">
        <f ca="1">SUMIFS(INDIRECT($F$1&amp;$F447&amp;":"&amp;$F447),INDIRECT($F$1&amp;dbP!$D$2&amp;":"&amp;dbP!$D$2),"&gt;="&amp;AM$6,INDIRECT($F$1&amp;dbP!$D$2&amp;":"&amp;dbP!$D$2),"&lt;="&amp;AM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N447" s="1">
        <f ca="1">SUMIFS(INDIRECT($F$1&amp;$F447&amp;":"&amp;$F447),INDIRECT($F$1&amp;dbP!$D$2&amp;":"&amp;dbP!$D$2),"&gt;="&amp;AN$6,INDIRECT($F$1&amp;dbP!$D$2&amp;":"&amp;dbP!$D$2),"&lt;="&amp;AN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O447" s="1">
        <f ca="1">SUMIFS(INDIRECT($F$1&amp;$F447&amp;":"&amp;$F447),INDIRECT($F$1&amp;dbP!$D$2&amp;":"&amp;dbP!$D$2),"&gt;="&amp;AO$6,INDIRECT($F$1&amp;dbP!$D$2&amp;":"&amp;dbP!$D$2),"&lt;="&amp;AO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P447" s="1">
        <f ca="1">SUMIFS(INDIRECT($F$1&amp;$F447&amp;":"&amp;$F447),INDIRECT($F$1&amp;dbP!$D$2&amp;":"&amp;dbP!$D$2),"&gt;="&amp;AP$6,INDIRECT($F$1&amp;dbP!$D$2&amp;":"&amp;dbP!$D$2),"&lt;="&amp;AP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Q447" s="1">
        <f ca="1">SUMIFS(INDIRECT($F$1&amp;$F447&amp;":"&amp;$F447),INDIRECT($F$1&amp;dbP!$D$2&amp;":"&amp;dbP!$D$2),"&gt;="&amp;AQ$6,INDIRECT($F$1&amp;dbP!$D$2&amp;":"&amp;dbP!$D$2),"&lt;="&amp;AQ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R447" s="1">
        <f ca="1">SUMIFS(INDIRECT($F$1&amp;$F447&amp;":"&amp;$F447),INDIRECT($F$1&amp;dbP!$D$2&amp;":"&amp;dbP!$D$2),"&gt;="&amp;AR$6,INDIRECT($F$1&amp;dbP!$D$2&amp;":"&amp;dbP!$D$2),"&lt;="&amp;AR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S447" s="1">
        <f ca="1">SUMIFS(INDIRECT($F$1&amp;$F447&amp;":"&amp;$F447),INDIRECT($F$1&amp;dbP!$D$2&amp;":"&amp;dbP!$D$2),"&gt;="&amp;AS$6,INDIRECT($F$1&amp;dbP!$D$2&amp;":"&amp;dbP!$D$2),"&lt;="&amp;AS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T447" s="1">
        <f ca="1">SUMIFS(INDIRECT($F$1&amp;$F447&amp;":"&amp;$F447),INDIRECT($F$1&amp;dbP!$D$2&amp;":"&amp;dbP!$D$2),"&gt;="&amp;AT$6,INDIRECT($F$1&amp;dbP!$D$2&amp;":"&amp;dbP!$D$2),"&lt;="&amp;AT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U447" s="1">
        <f ca="1">SUMIFS(INDIRECT($F$1&amp;$F447&amp;":"&amp;$F447),INDIRECT($F$1&amp;dbP!$D$2&amp;":"&amp;dbP!$D$2),"&gt;="&amp;AU$6,INDIRECT($F$1&amp;dbP!$D$2&amp;":"&amp;dbP!$D$2),"&lt;="&amp;AU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V447" s="1">
        <f ca="1">SUMIFS(INDIRECT($F$1&amp;$F447&amp;":"&amp;$F447),INDIRECT($F$1&amp;dbP!$D$2&amp;":"&amp;dbP!$D$2),"&gt;="&amp;AV$6,INDIRECT($F$1&amp;dbP!$D$2&amp;":"&amp;dbP!$D$2),"&lt;="&amp;AV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W447" s="1">
        <f ca="1">SUMIFS(INDIRECT($F$1&amp;$F447&amp;":"&amp;$F447),INDIRECT($F$1&amp;dbP!$D$2&amp;":"&amp;dbP!$D$2),"&gt;="&amp;AW$6,INDIRECT($F$1&amp;dbP!$D$2&amp;":"&amp;dbP!$D$2),"&lt;="&amp;AW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X447" s="1">
        <f ca="1">SUMIFS(INDIRECT($F$1&amp;$F447&amp;":"&amp;$F447),INDIRECT($F$1&amp;dbP!$D$2&amp;":"&amp;dbP!$D$2),"&gt;="&amp;AX$6,INDIRECT($F$1&amp;dbP!$D$2&amp;":"&amp;dbP!$D$2),"&lt;="&amp;AX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Y447" s="1">
        <f ca="1">SUMIFS(INDIRECT($F$1&amp;$F447&amp;":"&amp;$F447),INDIRECT($F$1&amp;dbP!$D$2&amp;":"&amp;dbP!$D$2),"&gt;="&amp;AY$6,INDIRECT($F$1&amp;dbP!$D$2&amp;":"&amp;dbP!$D$2),"&lt;="&amp;AY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AZ447" s="1">
        <f ca="1">SUMIFS(INDIRECT($F$1&amp;$F447&amp;":"&amp;$F447),INDIRECT($F$1&amp;dbP!$D$2&amp;":"&amp;dbP!$D$2),"&gt;="&amp;AZ$6,INDIRECT($F$1&amp;dbP!$D$2&amp;":"&amp;dbP!$D$2),"&lt;="&amp;AZ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BA447" s="1">
        <f ca="1">SUMIFS(INDIRECT($F$1&amp;$F447&amp;":"&amp;$F447),INDIRECT($F$1&amp;dbP!$D$2&amp;":"&amp;dbP!$D$2),"&gt;="&amp;BA$6,INDIRECT($F$1&amp;dbP!$D$2&amp;":"&amp;dbP!$D$2),"&lt;="&amp;BA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BB447" s="1">
        <f ca="1">SUMIFS(INDIRECT($F$1&amp;$F447&amp;":"&amp;$F447),INDIRECT($F$1&amp;dbP!$D$2&amp;":"&amp;dbP!$D$2),"&gt;="&amp;BB$6,INDIRECT($F$1&amp;dbP!$D$2&amp;":"&amp;dbP!$D$2),"&lt;="&amp;BB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BC447" s="1">
        <f ca="1">SUMIFS(INDIRECT($F$1&amp;$F447&amp;":"&amp;$F447),INDIRECT($F$1&amp;dbP!$D$2&amp;":"&amp;dbP!$D$2),"&gt;="&amp;BC$6,INDIRECT($F$1&amp;dbP!$D$2&amp;":"&amp;dbP!$D$2),"&lt;="&amp;BC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BD447" s="1">
        <f ca="1">SUMIFS(INDIRECT($F$1&amp;$F447&amp;":"&amp;$F447),INDIRECT($F$1&amp;dbP!$D$2&amp;":"&amp;dbP!$D$2),"&gt;="&amp;BD$6,INDIRECT($F$1&amp;dbP!$D$2&amp;":"&amp;dbP!$D$2),"&lt;="&amp;BD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  <c r="BE447" s="1">
        <f ca="1">SUMIFS(INDIRECT($F$1&amp;$F447&amp;":"&amp;$F447),INDIRECT($F$1&amp;dbP!$D$2&amp;":"&amp;dbP!$D$2),"&gt;="&amp;BE$6,INDIRECT($F$1&amp;dbP!$D$2&amp;":"&amp;dbP!$D$2),"&lt;="&amp;BE$7,INDIRECT($F$1&amp;dbP!$O$2&amp;":"&amp;dbP!$O$2),$H447,INDIRECT($F$1&amp;dbP!$P$2&amp;":"&amp;dbP!$P$2),IF($I447=$J447,"*",$I447),INDIRECT($F$1&amp;dbP!$Q$2&amp;":"&amp;dbP!$Q$2),IF(OR($I447=$J447,"  "&amp;$I447=$J447),"*",RIGHT($J447,LEN($J447)-4)),INDIRECT($F$1&amp;dbP!$AC$2&amp;":"&amp;dbP!$AC$2),RepP!$J$3)</f>
        <v>0</v>
      </c>
    </row>
    <row r="448" spans="2:57" x14ac:dyDescent="0.3">
      <c r="B448" s="1">
        <f>MAX(B$410:B447)+1</f>
        <v>46</v>
      </c>
      <c r="D448" s="1" t="str">
        <f ca="1">INDIRECT($B$1&amp;Items!AB$2&amp;$B448)</f>
        <v>PL(-)</v>
      </c>
      <c r="F448" s="1" t="str">
        <f ca="1">INDIRECT($B$1&amp;Items!X$2&amp;$B448)</f>
        <v>AA</v>
      </c>
      <c r="H448" s="13" t="str">
        <f ca="1">INDIRECT($B$1&amp;Items!U$2&amp;$B448)</f>
        <v>Себестоимость продаж</v>
      </c>
      <c r="I448" s="13" t="str">
        <f ca="1">IF(INDIRECT($B$1&amp;Items!V$2&amp;$B448)="",H448,INDIRECT($B$1&amp;Items!V$2&amp;$B448))</f>
        <v>Затраты этапа-3 бизнес-процесса</v>
      </c>
      <c r="J448" s="1" t="str">
        <f ca="1">IF(INDIRECT($B$1&amp;Items!W$2&amp;$B448)="",IF(H448&lt;&gt;I448,"  "&amp;I448,I448),"    "&amp;INDIRECT($B$1&amp;Items!W$2&amp;$B448))</f>
        <v xml:space="preserve">    Производственные затраты-15</v>
      </c>
      <c r="S448" s="1">
        <f ca="1">SUM($U448:INDIRECT(ADDRESS(ROW(),SUMIFS($1:$1,$5:$5,MAX($5:$5)))))</f>
        <v>620554.3110000001</v>
      </c>
      <c r="V448" s="1">
        <f ca="1">SUMIFS(INDIRECT($F$1&amp;$F448&amp;":"&amp;$F448),INDIRECT($F$1&amp;dbP!$D$2&amp;":"&amp;dbP!$D$2),"&gt;="&amp;V$6,INDIRECT($F$1&amp;dbP!$D$2&amp;":"&amp;dbP!$D$2),"&lt;="&amp;V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W448" s="1">
        <f ca="1">SUMIFS(INDIRECT($F$1&amp;$F448&amp;":"&amp;$F448),INDIRECT($F$1&amp;dbP!$D$2&amp;":"&amp;dbP!$D$2),"&gt;="&amp;W$6,INDIRECT($F$1&amp;dbP!$D$2&amp;":"&amp;dbP!$D$2),"&lt;="&amp;W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X448" s="1">
        <f ca="1">SUMIFS(INDIRECT($F$1&amp;$F448&amp;":"&amp;$F448),INDIRECT($F$1&amp;dbP!$D$2&amp;":"&amp;dbP!$D$2),"&gt;="&amp;X$6,INDIRECT($F$1&amp;dbP!$D$2&amp;":"&amp;dbP!$D$2),"&lt;="&amp;X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Y448" s="1">
        <f ca="1">SUMIFS(INDIRECT($F$1&amp;$F448&amp;":"&amp;$F448),INDIRECT($F$1&amp;dbP!$D$2&amp;":"&amp;dbP!$D$2),"&gt;="&amp;Y$6,INDIRECT($F$1&amp;dbP!$D$2&amp;":"&amp;dbP!$D$2),"&lt;="&amp;Y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Z448" s="1">
        <f ca="1">SUMIFS(INDIRECT($F$1&amp;$F448&amp;":"&amp;$F448),INDIRECT($F$1&amp;dbP!$D$2&amp;":"&amp;dbP!$D$2),"&gt;="&amp;Z$6,INDIRECT($F$1&amp;dbP!$D$2&amp;":"&amp;dbP!$D$2),"&lt;="&amp;Z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190939.78800000003</v>
      </c>
      <c r="AA448" s="1">
        <f ca="1">SUMIFS(INDIRECT($F$1&amp;$F448&amp;":"&amp;$F448),INDIRECT($F$1&amp;dbP!$D$2&amp;":"&amp;dbP!$D$2),"&gt;="&amp;AA$6,INDIRECT($F$1&amp;dbP!$D$2&amp;":"&amp;dbP!$D$2),"&lt;="&amp;AA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429614.52300000004</v>
      </c>
      <c r="AB448" s="1">
        <f ca="1">SUMIFS(INDIRECT($F$1&amp;$F448&amp;":"&amp;$F448),INDIRECT($F$1&amp;dbP!$D$2&amp;":"&amp;dbP!$D$2),"&gt;="&amp;AB$6,INDIRECT($F$1&amp;dbP!$D$2&amp;":"&amp;dbP!$D$2),"&lt;="&amp;AB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C448" s="1">
        <f ca="1">SUMIFS(INDIRECT($F$1&amp;$F448&amp;":"&amp;$F448),INDIRECT($F$1&amp;dbP!$D$2&amp;":"&amp;dbP!$D$2),"&gt;="&amp;AC$6,INDIRECT($F$1&amp;dbP!$D$2&amp;":"&amp;dbP!$D$2),"&lt;="&amp;AC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D448" s="1">
        <f ca="1">SUMIFS(INDIRECT($F$1&amp;$F448&amp;":"&amp;$F448),INDIRECT($F$1&amp;dbP!$D$2&amp;":"&amp;dbP!$D$2),"&gt;="&amp;AD$6,INDIRECT($F$1&amp;dbP!$D$2&amp;":"&amp;dbP!$D$2),"&lt;="&amp;AD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E448" s="1">
        <f ca="1">SUMIFS(INDIRECT($F$1&amp;$F448&amp;":"&amp;$F448),INDIRECT($F$1&amp;dbP!$D$2&amp;":"&amp;dbP!$D$2),"&gt;="&amp;AE$6,INDIRECT($F$1&amp;dbP!$D$2&amp;":"&amp;dbP!$D$2),"&lt;="&amp;AE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F448" s="1">
        <f ca="1">SUMIFS(INDIRECT($F$1&amp;$F448&amp;":"&amp;$F448),INDIRECT($F$1&amp;dbP!$D$2&amp;":"&amp;dbP!$D$2),"&gt;="&amp;AF$6,INDIRECT($F$1&amp;dbP!$D$2&amp;":"&amp;dbP!$D$2),"&lt;="&amp;AF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G448" s="1">
        <f ca="1">SUMIFS(INDIRECT($F$1&amp;$F448&amp;":"&amp;$F448),INDIRECT($F$1&amp;dbP!$D$2&amp;":"&amp;dbP!$D$2),"&gt;="&amp;AG$6,INDIRECT($F$1&amp;dbP!$D$2&amp;":"&amp;dbP!$D$2),"&lt;="&amp;AG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H448" s="1">
        <f ca="1">SUMIFS(INDIRECT($F$1&amp;$F448&amp;":"&amp;$F448),INDIRECT($F$1&amp;dbP!$D$2&amp;":"&amp;dbP!$D$2),"&gt;="&amp;AH$6,INDIRECT($F$1&amp;dbP!$D$2&amp;":"&amp;dbP!$D$2),"&lt;="&amp;AH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I448" s="1">
        <f ca="1">SUMIFS(INDIRECT($F$1&amp;$F448&amp;":"&amp;$F448),INDIRECT($F$1&amp;dbP!$D$2&amp;":"&amp;dbP!$D$2),"&gt;="&amp;AI$6,INDIRECT($F$1&amp;dbP!$D$2&amp;":"&amp;dbP!$D$2),"&lt;="&amp;AI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J448" s="1">
        <f ca="1">SUMIFS(INDIRECT($F$1&amp;$F448&amp;":"&amp;$F448),INDIRECT($F$1&amp;dbP!$D$2&amp;":"&amp;dbP!$D$2),"&gt;="&amp;AJ$6,INDIRECT($F$1&amp;dbP!$D$2&amp;":"&amp;dbP!$D$2),"&lt;="&amp;AJ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K448" s="1">
        <f ca="1">SUMIFS(INDIRECT($F$1&amp;$F448&amp;":"&amp;$F448),INDIRECT($F$1&amp;dbP!$D$2&amp;":"&amp;dbP!$D$2),"&gt;="&amp;AK$6,INDIRECT($F$1&amp;dbP!$D$2&amp;":"&amp;dbP!$D$2),"&lt;="&amp;AK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L448" s="1">
        <f ca="1">SUMIFS(INDIRECT($F$1&amp;$F448&amp;":"&amp;$F448),INDIRECT($F$1&amp;dbP!$D$2&amp;":"&amp;dbP!$D$2),"&gt;="&amp;AL$6,INDIRECT($F$1&amp;dbP!$D$2&amp;":"&amp;dbP!$D$2),"&lt;="&amp;AL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M448" s="1">
        <f ca="1">SUMIFS(INDIRECT($F$1&amp;$F448&amp;":"&amp;$F448),INDIRECT($F$1&amp;dbP!$D$2&amp;":"&amp;dbP!$D$2),"&gt;="&amp;AM$6,INDIRECT($F$1&amp;dbP!$D$2&amp;":"&amp;dbP!$D$2),"&lt;="&amp;AM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N448" s="1">
        <f ca="1">SUMIFS(INDIRECT($F$1&amp;$F448&amp;":"&amp;$F448),INDIRECT($F$1&amp;dbP!$D$2&amp;":"&amp;dbP!$D$2),"&gt;="&amp;AN$6,INDIRECT($F$1&amp;dbP!$D$2&amp;":"&amp;dbP!$D$2),"&lt;="&amp;AN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O448" s="1">
        <f ca="1">SUMIFS(INDIRECT($F$1&amp;$F448&amp;":"&amp;$F448),INDIRECT($F$1&amp;dbP!$D$2&amp;":"&amp;dbP!$D$2),"&gt;="&amp;AO$6,INDIRECT($F$1&amp;dbP!$D$2&amp;":"&amp;dbP!$D$2),"&lt;="&amp;AO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P448" s="1">
        <f ca="1">SUMIFS(INDIRECT($F$1&amp;$F448&amp;":"&amp;$F448),INDIRECT($F$1&amp;dbP!$D$2&amp;":"&amp;dbP!$D$2),"&gt;="&amp;AP$6,INDIRECT($F$1&amp;dbP!$D$2&amp;":"&amp;dbP!$D$2),"&lt;="&amp;AP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Q448" s="1">
        <f ca="1">SUMIFS(INDIRECT($F$1&amp;$F448&amp;":"&amp;$F448),INDIRECT($F$1&amp;dbP!$D$2&amp;":"&amp;dbP!$D$2),"&gt;="&amp;AQ$6,INDIRECT($F$1&amp;dbP!$D$2&amp;":"&amp;dbP!$D$2),"&lt;="&amp;AQ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R448" s="1">
        <f ca="1">SUMIFS(INDIRECT($F$1&amp;$F448&amp;":"&amp;$F448),INDIRECT($F$1&amp;dbP!$D$2&amp;":"&amp;dbP!$D$2),"&gt;="&amp;AR$6,INDIRECT($F$1&amp;dbP!$D$2&amp;":"&amp;dbP!$D$2),"&lt;="&amp;AR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S448" s="1">
        <f ca="1">SUMIFS(INDIRECT($F$1&amp;$F448&amp;":"&amp;$F448),INDIRECT($F$1&amp;dbP!$D$2&amp;":"&amp;dbP!$D$2),"&gt;="&amp;AS$6,INDIRECT($F$1&amp;dbP!$D$2&amp;":"&amp;dbP!$D$2),"&lt;="&amp;AS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T448" s="1">
        <f ca="1">SUMIFS(INDIRECT($F$1&amp;$F448&amp;":"&amp;$F448),INDIRECT($F$1&amp;dbP!$D$2&amp;":"&amp;dbP!$D$2),"&gt;="&amp;AT$6,INDIRECT($F$1&amp;dbP!$D$2&amp;":"&amp;dbP!$D$2),"&lt;="&amp;AT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U448" s="1">
        <f ca="1">SUMIFS(INDIRECT($F$1&amp;$F448&amp;":"&amp;$F448),INDIRECT($F$1&amp;dbP!$D$2&amp;":"&amp;dbP!$D$2),"&gt;="&amp;AU$6,INDIRECT($F$1&amp;dbP!$D$2&amp;":"&amp;dbP!$D$2),"&lt;="&amp;AU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V448" s="1">
        <f ca="1">SUMIFS(INDIRECT($F$1&amp;$F448&amp;":"&amp;$F448),INDIRECT($F$1&amp;dbP!$D$2&amp;":"&amp;dbP!$D$2),"&gt;="&amp;AV$6,INDIRECT($F$1&amp;dbP!$D$2&amp;":"&amp;dbP!$D$2),"&lt;="&amp;AV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W448" s="1">
        <f ca="1">SUMIFS(INDIRECT($F$1&amp;$F448&amp;":"&amp;$F448),INDIRECT($F$1&amp;dbP!$D$2&amp;":"&amp;dbP!$D$2),"&gt;="&amp;AW$6,INDIRECT($F$1&amp;dbP!$D$2&amp;":"&amp;dbP!$D$2),"&lt;="&amp;AW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X448" s="1">
        <f ca="1">SUMIFS(INDIRECT($F$1&amp;$F448&amp;":"&amp;$F448),INDIRECT($F$1&amp;dbP!$D$2&amp;":"&amp;dbP!$D$2),"&gt;="&amp;AX$6,INDIRECT($F$1&amp;dbP!$D$2&amp;":"&amp;dbP!$D$2),"&lt;="&amp;AX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Y448" s="1">
        <f ca="1">SUMIFS(INDIRECT($F$1&amp;$F448&amp;":"&amp;$F448),INDIRECT($F$1&amp;dbP!$D$2&amp;":"&amp;dbP!$D$2),"&gt;="&amp;AY$6,INDIRECT($F$1&amp;dbP!$D$2&amp;":"&amp;dbP!$D$2),"&lt;="&amp;AY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AZ448" s="1">
        <f ca="1">SUMIFS(INDIRECT($F$1&amp;$F448&amp;":"&amp;$F448),INDIRECT($F$1&amp;dbP!$D$2&amp;":"&amp;dbP!$D$2),"&gt;="&amp;AZ$6,INDIRECT($F$1&amp;dbP!$D$2&amp;":"&amp;dbP!$D$2),"&lt;="&amp;AZ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BA448" s="1">
        <f ca="1">SUMIFS(INDIRECT($F$1&amp;$F448&amp;":"&amp;$F448),INDIRECT($F$1&amp;dbP!$D$2&amp;":"&amp;dbP!$D$2),"&gt;="&amp;BA$6,INDIRECT($F$1&amp;dbP!$D$2&amp;":"&amp;dbP!$D$2),"&lt;="&amp;BA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BB448" s="1">
        <f ca="1">SUMIFS(INDIRECT($F$1&amp;$F448&amp;":"&amp;$F448),INDIRECT($F$1&amp;dbP!$D$2&amp;":"&amp;dbP!$D$2),"&gt;="&amp;BB$6,INDIRECT($F$1&amp;dbP!$D$2&amp;":"&amp;dbP!$D$2),"&lt;="&amp;BB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BC448" s="1">
        <f ca="1">SUMIFS(INDIRECT($F$1&amp;$F448&amp;":"&amp;$F448),INDIRECT($F$1&amp;dbP!$D$2&amp;":"&amp;dbP!$D$2),"&gt;="&amp;BC$6,INDIRECT($F$1&amp;dbP!$D$2&amp;":"&amp;dbP!$D$2),"&lt;="&amp;BC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BD448" s="1">
        <f ca="1">SUMIFS(INDIRECT($F$1&amp;$F448&amp;":"&amp;$F448),INDIRECT($F$1&amp;dbP!$D$2&amp;":"&amp;dbP!$D$2),"&gt;="&amp;BD$6,INDIRECT($F$1&amp;dbP!$D$2&amp;":"&amp;dbP!$D$2),"&lt;="&amp;BD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  <c r="BE448" s="1">
        <f ca="1">SUMIFS(INDIRECT($F$1&amp;$F448&amp;":"&amp;$F448),INDIRECT($F$1&amp;dbP!$D$2&amp;":"&amp;dbP!$D$2),"&gt;="&amp;BE$6,INDIRECT($F$1&amp;dbP!$D$2&amp;":"&amp;dbP!$D$2),"&lt;="&amp;BE$7,INDIRECT($F$1&amp;dbP!$O$2&amp;":"&amp;dbP!$O$2),$H448,INDIRECT($F$1&amp;dbP!$P$2&amp;":"&amp;dbP!$P$2),IF($I448=$J448,"*",$I448),INDIRECT($F$1&amp;dbP!$Q$2&amp;":"&amp;dbP!$Q$2),IF(OR($I448=$J448,"  "&amp;$I448=$J448),"*",RIGHT($J448,LEN($J448)-4)),INDIRECT($F$1&amp;dbP!$AC$2&amp;":"&amp;dbP!$AC$2),RepP!$J$3)</f>
        <v>0</v>
      </c>
    </row>
    <row r="449" spans="2:57" x14ac:dyDescent="0.3">
      <c r="B449" s="1">
        <f>MAX(B$410:B448)+1</f>
        <v>47</v>
      </c>
      <c r="D449" s="1" t="str">
        <f ca="1">INDIRECT($B$1&amp;Items!AB$2&amp;$B449)</f>
        <v>PL(-)</v>
      </c>
      <c r="F449" s="1" t="str">
        <f ca="1">INDIRECT($B$1&amp;Items!X$2&amp;$B449)</f>
        <v>AA</v>
      </c>
      <c r="H449" s="13" t="str">
        <f ca="1">INDIRECT($B$1&amp;Items!U$2&amp;$B449)</f>
        <v>Себестоимость продаж</v>
      </c>
      <c r="I449" s="13" t="str">
        <f ca="1">IF(INDIRECT($B$1&amp;Items!V$2&amp;$B449)="",H449,INDIRECT($B$1&amp;Items!V$2&amp;$B449))</f>
        <v>Затраты этапа-3 бизнес-процесса</v>
      </c>
      <c r="J449" s="1" t="str">
        <f ca="1">IF(INDIRECT($B$1&amp;Items!W$2&amp;$B449)="",IF(H449&lt;&gt;I449,"  "&amp;I449,I449),"    "&amp;INDIRECT($B$1&amp;Items!W$2&amp;$B449))</f>
        <v xml:space="preserve">    Производственные затраты-16</v>
      </c>
      <c r="S449" s="1">
        <f ca="1">SUM($U449:INDIRECT(ADDRESS(ROW(),SUMIFS($1:$1,$5:$5,MAX($5:$5)))))</f>
        <v>835397.55</v>
      </c>
      <c r="V449" s="1">
        <f ca="1">SUMIFS(INDIRECT($F$1&amp;$F449&amp;":"&amp;$F449),INDIRECT($F$1&amp;dbP!$D$2&amp;":"&amp;dbP!$D$2),"&gt;="&amp;V$6,INDIRECT($F$1&amp;dbP!$D$2&amp;":"&amp;dbP!$D$2),"&lt;="&amp;V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W449" s="1">
        <f ca="1">SUMIFS(INDIRECT($F$1&amp;$F449&amp;":"&amp;$F449),INDIRECT($F$1&amp;dbP!$D$2&amp;":"&amp;dbP!$D$2),"&gt;="&amp;W$6,INDIRECT($F$1&amp;dbP!$D$2&amp;":"&amp;dbP!$D$2),"&lt;="&amp;W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X449" s="1">
        <f ca="1">SUMIFS(INDIRECT($F$1&amp;$F449&amp;":"&amp;$F449),INDIRECT($F$1&amp;dbP!$D$2&amp;":"&amp;dbP!$D$2),"&gt;="&amp;X$6,INDIRECT($F$1&amp;dbP!$D$2&amp;":"&amp;dbP!$D$2),"&lt;="&amp;X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Y449" s="1">
        <f ca="1">SUMIFS(INDIRECT($F$1&amp;$F449&amp;":"&amp;$F449),INDIRECT($F$1&amp;dbP!$D$2&amp;":"&amp;dbP!$D$2),"&gt;="&amp;Y$6,INDIRECT($F$1&amp;dbP!$D$2&amp;":"&amp;dbP!$D$2),"&lt;="&amp;Y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Z449" s="1">
        <f ca="1">SUMIFS(INDIRECT($F$1&amp;$F449&amp;":"&amp;$F449),INDIRECT($F$1&amp;dbP!$D$2&amp;":"&amp;dbP!$D$2),"&gt;="&amp;Z$6,INDIRECT($F$1&amp;dbP!$D$2&amp;":"&amp;dbP!$D$2),"&lt;="&amp;Z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257045.40000000002</v>
      </c>
      <c r="AA449" s="1">
        <f ca="1">SUMIFS(INDIRECT($F$1&amp;$F449&amp;":"&amp;$F449),INDIRECT($F$1&amp;dbP!$D$2&amp;":"&amp;dbP!$D$2),"&gt;="&amp;AA$6,INDIRECT($F$1&amp;dbP!$D$2&amp;":"&amp;dbP!$D$2),"&lt;="&amp;AA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578352.15</v>
      </c>
      <c r="AB449" s="1">
        <f ca="1">SUMIFS(INDIRECT($F$1&amp;$F449&amp;":"&amp;$F449),INDIRECT($F$1&amp;dbP!$D$2&amp;":"&amp;dbP!$D$2),"&gt;="&amp;AB$6,INDIRECT($F$1&amp;dbP!$D$2&amp;":"&amp;dbP!$D$2),"&lt;="&amp;AB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C449" s="1">
        <f ca="1">SUMIFS(INDIRECT($F$1&amp;$F449&amp;":"&amp;$F449),INDIRECT($F$1&amp;dbP!$D$2&amp;":"&amp;dbP!$D$2),"&gt;="&amp;AC$6,INDIRECT($F$1&amp;dbP!$D$2&amp;":"&amp;dbP!$D$2),"&lt;="&amp;AC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D449" s="1">
        <f ca="1">SUMIFS(INDIRECT($F$1&amp;$F449&amp;":"&amp;$F449),INDIRECT($F$1&amp;dbP!$D$2&amp;":"&amp;dbP!$D$2),"&gt;="&amp;AD$6,INDIRECT($F$1&amp;dbP!$D$2&amp;":"&amp;dbP!$D$2),"&lt;="&amp;AD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E449" s="1">
        <f ca="1">SUMIFS(INDIRECT($F$1&amp;$F449&amp;":"&amp;$F449),INDIRECT($F$1&amp;dbP!$D$2&amp;":"&amp;dbP!$D$2),"&gt;="&amp;AE$6,INDIRECT($F$1&amp;dbP!$D$2&amp;":"&amp;dbP!$D$2),"&lt;="&amp;AE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F449" s="1">
        <f ca="1">SUMIFS(INDIRECT($F$1&amp;$F449&amp;":"&amp;$F449),INDIRECT($F$1&amp;dbP!$D$2&amp;":"&amp;dbP!$D$2),"&gt;="&amp;AF$6,INDIRECT($F$1&amp;dbP!$D$2&amp;":"&amp;dbP!$D$2),"&lt;="&amp;AF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G449" s="1">
        <f ca="1">SUMIFS(INDIRECT($F$1&amp;$F449&amp;":"&amp;$F449),INDIRECT($F$1&amp;dbP!$D$2&amp;":"&amp;dbP!$D$2),"&gt;="&amp;AG$6,INDIRECT($F$1&amp;dbP!$D$2&amp;":"&amp;dbP!$D$2),"&lt;="&amp;AG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H449" s="1">
        <f ca="1">SUMIFS(INDIRECT($F$1&amp;$F449&amp;":"&amp;$F449),INDIRECT($F$1&amp;dbP!$D$2&amp;":"&amp;dbP!$D$2),"&gt;="&amp;AH$6,INDIRECT($F$1&amp;dbP!$D$2&amp;":"&amp;dbP!$D$2),"&lt;="&amp;AH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I449" s="1">
        <f ca="1">SUMIFS(INDIRECT($F$1&amp;$F449&amp;":"&amp;$F449),INDIRECT($F$1&amp;dbP!$D$2&amp;":"&amp;dbP!$D$2),"&gt;="&amp;AI$6,INDIRECT($F$1&amp;dbP!$D$2&amp;":"&amp;dbP!$D$2),"&lt;="&amp;AI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J449" s="1">
        <f ca="1">SUMIFS(INDIRECT($F$1&amp;$F449&amp;":"&amp;$F449),INDIRECT($F$1&amp;dbP!$D$2&amp;":"&amp;dbP!$D$2),"&gt;="&amp;AJ$6,INDIRECT($F$1&amp;dbP!$D$2&amp;":"&amp;dbP!$D$2),"&lt;="&amp;AJ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K449" s="1">
        <f ca="1">SUMIFS(INDIRECT($F$1&amp;$F449&amp;":"&amp;$F449),INDIRECT($F$1&amp;dbP!$D$2&amp;":"&amp;dbP!$D$2),"&gt;="&amp;AK$6,INDIRECT($F$1&amp;dbP!$D$2&amp;":"&amp;dbP!$D$2),"&lt;="&amp;AK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L449" s="1">
        <f ca="1">SUMIFS(INDIRECT($F$1&amp;$F449&amp;":"&amp;$F449),INDIRECT($F$1&amp;dbP!$D$2&amp;":"&amp;dbP!$D$2),"&gt;="&amp;AL$6,INDIRECT($F$1&amp;dbP!$D$2&amp;":"&amp;dbP!$D$2),"&lt;="&amp;AL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M449" s="1">
        <f ca="1">SUMIFS(INDIRECT($F$1&amp;$F449&amp;":"&amp;$F449),INDIRECT($F$1&amp;dbP!$D$2&amp;":"&amp;dbP!$D$2),"&gt;="&amp;AM$6,INDIRECT($F$1&amp;dbP!$D$2&amp;":"&amp;dbP!$D$2),"&lt;="&amp;AM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N449" s="1">
        <f ca="1">SUMIFS(INDIRECT($F$1&amp;$F449&amp;":"&amp;$F449),INDIRECT($F$1&amp;dbP!$D$2&amp;":"&amp;dbP!$D$2),"&gt;="&amp;AN$6,INDIRECT($F$1&amp;dbP!$D$2&amp;":"&amp;dbP!$D$2),"&lt;="&amp;AN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O449" s="1">
        <f ca="1">SUMIFS(INDIRECT($F$1&amp;$F449&amp;":"&amp;$F449),INDIRECT($F$1&amp;dbP!$D$2&amp;":"&amp;dbP!$D$2),"&gt;="&amp;AO$6,INDIRECT($F$1&amp;dbP!$D$2&amp;":"&amp;dbP!$D$2),"&lt;="&amp;AO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P449" s="1">
        <f ca="1">SUMIFS(INDIRECT($F$1&amp;$F449&amp;":"&amp;$F449),INDIRECT($F$1&amp;dbP!$D$2&amp;":"&amp;dbP!$D$2),"&gt;="&amp;AP$6,INDIRECT($F$1&amp;dbP!$D$2&amp;":"&amp;dbP!$D$2),"&lt;="&amp;AP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Q449" s="1">
        <f ca="1">SUMIFS(INDIRECT($F$1&amp;$F449&amp;":"&amp;$F449),INDIRECT($F$1&amp;dbP!$D$2&amp;":"&amp;dbP!$D$2),"&gt;="&amp;AQ$6,INDIRECT($F$1&amp;dbP!$D$2&amp;":"&amp;dbP!$D$2),"&lt;="&amp;AQ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R449" s="1">
        <f ca="1">SUMIFS(INDIRECT($F$1&amp;$F449&amp;":"&amp;$F449),INDIRECT($F$1&amp;dbP!$D$2&amp;":"&amp;dbP!$D$2),"&gt;="&amp;AR$6,INDIRECT($F$1&amp;dbP!$D$2&amp;":"&amp;dbP!$D$2),"&lt;="&amp;AR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S449" s="1">
        <f ca="1">SUMIFS(INDIRECT($F$1&amp;$F449&amp;":"&amp;$F449),INDIRECT($F$1&amp;dbP!$D$2&amp;":"&amp;dbP!$D$2),"&gt;="&amp;AS$6,INDIRECT($F$1&amp;dbP!$D$2&amp;":"&amp;dbP!$D$2),"&lt;="&amp;AS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T449" s="1">
        <f ca="1">SUMIFS(INDIRECT($F$1&amp;$F449&amp;":"&amp;$F449),INDIRECT($F$1&amp;dbP!$D$2&amp;":"&amp;dbP!$D$2),"&gt;="&amp;AT$6,INDIRECT($F$1&amp;dbP!$D$2&amp;":"&amp;dbP!$D$2),"&lt;="&amp;AT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U449" s="1">
        <f ca="1">SUMIFS(INDIRECT($F$1&amp;$F449&amp;":"&amp;$F449),INDIRECT($F$1&amp;dbP!$D$2&amp;":"&amp;dbP!$D$2),"&gt;="&amp;AU$6,INDIRECT($F$1&amp;dbP!$D$2&amp;":"&amp;dbP!$D$2),"&lt;="&amp;AU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V449" s="1">
        <f ca="1">SUMIFS(INDIRECT($F$1&amp;$F449&amp;":"&amp;$F449),INDIRECT($F$1&amp;dbP!$D$2&amp;":"&amp;dbP!$D$2),"&gt;="&amp;AV$6,INDIRECT($F$1&amp;dbP!$D$2&amp;":"&amp;dbP!$D$2),"&lt;="&amp;AV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W449" s="1">
        <f ca="1">SUMIFS(INDIRECT($F$1&amp;$F449&amp;":"&amp;$F449),INDIRECT($F$1&amp;dbP!$D$2&amp;":"&amp;dbP!$D$2),"&gt;="&amp;AW$6,INDIRECT($F$1&amp;dbP!$D$2&amp;":"&amp;dbP!$D$2),"&lt;="&amp;AW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X449" s="1">
        <f ca="1">SUMIFS(INDIRECT($F$1&amp;$F449&amp;":"&amp;$F449),INDIRECT($F$1&amp;dbP!$D$2&amp;":"&amp;dbP!$D$2),"&gt;="&amp;AX$6,INDIRECT($F$1&amp;dbP!$D$2&amp;":"&amp;dbP!$D$2),"&lt;="&amp;AX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Y449" s="1">
        <f ca="1">SUMIFS(INDIRECT($F$1&amp;$F449&amp;":"&amp;$F449),INDIRECT($F$1&amp;dbP!$D$2&amp;":"&amp;dbP!$D$2),"&gt;="&amp;AY$6,INDIRECT($F$1&amp;dbP!$D$2&amp;":"&amp;dbP!$D$2),"&lt;="&amp;AY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AZ449" s="1">
        <f ca="1">SUMIFS(INDIRECT($F$1&amp;$F449&amp;":"&amp;$F449),INDIRECT($F$1&amp;dbP!$D$2&amp;":"&amp;dbP!$D$2),"&gt;="&amp;AZ$6,INDIRECT($F$1&amp;dbP!$D$2&amp;":"&amp;dbP!$D$2),"&lt;="&amp;AZ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BA449" s="1">
        <f ca="1">SUMIFS(INDIRECT($F$1&amp;$F449&amp;":"&amp;$F449),INDIRECT($F$1&amp;dbP!$D$2&amp;":"&amp;dbP!$D$2),"&gt;="&amp;BA$6,INDIRECT($F$1&amp;dbP!$D$2&amp;":"&amp;dbP!$D$2),"&lt;="&amp;BA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BB449" s="1">
        <f ca="1">SUMIFS(INDIRECT($F$1&amp;$F449&amp;":"&amp;$F449),INDIRECT($F$1&amp;dbP!$D$2&amp;":"&amp;dbP!$D$2),"&gt;="&amp;BB$6,INDIRECT($F$1&amp;dbP!$D$2&amp;":"&amp;dbP!$D$2),"&lt;="&amp;BB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BC449" s="1">
        <f ca="1">SUMIFS(INDIRECT($F$1&amp;$F449&amp;":"&amp;$F449),INDIRECT($F$1&amp;dbP!$D$2&amp;":"&amp;dbP!$D$2),"&gt;="&amp;BC$6,INDIRECT($F$1&amp;dbP!$D$2&amp;":"&amp;dbP!$D$2),"&lt;="&amp;BC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BD449" s="1">
        <f ca="1">SUMIFS(INDIRECT($F$1&amp;$F449&amp;":"&amp;$F449),INDIRECT($F$1&amp;dbP!$D$2&amp;":"&amp;dbP!$D$2),"&gt;="&amp;BD$6,INDIRECT($F$1&amp;dbP!$D$2&amp;":"&amp;dbP!$D$2),"&lt;="&amp;BD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  <c r="BE449" s="1">
        <f ca="1">SUMIFS(INDIRECT($F$1&amp;$F449&amp;":"&amp;$F449),INDIRECT($F$1&amp;dbP!$D$2&amp;":"&amp;dbP!$D$2),"&gt;="&amp;BE$6,INDIRECT($F$1&amp;dbP!$D$2&amp;":"&amp;dbP!$D$2),"&lt;="&amp;BE$7,INDIRECT($F$1&amp;dbP!$O$2&amp;":"&amp;dbP!$O$2),$H449,INDIRECT($F$1&amp;dbP!$P$2&amp;":"&amp;dbP!$P$2),IF($I449=$J449,"*",$I449),INDIRECT($F$1&amp;dbP!$Q$2&amp;":"&amp;dbP!$Q$2),IF(OR($I449=$J449,"  "&amp;$I449=$J449),"*",RIGHT($J449,LEN($J449)-4)),INDIRECT($F$1&amp;dbP!$AC$2&amp;":"&amp;dbP!$AC$2),RepP!$J$3)</f>
        <v>0</v>
      </c>
    </row>
    <row r="450" spans="2:57" x14ac:dyDescent="0.3">
      <c r="B450" s="1">
        <f>MAX(B$410:B449)+1</f>
        <v>48</v>
      </c>
      <c r="D450" s="1" t="str">
        <f ca="1">INDIRECT($B$1&amp;Items!AB$2&amp;$B450)</f>
        <v>PL(-)</v>
      </c>
      <c r="F450" s="1" t="str">
        <f ca="1">INDIRECT($B$1&amp;Items!X$2&amp;$B450)</f>
        <v>AA</v>
      </c>
      <c r="H450" s="13" t="str">
        <f ca="1">INDIRECT($B$1&amp;Items!U$2&amp;$B450)</f>
        <v>Себестоимость продаж</v>
      </c>
      <c r="I450" s="13" t="str">
        <f ca="1">IF(INDIRECT($B$1&amp;Items!V$2&amp;$B450)="",H450,INDIRECT($B$1&amp;Items!V$2&amp;$B450))</f>
        <v>Затраты этапа-3 бизнес-процесса</v>
      </c>
      <c r="J450" s="1" t="str">
        <f ca="1">IF(INDIRECT($B$1&amp;Items!W$2&amp;$B450)="",IF(H450&lt;&gt;I450,"  "&amp;I450,I450),"    "&amp;INDIRECT($B$1&amp;Items!W$2&amp;$B450))</f>
        <v xml:space="preserve">    Производственные затраты-17</v>
      </c>
      <c r="S450" s="1">
        <f ca="1">SUM($U450:INDIRECT(ADDRESS(ROW(),SUMIFS($1:$1,$5:$5,MAX($5:$5)))))</f>
        <v>594592.05000000005</v>
      </c>
      <c r="V450" s="1">
        <f ca="1">SUMIFS(INDIRECT($F$1&amp;$F450&amp;":"&amp;$F450),INDIRECT($F$1&amp;dbP!$D$2&amp;":"&amp;dbP!$D$2),"&gt;="&amp;V$6,INDIRECT($F$1&amp;dbP!$D$2&amp;":"&amp;dbP!$D$2),"&lt;="&amp;V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W450" s="1">
        <f ca="1">SUMIFS(INDIRECT($F$1&amp;$F450&amp;":"&amp;$F450),INDIRECT($F$1&amp;dbP!$D$2&amp;":"&amp;dbP!$D$2),"&gt;="&amp;W$6,INDIRECT($F$1&amp;dbP!$D$2&amp;":"&amp;dbP!$D$2),"&lt;="&amp;W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X450" s="1">
        <f ca="1">SUMIFS(INDIRECT($F$1&amp;$F450&amp;":"&amp;$F450),INDIRECT($F$1&amp;dbP!$D$2&amp;":"&amp;dbP!$D$2),"&gt;="&amp;X$6,INDIRECT($F$1&amp;dbP!$D$2&amp;":"&amp;dbP!$D$2),"&lt;="&amp;X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Y450" s="1">
        <f ca="1">SUMIFS(INDIRECT($F$1&amp;$F450&amp;":"&amp;$F450),INDIRECT($F$1&amp;dbP!$D$2&amp;":"&amp;dbP!$D$2),"&gt;="&amp;Y$6,INDIRECT($F$1&amp;dbP!$D$2&amp;":"&amp;dbP!$D$2),"&lt;="&amp;Y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Z450" s="1">
        <f ca="1">SUMIFS(INDIRECT($F$1&amp;$F450&amp;":"&amp;$F450),INDIRECT($F$1&amp;dbP!$D$2&amp;":"&amp;dbP!$D$2),"&gt;="&amp;Z$6,INDIRECT($F$1&amp;dbP!$D$2&amp;":"&amp;dbP!$D$2),"&lt;="&amp;Z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182951.40000000002</v>
      </c>
      <c r="AA450" s="1">
        <f ca="1">SUMIFS(INDIRECT($F$1&amp;$F450&amp;":"&amp;$F450),INDIRECT($F$1&amp;dbP!$D$2&amp;":"&amp;dbP!$D$2),"&gt;="&amp;AA$6,INDIRECT($F$1&amp;dbP!$D$2&amp;":"&amp;dbP!$D$2),"&lt;="&amp;AA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411640.65</v>
      </c>
      <c r="AB450" s="1">
        <f ca="1">SUMIFS(INDIRECT($F$1&amp;$F450&amp;":"&amp;$F450),INDIRECT($F$1&amp;dbP!$D$2&amp;":"&amp;dbP!$D$2),"&gt;="&amp;AB$6,INDIRECT($F$1&amp;dbP!$D$2&amp;":"&amp;dbP!$D$2),"&lt;="&amp;AB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C450" s="1">
        <f ca="1">SUMIFS(INDIRECT($F$1&amp;$F450&amp;":"&amp;$F450),INDIRECT($F$1&amp;dbP!$D$2&amp;":"&amp;dbP!$D$2),"&gt;="&amp;AC$6,INDIRECT($F$1&amp;dbP!$D$2&amp;":"&amp;dbP!$D$2),"&lt;="&amp;AC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D450" s="1">
        <f ca="1">SUMIFS(INDIRECT($F$1&amp;$F450&amp;":"&amp;$F450),INDIRECT($F$1&amp;dbP!$D$2&amp;":"&amp;dbP!$D$2),"&gt;="&amp;AD$6,INDIRECT($F$1&amp;dbP!$D$2&amp;":"&amp;dbP!$D$2),"&lt;="&amp;AD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E450" s="1">
        <f ca="1">SUMIFS(INDIRECT($F$1&amp;$F450&amp;":"&amp;$F450),INDIRECT($F$1&amp;dbP!$D$2&amp;":"&amp;dbP!$D$2),"&gt;="&amp;AE$6,INDIRECT($F$1&amp;dbP!$D$2&amp;":"&amp;dbP!$D$2),"&lt;="&amp;AE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F450" s="1">
        <f ca="1">SUMIFS(INDIRECT($F$1&amp;$F450&amp;":"&amp;$F450),INDIRECT($F$1&amp;dbP!$D$2&amp;":"&amp;dbP!$D$2),"&gt;="&amp;AF$6,INDIRECT($F$1&amp;dbP!$D$2&amp;":"&amp;dbP!$D$2),"&lt;="&amp;AF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G450" s="1">
        <f ca="1">SUMIFS(INDIRECT($F$1&amp;$F450&amp;":"&amp;$F450),INDIRECT($F$1&amp;dbP!$D$2&amp;":"&amp;dbP!$D$2),"&gt;="&amp;AG$6,INDIRECT($F$1&amp;dbP!$D$2&amp;":"&amp;dbP!$D$2),"&lt;="&amp;AG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H450" s="1">
        <f ca="1">SUMIFS(INDIRECT($F$1&amp;$F450&amp;":"&amp;$F450),INDIRECT($F$1&amp;dbP!$D$2&amp;":"&amp;dbP!$D$2),"&gt;="&amp;AH$6,INDIRECT($F$1&amp;dbP!$D$2&amp;":"&amp;dbP!$D$2),"&lt;="&amp;AH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I450" s="1">
        <f ca="1">SUMIFS(INDIRECT($F$1&amp;$F450&amp;":"&amp;$F450),INDIRECT($F$1&amp;dbP!$D$2&amp;":"&amp;dbP!$D$2),"&gt;="&amp;AI$6,INDIRECT($F$1&amp;dbP!$D$2&amp;":"&amp;dbP!$D$2),"&lt;="&amp;AI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J450" s="1">
        <f ca="1">SUMIFS(INDIRECT($F$1&amp;$F450&amp;":"&amp;$F450),INDIRECT($F$1&amp;dbP!$D$2&amp;":"&amp;dbP!$D$2),"&gt;="&amp;AJ$6,INDIRECT($F$1&amp;dbP!$D$2&amp;":"&amp;dbP!$D$2),"&lt;="&amp;AJ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K450" s="1">
        <f ca="1">SUMIFS(INDIRECT($F$1&amp;$F450&amp;":"&amp;$F450),INDIRECT($F$1&amp;dbP!$D$2&amp;":"&amp;dbP!$D$2),"&gt;="&amp;AK$6,INDIRECT($F$1&amp;dbP!$D$2&amp;":"&amp;dbP!$D$2),"&lt;="&amp;AK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L450" s="1">
        <f ca="1">SUMIFS(INDIRECT($F$1&amp;$F450&amp;":"&amp;$F450),INDIRECT($F$1&amp;dbP!$D$2&amp;":"&amp;dbP!$D$2),"&gt;="&amp;AL$6,INDIRECT($F$1&amp;dbP!$D$2&amp;":"&amp;dbP!$D$2),"&lt;="&amp;AL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M450" s="1">
        <f ca="1">SUMIFS(INDIRECT($F$1&amp;$F450&amp;":"&amp;$F450),INDIRECT($F$1&amp;dbP!$D$2&amp;":"&amp;dbP!$D$2),"&gt;="&amp;AM$6,INDIRECT($F$1&amp;dbP!$D$2&amp;":"&amp;dbP!$D$2),"&lt;="&amp;AM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N450" s="1">
        <f ca="1">SUMIFS(INDIRECT($F$1&amp;$F450&amp;":"&amp;$F450),INDIRECT($F$1&amp;dbP!$D$2&amp;":"&amp;dbP!$D$2),"&gt;="&amp;AN$6,INDIRECT($F$1&amp;dbP!$D$2&amp;":"&amp;dbP!$D$2),"&lt;="&amp;AN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O450" s="1">
        <f ca="1">SUMIFS(INDIRECT($F$1&amp;$F450&amp;":"&amp;$F450),INDIRECT($F$1&amp;dbP!$D$2&amp;":"&amp;dbP!$D$2),"&gt;="&amp;AO$6,INDIRECT($F$1&amp;dbP!$D$2&amp;":"&amp;dbP!$D$2),"&lt;="&amp;AO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P450" s="1">
        <f ca="1">SUMIFS(INDIRECT($F$1&amp;$F450&amp;":"&amp;$F450),INDIRECT($F$1&amp;dbP!$D$2&amp;":"&amp;dbP!$D$2),"&gt;="&amp;AP$6,INDIRECT($F$1&amp;dbP!$D$2&amp;":"&amp;dbP!$D$2),"&lt;="&amp;AP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Q450" s="1">
        <f ca="1">SUMIFS(INDIRECT($F$1&amp;$F450&amp;":"&amp;$F450),INDIRECT($F$1&amp;dbP!$D$2&amp;":"&amp;dbP!$D$2),"&gt;="&amp;AQ$6,INDIRECT($F$1&amp;dbP!$D$2&amp;":"&amp;dbP!$D$2),"&lt;="&amp;AQ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R450" s="1">
        <f ca="1">SUMIFS(INDIRECT($F$1&amp;$F450&amp;":"&amp;$F450),INDIRECT($F$1&amp;dbP!$D$2&amp;":"&amp;dbP!$D$2),"&gt;="&amp;AR$6,INDIRECT($F$1&amp;dbP!$D$2&amp;":"&amp;dbP!$D$2),"&lt;="&amp;AR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S450" s="1">
        <f ca="1">SUMIFS(INDIRECT($F$1&amp;$F450&amp;":"&amp;$F450),INDIRECT($F$1&amp;dbP!$D$2&amp;":"&amp;dbP!$D$2),"&gt;="&amp;AS$6,INDIRECT($F$1&amp;dbP!$D$2&amp;":"&amp;dbP!$D$2),"&lt;="&amp;AS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T450" s="1">
        <f ca="1">SUMIFS(INDIRECT($F$1&amp;$F450&amp;":"&amp;$F450),INDIRECT($F$1&amp;dbP!$D$2&amp;":"&amp;dbP!$D$2),"&gt;="&amp;AT$6,INDIRECT($F$1&amp;dbP!$D$2&amp;":"&amp;dbP!$D$2),"&lt;="&amp;AT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U450" s="1">
        <f ca="1">SUMIFS(INDIRECT($F$1&amp;$F450&amp;":"&amp;$F450),INDIRECT($F$1&amp;dbP!$D$2&amp;":"&amp;dbP!$D$2),"&gt;="&amp;AU$6,INDIRECT($F$1&amp;dbP!$D$2&amp;":"&amp;dbP!$D$2),"&lt;="&amp;AU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V450" s="1">
        <f ca="1">SUMIFS(INDIRECT($F$1&amp;$F450&amp;":"&amp;$F450),INDIRECT($F$1&amp;dbP!$D$2&amp;":"&amp;dbP!$D$2),"&gt;="&amp;AV$6,INDIRECT($F$1&amp;dbP!$D$2&amp;":"&amp;dbP!$D$2),"&lt;="&amp;AV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W450" s="1">
        <f ca="1">SUMIFS(INDIRECT($F$1&amp;$F450&amp;":"&amp;$F450),INDIRECT($F$1&amp;dbP!$D$2&amp;":"&amp;dbP!$D$2),"&gt;="&amp;AW$6,INDIRECT($F$1&amp;dbP!$D$2&amp;":"&amp;dbP!$D$2),"&lt;="&amp;AW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X450" s="1">
        <f ca="1">SUMIFS(INDIRECT($F$1&amp;$F450&amp;":"&amp;$F450),INDIRECT($F$1&amp;dbP!$D$2&amp;":"&amp;dbP!$D$2),"&gt;="&amp;AX$6,INDIRECT($F$1&amp;dbP!$D$2&amp;":"&amp;dbP!$D$2),"&lt;="&amp;AX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Y450" s="1">
        <f ca="1">SUMIFS(INDIRECT($F$1&amp;$F450&amp;":"&amp;$F450),INDIRECT($F$1&amp;dbP!$D$2&amp;":"&amp;dbP!$D$2),"&gt;="&amp;AY$6,INDIRECT($F$1&amp;dbP!$D$2&amp;":"&amp;dbP!$D$2),"&lt;="&amp;AY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AZ450" s="1">
        <f ca="1">SUMIFS(INDIRECT($F$1&amp;$F450&amp;":"&amp;$F450),INDIRECT($F$1&amp;dbP!$D$2&amp;":"&amp;dbP!$D$2),"&gt;="&amp;AZ$6,INDIRECT($F$1&amp;dbP!$D$2&amp;":"&amp;dbP!$D$2),"&lt;="&amp;AZ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BA450" s="1">
        <f ca="1">SUMIFS(INDIRECT($F$1&amp;$F450&amp;":"&amp;$F450),INDIRECT($F$1&amp;dbP!$D$2&amp;":"&amp;dbP!$D$2),"&gt;="&amp;BA$6,INDIRECT($F$1&amp;dbP!$D$2&amp;":"&amp;dbP!$D$2),"&lt;="&amp;BA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BB450" s="1">
        <f ca="1">SUMIFS(INDIRECT($F$1&amp;$F450&amp;":"&amp;$F450),INDIRECT($F$1&amp;dbP!$D$2&amp;":"&amp;dbP!$D$2),"&gt;="&amp;BB$6,INDIRECT($F$1&amp;dbP!$D$2&amp;":"&amp;dbP!$D$2),"&lt;="&amp;BB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BC450" s="1">
        <f ca="1">SUMIFS(INDIRECT($F$1&amp;$F450&amp;":"&amp;$F450),INDIRECT($F$1&amp;dbP!$D$2&amp;":"&amp;dbP!$D$2),"&gt;="&amp;BC$6,INDIRECT($F$1&amp;dbP!$D$2&amp;":"&amp;dbP!$D$2),"&lt;="&amp;BC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BD450" s="1">
        <f ca="1">SUMIFS(INDIRECT($F$1&amp;$F450&amp;":"&amp;$F450),INDIRECT($F$1&amp;dbP!$D$2&amp;":"&amp;dbP!$D$2),"&gt;="&amp;BD$6,INDIRECT($F$1&amp;dbP!$D$2&amp;":"&amp;dbP!$D$2),"&lt;="&amp;BD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  <c r="BE450" s="1">
        <f ca="1">SUMIFS(INDIRECT($F$1&amp;$F450&amp;":"&amp;$F450),INDIRECT($F$1&amp;dbP!$D$2&amp;":"&amp;dbP!$D$2),"&gt;="&amp;BE$6,INDIRECT($F$1&amp;dbP!$D$2&amp;":"&amp;dbP!$D$2),"&lt;="&amp;BE$7,INDIRECT($F$1&amp;dbP!$O$2&amp;":"&amp;dbP!$O$2),$H450,INDIRECT($F$1&amp;dbP!$P$2&amp;":"&amp;dbP!$P$2),IF($I450=$J450,"*",$I450),INDIRECT($F$1&amp;dbP!$Q$2&amp;":"&amp;dbP!$Q$2),IF(OR($I450=$J450,"  "&amp;$I450=$J450),"*",RIGHT($J450,LEN($J450)-4)),INDIRECT($F$1&amp;dbP!$AC$2&amp;":"&amp;dbP!$AC$2),RepP!$J$3)</f>
        <v>0</v>
      </c>
    </row>
    <row r="451" spans="2:57" x14ac:dyDescent="0.3">
      <c r="B451" s="1">
        <f>MAX(B$410:B450)+1</f>
        <v>49</v>
      </c>
      <c r="D451" s="1" t="str">
        <f ca="1">INDIRECT($B$1&amp;Items!AB$2&amp;$B451)</f>
        <v>PL(-)</v>
      </c>
      <c r="F451" s="1" t="str">
        <f ca="1">INDIRECT($B$1&amp;Items!X$2&amp;$B451)</f>
        <v>AA</v>
      </c>
      <c r="H451" s="13" t="str">
        <f ca="1">INDIRECT($B$1&amp;Items!U$2&amp;$B451)</f>
        <v>Себестоимость продаж</v>
      </c>
      <c r="I451" s="13" t="str">
        <f ca="1">IF(INDIRECT($B$1&amp;Items!V$2&amp;$B451)="",H451,INDIRECT($B$1&amp;Items!V$2&amp;$B451))</f>
        <v>Затраты этапа-3 бизнес-процесса</v>
      </c>
      <c r="J451" s="1" t="str">
        <f ca="1">IF(INDIRECT($B$1&amp;Items!W$2&amp;$B451)="",IF(H451&lt;&gt;I451,"  "&amp;I451,I451),"    "&amp;INDIRECT($B$1&amp;Items!W$2&amp;$B451))</f>
        <v xml:space="preserve">    Производственные затраты-18</v>
      </c>
      <c r="S451" s="1">
        <f ca="1">SUM($U451:INDIRECT(ADDRESS(ROW(),SUMIFS($1:$1,$5:$5,MAX($5:$5)))))</f>
        <v>588596.80100000009</v>
      </c>
      <c r="V451" s="1">
        <f ca="1">SUMIFS(INDIRECT($F$1&amp;$F451&amp;":"&amp;$F451),INDIRECT($F$1&amp;dbP!$D$2&amp;":"&amp;dbP!$D$2),"&gt;="&amp;V$6,INDIRECT($F$1&amp;dbP!$D$2&amp;":"&amp;dbP!$D$2),"&lt;="&amp;V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W451" s="1">
        <f ca="1">SUMIFS(INDIRECT($F$1&amp;$F451&amp;":"&amp;$F451),INDIRECT($F$1&amp;dbP!$D$2&amp;":"&amp;dbP!$D$2),"&gt;="&amp;W$6,INDIRECT($F$1&amp;dbP!$D$2&amp;":"&amp;dbP!$D$2),"&lt;="&amp;W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X451" s="1">
        <f ca="1">SUMIFS(INDIRECT($F$1&amp;$F451&amp;":"&amp;$F451),INDIRECT($F$1&amp;dbP!$D$2&amp;":"&amp;dbP!$D$2),"&gt;="&amp;X$6,INDIRECT($F$1&amp;dbP!$D$2&amp;":"&amp;dbP!$D$2),"&lt;="&amp;X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Y451" s="1">
        <f ca="1">SUMIFS(INDIRECT($F$1&amp;$F451&amp;":"&amp;$F451),INDIRECT($F$1&amp;dbP!$D$2&amp;":"&amp;dbP!$D$2),"&gt;="&amp;Y$6,INDIRECT($F$1&amp;dbP!$D$2&amp;":"&amp;dbP!$D$2),"&lt;="&amp;Y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Z451" s="1">
        <f ca="1">SUMIFS(INDIRECT($F$1&amp;$F451&amp;":"&amp;$F451),INDIRECT($F$1&amp;dbP!$D$2&amp;":"&amp;dbP!$D$2),"&gt;="&amp;Z$6,INDIRECT($F$1&amp;dbP!$D$2&amp;":"&amp;dbP!$D$2),"&lt;="&amp;Z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181106.70800000001</v>
      </c>
      <c r="AA451" s="1">
        <f ca="1">SUMIFS(INDIRECT($F$1&amp;$F451&amp;":"&amp;$F451),INDIRECT($F$1&amp;dbP!$D$2&amp;":"&amp;dbP!$D$2),"&gt;="&amp;AA$6,INDIRECT($F$1&amp;dbP!$D$2&amp;":"&amp;dbP!$D$2),"&lt;="&amp;AA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407490.09300000005</v>
      </c>
      <c r="AB451" s="1">
        <f ca="1">SUMIFS(INDIRECT($F$1&amp;$F451&amp;":"&amp;$F451),INDIRECT($F$1&amp;dbP!$D$2&amp;":"&amp;dbP!$D$2),"&gt;="&amp;AB$6,INDIRECT($F$1&amp;dbP!$D$2&amp;":"&amp;dbP!$D$2),"&lt;="&amp;AB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C451" s="1">
        <f ca="1">SUMIFS(INDIRECT($F$1&amp;$F451&amp;":"&amp;$F451),INDIRECT($F$1&amp;dbP!$D$2&amp;":"&amp;dbP!$D$2),"&gt;="&amp;AC$6,INDIRECT($F$1&amp;dbP!$D$2&amp;":"&amp;dbP!$D$2),"&lt;="&amp;AC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D451" s="1">
        <f ca="1">SUMIFS(INDIRECT($F$1&amp;$F451&amp;":"&amp;$F451),INDIRECT($F$1&amp;dbP!$D$2&amp;":"&amp;dbP!$D$2),"&gt;="&amp;AD$6,INDIRECT($F$1&amp;dbP!$D$2&amp;":"&amp;dbP!$D$2),"&lt;="&amp;AD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E451" s="1">
        <f ca="1">SUMIFS(INDIRECT($F$1&amp;$F451&amp;":"&amp;$F451),INDIRECT($F$1&amp;dbP!$D$2&amp;":"&amp;dbP!$D$2),"&gt;="&amp;AE$6,INDIRECT($F$1&amp;dbP!$D$2&amp;":"&amp;dbP!$D$2),"&lt;="&amp;AE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F451" s="1">
        <f ca="1">SUMIFS(INDIRECT($F$1&amp;$F451&amp;":"&amp;$F451),INDIRECT($F$1&amp;dbP!$D$2&amp;":"&amp;dbP!$D$2),"&gt;="&amp;AF$6,INDIRECT($F$1&amp;dbP!$D$2&amp;":"&amp;dbP!$D$2),"&lt;="&amp;AF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G451" s="1">
        <f ca="1">SUMIFS(INDIRECT($F$1&amp;$F451&amp;":"&amp;$F451),INDIRECT($F$1&amp;dbP!$D$2&amp;":"&amp;dbP!$D$2),"&gt;="&amp;AG$6,INDIRECT($F$1&amp;dbP!$D$2&amp;":"&amp;dbP!$D$2),"&lt;="&amp;AG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H451" s="1">
        <f ca="1">SUMIFS(INDIRECT($F$1&amp;$F451&amp;":"&amp;$F451),INDIRECT($F$1&amp;dbP!$D$2&amp;":"&amp;dbP!$D$2),"&gt;="&amp;AH$6,INDIRECT($F$1&amp;dbP!$D$2&amp;":"&amp;dbP!$D$2),"&lt;="&amp;AH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I451" s="1">
        <f ca="1">SUMIFS(INDIRECT($F$1&amp;$F451&amp;":"&amp;$F451),INDIRECT($F$1&amp;dbP!$D$2&amp;":"&amp;dbP!$D$2),"&gt;="&amp;AI$6,INDIRECT($F$1&amp;dbP!$D$2&amp;":"&amp;dbP!$D$2),"&lt;="&amp;AI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J451" s="1">
        <f ca="1">SUMIFS(INDIRECT($F$1&amp;$F451&amp;":"&amp;$F451),INDIRECT($F$1&amp;dbP!$D$2&amp;":"&amp;dbP!$D$2),"&gt;="&amp;AJ$6,INDIRECT($F$1&amp;dbP!$D$2&amp;":"&amp;dbP!$D$2),"&lt;="&amp;AJ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K451" s="1">
        <f ca="1">SUMIFS(INDIRECT($F$1&amp;$F451&amp;":"&amp;$F451),INDIRECT($F$1&amp;dbP!$D$2&amp;":"&amp;dbP!$D$2),"&gt;="&amp;AK$6,INDIRECT($F$1&amp;dbP!$D$2&amp;":"&amp;dbP!$D$2),"&lt;="&amp;AK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L451" s="1">
        <f ca="1">SUMIFS(INDIRECT($F$1&amp;$F451&amp;":"&amp;$F451),INDIRECT($F$1&amp;dbP!$D$2&amp;":"&amp;dbP!$D$2),"&gt;="&amp;AL$6,INDIRECT($F$1&amp;dbP!$D$2&amp;":"&amp;dbP!$D$2),"&lt;="&amp;AL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M451" s="1">
        <f ca="1">SUMIFS(INDIRECT($F$1&amp;$F451&amp;":"&amp;$F451),INDIRECT($F$1&amp;dbP!$D$2&amp;":"&amp;dbP!$D$2),"&gt;="&amp;AM$6,INDIRECT($F$1&amp;dbP!$D$2&amp;":"&amp;dbP!$D$2),"&lt;="&amp;AM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N451" s="1">
        <f ca="1">SUMIFS(INDIRECT($F$1&amp;$F451&amp;":"&amp;$F451),INDIRECT($F$1&amp;dbP!$D$2&amp;":"&amp;dbP!$D$2),"&gt;="&amp;AN$6,INDIRECT($F$1&amp;dbP!$D$2&amp;":"&amp;dbP!$D$2),"&lt;="&amp;AN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O451" s="1">
        <f ca="1">SUMIFS(INDIRECT($F$1&amp;$F451&amp;":"&amp;$F451),INDIRECT($F$1&amp;dbP!$D$2&amp;":"&amp;dbP!$D$2),"&gt;="&amp;AO$6,INDIRECT($F$1&amp;dbP!$D$2&amp;":"&amp;dbP!$D$2),"&lt;="&amp;AO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P451" s="1">
        <f ca="1">SUMIFS(INDIRECT($F$1&amp;$F451&amp;":"&amp;$F451),INDIRECT($F$1&amp;dbP!$D$2&amp;":"&amp;dbP!$D$2),"&gt;="&amp;AP$6,INDIRECT($F$1&amp;dbP!$D$2&amp;":"&amp;dbP!$D$2),"&lt;="&amp;AP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Q451" s="1">
        <f ca="1">SUMIFS(INDIRECT($F$1&amp;$F451&amp;":"&amp;$F451),INDIRECT($F$1&amp;dbP!$D$2&amp;":"&amp;dbP!$D$2),"&gt;="&amp;AQ$6,INDIRECT($F$1&amp;dbP!$D$2&amp;":"&amp;dbP!$D$2),"&lt;="&amp;AQ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R451" s="1">
        <f ca="1">SUMIFS(INDIRECT($F$1&amp;$F451&amp;":"&amp;$F451),INDIRECT($F$1&amp;dbP!$D$2&amp;":"&amp;dbP!$D$2),"&gt;="&amp;AR$6,INDIRECT($F$1&amp;dbP!$D$2&amp;":"&amp;dbP!$D$2),"&lt;="&amp;AR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S451" s="1">
        <f ca="1">SUMIFS(INDIRECT($F$1&amp;$F451&amp;":"&amp;$F451),INDIRECT($F$1&amp;dbP!$D$2&amp;":"&amp;dbP!$D$2),"&gt;="&amp;AS$6,INDIRECT($F$1&amp;dbP!$D$2&amp;":"&amp;dbP!$D$2),"&lt;="&amp;AS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T451" s="1">
        <f ca="1">SUMIFS(INDIRECT($F$1&amp;$F451&amp;":"&amp;$F451),INDIRECT($F$1&amp;dbP!$D$2&amp;":"&amp;dbP!$D$2),"&gt;="&amp;AT$6,INDIRECT($F$1&amp;dbP!$D$2&amp;":"&amp;dbP!$D$2),"&lt;="&amp;AT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U451" s="1">
        <f ca="1">SUMIFS(INDIRECT($F$1&amp;$F451&amp;":"&amp;$F451),INDIRECT($F$1&amp;dbP!$D$2&amp;":"&amp;dbP!$D$2),"&gt;="&amp;AU$6,INDIRECT($F$1&amp;dbP!$D$2&amp;":"&amp;dbP!$D$2),"&lt;="&amp;AU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V451" s="1">
        <f ca="1">SUMIFS(INDIRECT($F$1&amp;$F451&amp;":"&amp;$F451),INDIRECT($F$1&amp;dbP!$D$2&amp;":"&amp;dbP!$D$2),"&gt;="&amp;AV$6,INDIRECT($F$1&amp;dbP!$D$2&amp;":"&amp;dbP!$D$2),"&lt;="&amp;AV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W451" s="1">
        <f ca="1">SUMIFS(INDIRECT($F$1&amp;$F451&amp;":"&amp;$F451),INDIRECT($F$1&amp;dbP!$D$2&amp;":"&amp;dbP!$D$2),"&gt;="&amp;AW$6,INDIRECT($F$1&amp;dbP!$D$2&amp;":"&amp;dbP!$D$2),"&lt;="&amp;AW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X451" s="1">
        <f ca="1">SUMIFS(INDIRECT($F$1&amp;$F451&amp;":"&amp;$F451),INDIRECT($F$1&amp;dbP!$D$2&amp;":"&amp;dbP!$D$2),"&gt;="&amp;AX$6,INDIRECT($F$1&amp;dbP!$D$2&amp;":"&amp;dbP!$D$2),"&lt;="&amp;AX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Y451" s="1">
        <f ca="1">SUMIFS(INDIRECT($F$1&amp;$F451&amp;":"&amp;$F451),INDIRECT($F$1&amp;dbP!$D$2&amp;":"&amp;dbP!$D$2),"&gt;="&amp;AY$6,INDIRECT($F$1&amp;dbP!$D$2&amp;":"&amp;dbP!$D$2),"&lt;="&amp;AY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AZ451" s="1">
        <f ca="1">SUMIFS(INDIRECT($F$1&amp;$F451&amp;":"&amp;$F451),INDIRECT($F$1&amp;dbP!$D$2&amp;":"&amp;dbP!$D$2),"&gt;="&amp;AZ$6,INDIRECT($F$1&amp;dbP!$D$2&amp;":"&amp;dbP!$D$2),"&lt;="&amp;AZ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BA451" s="1">
        <f ca="1">SUMIFS(INDIRECT($F$1&amp;$F451&amp;":"&amp;$F451),INDIRECT($F$1&amp;dbP!$D$2&amp;":"&amp;dbP!$D$2),"&gt;="&amp;BA$6,INDIRECT($F$1&amp;dbP!$D$2&amp;":"&amp;dbP!$D$2),"&lt;="&amp;BA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BB451" s="1">
        <f ca="1">SUMIFS(INDIRECT($F$1&amp;$F451&amp;":"&amp;$F451),INDIRECT($F$1&amp;dbP!$D$2&amp;":"&amp;dbP!$D$2),"&gt;="&amp;BB$6,INDIRECT($F$1&amp;dbP!$D$2&amp;":"&amp;dbP!$D$2),"&lt;="&amp;BB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BC451" s="1">
        <f ca="1">SUMIFS(INDIRECT($F$1&amp;$F451&amp;":"&amp;$F451),INDIRECT($F$1&amp;dbP!$D$2&amp;":"&amp;dbP!$D$2),"&gt;="&amp;BC$6,INDIRECT($F$1&amp;dbP!$D$2&amp;":"&amp;dbP!$D$2),"&lt;="&amp;BC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BD451" s="1">
        <f ca="1">SUMIFS(INDIRECT($F$1&amp;$F451&amp;":"&amp;$F451),INDIRECT($F$1&amp;dbP!$D$2&amp;":"&amp;dbP!$D$2),"&gt;="&amp;BD$6,INDIRECT($F$1&amp;dbP!$D$2&amp;":"&amp;dbP!$D$2),"&lt;="&amp;BD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  <c r="BE451" s="1">
        <f ca="1">SUMIFS(INDIRECT($F$1&amp;$F451&amp;":"&amp;$F451),INDIRECT($F$1&amp;dbP!$D$2&amp;":"&amp;dbP!$D$2),"&gt;="&amp;BE$6,INDIRECT($F$1&amp;dbP!$D$2&amp;":"&amp;dbP!$D$2),"&lt;="&amp;BE$7,INDIRECT($F$1&amp;dbP!$O$2&amp;":"&amp;dbP!$O$2),$H451,INDIRECT($F$1&amp;dbP!$P$2&amp;":"&amp;dbP!$P$2),IF($I451=$J451,"*",$I451),INDIRECT($F$1&amp;dbP!$Q$2&amp;":"&amp;dbP!$Q$2),IF(OR($I451=$J451,"  "&amp;$I451=$J451),"*",RIGHT($J451,LEN($J451)-4)),INDIRECT($F$1&amp;dbP!$AC$2&amp;":"&amp;dbP!$AC$2),RepP!$J$3)</f>
        <v>0</v>
      </c>
    </row>
    <row r="452" spans="2:57" x14ac:dyDescent="0.3">
      <c r="B452" s="1">
        <f>MAX(B$410:B451)+1</f>
        <v>50</v>
      </c>
      <c r="D452" s="1" t="str">
        <f ca="1">INDIRECT($B$1&amp;Items!AB$2&amp;$B452)</f>
        <v>PL(-)</v>
      </c>
      <c r="F452" s="1" t="str">
        <f ca="1">INDIRECT($B$1&amp;Items!X$2&amp;$B452)</f>
        <v>AA</v>
      </c>
      <c r="H452" s="13" t="str">
        <f ca="1">INDIRECT($B$1&amp;Items!U$2&amp;$B452)</f>
        <v>Себестоимость продаж</v>
      </c>
      <c r="I452" s="13" t="str">
        <f ca="1">IF(INDIRECT($B$1&amp;Items!V$2&amp;$B452)="",H452,INDIRECT($B$1&amp;Items!V$2&amp;$B452))</f>
        <v>Затраты этапа-3 бизнес-процесса</v>
      </c>
      <c r="J452" s="1" t="str">
        <f ca="1">IF(INDIRECT($B$1&amp;Items!W$2&amp;$B452)="",IF(H452&lt;&gt;I452,"  "&amp;I452,I452),"    "&amp;INDIRECT($B$1&amp;Items!W$2&amp;$B452))</f>
        <v xml:space="preserve">    Производственные затраты-19</v>
      </c>
      <c r="S452" s="1">
        <f ca="1">SUM($U452:INDIRECT(ADDRESS(ROW(),SUMIFS($1:$1,$5:$5,MAX($5:$5)))))</f>
        <v>710472.63066389994</v>
      </c>
      <c r="V452" s="1">
        <f ca="1">SUMIFS(INDIRECT($F$1&amp;$F452&amp;":"&amp;$F452),INDIRECT($F$1&amp;dbP!$D$2&amp;":"&amp;dbP!$D$2),"&gt;="&amp;V$6,INDIRECT($F$1&amp;dbP!$D$2&amp;":"&amp;dbP!$D$2),"&lt;="&amp;V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W452" s="1">
        <f ca="1">SUMIFS(INDIRECT($F$1&amp;$F452&amp;":"&amp;$F452),INDIRECT($F$1&amp;dbP!$D$2&amp;":"&amp;dbP!$D$2),"&gt;="&amp;W$6,INDIRECT($F$1&amp;dbP!$D$2&amp;":"&amp;dbP!$D$2),"&lt;="&amp;W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X452" s="1">
        <f ca="1">SUMIFS(INDIRECT($F$1&amp;$F452&amp;":"&amp;$F452),INDIRECT($F$1&amp;dbP!$D$2&amp;":"&amp;dbP!$D$2),"&gt;="&amp;X$6,INDIRECT($F$1&amp;dbP!$D$2&amp;":"&amp;dbP!$D$2),"&lt;="&amp;X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Y452" s="1">
        <f ca="1">SUMIFS(INDIRECT($F$1&amp;$F452&amp;":"&amp;$F452),INDIRECT($F$1&amp;dbP!$D$2&amp;":"&amp;dbP!$D$2),"&gt;="&amp;Y$6,INDIRECT($F$1&amp;dbP!$D$2&amp;":"&amp;dbP!$D$2),"&lt;="&amp;Y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Z452" s="1">
        <f ca="1">SUMIFS(INDIRECT($F$1&amp;$F452&amp;":"&amp;$F452),INDIRECT($F$1&amp;dbP!$D$2&amp;":"&amp;dbP!$D$2),"&gt;="&amp;Z$6,INDIRECT($F$1&amp;dbP!$D$2&amp;":"&amp;dbP!$D$2),"&lt;="&amp;Z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218606.96328120001</v>
      </c>
      <c r="AA452" s="1">
        <f ca="1">SUMIFS(INDIRECT($F$1&amp;$F452&amp;":"&amp;$F452),INDIRECT($F$1&amp;dbP!$D$2&amp;":"&amp;dbP!$D$2),"&gt;="&amp;AA$6,INDIRECT($F$1&amp;dbP!$D$2&amp;":"&amp;dbP!$D$2),"&lt;="&amp;AA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491865.66738269996</v>
      </c>
      <c r="AB452" s="1">
        <f ca="1">SUMIFS(INDIRECT($F$1&amp;$F452&amp;":"&amp;$F452),INDIRECT($F$1&amp;dbP!$D$2&amp;":"&amp;dbP!$D$2),"&gt;="&amp;AB$6,INDIRECT($F$1&amp;dbP!$D$2&amp;":"&amp;dbP!$D$2),"&lt;="&amp;AB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C452" s="1">
        <f ca="1">SUMIFS(INDIRECT($F$1&amp;$F452&amp;":"&amp;$F452),INDIRECT($F$1&amp;dbP!$D$2&amp;":"&amp;dbP!$D$2),"&gt;="&amp;AC$6,INDIRECT($F$1&amp;dbP!$D$2&amp;":"&amp;dbP!$D$2),"&lt;="&amp;AC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D452" s="1">
        <f ca="1">SUMIFS(INDIRECT($F$1&amp;$F452&amp;":"&amp;$F452),INDIRECT($F$1&amp;dbP!$D$2&amp;":"&amp;dbP!$D$2),"&gt;="&amp;AD$6,INDIRECT($F$1&amp;dbP!$D$2&amp;":"&amp;dbP!$D$2),"&lt;="&amp;AD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E452" s="1">
        <f ca="1">SUMIFS(INDIRECT($F$1&amp;$F452&amp;":"&amp;$F452),INDIRECT($F$1&amp;dbP!$D$2&amp;":"&amp;dbP!$D$2),"&gt;="&amp;AE$6,INDIRECT($F$1&amp;dbP!$D$2&amp;":"&amp;dbP!$D$2),"&lt;="&amp;AE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F452" s="1">
        <f ca="1">SUMIFS(INDIRECT($F$1&amp;$F452&amp;":"&amp;$F452),INDIRECT($F$1&amp;dbP!$D$2&amp;":"&amp;dbP!$D$2),"&gt;="&amp;AF$6,INDIRECT($F$1&amp;dbP!$D$2&amp;":"&amp;dbP!$D$2),"&lt;="&amp;AF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G452" s="1">
        <f ca="1">SUMIFS(INDIRECT($F$1&amp;$F452&amp;":"&amp;$F452),INDIRECT($F$1&amp;dbP!$D$2&amp;":"&amp;dbP!$D$2),"&gt;="&amp;AG$6,INDIRECT($F$1&amp;dbP!$D$2&amp;":"&amp;dbP!$D$2),"&lt;="&amp;AG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H452" s="1">
        <f ca="1">SUMIFS(INDIRECT($F$1&amp;$F452&amp;":"&amp;$F452),INDIRECT($F$1&amp;dbP!$D$2&amp;":"&amp;dbP!$D$2),"&gt;="&amp;AH$6,INDIRECT($F$1&amp;dbP!$D$2&amp;":"&amp;dbP!$D$2),"&lt;="&amp;AH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I452" s="1">
        <f ca="1">SUMIFS(INDIRECT($F$1&amp;$F452&amp;":"&amp;$F452),INDIRECT($F$1&amp;dbP!$D$2&amp;":"&amp;dbP!$D$2),"&gt;="&amp;AI$6,INDIRECT($F$1&amp;dbP!$D$2&amp;":"&amp;dbP!$D$2),"&lt;="&amp;AI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J452" s="1">
        <f ca="1">SUMIFS(INDIRECT($F$1&amp;$F452&amp;":"&amp;$F452),INDIRECT($F$1&amp;dbP!$D$2&amp;":"&amp;dbP!$D$2),"&gt;="&amp;AJ$6,INDIRECT($F$1&amp;dbP!$D$2&amp;":"&amp;dbP!$D$2),"&lt;="&amp;AJ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K452" s="1">
        <f ca="1">SUMIFS(INDIRECT($F$1&amp;$F452&amp;":"&amp;$F452),INDIRECT($F$1&amp;dbP!$D$2&amp;":"&amp;dbP!$D$2),"&gt;="&amp;AK$6,INDIRECT($F$1&amp;dbP!$D$2&amp;":"&amp;dbP!$D$2),"&lt;="&amp;AK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L452" s="1">
        <f ca="1">SUMIFS(INDIRECT($F$1&amp;$F452&amp;":"&amp;$F452),INDIRECT($F$1&amp;dbP!$D$2&amp;":"&amp;dbP!$D$2),"&gt;="&amp;AL$6,INDIRECT($F$1&amp;dbP!$D$2&amp;":"&amp;dbP!$D$2),"&lt;="&amp;AL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M452" s="1">
        <f ca="1">SUMIFS(INDIRECT($F$1&amp;$F452&amp;":"&amp;$F452),INDIRECT($F$1&amp;dbP!$D$2&amp;":"&amp;dbP!$D$2),"&gt;="&amp;AM$6,INDIRECT($F$1&amp;dbP!$D$2&amp;":"&amp;dbP!$D$2),"&lt;="&amp;AM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N452" s="1">
        <f ca="1">SUMIFS(INDIRECT($F$1&amp;$F452&amp;":"&amp;$F452),INDIRECT($F$1&amp;dbP!$D$2&amp;":"&amp;dbP!$D$2),"&gt;="&amp;AN$6,INDIRECT($F$1&amp;dbP!$D$2&amp;":"&amp;dbP!$D$2),"&lt;="&amp;AN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O452" s="1">
        <f ca="1">SUMIFS(INDIRECT($F$1&amp;$F452&amp;":"&amp;$F452),INDIRECT($F$1&amp;dbP!$D$2&amp;":"&amp;dbP!$D$2),"&gt;="&amp;AO$6,INDIRECT($F$1&amp;dbP!$D$2&amp;":"&amp;dbP!$D$2),"&lt;="&amp;AO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P452" s="1">
        <f ca="1">SUMIFS(INDIRECT($F$1&amp;$F452&amp;":"&amp;$F452),INDIRECT($F$1&amp;dbP!$D$2&amp;":"&amp;dbP!$D$2),"&gt;="&amp;AP$6,INDIRECT($F$1&amp;dbP!$D$2&amp;":"&amp;dbP!$D$2),"&lt;="&amp;AP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Q452" s="1">
        <f ca="1">SUMIFS(INDIRECT($F$1&amp;$F452&amp;":"&amp;$F452),INDIRECT($F$1&amp;dbP!$D$2&amp;":"&amp;dbP!$D$2),"&gt;="&amp;AQ$6,INDIRECT($F$1&amp;dbP!$D$2&amp;":"&amp;dbP!$D$2),"&lt;="&amp;AQ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R452" s="1">
        <f ca="1">SUMIFS(INDIRECT($F$1&amp;$F452&amp;":"&amp;$F452),INDIRECT($F$1&amp;dbP!$D$2&amp;":"&amp;dbP!$D$2),"&gt;="&amp;AR$6,INDIRECT($F$1&amp;dbP!$D$2&amp;":"&amp;dbP!$D$2),"&lt;="&amp;AR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S452" s="1">
        <f ca="1">SUMIFS(INDIRECT($F$1&amp;$F452&amp;":"&amp;$F452),INDIRECT($F$1&amp;dbP!$D$2&amp;":"&amp;dbP!$D$2),"&gt;="&amp;AS$6,INDIRECT($F$1&amp;dbP!$D$2&amp;":"&amp;dbP!$D$2),"&lt;="&amp;AS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T452" s="1">
        <f ca="1">SUMIFS(INDIRECT($F$1&amp;$F452&amp;":"&amp;$F452),INDIRECT($F$1&amp;dbP!$D$2&amp;":"&amp;dbP!$D$2),"&gt;="&amp;AT$6,INDIRECT($F$1&amp;dbP!$D$2&amp;":"&amp;dbP!$D$2),"&lt;="&amp;AT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U452" s="1">
        <f ca="1">SUMIFS(INDIRECT($F$1&amp;$F452&amp;":"&amp;$F452),INDIRECT($F$1&amp;dbP!$D$2&amp;":"&amp;dbP!$D$2),"&gt;="&amp;AU$6,INDIRECT($F$1&amp;dbP!$D$2&amp;":"&amp;dbP!$D$2),"&lt;="&amp;AU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V452" s="1">
        <f ca="1">SUMIFS(INDIRECT($F$1&amp;$F452&amp;":"&amp;$F452),INDIRECT($F$1&amp;dbP!$D$2&amp;":"&amp;dbP!$D$2),"&gt;="&amp;AV$6,INDIRECT($F$1&amp;dbP!$D$2&amp;":"&amp;dbP!$D$2),"&lt;="&amp;AV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W452" s="1">
        <f ca="1">SUMIFS(INDIRECT($F$1&amp;$F452&amp;":"&amp;$F452),INDIRECT($F$1&amp;dbP!$D$2&amp;":"&amp;dbP!$D$2),"&gt;="&amp;AW$6,INDIRECT($F$1&amp;dbP!$D$2&amp;":"&amp;dbP!$D$2),"&lt;="&amp;AW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X452" s="1">
        <f ca="1">SUMIFS(INDIRECT($F$1&amp;$F452&amp;":"&amp;$F452),INDIRECT($F$1&amp;dbP!$D$2&amp;":"&amp;dbP!$D$2),"&gt;="&amp;AX$6,INDIRECT($F$1&amp;dbP!$D$2&amp;":"&amp;dbP!$D$2),"&lt;="&amp;AX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Y452" s="1">
        <f ca="1">SUMIFS(INDIRECT($F$1&amp;$F452&amp;":"&amp;$F452),INDIRECT($F$1&amp;dbP!$D$2&amp;":"&amp;dbP!$D$2),"&gt;="&amp;AY$6,INDIRECT($F$1&amp;dbP!$D$2&amp;":"&amp;dbP!$D$2),"&lt;="&amp;AY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AZ452" s="1">
        <f ca="1">SUMIFS(INDIRECT($F$1&amp;$F452&amp;":"&amp;$F452),INDIRECT($F$1&amp;dbP!$D$2&amp;":"&amp;dbP!$D$2),"&gt;="&amp;AZ$6,INDIRECT($F$1&amp;dbP!$D$2&amp;":"&amp;dbP!$D$2),"&lt;="&amp;AZ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BA452" s="1">
        <f ca="1">SUMIFS(INDIRECT($F$1&amp;$F452&amp;":"&amp;$F452),INDIRECT($F$1&amp;dbP!$D$2&amp;":"&amp;dbP!$D$2),"&gt;="&amp;BA$6,INDIRECT($F$1&amp;dbP!$D$2&amp;":"&amp;dbP!$D$2),"&lt;="&amp;BA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BB452" s="1">
        <f ca="1">SUMIFS(INDIRECT($F$1&amp;$F452&amp;":"&amp;$F452),INDIRECT($F$1&amp;dbP!$D$2&amp;":"&amp;dbP!$D$2),"&gt;="&amp;BB$6,INDIRECT($F$1&amp;dbP!$D$2&amp;":"&amp;dbP!$D$2),"&lt;="&amp;BB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BC452" s="1">
        <f ca="1">SUMIFS(INDIRECT($F$1&amp;$F452&amp;":"&amp;$F452),INDIRECT($F$1&amp;dbP!$D$2&amp;":"&amp;dbP!$D$2),"&gt;="&amp;BC$6,INDIRECT($F$1&amp;dbP!$D$2&amp;":"&amp;dbP!$D$2),"&lt;="&amp;BC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BD452" s="1">
        <f ca="1">SUMIFS(INDIRECT($F$1&amp;$F452&amp;":"&amp;$F452),INDIRECT($F$1&amp;dbP!$D$2&amp;":"&amp;dbP!$D$2),"&gt;="&amp;BD$6,INDIRECT($F$1&amp;dbP!$D$2&amp;":"&amp;dbP!$D$2),"&lt;="&amp;BD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  <c r="BE452" s="1">
        <f ca="1">SUMIFS(INDIRECT($F$1&amp;$F452&amp;":"&amp;$F452),INDIRECT($F$1&amp;dbP!$D$2&amp;":"&amp;dbP!$D$2),"&gt;="&amp;BE$6,INDIRECT($F$1&amp;dbP!$D$2&amp;":"&amp;dbP!$D$2),"&lt;="&amp;BE$7,INDIRECT($F$1&amp;dbP!$O$2&amp;":"&amp;dbP!$O$2),$H452,INDIRECT($F$1&amp;dbP!$P$2&amp;":"&amp;dbP!$P$2),IF($I452=$J452,"*",$I452),INDIRECT($F$1&amp;dbP!$Q$2&amp;":"&amp;dbP!$Q$2),IF(OR($I452=$J452,"  "&amp;$I452=$J452),"*",RIGHT($J452,LEN($J452)-4)),INDIRECT($F$1&amp;dbP!$AC$2&amp;":"&amp;dbP!$AC$2),RepP!$J$3)</f>
        <v>0</v>
      </c>
    </row>
    <row r="453" spans="2:57" x14ac:dyDescent="0.3">
      <c r="B453" s="1">
        <f>MAX(B$410:B452)+1</f>
        <v>51</v>
      </c>
      <c r="D453" s="1" t="str">
        <f ca="1">INDIRECT($B$1&amp;Items!AB$2&amp;$B453)</f>
        <v>PL(-)</v>
      </c>
      <c r="F453" s="1" t="str">
        <f ca="1">INDIRECT($B$1&amp;Items!X$2&amp;$B453)</f>
        <v>AA</v>
      </c>
      <c r="H453" s="13" t="str">
        <f ca="1">INDIRECT($B$1&amp;Items!U$2&amp;$B453)</f>
        <v>Себестоимость продаж</v>
      </c>
      <c r="I453" s="13" t="str">
        <f ca="1">IF(INDIRECT($B$1&amp;Items!V$2&amp;$B453)="",H453,INDIRECT($B$1&amp;Items!V$2&amp;$B453))</f>
        <v>Затраты этапа-3 бизнес-процесса</v>
      </c>
      <c r="J453" s="1" t="str">
        <f ca="1">IF(INDIRECT($B$1&amp;Items!W$2&amp;$B453)="",IF(H453&lt;&gt;I453,"  "&amp;I453,I453),"    "&amp;INDIRECT($B$1&amp;Items!W$2&amp;$B453))</f>
        <v xml:space="preserve">    Производственные затраты-20</v>
      </c>
      <c r="S453" s="1">
        <f ca="1">SUM($U453:INDIRECT(ADDRESS(ROW(),SUMIFS($1:$1,$5:$5,MAX($5:$5)))))</f>
        <v>968031.40999499999</v>
      </c>
      <c r="V453" s="1">
        <f ca="1">SUMIFS(INDIRECT($F$1&amp;$F453&amp;":"&amp;$F453),INDIRECT($F$1&amp;dbP!$D$2&amp;":"&amp;dbP!$D$2),"&gt;="&amp;V$6,INDIRECT($F$1&amp;dbP!$D$2&amp;":"&amp;dbP!$D$2),"&lt;="&amp;V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W453" s="1">
        <f ca="1">SUMIFS(INDIRECT($F$1&amp;$F453&amp;":"&amp;$F453),INDIRECT($F$1&amp;dbP!$D$2&amp;":"&amp;dbP!$D$2),"&gt;="&amp;W$6,INDIRECT($F$1&amp;dbP!$D$2&amp;":"&amp;dbP!$D$2),"&lt;="&amp;W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X453" s="1">
        <f ca="1">SUMIFS(INDIRECT($F$1&amp;$F453&amp;":"&amp;$F453),INDIRECT($F$1&amp;dbP!$D$2&amp;":"&amp;dbP!$D$2),"&gt;="&amp;X$6,INDIRECT($F$1&amp;dbP!$D$2&amp;":"&amp;dbP!$D$2),"&lt;="&amp;X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Y453" s="1">
        <f ca="1">SUMIFS(INDIRECT($F$1&amp;$F453&amp;":"&amp;$F453),INDIRECT($F$1&amp;dbP!$D$2&amp;":"&amp;dbP!$D$2),"&gt;="&amp;Y$6,INDIRECT($F$1&amp;dbP!$D$2&amp;":"&amp;dbP!$D$2),"&lt;="&amp;Y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Z453" s="1">
        <f ca="1">SUMIFS(INDIRECT($F$1&amp;$F453&amp;":"&amp;$F453),INDIRECT($F$1&amp;dbP!$D$2&amp;":"&amp;dbP!$D$2),"&gt;="&amp;Z$6,INDIRECT($F$1&amp;dbP!$D$2&amp;":"&amp;dbP!$D$2),"&lt;="&amp;Z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297855.81845999998</v>
      </c>
      <c r="AA453" s="1">
        <f ca="1">SUMIFS(INDIRECT($F$1&amp;$F453&amp;":"&amp;$F453),INDIRECT($F$1&amp;dbP!$D$2&amp;":"&amp;dbP!$D$2),"&gt;="&amp;AA$6,INDIRECT($F$1&amp;dbP!$D$2&amp;":"&amp;dbP!$D$2),"&lt;="&amp;AA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670175.59153500001</v>
      </c>
      <c r="AB453" s="1">
        <f ca="1">SUMIFS(INDIRECT($F$1&amp;$F453&amp;":"&amp;$F453),INDIRECT($F$1&amp;dbP!$D$2&amp;":"&amp;dbP!$D$2),"&gt;="&amp;AB$6,INDIRECT($F$1&amp;dbP!$D$2&amp;":"&amp;dbP!$D$2),"&lt;="&amp;AB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C453" s="1">
        <f ca="1">SUMIFS(INDIRECT($F$1&amp;$F453&amp;":"&amp;$F453),INDIRECT($F$1&amp;dbP!$D$2&amp;":"&amp;dbP!$D$2),"&gt;="&amp;AC$6,INDIRECT($F$1&amp;dbP!$D$2&amp;":"&amp;dbP!$D$2),"&lt;="&amp;AC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D453" s="1">
        <f ca="1">SUMIFS(INDIRECT($F$1&amp;$F453&amp;":"&amp;$F453),INDIRECT($F$1&amp;dbP!$D$2&amp;":"&amp;dbP!$D$2),"&gt;="&amp;AD$6,INDIRECT($F$1&amp;dbP!$D$2&amp;":"&amp;dbP!$D$2),"&lt;="&amp;AD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E453" s="1">
        <f ca="1">SUMIFS(INDIRECT($F$1&amp;$F453&amp;":"&amp;$F453),INDIRECT($F$1&amp;dbP!$D$2&amp;":"&amp;dbP!$D$2),"&gt;="&amp;AE$6,INDIRECT($F$1&amp;dbP!$D$2&amp;":"&amp;dbP!$D$2),"&lt;="&amp;AE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F453" s="1">
        <f ca="1">SUMIFS(INDIRECT($F$1&amp;$F453&amp;":"&amp;$F453),INDIRECT($F$1&amp;dbP!$D$2&amp;":"&amp;dbP!$D$2),"&gt;="&amp;AF$6,INDIRECT($F$1&amp;dbP!$D$2&amp;":"&amp;dbP!$D$2),"&lt;="&amp;AF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G453" s="1">
        <f ca="1">SUMIFS(INDIRECT($F$1&amp;$F453&amp;":"&amp;$F453),INDIRECT($F$1&amp;dbP!$D$2&amp;":"&amp;dbP!$D$2),"&gt;="&amp;AG$6,INDIRECT($F$1&amp;dbP!$D$2&amp;":"&amp;dbP!$D$2),"&lt;="&amp;AG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H453" s="1">
        <f ca="1">SUMIFS(INDIRECT($F$1&amp;$F453&amp;":"&amp;$F453),INDIRECT($F$1&amp;dbP!$D$2&amp;":"&amp;dbP!$D$2),"&gt;="&amp;AH$6,INDIRECT($F$1&amp;dbP!$D$2&amp;":"&amp;dbP!$D$2),"&lt;="&amp;AH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I453" s="1">
        <f ca="1">SUMIFS(INDIRECT($F$1&amp;$F453&amp;":"&amp;$F453),INDIRECT($F$1&amp;dbP!$D$2&amp;":"&amp;dbP!$D$2),"&gt;="&amp;AI$6,INDIRECT($F$1&amp;dbP!$D$2&amp;":"&amp;dbP!$D$2),"&lt;="&amp;AI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J453" s="1">
        <f ca="1">SUMIFS(INDIRECT($F$1&amp;$F453&amp;":"&amp;$F453),INDIRECT($F$1&amp;dbP!$D$2&amp;":"&amp;dbP!$D$2),"&gt;="&amp;AJ$6,INDIRECT($F$1&amp;dbP!$D$2&amp;":"&amp;dbP!$D$2),"&lt;="&amp;AJ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K453" s="1">
        <f ca="1">SUMIFS(INDIRECT($F$1&amp;$F453&amp;":"&amp;$F453),INDIRECT($F$1&amp;dbP!$D$2&amp;":"&amp;dbP!$D$2),"&gt;="&amp;AK$6,INDIRECT($F$1&amp;dbP!$D$2&amp;":"&amp;dbP!$D$2),"&lt;="&amp;AK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L453" s="1">
        <f ca="1">SUMIFS(INDIRECT($F$1&amp;$F453&amp;":"&amp;$F453),INDIRECT($F$1&amp;dbP!$D$2&amp;":"&amp;dbP!$D$2),"&gt;="&amp;AL$6,INDIRECT($F$1&amp;dbP!$D$2&amp;":"&amp;dbP!$D$2),"&lt;="&amp;AL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M453" s="1">
        <f ca="1">SUMIFS(INDIRECT($F$1&amp;$F453&amp;":"&amp;$F453),INDIRECT($F$1&amp;dbP!$D$2&amp;":"&amp;dbP!$D$2),"&gt;="&amp;AM$6,INDIRECT($F$1&amp;dbP!$D$2&amp;":"&amp;dbP!$D$2),"&lt;="&amp;AM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N453" s="1">
        <f ca="1">SUMIFS(INDIRECT($F$1&amp;$F453&amp;":"&amp;$F453),INDIRECT($F$1&amp;dbP!$D$2&amp;":"&amp;dbP!$D$2),"&gt;="&amp;AN$6,INDIRECT($F$1&amp;dbP!$D$2&amp;":"&amp;dbP!$D$2),"&lt;="&amp;AN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O453" s="1">
        <f ca="1">SUMIFS(INDIRECT($F$1&amp;$F453&amp;":"&amp;$F453),INDIRECT($F$1&amp;dbP!$D$2&amp;":"&amp;dbP!$D$2),"&gt;="&amp;AO$6,INDIRECT($F$1&amp;dbP!$D$2&amp;":"&amp;dbP!$D$2),"&lt;="&amp;AO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P453" s="1">
        <f ca="1">SUMIFS(INDIRECT($F$1&amp;$F453&amp;":"&amp;$F453),INDIRECT($F$1&amp;dbP!$D$2&amp;":"&amp;dbP!$D$2),"&gt;="&amp;AP$6,INDIRECT($F$1&amp;dbP!$D$2&amp;":"&amp;dbP!$D$2),"&lt;="&amp;AP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Q453" s="1">
        <f ca="1">SUMIFS(INDIRECT($F$1&amp;$F453&amp;":"&amp;$F453),INDIRECT($F$1&amp;dbP!$D$2&amp;":"&amp;dbP!$D$2),"&gt;="&amp;AQ$6,INDIRECT($F$1&amp;dbP!$D$2&amp;":"&amp;dbP!$D$2),"&lt;="&amp;AQ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R453" s="1">
        <f ca="1">SUMIFS(INDIRECT($F$1&amp;$F453&amp;":"&amp;$F453),INDIRECT($F$1&amp;dbP!$D$2&amp;":"&amp;dbP!$D$2),"&gt;="&amp;AR$6,INDIRECT($F$1&amp;dbP!$D$2&amp;":"&amp;dbP!$D$2),"&lt;="&amp;AR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S453" s="1">
        <f ca="1">SUMIFS(INDIRECT($F$1&amp;$F453&amp;":"&amp;$F453),INDIRECT($F$1&amp;dbP!$D$2&amp;":"&amp;dbP!$D$2),"&gt;="&amp;AS$6,INDIRECT($F$1&amp;dbP!$D$2&amp;":"&amp;dbP!$D$2),"&lt;="&amp;AS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T453" s="1">
        <f ca="1">SUMIFS(INDIRECT($F$1&amp;$F453&amp;":"&amp;$F453),INDIRECT($F$1&amp;dbP!$D$2&amp;":"&amp;dbP!$D$2),"&gt;="&amp;AT$6,INDIRECT($F$1&amp;dbP!$D$2&amp;":"&amp;dbP!$D$2),"&lt;="&amp;AT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U453" s="1">
        <f ca="1">SUMIFS(INDIRECT($F$1&amp;$F453&amp;":"&amp;$F453),INDIRECT($F$1&amp;dbP!$D$2&amp;":"&amp;dbP!$D$2),"&gt;="&amp;AU$6,INDIRECT($F$1&amp;dbP!$D$2&amp;":"&amp;dbP!$D$2),"&lt;="&amp;AU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V453" s="1">
        <f ca="1">SUMIFS(INDIRECT($F$1&amp;$F453&amp;":"&amp;$F453),INDIRECT($F$1&amp;dbP!$D$2&amp;":"&amp;dbP!$D$2),"&gt;="&amp;AV$6,INDIRECT($F$1&amp;dbP!$D$2&amp;":"&amp;dbP!$D$2),"&lt;="&amp;AV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W453" s="1">
        <f ca="1">SUMIFS(INDIRECT($F$1&amp;$F453&amp;":"&amp;$F453),INDIRECT($F$1&amp;dbP!$D$2&amp;":"&amp;dbP!$D$2),"&gt;="&amp;AW$6,INDIRECT($F$1&amp;dbP!$D$2&amp;":"&amp;dbP!$D$2),"&lt;="&amp;AW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X453" s="1">
        <f ca="1">SUMIFS(INDIRECT($F$1&amp;$F453&amp;":"&amp;$F453),INDIRECT($F$1&amp;dbP!$D$2&amp;":"&amp;dbP!$D$2),"&gt;="&amp;AX$6,INDIRECT($F$1&amp;dbP!$D$2&amp;":"&amp;dbP!$D$2),"&lt;="&amp;AX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Y453" s="1">
        <f ca="1">SUMIFS(INDIRECT($F$1&amp;$F453&amp;":"&amp;$F453),INDIRECT($F$1&amp;dbP!$D$2&amp;":"&amp;dbP!$D$2),"&gt;="&amp;AY$6,INDIRECT($F$1&amp;dbP!$D$2&amp;":"&amp;dbP!$D$2),"&lt;="&amp;AY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AZ453" s="1">
        <f ca="1">SUMIFS(INDIRECT($F$1&amp;$F453&amp;":"&amp;$F453),INDIRECT($F$1&amp;dbP!$D$2&amp;":"&amp;dbP!$D$2),"&gt;="&amp;AZ$6,INDIRECT($F$1&amp;dbP!$D$2&amp;":"&amp;dbP!$D$2),"&lt;="&amp;AZ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BA453" s="1">
        <f ca="1">SUMIFS(INDIRECT($F$1&amp;$F453&amp;":"&amp;$F453),INDIRECT($F$1&amp;dbP!$D$2&amp;":"&amp;dbP!$D$2),"&gt;="&amp;BA$6,INDIRECT($F$1&amp;dbP!$D$2&amp;":"&amp;dbP!$D$2),"&lt;="&amp;BA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BB453" s="1">
        <f ca="1">SUMIFS(INDIRECT($F$1&amp;$F453&amp;":"&amp;$F453),INDIRECT($F$1&amp;dbP!$D$2&amp;":"&amp;dbP!$D$2),"&gt;="&amp;BB$6,INDIRECT($F$1&amp;dbP!$D$2&amp;":"&amp;dbP!$D$2),"&lt;="&amp;BB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BC453" s="1">
        <f ca="1">SUMIFS(INDIRECT($F$1&amp;$F453&amp;":"&amp;$F453),INDIRECT($F$1&amp;dbP!$D$2&amp;":"&amp;dbP!$D$2),"&gt;="&amp;BC$6,INDIRECT($F$1&amp;dbP!$D$2&amp;":"&amp;dbP!$D$2),"&lt;="&amp;BC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BD453" s="1">
        <f ca="1">SUMIFS(INDIRECT($F$1&amp;$F453&amp;":"&amp;$F453),INDIRECT($F$1&amp;dbP!$D$2&amp;":"&amp;dbP!$D$2),"&gt;="&amp;BD$6,INDIRECT($F$1&amp;dbP!$D$2&amp;":"&amp;dbP!$D$2),"&lt;="&amp;BD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  <c r="BE453" s="1">
        <f ca="1">SUMIFS(INDIRECT($F$1&amp;$F453&amp;":"&amp;$F453),INDIRECT($F$1&amp;dbP!$D$2&amp;":"&amp;dbP!$D$2),"&gt;="&amp;BE$6,INDIRECT($F$1&amp;dbP!$D$2&amp;":"&amp;dbP!$D$2),"&lt;="&amp;BE$7,INDIRECT($F$1&amp;dbP!$O$2&amp;":"&amp;dbP!$O$2),$H453,INDIRECT($F$1&amp;dbP!$P$2&amp;":"&amp;dbP!$P$2),IF($I453=$J453,"*",$I453),INDIRECT($F$1&amp;dbP!$Q$2&amp;":"&amp;dbP!$Q$2),IF(OR($I453=$J453,"  "&amp;$I453=$J453),"*",RIGHT($J453,LEN($J453)-4)),INDIRECT($F$1&amp;dbP!$AC$2&amp;":"&amp;dbP!$AC$2),RepP!$J$3)</f>
        <v>0</v>
      </c>
    </row>
    <row r="454" spans="2:57" x14ac:dyDescent="0.3">
      <c r="B454" s="1">
        <f>MAX(B$410:B453)+1</f>
        <v>52</v>
      </c>
      <c r="D454" s="1" t="str">
        <f ca="1">INDIRECT($B$1&amp;Items!AB$2&amp;$B454)</f>
        <v>PL(-)</v>
      </c>
      <c r="F454" s="1" t="str">
        <f ca="1">INDIRECT($B$1&amp;Items!X$2&amp;$B454)</f>
        <v>AA</v>
      </c>
      <c r="H454" s="13" t="str">
        <f ca="1">INDIRECT($B$1&amp;Items!U$2&amp;$B454)</f>
        <v>Себестоимость продаж</v>
      </c>
      <c r="I454" s="13" t="str">
        <f ca="1">IF(INDIRECT($B$1&amp;Items!V$2&amp;$B454)="",H454,INDIRECT($B$1&amp;Items!V$2&amp;$B454))</f>
        <v>Затраты этапа-3 бизнес-процесса</v>
      </c>
      <c r="J454" s="1" t="str">
        <f ca="1">IF(INDIRECT($B$1&amp;Items!W$2&amp;$B454)="",IF(H454&lt;&gt;I454,"  "&amp;I454,I454),"    "&amp;INDIRECT($B$1&amp;Items!W$2&amp;$B454))</f>
        <v xml:space="preserve">    Производственные затраты-21</v>
      </c>
      <c r="S454" s="1">
        <f ca="1">SUM($U454:INDIRECT(ADDRESS(ROW(),SUMIFS($1:$1,$5:$5,MAX($5:$5)))))</f>
        <v>694876.18804500008</v>
      </c>
      <c r="V454" s="1">
        <f ca="1">SUMIFS(INDIRECT($F$1&amp;$F454&amp;":"&amp;$F454),INDIRECT($F$1&amp;dbP!$D$2&amp;":"&amp;dbP!$D$2),"&gt;="&amp;V$6,INDIRECT($F$1&amp;dbP!$D$2&amp;":"&amp;dbP!$D$2),"&lt;="&amp;V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W454" s="1">
        <f ca="1">SUMIFS(INDIRECT($F$1&amp;$F454&amp;":"&amp;$F454),INDIRECT($F$1&amp;dbP!$D$2&amp;":"&amp;dbP!$D$2),"&gt;="&amp;W$6,INDIRECT($F$1&amp;dbP!$D$2&amp;":"&amp;dbP!$D$2),"&lt;="&amp;W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X454" s="1">
        <f ca="1">SUMIFS(INDIRECT($F$1&amp;$F454&amp;":"&amp;$F454),INDIRECT($F$1&amp;dbP!$D$2&amp;":"&amp;dbP!$D$2),"&gt;="&amp;X$6,INDIRECT($F$1&amp;dbP!$D$2&amp;":"&amp;dbP!$D$2),"&lt;="&amp;X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Y454" s="1">
        <f ca="1">SUMIFS(INDIRECT($F$1&amp;$F454&amp;":"&amp;$F454),INDIRECT($F$1&amp;dbP!$D$2&amp;":"&amp;dbP!$D$2),"&gt;="&amp;Y$6,INDIRECT($F$1&amp;dbP!$D$2&amp;":"&amp;dbP!$D$2),"&lt;="&amp;Y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Z454" s="1">
        <f ca="1">SUMIFS(INDIRECT($F$1&amp;$F454&amp;":"&amp;$F454),INDIRECT($F$1&amp;dbP!$D$2&amp;":"&amp;dbP!$D$2),"&gt;="&amp;Z$6,INDIRECT($F$1&amp;dbP!$D$2&amp;":"&amp;dbP!$D$2),"&lt;="&amp;Z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213808.05786000003</v>
      </c>
      <c r="AA454" s="1">
        <f ca="1">SUMIFS(INDIRECT($F$1&amp;$F454&amp;":"&amp;$F454),INDIRECT($F$1&amp;dbP!$D$2&amp;":"&amp;dbP!$D$2),"&gt;="&amp;AA$6,INDIRECT($F$1&amp;dbP!$D$2&amp;":"&amp;dbP!$D$2),"&lt;="&amp;AA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481068.13018500002</v>
      </c>
      <c r="AB454" s="1">
        <f ca="1">SUMIFS(INDIRECT($F$1&amp;$F454&amp;":"&amp;$F454),INDIRECT($F$1&amp;dbP!$D$2&amp;":"&amp;dbP!$D$2),"&gt;="&amp;AB$6,INDIRECT($F$1&amp;dbP!$D$2&amp;":"&amp;dbP!$D$2),"&lt;="&amp;AB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C454" s="1">
        <f ca="1">SUMIFS(INDIRECT($F$1&amp;$F454&amp;":"&amp;$F454),INDIRECT($F$1&amp;dbP!$D$2&amp;":"&amp;dbP!$D$2),"&gt;="&amp;AC$6,INDIRECT($F$1&amp;dbP!$D$2&amp;":"&amp;dbP!$D$2),"&lt;="&amp;AC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D454" s="1">
        <f ca="1">SUMIFS(INDIRECT($F$1&amp;$F454&amp;":"&amp;$F454),INDIRECT($F$1&amp;dbP!$D$2&amp;":"&amp;dbP!$D$2),"&gt;="&amp;AD$6,INDIRECT($F$1&amp;dbP!$D$2&amp;":"&amp;dbP!$D$2),"&lt;="&amp;AD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E454" s="1">
        <f ca="1">SUMIFS(INDIRECT($F$1&amp;$F454&amp;":"&amp;$F454),INDIRECT($F$1&amp;dbP!$D$2&amp;":"&amp;dbP!$D$2),"&gt;="&amp;AE$6,INDIRECT($F$1&amp;dbP!$D$2&amp;":"&amp;dbP!$D$2),"&lt;="&amp;AE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F454" s="1">
        <f ca="1">SUMIFS(INDIRECT($F$1&amp;$F454&amp;":"&amp;$F454),INDIRECT($F$1&amp;dbP!$D$2&amp;":"&amp;dbP!$D$2),"&gt;="&amp;AF$6,INDIRECT($F$1&amp;dbP!$D$2&amp;":"&amp;dbP!$D$2),"&lt;="&amp;AF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G454" s="1">
        <f ca="1">SUMIFS(INDIRECT($F$1&amp;$F454&amp;":"&amp;$F454),INDIRECT($F$1&amp;dbP!$D$2&amp;":"&amp;dbP!$D$2),"&gt;="&amp;AG$6,INDIRECT($F$1&amp;dbP!$D$2&amp;":"&amp;dbP!$D$2),"&lt;="&amp;AG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H454" s="1">
        <f ca="1">SUMIFS(INDIRECT($F$1&amp;$F454&amp;":"&amp;$F454),INDIRECT($F$1&amp;dbP!$D$2&amp;":"&amp;dbP!$D$2),"&gt;="&amp;AH$6,INDIRECT($F$1&amp;dbP!$D$2&amp;":"&amp;dbP!$D$2),"&lt;="&amp;AH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I454" s="1">
        <f ca="1">SUMIFS(INDIRECT($F$1&amp;$F454&amp;":"&amp;$F454),INDIRECT($F$1&amp;dbP!$D$2&amp;":"&amp;dbP!$D$2),"&gt;="&amp;AI$6,INDIRECT($F$1&amp;dbP!$D$2&amp;":"&amp;dbP!$D$2),"&lt;="&amp;AI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J454" s="1">
        <f ca="1">SUMIFS(INDIRECT($F$1&amp;$F454&amp;":"&amp;$F454),INDIRECT($F$1&amp;dbP!$D$2&amp;":"&amp;dbP!$D$2),"&gt;="&amp;AJ$6,INDIRECT($F$1&amp;dbP!$D$2&amp;":"&amp;dbP!$D$2),"&lt;="&amp;AJ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K454" s="1">
        <f ca="1">SUMIFS(INDIRECT($F$1&amp;$F454&amp;":"&amp;$F454),INDIRECT($F$1&amp;dbP!$D$2&amp;":"&amp;dbP!$D$2),"&gt;="&amp;AK$6,INDIRECT($F$1&amp;dbP!$D$2&amp;":"&amp;dbP!$D$2),"&lt;="&amp;AK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L454" s="1">
        <f ca="1">SUMIFS(INDIRECT($F$1&amp;$F454&amp;":"&amp;$F454),INDIRECT($F$1&amp;dbP!$D$2&amp;":"&amp;dbP!$D$2),"&gt;="&amp;AL$6,INDIRECT($F$1&amp;dbP!$D$2&amp;":"&amp;dbP!$D$2),"&lt;="&amp;AL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M454" s="1">
        <f ca="1">SUMIFS(INDIRECT($F$1&amp;$F454&amp;":"&amp;$F454),INDIRECT($F$1&amp;dbP!$D$2&amp;":"&amp;dbP!$D$2),"&gt;="&amp;AM$6,INDIRECT($F$1&amp;dbP!$D$2&amp;":"&amp;dbP!$D$2),"&lt;="&amp;AM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N454" s="1">
        <f ca="1">SUMIFS(INDIRECT($F$1&amp;$F454&amp;":"&amp;$F454),INDIRECT($F$1&amp;dbP!$D$2&amp;":"&amp;dbP!$D$2),"&gt;="&amp;AN$6,INDIRECT($F$1&amp;dbP!$D$2&amp;":"&amp;dbP!$D$2),"&lt;="&amp;AN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O454" s="1">
        <f ca="1">SUMIFS(INDIRECT($F$1&amp;$F454&amp;":"&amp;$F454),INDIRECT($F$1&amp;dbP!$D$2&amp;":"&amp;dbP!$D$2),"&gt;="&amp;AO$6,INDIRECT($F$1&amp;dbP!$D$2&amp;":"&amp;dbP!$D$2),"&lt;="&amp;AO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P454" s="1">
        <f ca="1">SUMIFS(INDIRECT($F$1&amp;$F454&amp;":"&amp;$F454),INDIRECT($F$1&amp;dbP!$D$2&amp;":"&amp;dbP!$D$2),"&gt;="&amp;AP$6,INDIRECT($F$1&amp;dbP!$D$2&amp;":"&amp;dbP!$D$2),"&lt;="&amp;AP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Q454" s="1">
        <f ca="1">SUMIFS(INDIRECT($F$1&amp;$F454&amp;":"&amp;$F454),INDIRECT($F$1&amp;dbP!$D$2&amp;":"&amp;dbP!$D$2),"&gt;="&amp;AQ$6,INDIRECT($F$1&amp;dbP!$D$2&amp;":"&amp;dbP!$D$2),"&lt;="&amp;AQ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R454" s="1">
        <f ca="1">SUMIFS(INDIRECT($F$1&amp;$F454&amp;":"&amp;$F454),INDIRECT($F$1&amp;dbP!$D$2&amp;":"&amp;dbP!$D$2),"&gt;="&amp;AR$6,INDIRECT($F$1&amp;dbP!$D$2&amp;":"&amp;dbP!$D$2),"&lt;="&amp;AR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S454" s="1">
        <f ca="1">SUMIFS(INDIRECT($F$1&amp;$F454&amp;":"&amp;$F454),INDIRECT($F$1&amp;dbP!$D$2&amp;":"&amp;dbP!$D$2),"&gt;="&amp;AS$6,INDIRECT($F$1&amp;dbP!$D$2&amp;":"&amp;dbP!$D$2),"&lt;="&amp;AS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T454" s="1">
        <f ca="1">SUMIFS(INDIRECT($F$1&amp;$F454&amp;":"&amp;$F454),INDIRECT($F$1&amp;dbP!$D$2&amp;":"&amp;dbP!$D$2),"&gt;="&amp;AT$6,INDIRECT($F$1&amp;dbP!$D$2&amp;":"&amp;dbP!$D$2),"&lt;="&amp;AT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U454" s="1">
        <f ca="1">SUMIFS(INDIRECT($F$1&amp;$F454&amp;":"&amp;$F454),INDIRECT($F$1&amp;dbP!$D$2&amp;":"&amp;dbP!$D$2),"&gt;="&amp;AU$6,INDIRECT($F$1&amp;dbP!$D$2&amp;":"&amp;dbP!$D$2),"&lt;="&amp;AU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V454" s="1">
        <f ca="1">SUMIFS(INDIRECT($F$1&amp;$F454&amp;":"&amp;$F454),INDIRECT($F$1&amp;dbP!$D$2&amp;":"&amp;dbP!$D$2),"&gt;="&amp;AV$6,INDIRECT($F$1&amp;dbP!$D$2&amp;":"&amp;dbP!$D$2),"&lt;="&amp;AV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W454" s="1">
        <f ca="1">SUMIFS(INDIRECT($F$1&amp;$F454&amp;":"&amp;$F454),INDIRECT($F$1&amp;dbP!$D$2&amp;":"&amp;dbP!$D$2),"&gt;="&amp;AW$6,INDIRECT($F$1&amp;dbP!$D$2&amp;":"&amp;dbP!$D$2),"&lt;="&amp;AW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X454" s="1">
        <f ca="1">SUMIFS(INDIRECT($F$1&amp;$F454&amp;":"&amp;$F454),INDIRECT($F$1&amp;dbP!$D$2&amp;":"&amp;dbP!$D$2),"&gt;="&amp;AX$6,INDIRECT($F$1&amp;dbP!$D$2&amp;":"&amp;dbP!$D$2),"&lt;="&amp;AX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Y454" s="1">
        <f ca="1">SUMIFS(INDIRECT($F$1&amp;$F454&amp;":"&amp;$F454),INDIRECT($F$1&amp;dbP!$D$2&amp;":"&amp;dbP!$D$2),"&gt;="&amp;AY$6,INDIRECT($F$1&amp;dbP!$D$2&amp;":"&amp;dbP!$D$2),"&lt;="&amp;AY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AZ454" s="1">
        <f ca="1">SUMIFS(INDIRECT($F$1&amp;$F454&amp;":"&amp;$F454),INDIRECT($F$1&amp;dbP!$D$2&amp;":"&amp;dbP!$D$2),"&gt;="&amp;AZ$6,INDIRECT($F$1&amp;dbP!$D$2&amp;":"&amp;dbP!$D$2),"&lt;="&amp;AZ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BA454" s="1">
        <f ca="1">SUMIFS(INDIRECT($F$1&amp;$F454&amp;":"&amp;$F454),INDIRECT($F$1&amp;dbP!$D$2&amp;":"&amp;dbP!$D$2),"&gt;="&amp;BA$6,INDIRECT($F$1&amp;dbP!$D$2&amp;":"&amp;dbP!$D$2),"&lt;="&amp;BA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BB454" s="1">
        <f ca="1">SUMIFS(INDIRECT($F$1&amp;$F454&amp;":"&amp;$F454),INDIRECT($F$1&amp;dbP!$D$2&amp;":"&amp;dbP!$D$2),"&gt;="&amp;BB$6,INDIRECT($F$1&amp;dbP!$D$2&amp;":"&amp;dbP!$D$2),"&lt;="&amp;BB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BC454" s="1">
        <f ca="1">SUMIFS(INDIRECT($F$1&amp;$F454&amp;":"&amp;$F454),INDIRECT($F$1&amp;dbP!$D$2&amp;":"&amp;dbP!$D$2),"&gt;="&amp;BC$6,INDIRECT($F$1&amp;dbP!$D$2&amp;":"&amp;dbP!$D$2),"&lt;="&amp;BC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BD454" s="1">
        <f ca="1">SUMIFS(INDIRECT($F$1&amp;$F454&amp;":"&amp;$F454),INDIRECT($F$1&amp;dbP!$D$2&amp;":"&amp;dbP!$D$2),"&gt;="&amp;BD$6,INDIRECT($F$1&amp;dbP!$D$2&amp;":"&amp;dbP!$D$2),"&lt;="&amp;BD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  <c r="BE454" s="1">
        <f ca="1">SUMIFS(INDIRECT($F$1&amp;$F454&amp;":"&amp;$F454),INDIRECT($F$1&amp;dbP!$D$2&amp;":"&amp;dbP!$D$2),"&gt;="&amp;BE$6,INDIRECT($F$1&amp;dbP!$D$2&amp;":"&amp;dbP!$D$2),"&lt;="&amp;BE$7,INDIRECT($F$1&amp;dbP!$O$2&amp;":"&amp;dbP!$O$2),$H454,INDIRECT($F$1&amp;dbP!$P$2&amp;":"&amp;dbP!$P$2),IF($I454=$J454,"*",$I454),INDIRECT($F$1&amp;dbP!$Q$2&amp;":"&amp;dbP!$Q$2),IF(OR($I454=$J454,"  "&amp;$I454=$J454),"*",RIGHT($J454,LEN($J454)-4)),INDIRECT($F$1&amp;dbP!$AC$2&amp;":"&amp;dbP!$AC$2),RepP!$J$3)</f>
        <v>0</v>
      </c>
    </row>
    <row r="455" spans="2:57" x14ac:dyDescent="0.3">
      <c r="B455" s="1">
        <f>MAX(B$410:B454)+1</f>
        <v>53</v>
      </c>
      <c r="D455" s="1" t="str">
        <f ca="1">INDIRECT($B$1&amp;Items!AB$2&amp;$B455)</f>
        <v>PL(-)</v>
      </c>
      <c r="F455" s="1" t="str">
        <f ca="1">INDIRECT($B$1&amp;Items!X$2&amp;$B455)</f>
        <v>AA</v>
      </c>
      <c r="H455" s="13" t="str">
        <f ca="1">INDIRECT($B$1&amp;Items!U$2&amp;$B455)</f>
        <v>Себестоимость продаж</v>
      </c>
      <c r="I455" s="13" t="str">
        <f ca="1">IF(INDIRECT($B$1&amp;Items!V$2&amp;$B455)="",H455,INDIRECT($B$1&amp;Items!V$2&amp;$B455))</f>
        <v>Затраты этапа-3 бизнес-процесса</v>
      </c>
      <c r="J455" s="1" t="str">
        <f ca="1">IF(INDIRECT($B$1&amp;Items!W$2&amp;$B455)="",IF(H455&lt;&gt;I455,"  "&amp;I455,I455),"    "&amp;INDIRECT($B$1&amp;Items!W$2&amp;$B455))</f>
        <v xml:space="preserve">    Производственные затраты-22</v>
      </c>
      <c r="S455" s="1">
        <f ca="1">SUM($U455:INDIRECT(ADDRESS(ROW(),SUMIFS($1:$1,$5:$5,MAX($5:$5)))))</f>
        <v>678593.72746490012</v>
      </c>
      <c r="V455" s="1">
        <f ca="1">SUMIFS(INDIRECT($F$1&amp;$F455&amp;":"&amp;$F455),INDIRECT($F$1&amp;dbP!$D$2&amp;":"&amp;dbP!$D$2),"&gt;="&amp;V$6,INDIRECT($F$1&amp;dbP!$D$2&amp;":"&amp;dbP!$D$2),"&lt;="&amp;V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W455" s="1">
        <f ca="1">SUMIFS(INDIRECT($F$1&amp;$F455&amp;":"&amp;$F455),INDIRECT($F$1&amp;dbP!$D$2&amp;":"&amp;dbP!$D$2),"&gt;="&amp;W$6,INDIRECT($F$1&amp;dbP!$D$2&amp;":"&amp;dbP!$D$2),"&lt;="&amp;W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X455" s="1">
        <f ca="1">SUMIFS(INDIRECT($F$1&amp;$F455&amp;":"&amp;$F455),INDIRECT($F$1&amp;dbP!$D$2&amp;":"&amp;dbP!$D$2),"&gt;="&amp;X$6,INDIRECT($F$1&amp;dbP!$D$2&amp;":"&amp;dbP!$D$2),"&lt;="&amp;X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Y455" s="1">
        <f ca="1">SUMIFS(INDIRECT($F$1&amp;$F455&amp;":"&amp;$F455),INDIRECT($F$1&amp;dbP!$D$2&amp;":"&amp;dbP!$D$2),"&gt;="&amp;Y$6,INDIRECT($F$1&amp;dbP!$D$2&amp;":"&amp;dbP!$D$2),"&lt;="&amp;Y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Z455" s="1">
        <f ca="1">SUMIFS(INDIRECT($F$1&amp;$F455&amp;":"&amp;$F455),INDIRECT($F$1&amp;dbP!$D$2&amp;":"&amp;dbP!$D$2),"&gt;="&amp;Z$6,INDIRECT($F$1&amp;dbP!$D$2&amp;":"&amp;dbP!$D$2),"&lt;="&amp;Z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208798.06998920004</v>
      </c>
      <c r="AA455" s="1">
        <f ca="1">SUMIFS(INDIRECT($F$1&amp;$F455&amp;":"&amp;$F455),INDIRECT($F$1&amp;dbP!$D$2&amp;":"&amp;dbP!$D$2),"&gt;="&amp;AA$6,INDIRECT($F$1&amp;dbP!$D$2&amp;":"&amp;dbP!$D$2),"&lt;="&amp;AA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469795.65747570008</v>
      </c>
      <c r="AB455" s="1">
        <f ca="1">SUMIFS(INDIRECT($F$1&amp;$F455&amp;":"&amp;$F455),INDIRECT($F$1&amp;dbP!$D$2&amp;":"&amp;dbP!$D$2),"&gt;="&amp;AB$6,INDIRECT($F$1&amp;dbP!$D$2&amp;":"&amp;dbP!$D$2),"&lt;="&amp;AB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C455" s="1">
        <f ca="1">SUMIFS(INDIRECT($F$1&amp;$F455&amp;":"&amp;$F455),INDIRECT($F$1&amp;dbP!$D$2&amp;":"&amp;dbP!$D$2),"&gt;="&amp;AC$6,INDIRECT($F$1&amp;dbP!$D$2&amp;":"&amp;dbP!$D$2),"&lt;="&amp;AC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D455" s="1">
        <f ca="1">SUMIFS(INDIRECT($F$1&amp;$F455&amp;":"&amp;$F455),INDIRECT($F$1&amp;dbP!$D$2&amp;":"&amp;dbP!$D$2),"&gt;="&amp;AD$6,INDIRECT($F$1&amp;dbP!$D$2&amp;":"&amp;dbP!$D$2),"&lt;="&amp;AD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E455" s="1">
        <f ca="1">SUMIFS(INDIRECT($F$1&amp;$F455&amp;":"&amp;$F455),INDIRECT($F$1&amp;dbP!$D$2&amp;":"&amp;dbP!$D$2),"&gt;="&amp;AE$6,INDIRECT($F$1&amp;dbP!$D$2&amp;":"&amp;dbP!$D$2),"&lt;="&amp;AE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F455" s="1">
        <f ca="1">SUMIFS(INDIRECT($F$1&amp;$F455&amp;":"&amp;$F455),INDIRECT($F$1&amp;dbP!$D$2&amp;":"&amp;dbP!$D$2),"&gt;="&amp;AF$6,INDIRECT($F$1&amp;dbP!$D$2&amp;":"&amp;dbP!$D$2),"&lt;="&amp;AF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G455" s="1">
        <f ca="1">SUMIFS(INDIRECT($F$1&amp;$F455&amp;":"&amp;$F455),INDIRECT($F$1&amp;dbP!$D$2&amp;":"&amp;dbP!$D$2),"&gt;="&amp;AG$6,INDIRECT($F$1&amp;dbP!$D$2&amp;":"&amp;dbP!$D$2),"&lt;="&amp;AG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H455" s="1">
        <f ca="1">SUMIFS(INDIRECT($F$1&amp;$F455&amp;":"&amp;$F455),INDIRECT($F$1&amp;dbP!$D$2&amp;":"&amp;dbP!$D$2),"&gt;="&amp;AH$6,INDIRECT($F$1&amp;dbP!$D$2&amp;":"&amp;dbP!$D$2),"&lt;="&amp;AH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I455" s="1">
        <f ca="1">SUMIFS(INDIRECT($F$1&amp;$F455&amp;":"&amp;$F455),INDIRECT($F$1&amp;dbP!$D$2&amp;":"&amp;dbP!$D$2),"&gt;="&amp;AI$6,INDIRECT($F$1&amp;dbP!$D$2&amp;":"&amp;dbP!$D$2),"&lt;="&amp;AI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J455" s="1">
        <f ca="1">SUMIFS(INDIRECT($F$1&amp;$F455&amp;":"&amp;$F455),INDIRECT($F$1&amp;dbP!$D$2&amp;":"&amp;dbP!$D$2),"&gt;="&amp;AJ$6,INDIRECT($F$1&amp;dbP!$D$2&amp;":"&amp;dbP!$D$2),"&lt;="&amp;AJ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K455" s="1">
        <f ca="1">SUMIFS(INDIRECT($F$1&amp;$F455&amp;":"&amp;$F455),INDIRECT($F$1&amp;dbP!$D$2&amp;":"&amp;dbP!$D$2),"&gt;="&amp;AK$6,INDIRECT($F$1&amp;dbP!$D$2&amp;":"&amp;dbP!$D$2),"&lt;="&amp;AK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L455" s="1">
        <f ca="1">SUMIFS(INDIRECT($F$1&amp;$F455&amp;":"&amp;$F455),INDIRECT($F$1&amp;dbP!$D$2&amp;":"&amp;dbP!$D$2),"&gt;="&amp;AL$6,INDIRECT($F$1&amp;dbP!$D$2&amp;":"&amp;dbP!$D$2),"&lt;="&amp;AL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M455" s="1">
        <f ca="1">SUMIFS(INDIRECT($F$1&amp;$F455&amp;":"&amp;$F455),INDIRECT($F$1&amp;dbP!$D$2&amp;":"&amp;dbP!$D$2),"&gt;="&amp;AM$6,INDIRECT($F$1&amp;dbP!$D$2&amp;":"&amp;dbP!$D$2),"&lt;="&amp;AM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N455" s="1">
        <f ca="1">SUMIFS(INDIRECT($F$1&amp;$F455&amp;":"&amp;$F455),INDIRECT($F$1&amp;dbP!$D$2&amp;":"&amp;dbP!$D$2),"&gt;="&amp;AN$6,INDIRECT($F$1&amp;dbP!$D$2&amp;":"&amp;dbP!$D$2),"&lt;="&amp;AN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O455" s="1">
        <f ca="1">SUMIFS(INDIRECT($F$1&amp;$F455&amp;":"&amp;$F455),INDIRECT($F$1&amp;dbP!$D$2&amp;":"&amp;dbP!$D$2),"&gt;="&amp;AO$6,INDIRECT($F$1&amp;dbP!$D$2&amp;":"&amp;dbP!$D$2),"&lt;="&amp;AO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P455" s="1">
        <f ca="1">SUMIFS(INDIRECT($F$1&amp;$F455&amp;":"&amp;$F455),INDIRECT($F$1&amp;dbP!$D$2&amp;":"&amp;dbP!$D$2),"&gt;="&amp;AP$6,INDIRECT($F$1&amp;dbP!$D$2&amp;":"&amp;dbP!$D$2),"&lt;="&amp;AP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Q455" s="1">
        <f ca="1">SUMIFS(INDIRECT($F$1&amp;$F455&amp;":"&amp;$F455),INDIRECT($F$1&amp;dbP!$D$2&amp;":"&amp;dbP!$D$2),"&gt;="&amp;AQ$6,INDIRECT($F$1&amp;dbP!$D$2&amp;":"&amp;dbP!$D$2),"&lt;="&amp;AQ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R455" s="1">
        <f ca="1">SUMIFS(INDIRECT($F$1&amp;$F455&amp;":"&amp;$F455),INDIRECT($F$1&amp;dbP!$D$2&amp;":"&amp;dbP!$D$2),"&gt;="&amp;AR$6,INDIRECT($F$1&amp;dbP!$D$2&amp;":"&amp;dbP!$D$2),"&lt;="&amp;AR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S455" s="1">
        <f ca="1">SUMIFS(INDIRECT($F$1&amp;$F455&amp;":"&amp;$F455),INDIRECT($F$1&amp;dbP!$D$2&amp;":"&amp;dbP!$D$2),"&gt;="&amp;AS$6,INDIRECT($F$1&amp;dbP!$D$2&amp;":"&amp;dbP!$D$2),"&lt;="&amp;AS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T455" s="1">
        <f ca="1">SUMIFS(INDIRECT($F$1&amp;$F455&amp;":"&amp;$F455),INDIRECT($F$1&amp;dbP!$D$2&amp;":"&amp;dbP!$D$2),"&gt;="&amp;AT$6,INDIRECT($F$1&amp;dbP!$D$2&amp;":"&amp;dbP!$D$2),"&lt;="&amp;AT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U455" s="1">
        <f ca="1">SUMIFS(INDIRECT($F$1&amp;$F455&amp;":"&amp;$F455),INDIRECT($F$1&amp;dbP!$D$2&amp;":"&amp;dbP!$D$2),"&gt;="&amp;AU$6,INDIRECT($F$1&amp;dbP!$D$2&amp;":"&amp;dbP!$D$2),"&lt;="&amp;AU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V455" s="1">
        <f ca="1">SUMIFS(INDIRECT($F$1&amp;$F455&amp;":"&amp;$F455),INDIRECT($F$1&amp;dbP!$D$2&amp;":"&amp;dbP!$D$2),"&gt;="&amp;AV$6,INDIRECT($F$1&amp;dbP!$D$2&amp;":"&amp;dbP!$D$2),"&lt;="&amp;AV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W455" s="1">
        <f ca="1">SUMIFS(INDIRECT($F$1&amp;$F455&amp;":"&amp;$F455),INDIRECT($F$1&amp;dbP!$D$2&amp;":"&amp;dbP!$D$2),"&gt;="&amp;AW$6,INDIRECT($F$1&amp;dbP!$D$2&amp;":"&amp;dbP!$D$2),"&lt;="&amp;AW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X455" s="1">
        <f ca="1">SUMIFS(INDIRECT($F$1&amp;$F455&amp;":"&amp;$F455),INDIRECT($F$1&amp;dbP!$D$2&amp;":"&amp;dbP!$D$2),"&gt;="&amp;AX$6,INDIRECT($F$1&amp;dbP!$D$2&amp;":"&amp;dbP!$D$2),"&lt;="&amp;AX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Y455" s="1">
        <f ca="1">SUMIFS(INDIRECT($F$1&amp;$F455&amp;":"&amp;$F455),INDIRECT($F$1&amp;dbP!$D$2&amp;":"&amp;dbP!$D$2),"&gt;="&amp;AY$6,INDIRECT($F$1&amp;dbP!$D$2&amp;":"&amp;dbP!$D$2),"&lt;="&amp;AY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AZ455" s="1">
        <f ca="1">SUMIFS(INDIRECT($F$1&amp;$F455&amp;":"&amp;$F455),INDIRECT($F$1&amp;dbP!$D$2&amp;":"&amp;dbP!$D$2),"&gt;="&amp;AZ$6,INDIRECT($F$1&amp;dbP!$D$2&amp;":"&amp;dbP!$D$2),"&lt;="&amp;AZ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BA455" s="1">
        <f ca="1">SUMIFS(INDIRECT($F$1&amp;$F455&amp;":"&amp;$F455),INDIRECT($F$1&amp;dbP!$D$2&amp;":"&amp;dbP!$D$2),"&gt;="&amp;BA$6,INDIRECT($F$1&amp;dbP!$D$2&amp;":"&amp;dbP!$D$2),"&lt;="&amp;BA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BB455" s="1">
        <f ca="1">SUMIFS(INDIRECT($F$1&amp;$F455&amp;":"&amp;$F455),INDIRECT($F$1&amp;dbP!$D$2&amp;":"&amp;dbP!$D$2),"&gt;="&amp;BB$6,INDIRECT($F$1&amp;dbP!$D$2&amp;":"&amp;dbP!$D$2),"&lt;="&amp;BB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BC455" s="1">
        <f ca="1">SUMIFS(INDIRECT($F$1&amp;$F455&amp;":"&amp;$F455),INDIRECT($F$1&amp;dbP!$D$2&amp;":"&amp;dbP!$D$2),"&gt;="&amp;BC$6,INDIRECT($F$1&amp;dbP!$D$2&amp;":"&amp;dbP!$D$2),"&lt;="&amp;BC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BD455" s="1">
        <f ca="1">SUMIFS(INDIRECT($F$1&amp;$F455&amp;":"&amp;$F455),INDIRECT($F$1&amp;dbP!$D$2&amp;":"&amp;dbP!$D$2),"&gt;="&amp;BD$6,INDIRECT($F$1&amp;dbP!$D$2&amp;":"&amp;dbP!$D$2),"&lt;="&amp;BD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  <c r="BE455" s="1">
        <f ca="1">SUMIFS(INDIRECT($F$1&amp;$F455&amp;":"&amp;$F455),INDIRECT($F$1&amp;dbP!$D$2&amp;":"&amp;dbP!$D$2),"&gt;="&amp;BE$6,INDIRECT($F$1&amp;dbP!$D$2&amp;":"&amp;dbP!$D$2),"&lt;="&amp;BE$7,INDIRECT($F$1&amp;dbP!$O$2&amp;":"&amp;dbP!$O$2),$H455,INDIRECT($F$1&amp;dbP!$P$2&amp;":"&amp;dbP!$P$2),IF($I455=$J455,"*",$I455),INDIRECT($F$1&amp;dbP!$Q$2&amp;":"&amp;dbP!$Q$2),IF(OR($I455=$J455,"  "&amp;$I455=$J455),"*",RIGHT($J455,LEN($J455)-4)),INDIRECT($F$1&amp;dbP!$AC$2&amp;":"&amp;dbP!$AC$2),RepP!$J$3)</f>
        <v>0</v>
      </c>
    </row>
    <row r="456" spans="2:57" x14ac:dyDescent="0.3">
      <c r="B456" s="1">
        <f>MAX(B$410:B455)+1</f>
        <v>54</v>
      </c>
      <c r="D456" s="1" t="str">
        <f ca="1">INDIRECT($B$1&amp;Items!AB$2&amp;$B456)</f>
        <v>PL(-)</v>
      </c>
      <c r="F456" s="1" t="str">
        <f ca="1">INDIRECT($B$1&amp;Items!X$2&amp;$B456)</f>
        <v>AA</v>
      </c>
      <c r="H456" s="13" t="str">
        <f ca="1">INDIRECT($B$1&amp;Items!U$2&amp;$B456)</f>
        <v>Себестоимость продаж</v>
      </c>
      <c r="I456" s="13" t="str">
        <f ca="1">IF(INDIRECT($B$1&amp;Items!V$2&amp;$B456)="",H456,INDIRECT($B$1&amp;Items!V$2&amp;$B456))</f>
        <v>Затраты этапа-3 бизнес-процесса</v>
      </c>
      <c r="J456" s="1" t="str">
        <f ca="1">IF(INDIRECT($B$1&amp;Items!W$2&amp;$B456)="",IF(H456&lt;&gt;I456,"  "&amp;I456,I456),"    "&amp;INDIRECT($B$1&amp;Items!W$2&amp;$B456))</f>
        <v xml:space="preserve">    Производственные затраты-23</v>
      </c>
      <c r="S456" s="1">
        <f ca="1">SUM($U456:INDIRECT(ADDRESS(ROW(),SUMIFS($1:$1,$5:$5,MAX($5:$5)))))</f>
        <v>561249</v>
      </c>
      <c r="V456" s="1">
        <f ca="1">SUMIFS(INDIRECT($F$1&amp;$F456&amp;":"&amp;$F456),INDIRECT($F$1&amp;dbP!$D$2&amp;":"&amp;dbP!$D$2),"&gt;="&amp;V$6,INDIRECT($F$1&amp;dbP!$D$2&amp;":"&amp;dbP!$D$2),"&lt;="&amp;V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W456" s="1">
        <f ca="1">SUMIFS(INDIRECT($F$1&amp;$F456&amp;":"&amp;$F456),INDIRECT($F$1&amp;dbP!$D$2&amp;":"&amp;dbP!$D$2),"&gt;="&amp;W$6,INDIRECT($F$1&amp;dbP!$D$2&amp;":"&amp;dbP!$D$2),"&lt;="&amp;W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X456" s="1">
        <f ca="1">SUMIFS(INDIRECT($F$1&amp;$F456&amp;":"&amp;$F456),INDIRECT($F$1&amp;dbP!$D$2&amp;":"&amp;dbP!$D$2),"&gt;="&amp;X$6,INDIRECT($F$1&amp;dbP!$D$2&amp;":"&amp;dbP!$D$2),"&lt;="&amp;X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Y456" s="1">
        <f ca="1">SUMIFS(INDIRECT($F$1&amp;$F456&amp;":"&amp;$F456),INDIRECT($F$1&amp;dbP!$D$2&amp;":"&amp;dbP!$D$2),"&gt;="&amp;Y$6,INDIRECT($F$1&amp;dbP!$D$2&amp;":"&amp;dbP!$D$2),"&lt;="&amp;Y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Z456" s="1">
        <f ca="1">SUMIFS(INDIRECT($F$1&amp;$F456&amp;":"&amp;$F456),INDIRECT($F$1&amp;dbP!$D$2&amp;":"&amp;dbP!$D$2),"&gt;="&amp;Z$6,INDIRECT($F$1&amp;dbP!$D$2&amp;":"&amp;dbP!$D$2),"&lt;="&amp;Z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172692</v>
      </c>
      <c r="AA456" s="1">
        <f ca="1">SUMIFS(INDIRECT($F$1&amp;$F456&amp;":"&amp;$F456),INDIRECT($F$1&amp;dbP!$D$2&amp;":"&amp;dbP!$D$2),"&gt;="&amp;AA$6,INDIRECT($F$1&amp;dbP!$D$2&amp;":"&amp;dbP!$D$2),"&lt;="&amp;AA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388557</v>
      </c>
      <c r="AB456" s="1">
        <f ca="1">SUMIFS(INDIRECT($F$1&amp;$F456&amp;":"&amp;$F456),INDIRECT($F$1&amp;dbP!$D$2&amp;":"&amp;dbP!$D$2),"&gt;="&amp;AB$6,INDIRECT($F$1&amp;dbP!$D$2&amp;":"&amp;dbP!$D$2),"&lt;="&amp;AB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C456" s="1">
        <f ca="1">SUMIFS(INDIRECT($F$1&amp;$F456&amp;":"&amp;$F456),INDIRECT($F$1&amp;dbP!$D$2&amp;":"&amp;dbP!$D$2),"&gt;="&amp;AC$6,INDIRECT($F$1&amp;dbP!$D$2&amp;":"&amp;dbP!$D$2),"&lt;="&amp;AC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D456" s="1">
        <f ca="1">SUMIFS(INDIRECT($F$1&amp;$F456&amp;":"&amp;$F456),INDIRECT($F$1&amp;dbP!$D$2&amp;":"&amp;dbP!$D$2),"&gt;="&amp;AD$6,INDIRECT($F$1&amp;dbP!$D$2&amp;":"&amp;dbP!$D$2),"&lt;="&amp;AD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E456" s="1">
        <f ca="1">SUMIFS(INDIRECT($F$1&amp;$F456&amp;":"&amp;$F456),INDIRECT($F$1&amp;dbP!$D$2&amp;":"&amp;dbP!$D$2),"&gt;="&amp;AE$6,INDIRECT($F$1&amp;dbP!$D$2&amp;":"&amp;dbP!$D$2),"&lt;="&amp;AE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F456" s="1">
        <f ca="1">SUMIFS(INDIRECT($F$1&amp;$F456&amp;":"&amp;$F456),INDIRECT($F$1&amp;dbP!$D$2&amp;":"&amp;dbP!$D$2),"&gt;="&amp;AF$6,INDIRECT($F$1&amp;dbP!$D$2&amp;":"&amp;dbP!$D$2),"&lt;="&amp;AF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G456" s="1">
        <f ca="1">SUMIFS(INDIRECT($F$1&amp;$F456&amp;":"&amp;$F456),INDIRECT($F$1&amp;dbP!$D$2&amp;":"&amp;dbP!$D$2),"&gt;="&amp;AG$6,INDIRECT($F$1&amp;dbP!$D$2&amp;":"&amp;dbP!$D$2),"&lt;="&amp;AG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H456" s="1">
        <f ca="1">SUMIFS(INDIRECT($F$1&amp;$F456&amp;":"&amp;$F456),INDIRECT($F$1&amp;dbP!$D$2&amp;":"&amp;dbP!$D$2),"&gt;="&amp;AH$6,INDIRECT($F$1&amp;dbP!$D$2&amp;":"&amp;dbP!$D$2),"&lt;="&amp;AH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I456" s="1">
        <f ca="1">SUMIFS(INDIRECT($F$1&amp;$F456&amp;":"&amp;$F456),INDIRECT($F$1&amp;dbP!$D$2&amp;":"&amp;dbP!$D$2),"&gt;="&amp;AI$6,INDIRECT($F$1&amp;dbP!$D$2&amp;":"&amp;dbP!$D$2),"&lt;="&amp;AI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J456" s="1">
        <f ca="1">SUMIFS(INDIRECT($F$1&amp;$F456&amp;":"&amp;$F456),INDIRECT($F$1&amp;dbP!$D$2&amp;":"&amp;dbP!$D$2),"&gt;="&amp;AJ$6,INDIRECT($F$1&amp;dbP!$D$2&amp;":"&amp;dbP!$D$2),"&lt;="&amp;AJ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K456" s="1">
        <f ca="1">SUMIFS(INDIRECT($F$1&amp;$F456&amp;":"&amp;$F456),INDIRECT($F$1&amp;dbP!$D$2&amp;":"&amp;dbP!$D$2),"&gt;="&amp;AK$6,INDIRECT($F$1&amp;dbP!$D$2&amp;":"&amp;dbP!$D$2),"&lt;="&amp;AK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L456" s="1">
        <f ca="1">SUMIFS(INDIRECT($F$1&amp;$F456&amp;":"&amp;$F456),INDIRECT($F$1&amp;dbP!$D$2&amp;":"&amp;dbP!$D$2),"&gt;="&amp;AL$6,INDIRECT($F$1&amp;dbP!$D$2&amp;":"&amp;dbP!$D$2),"&lt;="&amp;AL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M456" s="1">
        <f ca="1">SUMIFS(INDIRECT($F$1&amp;$F456&amp;":"&amp;$F456),INDIRECT($F$1&amp;dbP!$D$2&amp;":"&amp;dbP!$D$2),"&gt;="&amp;AM$6,INDIRECT($F$1&amp;dbP!$D$2&amp;":"&amp;dbP!$D$2),"&lt;="&amp;AM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N456" s="1">
        <f ca="1">SUMIFS(INDIRECT($F$1&amp;$F456&amp;":"&amp;$F456),INDIRECT($F$1&amp;dbP!$D$2&amp;":"&amp;dbP!$D$2),"&gt;="&amp;AN$6,INDIRECT($F$1&amp;dbP!$D$2&amp;":"&amp;dbP!$D$2),"&lt;="&amp;AN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O456" s="1">
        <f ca="1">SUMIFS(INDIRECT($F$1&amp;$F456&amp;":"&amp;$F456),INDIRECT($F$1&amp;dbP!$D$2&amp;":"&amp;dbP!$D$2),"&gt;="&amp;AO$6,INDIRECT($F$1&amp;dbP!$D$2&amp;":"&amp;dbP!$D$2),"&lt;="&amp;AO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P456" s="1">
        <f ca="1">SUMIFS(INDIRECT($F$1&amp;$F456&amp;":"&amp;$F456),INDIRECT($F$1&amp;dbP!$D$2&amp;":"&amp;dbP!$D$2),"&gt;="&amp;AP$6,INDIRECT($F$1&amp;dbP!$D$2&amp;":"&amp;dbP!$D$2),"&lt;="&amp;AP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Q456" s="1">
        <f ca="1">SUMIFS(INDIRECT($F$1&amp;$F456&amp;":"&amp;$F456),INDIRECT($F$1&amp;dbP!$D$2&amp;":"&amp;dbP!$D$2),"&gt;="&amp;AQ$6,INDIRECT($F$1&amp;dbP!$D$2&amp;":"&amp;dbP!$D$2),"&lt;="&amp;AQ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R456" s="1">
        <f ca="1">SUMIFS(INDIRECT($F$1&amp;$F456&amp;":"&amp;$F456),INDIRECT($F$1&amp;dbP!$D$2&amp;":"&amp;dbP!$D$2),"&gt;="&amp;AR$6,INDIRECT($F$1&amp;dbP!$D$2&amp;":"&amp;dbP!$D$2),"&lt;="&amp;AR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S456" s="1">
        <f ca="1">SUMIFS(INDIRECT($F$1&amp;$F456&amp;":"&amp;$F456),INDIRECT($F$1&amp;dbP!$D$2&amp;":"&amp;dbP!$D$2),"&gt;="&amp;AS$6,INDIRECT($F$1&amp;dbP!$D$2&amp;":"&amp;dbP!$D$2),"&lt;="&amp;AS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T456" s="1">
        <f ca="1">SUMIFS(INDIRECT($F$1&amp;$F456&amp;":"&amp;$F456),INDIRECT($F$1&amp;dbP!$D$2&amp;":"&amp;dbP!$D$2),"&gt;="&amp;AT$6,INDIRECT($F$1&amp;dbP!$D$2&amp;":"&amp;dbP!$D$2),"&lt;="&amp;AT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U456" s="1">
        <f ca="1">SUMIFS(INDIRECT($F$1&amp;$F456&amp;":"&amp;$F456),INDIRECT($F$1&amp;dbP!$D$2&amp;":"&amp;dbP!$D$2),"&gt;="&amp;AU$6,INDIRECT($F$1&amp;dbP!$D$2&amp;":"&amp;dbP!$D$2),"&lt;="&amp;AU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V456" s="1">
        <f ca="1">SUMIFS(INDIRECT($F$1&amp;$F456&amp;":"&amp;$F456),INDIRECT($F$1&amp;dbP!$D$2&amp;":"&amp;dbP!$D$2),"&gt;="&amp;AV$6,INDIRECT($F$1&amp;dbP!$D$2&amp;":"&amp;dbP!$D$2),"&lt;="&amp;AV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W456" s="1">
        <f ca="1">SUMIFS(INDIRECT($F$1&amp;$F456&amp;":"&amp;$F456),INDIRECT($F$1&amp;dbP!$D$2&amp;":"&amp;dbP!$D$2),"&gt;="&amp;AW$6,INDIRECT($F$1&amp;dbP!$D$2&amp;":"&amp;dbP!$D$2),"&lt;="&amp;AW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X456" s="1">
        <f ca="1">SUMIFS(INDIRECT($F$1&amp;$F456&amp;":"&amp;$F456),INDIRECT($F$1&amp;dbP!$D$2&amp;":"&amp;dbP!$D$2),"&gt;="&amp;AX$6,INDIRECT($F$1&amp;dbP!$D$2&amp;":"&amp;dbP!$D$2),"&lt;="&amp;AX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Y456" s="1">
        <f ca="1">SUMIFS(INDIRECT($F$1&amp;$F456&amp;":"&amp;$F456),INDIRECT($F$1&amp;dbP!$D$2&amp;":"&amp;dbP!$D$2),"&gt;="&amp;AY$6,INDIRECT($F$1&amp;dbP!$D$2&amp;":"&amp;dbP!$D$2),"&lt;="&amp;AY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AZ456" s="1">
        <f ca="1">SUMIFS(INDIRECT($F$1&amp;$F456&amp;":"&amp;$F456),INDIRECT($F$1&amp;dbP!$D$2&amp;":"&amp;dbP!$D$2),"&gt;="&amp;AZ$6,INDIRECT($F$1&amp;dbP!$D$2&amp;":"&amp;dbP!$D$2),"&lt;="&amp;AZ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BA456" s="1">
        <f ca="1">SUMIFS(INDIRECT($F$1&amp;$F456&amp;":"&amp;$F456),INDIRECT($F$1&amp;dbP!$D$2&amp;":"&amp;dbP!$D$2),"&gt;="&amp;BA$6,INDIRECT($F$1&amp;dbP!$D$2&amp;":"&amp;dbP!$D$2),"&lt;="&amp;BA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BB456" s="1">
        <f ca="1">SUMIFS(INDIRECT($F$1&amp;$F456&amp;":"&amp;$F456),INDIRECT($F$1&amp;dbP!$D$2&amp;":"&amp;dbP!$D$2),"&gt;="&amp;BB$6,INDIRECT($F$1&amp;dbP!$D$2&amp;":"&amp;dbP!$D$2),"&lt;="&amp;BB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BC456" s="1">
        <f ca="1">SUMIFS(INDIRECT($F$1&amp;$F456&amp;":"&amp;$F456),INDIRECT($F$1&amp;dbP!$D$2&amp;":"&amp;dbP!$D$2),"&gt;="&amp;BC$6,INDIRECT($F$1&amp;dbP!$D$2&amp;":"&amp;dbP!$D$2),"&lt;="&amp;BC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BD456" s="1">
        <f ca="1">SUMIFS(INDIRECT($F$1&amp;$F456&amp;":"&amp;$F456),INDIRECT($F$1&amp;dbP!$D$2&amp;":"&amp;dbP!$D$2),"&gt;="&amp;BD$6,INDIRECT($F$1&amp;dbP!$D$2&amp;":"&amp;dbP!$D$2),"&lt;="&amp;BD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  <c r="BE456" s="1">
        <f ca="1">SUMIFS(INDIRECT($F$1&amp;$F456&amp;":"&amp;$F456),INDIRECT($F$1&amp;dbP!$D$2&amp;":"&amp;dbP!$D$2),"&gt;="&amp;BE$6,INDIRECT($F$1&amp;dbP!$D$2&amp;":"&amp;dbP!$D$2),"&lt;="&amp;BE$7,INDIRECT($F$1&amp;dbP!$O$2&amp;":"&amp;dbP!$O$2),$H456,INDIRECT($F$1&amp;dbP!$P$2&amp;":"&amp;dbP!$P$2),IF($I456=$J456,"*",$I456),INDIRECT($F$1&amp;dbP!$Q$2&amp;":"&amp;dbP!$Q$2),IF(OR($I456=$J456,"  "&amp;$I456=$J456),"*",RIGHT($J456,LEN($J456)-4)),INDIRECT($F$1&amp;dbP!$AC$2&amp;":"&amp;dbP!$AC$2),RepP!$J$3)</f>
        <v>0</v>
      </c>
    </row>
    <row r="457" spans="2:57" x14ac:dyDescent="0.3">
      <c r="B457" s="1">
        <f>MAX(B$410:B456)+1</f>
        <v>55</v>
      </c>
      <c r="D457" s="1" t="str">
        <f ca="1">INDIRECT($B$1&amp;Items!AB$2&amp;$B457)</f>
        <v>PL(-)</v>
      </c>
      <c r="F457" s="1" t="str">
        <f ca="1">INDIRECT($B$1&amp;Items!X$2&amp;$B457)</f>
        <v>AA</v>
      </c>
      <c r="H457" s="13" t="str">
        <f ca="1">INDIRECT($B$1&amp;Items!U$2&amp;$B457)</f>
        <v>Себестоимость продаж</v>
      </c>
      <c r="I457" s="13" t="str">
        <f ca="1">IF(INDIRECT($B$1&amp;Items!V$2&amp;$B457)="",H457,INDIRECT($B$1&amp;Items!V$2&amp;$B457))</f>
        <v>Затраты этапа-3 бизнес-процесса</v>
      </c>
      <c r="J457" s="1" t="str">
        <f ca="1">IF(INDIRECT($B$1&amp;Items!W$2&amp;$B457)="",IF(H457&lt;&gt;I457,"  "&amp;I457,I457),"    "&amp;INDIRECT($B$1&amp;Items!W$2&amp;$B457))</f>
        <v xml:space="preserve">    Производственные затраты-24</v>
      </c>
      <c r="S457" s="1">
        <f ca="1">SUM($U457:INDIRECT(ADDRESS(ROW(),SUMIFS($1:$1,$5:$5,MAX($5:$5)))))</f>
        <v>623610</v>
      </c>
      <c r="V457" s="1">
        <f ca="1">SUMIFS(INDIRECT($F$1&amp;$F457&amp;":"&amp;$F457),INDIRECT($F$1&amp;dbP!$D$2&amp;":"&amp;dbP!$D$2),"&gt;="&amp;V$6,INDIRECT($F$1&amp;dbP!$D$2&amp;":"&amp;dbP!$D$2),"&lt;="&amp;V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W457" s="1">
        <f ca="1">SUMIFS(INDIRECT($F$1&amp;$F457&amp;":"&amp;$F457),INDIRECT($F$1&amp;dbP!$D$2&amp;":"&amp;dbP!$D$2),"&gt;="&amp;W$6,INDIRECT($F$1&amp;dbP!$D$2&amp;":"&amp;dbP!$D$2),"&lt;="&amp;W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X457" s="1">
        <f ca="1">SUMIFS(INDIRECT($F$1&amp;$F457&amp;":"&amp;$F457),INDIRECT($F$1&amp;dbP!$D$2&amp;":"&amp;dbP!$D$2),"&gt;="&amp;X$6,INDIRECT($F$1&amp;dbP!$D$2&amp;":"&amp;dbP!$D$2),"&lt;="&amp;X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Y457" s="1">
        <f ca="1">SUMIFS(INDIRECT($F$1&amp;$F457&amp;":"&amp;$F457),INDIRECT($F$1&amp;dbP!$D$2&amp;":"&amp;dbP!$D$2),"&gt;="&amp;Y$6,INDIRECT($F$1&amp;dbP!$D$2&amp;":"&amp;dbP!$D$2),"&lt;="&amp;Y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Z457" s="1">
        <f ca="1">SUMIFS(INDIRECT($F$1&amp;$F457&amp;":"&amp;$F457),INDIRECT($F$1&amp;dbP!$D$2&amp;":"&amp;dbP!$D$2),"&gt;="&amp;Z$6,INDIRECT($F$1&amp;dbP!$D$2&amp;":"&amp;dbP!$D$2),"&lt;="&amp;Z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191880</v>
      </c>
      <c r="AA457" s="1">
        <f ca="1">SUMIFS(INDIRECT($F$1&amp;$F457&amp;":"&amp;$F457),INDIRECT($F$1&amp;dbP!$D$2&amp;":"&amp;dbP!$D$2),"&gt;="&amp;AA$6,INDIRECT($F$1&amp;dbP!$D$2&amp;":"&amp;dbP!$D$2),"&lt;="&amp;AA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431730</v>
      </c>
      <c r="AB457" s="1">
        <f ca="1">SUMIFS(INDIRECT($F$1&amp;$F457&amp;":"&amp;$F457),INDIRECT($F$1&amp;dbP!$D$2&amp;":"&amp;dbP!$D$2),"&gt;="&amp;AB$6,INDIRECT($F$1&amp;dbP!$D$2&amp;":"&amp;dbP!$D$2),"&lt;="&amp;AB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C457" s="1">
        <f ca="1">SUMIFS(INDIRECT($F$1&amp;$F457&amp;":"&amp;$F457),INDIRECT($F$1&amp;dbP!$D$2&amp;":"&amp;dbP!$D$2),"&gt;="&amp;AC$6,INDIRECT($F$1&amp;dbP!$D$2&amp;":"&amp;dbP!$D$2),"&lt;="&amp;AC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D457" s="1">
        <f ca="1">SUMIFS(INDIRECT($F$1&amp;$F457&amp;":"&amp;$F457),INDIRECT($F$1&amp;dbP!$D$2&amp;":"&amp;dbP!$D$2),"&gt;="&amp;AD$6,INDIRECT($F$1&amp;dbP!$D$2&amp;":"&amp;dbP!$D$2),"&lt;="&amp;AD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E457" s="1">
        <f ca="1">SUMIFS(INDIRECT($F$1&amp;$F457&amp;":"&amp;$F457),INDIRECT($F$1&amp;dbP!$D$2&amp;":"&amp;dbP!$D$2),"&gt;="&amp;AE$6,INDIRECT($F$1&amp;dbP!$D$2&amp;":"&amp;dbP!$D$2),"&lt;="&amp;AE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F457" s="1">
        <f ca="1">SUMIFS(INDIRECT($F$1&amp;$F457&amp;":"&amp;$F457),INDIRECT($F$1&amp;dbP!$D$2&amp;":"&amp;dbP!$D$2),"&gt;="&amp;AF$6,INDIRECT($F$1&amp;dbP!$D$2&amp;":"&amp;dbP!$D$2),"&lt;="&amp;AF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G457" s="1">
        <f ca="1">SUMIFS(INDIRECT($F$1&amp;$F457&amp;":"&amp;$F457),INDIRECT($F$1&amp;dbP!$D$2&amp;":"&amp;dbP!$D$2),"&gt;="&amp;AG$6,INDIRECT($F$1&amp;dbP!$D$2&amp;":"&amp;dbP!$D$2),"&lt;="&amp;AG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H457" s="1">
        <f ca="1">SUMIFS(INDIRECT($F$1&amp;$F457&amp;":"&amp;$F457),INDIRECT($F$1&amp;dbP!$D$2&amp;":"&amp;dbP!$D$2),"&gt;="&amp;AH$6,INDIRECT($F$1&amp;dbP!$D$2&amp;":"&amp;dbP!$D$2),"&lt;="&amp;AH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I457" s="1">
        <f ca="1">SUMIFS(INDIRECT($F$1&amp;$F457&amp;":"&amp;$F457),INDIRECT($F$1&amp;dbP!$D$2&amp;":"&amp;dbP!$D$2),"&gt;="&amp;AI$6,INDIRECT($F$1&amp;dbP!$D$2&amp;":"&amp;dbP!$D$2),"&lt;="&amp;AI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J457" s="1">
        <f ca="1">SUMIFS(INDIRECT($F$1&amp;$F457&amp;":"&amp;$F457),INDIRECT($F$1&amp;dbP!$D$2&amp;":"&amp;dbP!$D$2),"&gt;="&amp;AJ$6,INDIRECT($F$1&amp;dbP!$D$2&amp;":"&amp;dbP!$D$2),"&lt;="&amp;AJ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K457" s="1">
        <f ca="1">SUMIFS(INDIRECT($F$1&amp;$F457&amp;":"&amp;$F457),INDIRECT($F$1&amp;dbP!$D$2&amp;":"&amp;dbP!$D$2),"&gt;="&amp;AK$6,INDIRECT($F$1&amp;dbP!$D$2&amp;":"&amp;dbP!$D$2),"&lt;="&amp;AK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L457" s="1">
        <f ca="1">SUMIFS(INDIRECT($F$1&amp;$F457&amp;":"&amp;$F457),INDIRECT($F$1&amp;dbP!$D$2&amp;":"&amp;dbP!$D$2),"&gt;="&amp;AL$6,INDIRECT($F$1&amp;dbP!$D$2&amp;":"&amp;dbP!$D$2),"&lt;="&amp;AL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M457" s="1">
        <f ca="1">SUMIFS(INDIRECT($F$1&amp;$F457&amp;":"&amp;$F457),INDIRECT($F$1&amp;dbP!$D$2&amp;":"&amp;dbP!$D$2),"&gt;="&amp;AM$6,INDIRECT($F$1&amp;dbP!$D$2&amp;":"&amp;dbP!$D$2),"&lt;="&amp;AM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N457" s="1">
        <f ca="1">SUMIFS(INDIRECT($F$1&amp;$F457&amp;":"&amp;$F457),INDIRECT($F$1&amp;dbP!$D$2&amp;":"&amp;dbP!$D$2),"&gt;="&amp;AN$6,INDIRECT($F$1&amp;dbP!$D$2&amp;":"&amp;dbP!$D$2),"&lt;="&amp;AN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O457" s="1">
        <f ca="1">SUMIFS(INDIRECT($F$1&amp;$F457&amp;":"&amp;$F457),INDIRECT($F$1&amp;dbP!$D$2&amp;":"&amp;dbP!$D$2),"&gt;="&amp;AO$6,INDIRECT($F$1&amp;dbP!$D$2&amp;":"&amp;dbP!$D$2),"&lt;="&amp;AO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P457" s="1">
        <f ca="1">SUMIFS(INDIRECT($F$1&amp;$F457&amp;":"&amp;$F457),INDIRECT($F$1&amp;dbP!$D$2&amp;":"&amp;dbP!$D$2),"&gt;="&amp;AP$6,INDIRECT($F$1&amp;dbP!$D$2&amp;":"&amp;dbP!$D$2),"&lt;="&amp;AP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Q457" s="1">
        <f ca="1">SUMIFS(INDIRECT($F$1&amp;$F457&amp;":"&amp;$F457),INDIRECT($F$1&amp;dbP!$D$2&amp;":"&amp;dbP!$D$2),"&gt;="&amp;AQ$6,INDIRECT($F$1&amp;dbP!$D$2&amp;":"&amp;dbP!$D$2),"&lt;="&amp;AQ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R457" s="1">
        <f ca="1">SUMIFS(INDIRECT($F$1&amp;$F457&amp;":"&amp;$F457),INDIRECT($F$1&amp;dbP!$D$2&amp;":"&amp;dbP!$D$2),"&gt;="&amp;AR$6,INDIRECT($F$1&amp;dbP!$D$2&amp;":"&amp;dbP!$D$2),"&lt;="&amp;AR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S457" s="1">
        <f ca="1">SUMIFS(INDIRECT($F$1&amp;$F457&amp;":"&amp;$F457),INDIRECT($F$1&amp;dbP!$D$2&amp;":"&amp;dbP!$D$2),"&gt;="&amp;AS$6,INDIRECT($F$1&amp;dbP!$D$2&amp;":"&amp;dbP!$D$2),"&lt;="&amp;AS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T457" s="1">
        <f ca="1">SUMIFS(INDIRECT($F$1&amp;$F457&amp;":"&amp;$F457),INDIRECT($F$1&amp;dbP!$D$2&amp;":"&amp;dbP!$D$2),"&gt;="&amp;AT$6,INDIRECT($F$1&amp;dbP!$D$2&amp;":"&amp;dbP!$D$2),"&lt;="&amp;AT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U457" s="1">
        <f ca="1">SUMIFS(INDIRECT($F$1&amp;$F457&amp;":"&amp;$F457),INDIRECT($F$1&amp;dbP!$D$2&amp;":"&amp;dbP!$D$2),"&gt;="&amp;AU$6,INDIRECT($F$1&amp;dbP!$D$2&amp;":"&amp;dbP!$D$2),"&lt;="&amp;AU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V457" s="1">
        <f ca="1">SUMIFS(INDIRECT($F$1&amp;$F457&amp;":"&amp;$F457),INDIRECT($F$1&amp;dbP!$D$2&amp;":"&amp;dbP!$D$2),"&gt;="&amp;AV$6,INDIRECT($F$1&amp;dbP!$D$2&amp;":"&amp;dbP!$D$2),"&lt;="&amp;AV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W457" s="1">
        <f ca="1">SUMIFS(INDIRECT($F$1&amp;$F457&amp;":"&amp;$F457),INDIRECT($F$1&amp;dbP!$D$2&amp;":"&amp;dbP!$D$2),"&gt;="&amp;AW$6,INDIRECT($F$1&amp;dbP!$D$2&amp;":"&amp;dbP!$D$2),"&lt;="&amp;AW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X457" s="1">
        <f ca="1">SUMIFS(INDIRECT($F$1&amp;$F457&amp;":"&amp;$F457),INDIRECT($F$1&amp;dbP!$D$2&amp;":"&amp;dbP!$D$2),"&gt;="&amp;AX$6,INDIRECT($F$1&amp;dbP!$D$2&amp;":"&amp;dbP!$D$2),"&lt;="&amp;AX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Y457" s="1">
        <f ca="1">SUMIFS(INDIRECT($F$1&amp;$F457&amp;":"&amp;$F457),INDIRECT($F$1&amp;dbP!$D$2&amp;":"&amp;dbP!$D$2),"&gt;="&amp;AY$6,INDIRECT($F$1&amp;dbP!$D$2&amp;":"&amp;dbP!$D$2),"&lt;="&amp;AY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AZ457" s="1">
        <f ca="1">SUMIFS(INDIRECT($F$1&amp;$F457&amp;":"&amp;$F457),INDIRECT($F$1&amp;dbP!$D$2&amp;":"&amp;dbP!$D$2),"&gt;="&amp;AZ$6,INDIRECT($F$1&amp;dbP!$D$2&amp;":"&amp;dbP!$D$2),"&lt;="&amp;AZ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BA457" s="1">
        <f ca="1">SUMIFS(INDIRECT($F$1&amp;$F457&amp;":"&amp;$F457),INDIRECT($F$1&amp;dbP!$D$2&amp;":"&amp;dbP!$D$2),"&gt;="&amp;BA$6,INDIRECT($F$1&amp;dbP!$D$2&amp;":"&amp;dbP!$D$2),"&lt;="&amp;BA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BB457" s="1">
        <f ca="1">SUMIFS(INDIRECT($F$1&amp;$F457&amp;":"&amp;$F457),INDIRECT($F$1&amp;dbP!$D$2&amp;":"&amp;dbP!$D$2),"&gt;="&amp;BB$6,INDIRECT($F$1&amp;dbP!$D$2&amp;":"&amp;dbP!$D$2),"&lt;="&amp;BB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BC457" s="1">
        <f ca="1">SUMIFS(INDIRECT($F$1&amp;$F457&amp;":"&amp;$F457),INDIRECT($F$1&amp;dbP!$D$2&amp;":"&amp;dbP!$D$2),"&gt;="&amp;BC$6,INDIRECT($F$1&amp;dbP!$D$2&amp;":"&amp;dbP!$D$2),"&lt;="&amp;BC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BD457" s="1">
        <f ca="1">SUMIFS(INDIRECT($F$1&amp;$F457&amp;":"&amp;$F457),INDIRECT($F$1&amp;dbP!$D$2&amp;":"&amp;dbP!$D$2),"&gt;="&amp;BD$6,INDIRECT($F$1&amp;dbP!$D$2&amp;":"&amp;dbP!$D$2),"&lt;="&amp;BD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  <c r="BE457" s="1">
        <f ca="1">SUMIFS(INDIRECT($F$1&amp;$F457&amp;":"&amp;$F457),INDIRECT($F$1&amp;dbP!$D$2&amp;":"&amp;dbP!$D$2),"&gt;="&amp;BE$6,INDIRECT($F$1&amp;dbP!$D$2&amp;":"&amp;dbP!$D$2),"&lt;="&amp;BE$7,INDIRECT($F$1&amp;dbP!$O$2&amp;":"&amp;dbP!$O$2),$H457,INDIRECT($F$1&amp;dbP!$P$2&amp;":"&amp;dbP!$P$2),IF($I457=$J457,"*",$I457),INDIRECT($F$1&amp;dbP!$Q$2&amp;":"&amp;dbP!$Q$2),IF(OR($I457=$J457,"  "&amp;$I457=$J457),"*",RIGHT($J457,LEN($J457)-4)),INDIRECT($F$1&amp;dbP!$AC$2&amp;":"&amp;dbP!$AC$2),RepP!$J$3)</f>
        <v>0</v>
      </c>
    </row>
    <row r="458" spans="2:57" x14ac:dyDescent="0.3">
      <c r="B458" s="1">
        <f>MAX(B$410:B457)+1</f>
        <v>56</v>
      </c>
      <c r="D458" s="1" t="str">
        <f ca="1">INDIRECT($B$1&amp;Items!AB$2&amp;$B458)</f>
        <v>PL(-)</v>
      </c>
      <c r="F458" s="1" t="str">
        <f ca="1">INDIRECT($B$1&amp;Items!X$2&amp;$B458)</f>
        <v>AA</v>
      </c>
      <c r="H458" s="13" t="str">
        <f ca="1">INDIRECT($B$1&amp;Items!U$2&amp;$B458)</f>
        <v>Себестоимость продаж</v>
      </c>
      <c r="I458" s="13" t="str">
        <f ca="1">IF(INDIRECT($B$1&amp;Items!V$2&amp;$B458)="",H458,INDIRECT($B$1&amp;Items!V$2&amp;$B458))</f>
        <v>Затраты этапа-3 бизнес-процесса</v>
      </c>
      <c r="J458" s="1" t="str">
        <f ca="1">IF(INDIRECT($B$1&amp;Items!W$2&amp;$B458)="",IF(H458&lt;&gt;I458,"  "&amp;I458,I458),"    "&amp;INDIRECT($B$1&amp;Items!W$2&amp;$B458))</f>
        <v xml:space="preserve">    Производственные затраты-25</v>
      </c>
      <c r="S458" s="1">
        <f ca="1">SUM($U458:INDIRECT(ADDRESS(ROW(),SUMIFS($1:$1,$5:$5,MAX($5:$5)))))</f>
        <v>444990</v>
      </c>
      <c r="V458" s="1">
        <f ca="1">SUMIFS(INDIRECT($F$1&amp;$F458&amp;":"&amp;$F458),INDIRECT($F$1&amp;dbP!$D$2&amp;":"&amp;dbP!$D$2),"&gt;="&amp;V$6,INDIRECT($F$1&amp;dbP!$D$2&amp;":"&amp;dbP!$D$2),"&lt;="&amp;V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W458" s="1">
        <f ca="1">SUMIFS(INDIRECT($F$1&amp;$F458&amp;":"&amp;$F458),INDIRECT($F$1&amp;dbP!$D$2&amp;":"&amp;dbP!$D$2),"&gt;="&amp;W$6,INDIRECT($F$1&amp;dbP!$D$2&amp;":"&amp;dbP!$D$2),"&lt;="&amp;W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X458" s="1">
        <f ca="1">SUMIFS(INDIRECT($F$1&amp;$F458&amp;":"&amp;$F458),INDIRECT($F$1&amp;dbP!$D$2&amp;":"&amp;dbP!$D$2),"&gt;="&amp;X$6,INDIRECT($F$1&amp;dbP!$D$2&amp;":"&amp;dbP!$D$2),"&lt;="&amp;X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Y458" s="1">
        <f ca="1">SUMIFS(INDIRECT($F$1&amp;$F458&amp;":"&amp;$F458),INDIRECT($F$1&amp;dbP!$D$2&amp;":"&amp;dbP!$D$2),"&gt;="&amp;Y$6,INDIRECT($F$1&amp;dbP!$D$2&amp;":"&amp;dbP!$D$2),"&lt;="&amp;Y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Z458" s="1">
        <f ca="1">SUMIFS(INDIRECT($F$1&amp;$F458&amp;":"&amp;$F458),INDIRECT($F$1&amp;dbP!$D$2&amp;":"&amp;dbP!$D$2),"&gt;="&amp;Z$6,INDIRECT($F$1&amp;dbP!$D$2&amp;":"&amp;dbP!$D$2),"&lt;="&amp;Z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136920</v>
      </c>
      <c r="AA458" s="1">
        <f ca="1">SUMIFS(INDIRECT($F$1&amp;$F458&amp;":"&amp;$F458),INDIRECT($F$1&amp;dbP!$D$2&amp;":"&amp;dbP!$D$2),"&gt;="&amp;AA$6,INDIRECT($F$1&amp;dbP!$D$2&amp;":"&amp;dbP!$D$2),"&lt;="&amp;AA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308070</v>
      </c>
      <c r="AB458" s="1">
        <f ca="1">SUMIFS(INDIRECT($F$1&amp;$F458&amp;":"&amp;$F458),INDIRECT($F$1&amp;dbP!$D$2&amp;":"&amp;dbP!$D$2),"&gt;="&amp;AB$6,INDIRECT($F$1&amp;dbP!$D$2&amp;":"&amp;dbP!$D$2),"&lt;="&amp;AB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C458" s="1">
        <f ca="1">SUMIFS(INDIRECT($F$1&amp;$F458&amp;":"&amp;$F458),INDIRECT($F$1&amp;dbP!$D$2&amp;":"&amp;dbP!$D$2),"&gt;="&amp;AC$6,INDIRECT($F$1&amp;dbP!$D$2&amp;":"&amp;dbP!$D$2),"&lt;="&amp;AC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D458" s="1">
        <f ca="1">SUMIFS(INDIRECT($F$1&amp;$F458&amp;":"&amp;$F458),INDIRECT($F$1&amp;dbP!$D$2&amp;":"&amp;dbP!$D$2),"&gt;="&amp;AD$6,INDIRECT($F$1&amp;dbP!$D$2&amp;":"&amp;dbP!$D$2),"&lt;="&amp;AD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E458" s="1">
        <f ca="1">SUMIFS(INDIRECT($F$1&amp;$F458&amp;":"&amp;$F458),INDIRECT($F$1&amp;dbP!$D$2&amp;":"&amp;dbP!$D$2),"&gt;="&amp;AE$6,INDIRECT($F$1&amp;dbP!$D$2&amp;":"&amp;dbP!$D$2),"&lt;="&amp;AE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F458" s="1">
        <f ca="1">SUMIFS(INDIRECT($F$1&amp;$F458&amp;":"&amp;$F458),INDIRECT($F$1&amp;dbP!$D$2&amp;":"&amp;dbP!$D$2),"&gt;="&amp;AF$6,INDIRECT($F$1&amp;dbP!$D$2&amp;":"&amp;dbP!$D$2),"&lt;="&amp;AF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G458" s="1">
        <f ca="1">SUMIFS(INDIRECT($F$1&amp;$F458&amp;":"&amp;$F458),INDIRECT($F$1&amp;dbP!$D$2&amp;":"&amp;dbP!$D$2),"&gt;="&amp;AG$6,INDIRECT($F$1&amp;dbP!$D$2&amp;":"&amp;dbP!$D$2),"&lt;="&amp;AG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H458" s="1">
        <f ca="1">SUMIFS(INDIRECT($F$1&amp;$F458&amp;":"&amp;$F458),INDIRECT($F$1&amp;dbP!$D$2&amp;":"&amp;dbP!$D$2),"&gt;="&amp;AH$6,INDIRECT($F$1&amp;dbP!$D$2&amp;":"&amp;dbP!$D$2),"&lt;="&amp;AH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I458" s="1">
        <f ca="1">SUMIFS(INDIRECT($F$1&amp;$F458&amp;":"&amp;$F458),INDIRECT($F$1&amp;dbP!$D$2&amp;":"&amp;dbP!$D$2),"&gt;="&amp;AI$6,INDIRECT($F$1&amp;dbP!$D$2&amp;":"&amp;dbP!$D$2),"&lt;="&amp;AI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J458" s="1">
        <f ca="1">SUMIFS(INDIRECT($F$1&amp;$F458&amp;":"&amp;$F458),INDIRECT($F$1&amp;dbP!$D$2&amp;":"&amp;dbP!$D$2),"&gt;="&amp;AJ$6,INDIRECT($F$1&amp;dbP!$D$2&amp;":"&amp;dbP!$D$2),"&lt;="&amp;AJ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K458" s="1">
        <f ca="1">SUMIFS(INDIRECT($F$1&amp;$F458&amp;":"&amp;$F458),INDIRECT($F$1&amp;dbP!$D$2&amp;":"&amp;dbP!$D$2),"&gt;="&amp;AK$6,INDIRECT($F$1&amp;dbP!$D$2&amp;":"&amp;dbP!$D$2),"&lt;="&amp;AK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L458" s="1">
        <f ca="1">SUMIFS(INDIRECT($F$1&amp;$F458&amp;":"&amp;$F458),INDIRECT($F$1&amp;dbP!$D$2&amp;":"&amp;dbP!$D$2),"&gt;="&amp;AL$6,INDIRECT($F$1&amp;dbP!$D$2&amp;":"&amp;dbP!$D$2),"&lt;="&amp;AL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M458" s="1">
        <f ca="1">SUMIFS(INDIRECT($F$1&amp;$F458&amp;":"&amp;$F458),INDIRECT($F$1&amp;dbP!$D$2&amp;":"&amp;dbP!$D$2),"&gt;="&amp;AM$6,INDIRECT($F$1&amp;dbP!$D$2&amp;":"&amp;dbP!$D$2),"&lt;="&amp;AM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N458" s="1">
        <f ca="1">SUMIFS(INDIRECT($F$1&amp;$F458&amp;":"&amp;$F458),INDIRECT($F$1&amp;dbP!$D$2&amp;":"&amp;dbP!$D$2),"&gt;="&amp;AN$6,INDIRECT($F$1&amp;dbP!$D$2&amp;":"&amp;dbP!$D$2),"&lt;="&amp;AN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O458" s="1">
        <f ca="1">SUMIFS(INDIRECT($F$1&amp;$F458&amp;":"&amp;$F458),INDIRECT($F$1&amp;dbP!$D$2&amp;":"&amp;dbP!$D$2),"&gt;="&amp;AO$6,INDIRECT($F$1&amp;dbP!$D$2&amp;":"&amp;dbP!$D$2),"&lt;="&amp;AO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P458" s="1">
        <f ca="1">SUMIFS(INDIRECT($F$1&amp;$F458&amp;":"&amp;$F458),INDIRECT($F$1&amp;dbP!$D$2&amp;":"&amp;dbP!$D$2),"&gt;="&amp;AP$6,INDIRECT($F$1&amp;dbP!$D$2&amp;":"&amp;dbP!$D$2),"&lt;="&amp;AP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Q458" s="1">
        <f ca="1">SUMIFS(INDIRECT($F$1&amp;$F458&amp;":"&amp;$F458),INDIRECT($F$1&amp;dbP!$D$2&amp;":"&amp;dbP!$D$2),"&gt;="&amp;AQ$6,INDIRECT($F$1&amp;dbP!$D$2&amp;":"&amp;dbP!$D$2),"&lt;="&amp;AQ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R458" s="1">
        <f ca="1">SUMIFS(INDIRECT($F$1&amp;$F458&amp;":"&amp;$F458),INDIRECT($F$1&amp;dbP!$D$2&amp;":"&amp;dbP!$D$2),"&gt;="&amp;AR$6,INDIRECT($F$1&amp;dbP!$D$2&amp;":"&amp;dbP!$D$2),"&lt;="&amp;AR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S458" s="1">
        <f ca="1">SUMIFS(INDIRECT($F$1&amp;$F458&amp;":"&amp;$F458),INDIRECT($F$1&amp;dbP!$D$2&amp;":"&amp;dbP!$D$2),"&gt;="&amp;AS$6,INDIRECT($F$1&amp;dbP!$D$2&amp;":"&amp;dbP!$D$2),"&lt;="&amp;AS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T458" s="1">
        <f ca="1">SUMIFS(INDIRECT($F$1&amp;$F458&amp;":"&amp;$F458),INDIRECT($F$1&amp;dbP!$D$2&amp;":"&amp;dbP!$D$2),"&gt;="&amp;AT$6,INDIRECT($F$1&amp;dbP!$D$2&amp;":"&amp;dbP!$D$2),"&lt;="&amp;AT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U458" s="1">
        <f ca="1">SUMIFS(INDIRECT($F$1&amp;$F458&amp;":"&amp;$F458),INDIRECT($F$1&amp;dbP!$D$2&amp;":"&amp;dbP!$D$2),"&gt;="&amp;AU$6,INDIRECT($F$1&amp;dbP!$D$2&amp;":"&amp;dbP!$D$2),"&lt;="&amp;AU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V458" s="1">
        <f ca="1">SUMIFS(INDIRECT($F$1&amp;$F458&amp;":"&amp;$F458),INDIRECT($F$1&amp;dbP!$D$2&amp;":"&amp;dbP!$D$2),"&gt;="&amp;AV$6,INDIRECT($F$1&amp;dbP!$D$2&amp;":"&amp;dbP!$D$2),"&lt;="&amp;AV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W458" s="1">
        <f ca="1">SUMIFS(INDIRECT($F$1&amp;$F458&amp;":"&amp;$F458),INDIRECT($F$1&amp;dbP!$D$2&amp;":"&amp;dbP!$D$2),"&gt;="&amp;AW$6,INDIRECT($F$1&amp;dbP!$D$2&amp;":"&amp;dbP!$D$2),"&lt;="&amp;AW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X458" s="1">
        <f ca="1">SUMIFS(INDIRECT($F$1&amp;$F458&amp;":"&amp;$F458),INDIRECT($F$1&amp;dbP!$D$2&amp;":"&amp;dbP!$D$2),"&gt;="&amp;AX$6,INDIRECT($F$1&amp;dbP!$D$2&amp;":"&amp;dbP!$D$2),"&lt;="&amp;AX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Y458" s="1">
        <f ca="1">SUMIFS(INDIRECT($F$1&amp;$F458&amp;":"&amp;$F458),INDIRECT($F$1&amp;dbP!$D$2&amp;":"&amp;dbP!$D$2),"&gt;="&amp;AY$6,INDIRECT($F$1&amp;dbP!$D$2&amp;":"&amp;dbP!$D$2),"&lt;="&amp;AY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AZ458" s="1">
        <f ca="1">SUMIFS(INDIRECT($F$1&amp;$F458&amp;":"&amp;$F458),INDIRECT($F$1&amp;dbP!$D$2&amp;":"&amp;dbP!$D$2),"&gt;="&amp;AZ$6,INDIRECT($F$1&amp;dbP!$D$2&amp;":"&amp;dbP!$D$2),"&lt;="&amp;AZ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BA458" s="1">
        <f ca="1">SUMIFS(INDIRECT($F$1&amp;$F458&amp;":"&amp;$F458),INDIRECT($F$1&amp;dbP!$D$2&amp;":"&amp;dbP!$D$2),"&gt;="&amp;BA$6,INDIRECT($F$1&amp;dbP!$D$2&amp;":"&amp;dbP!$D$2),"&lt;="&amp;BA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BB458" s="1">
        <f ca="1">SUMIFS(INDIRECT($F$1&amp;$F458&amp;":"&amp;$F458),INDIRECT($F$1&amp;dbP!$D$2&amp;":"&amp;dbP!$D$2),"&gt;="&amp;BB$6,INDIRECT($F$1&amp;dbP!$D$2&amp;":"&amp;dbP!$D$2),"&lt;="&amp;BB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BC458" s="1">
        <f ca="1">SUMIFS(INDIRECT($F$1&amp;$F458&amp;":"&amp;$F458),INDIRECT($F$1&amp;dbP!$D$2&amp;":"&amp;dbP!$D$2),"&gt;="&amp;BC$6,INDIRECT($F$1&amp;dbP!$D$2&amp;":"&amp;dbP!$D$2),"&lt;="&amp;BC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BD458" s="1">
        <f ca="1">SUMIFS(INDIRECT($F$1&amp;$F458&amp;":"&amp;$F458),INDIRECT($F$1&amp;dbP!$D$2&amp;":"&amp;dbP!$D$2),"&gt;="&amp;BD$6,INDIRECT($F$1&amp;dbP!$D$2&amp;":"&amp;dbP!$D$2),"&lt;="&amp;BD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  <c r="BE458" s="1">
        <f ca="1">SUMIFS(INDIRECT($F$1&amp;$F458&amp;":"&amp;$F458),INDIRECT($F$1&amp;dbP!$D$2&amp;":"&amp;dbP!$D$2),"&gt;="&amp;BE$6,INDIRECT($F$1&amp;dbP!$D$2&amp;":"&amp;dbP!$D$2),"&lt;="&amp;BE$7,INDIRECT($F$1&amp;dbP!$O$2&amp;":"&amp;dbP!$O$2),$H458,INDIRECT($F$1&amp;dbP!$P$2&amp;":"&amp;dbP!$P$2),IF($I458=$J458,"*",$I458),INDIRECT($F$1&amp;dbP!$Q$2&amp;":"&amp;dbP!$Q$2),IF(OR($I458=$J458,"  "&amp;$I458=$J458),"*",RIGHT($J458,LEN($J458)-4)),INDIRECT($F$1&amp;dbP!$AC$2&amp;":"&amp;dbP!$AC$2),RepP!$J$3)</f>
        <v>0</v>
      </c>
    </row>
    <row r="459" spans="2:57" x14ac:dyDescent="0.3">
      <c r="B459" s="1">
        <f>MAX(B$410:B458)+1</f>
        <v>57</v>
      </c>
      <c r="D459" s="1" t="str">
        <f ca="1">INDIRECT($B$1&amp;Items!AB$2&amp;$B459)</f>
        <v>PL(-)</v>
      </c>
      <c r="F459" s="1" t="str">
        <f ca="1">INDIRECT($B$1&amp;Items!X$2&amp;$B459)</f>
        <v>AA</v>
      </c>
      <c r="H459" s="13" t="str">
        <f ca="1">INDIRECT($B$1&amp;Items!U$2&amp;$B459)</f>
        <v>Себестоимость продаж</v>
      </c>
      <c r="I459" s="13" t="str">
        <f ca="1">IF(INDIRECT($B$1&amp;Items!V$2&amp;$B459)="",H459,INDIRECT($B$1&amp;Items!V$2&amp;$B459))</f>
        <v>Затраты этапа-3 бизнес-процесса</v>
      </c>
      <c r="J459" s="1" t="str">
        <f ca="1">IF(INDIRECT($B$1&amp;Items!W$2&amp;$B459)="",IF(H459&lt;&gt;I459,"  "&amp;I459,I459),"    "&amp;INDIRECT($B$1&amp;Items!W$2&amp;$B459))</f>
        <v xml:space="preserve">    Производственные затраты-26</v>
      </c>
      <c r="S459" s="1">
        <f ca="1">SUM($U459:INDIRECT(ADDRESS(ROW(),SUMIFS($1:$1,$5:$5,MAX($5:$5)))))</f>
        <v>588054.3110000001</v>
      </c>
      <c r="V459" s="1">
        <f ca="1">SUMIFS(INDIRECT($F$1&amp;$F459&amp;":"&amp;$F459),INDIRECT($F$1&amp;dbP!$D$2&amp;":"&amp;dbP!$D$2),"&gt;="&amp;V$6,INDIRECT($F$1&amp;dbP!$D$2&amp;":"&amp;dbP!$D$2),"&lt;="&amp;V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W459" s="1">
        <f ca="1">SUMIFS(INDIRECT($F$1&amp;$F459&amp;":"&amp;$F459),INDIRECT($F$1&amp;dbP!$D$2&amp;":"&amp;dbP!$D$2),"&gt;="&amp;W$6,INDIRECT($F$1&amp;dbP!$D$2&amp;":"&amp;dbP!$D$2),"&lt;="&amp;W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X459" s="1">
        <f ca="1">SUMIFS(INDIRECT($F$1&amp;$F459&amp;":"&amp;$F459),INDIRECT($F$1&amp;dbP!$D$2&amp;":"&amp;dbP!$D$2),"&gt;="&amp;X$6,INDIRECT($F$1&amp;dbP!$D$2&amp;":"&amp;dbP!$D$2),"&lt;="&amp;X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Y459" s="1">
        <f ca="1">SUMIFS(INDIRECT($F$1&amp;$F459&amp;":"&amp;$F459),INDIRECT($F$1&amp;dbP!$D$2&amp;":"&amp;dbP!$D$2),"&gt;="&amp;Y$6,INDIRECT($F$1&amp;dbP!$D$2&amp;":"&amp;dbP!$D$2),"&lt;="&amp;Y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Z459" s="1">
        <f ca="1">SUMIFS(INDIRECT($F$1&amp;$F459&amp;":"&amp;$F459),INDIRECT($F$1&amp;dbP!$D$2&amp;":"&amp;dbP!$D$2),"&gt;="&amp;Z$6,INDIRECT($F$1&amp;dbP!$D$2&amp;":"&amp;dbP!$D$2),"&lt;="&amp;Z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180939.78800000003</v>
      </c>
      <c r="AA459" s="1">
        <f ca="1">SUMIFS(INDIRECT($F$1&amp;$F459&amp;":"&amp;$F459),INDIRECT($F$1&amp;dbP!$D$2&amp;":"&amp;dbP!$D$2),"&gt;="&amp;AA$6,INDIRECT($F$1&amp;dbP!$D$2&amp;":"&amp;dbP!$D$2),"&lt;="&amp;AA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407114.52300000004</v>
      </c>
      <c r="AB459" s="1">
        <f ca="1">SUMIFS(INDIRECT($F$1&amp;$F459&amp;":"&amp;$F459),INDIRECT($F$1&amp;dbP!$D$2&amp;":"&amp;dbP!$D$2),"&gt;="&amp;AB$6,INDIRECT($F$1&amp;dbP!$D$2&amp;":"&amp;dbP!$D$2),"&lt;="&amp;AB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C459" s="1">
        <f ca="1">SUMIFS(INDIRECT($F$1&amp;$F459&amp;":"&amp;$F459),INDIRECT($F$1&amp;dbP!$D$2&amp;":"&amp;dbP!$D$2),"&gt;="&amp;AC$6,INDIRECT($F$1&amp;dbP!$D$2&amp;":"&amp;dbP!$D$2),"&lt;="&amp;AC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D459" s="1">
        <f ca="1">SUMIFS(INDIRECT($F$1&amp;$F459&amp;":"&amp;$F459),INDIRECT($F$1&amp;dbP!$D$2&amp;":"&amp;dbP!$D$2),"&gt;="&amp;AD$6,INDIRECT($F$1&amp;dbP!$D$2&amp;":"&amp;dbP!$D$2),"&lt;="&amp;AD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E459" s="1">
        <f ca="1">SUMIFS(INDIRECT($F$1&amp;$F459&amp;":"&amp;$F459),INDIRECT($F$1&amp;dbP!$D$2&amp;":"&amp;dbP!$D$2),"&gt;="&amp;AE$6,INDIRECT($F$1&amp;dbP!$D$2&amp;":"&amp;dbP!$D$2),"&lt;="&amp;AE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F459" s="1">
        <f ca="1">SUMIFS(INDIRECT($F$1&amp;$F459&amp;":"&amp;$F459),INDIRECT($F$1&amp;dbP!$D$2&amp;":"&amp;dbP!$D$2),"&gt;="&amp;AF$6,INDIRECT($F$1&amp;dbP!$D$2&amp;":"&amp;dbP!$D$2),"&lt;="&amp;AF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G459" s="1">
        <f ca="1">SUMIFS(INDIRECT($F$1&amp;$F459&amp;":"&amp;$F459),INDIRECT($F$1&amp;dbP!$D$2&amp;":"&amp;dbP!$D$2),"&gt;="&amp;AG$6,INDIRECT($F$1&amp;dbP!$D$2&amp;":"&amp;dbP!$D$2),"&lt;="&amp;AG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H459" s="1">
        <f ca="1">SUMIFS(INDIRECT($F$1&amp;$F459&amp;":"&amp;$F459),INDIRECT($F$1&amp;dbP!$D$2&amp;":"&amp;dbP!$D$2),"&gt;="&amp;AH$6,INDIRECT($F$1&amp;dbP!$D$2&amp;":"&amp;dbP!$D$2),"&lt;="&amp;AH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I459" s="1">
        <f ca="1">SUMIFS(INDIRECT($F$1&amp;$F459&amp;":"&amp;$F459),INDIRECT($F$1&amp;dbP!$D$2&amp;":"&amp;dbP!$D$2),"&gt;="&amp;AI$6,INDIRECT($F$1&amp;dbP!$D$2&amp;":"&amp;dbP!$D$2),"&lt;="&amp;AI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J459" s="1">
        <f ca="1">SUMIFS(INDIRECT($F$1&amp;$F459&amp;":"&amp;$F459),INDIRECT($F$1&amp;dbP!$D$2&amp;":"&amp;dbP!$D$2),"&gt;="&amp;AJ$6,INDIRECT($F$1&amp;dbP!$D$2&amp;":"&amp;dbP!$D$2),"&lt;="&amp;AJ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K459" s="1">
        <f ca="1">SUMIFS(INDIRECT($F$1&amp;$F459&amp;":"&amp;$F459),INDIRECT($F$1&amp;dbP!$D$2&amp;":"&amp;dbP!$D$2),"&gt;="&amp;AK$6,INDIRECT($F$1&amp;dbP!$D$2&amp;":"&amp;dbP!$D$2),"&lt;="&amp;AK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L459" s="1">
        <f ca="1">SUMIFS(INDIRECT($F$1&amp;$F459&amp;":"&amp;$F459),INDIRECT($F$1&amp;dbP!$D$2&amp;":"&amp;dbP!$D$2),"&gt;="&amp;AL$6,INDIRECT($F$1&amp;dbP!$D$2&amp;":"&amp;dbP!$D$2),"&lt;="&amp;AL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M459" s="1">
        <f ca="1">SUMIFS(INDIRECT($F$1&amp;$F459&amp;":"&amp;$F459),INDIRECT($F$1&amp;dbP!$D$2&amp;":"&amp;dbP!$D$2),"&gt;="&amp;AM$6,INDIRECT($F$1&amp;dbP!$D$2&amp;":"&amp;dbP!$D$2),"&lt;="&amp;AM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N459" s="1">
        <f ca="1">SUMIFS(INDIRECT($F$1&amp;$F459&amp;":"&amp;$F459),INDIRECT($F$1&amp;dbP!$D$2&amp;":"&amp;dbP!$D$2),"&gt;="&amp;AN$6,INDIRECT($F$1&amp;dbP!$D$2&amp;":"&amp;dbP!$D$2),"&lt;="&amp;AN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O459" s="1">
        <f ca="1">SUMIFS(INDIRECT($F$1&amp;$F459&amp;":"&amp;$F459),INDIRECT($F$1&amp;dbP!$D$2&amp;":"&amp;dbP!$D$2),"&gt;="&amp;AO$6,INDIRECT($F$1&amp;dbP!$D$2&amp;":"&amp;dbP!$D$2),"&lt;="&amp;AO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P459" s="1">
        <f ca="1">SUMIFS(INDIRECT($F$1&amp;$F459&amp;":"&amp;$F459),INDIRECT($F$1&amp;dbP!$D$2&amp;":"&amp;dbP!$D$2),"&gt;="&amp;AP$6,INDIRECT($F$1&amp;dbP!$D$2&amp;":"&amp;dbP!$D$2),"&lt;="&amp;AP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Q459" s="1">
        <f ca="1">SUMIFS(INDIRECT($F$1&amp;$F459&amp;":"&amp;$F459),INDIRECT($F$1&amp;dbP!$D$2&amp;":"&amp;dbP!$D$2),"&gt;="&amp;AQ$6,INDIRECT($F$1&amp;dbP!$D$2&amp;":"&amp;dbP!$D$2),"&lt;="&amp;AQ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R459" s="1">
        <f ca="1">SUMIFS(INDIRECT($F$1&amp;$F459&amp;":"&amp;$F459),INDIRECT($F$1&amp;dbP!$D$2&amp;":"&amp;dbP!$D$2),"&gt;="&amp;AR$6,INDIRECT($F$1&amp;dbP!$D$2&amp;":"&amp;dbP!$D$2),"&lt;="&amp;AR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S459" s="1">
        <f ca="1">SUMIFS(INDIRECT($F$1&amp;$F459&amp;":"&amp;$F459),INDIRECT($F$1&amp;dbP!$D$2&amp;":"&amp;dbP!$D$2),"&gt;="&amp;AS$6,INDIRECT($F$1&amp;dbP!$D$2&amp;":"&amp;dbP!$D$2),"&lt;="&amp;AS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T459" s="1">
        <f ca="1">SUMIFS(INDIRECT($F$1&amp;$F459&amp;":"&amp;$F459),INDIRECT($F$1&amp;dbP!$D$2&amp;":"&amp;dbP!$D$2),"&gt;="&amp;AT$6,INDIRECT($F$1&amp;dbP!$D$2&amp;":"&amp;dbP!$D$2),"&lt;="&amp;AT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U459" s="1">
        <f ca="1">SUMIFS(INDIRECT($F$1&amp;$F459&amp;":"&amp;$F459),INDIRECT($F$1&amp;dbP!$D$2&amp;":"&amp;dbP!$D$2),"&gt;="&amp;AU$6,INDIRECT($F$1&amp;dbP!$D$2&amp;":"&amp;dbP!$D$2),"&lt;="&amp;AU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V459" s="1">
        <f ca="1">SUMIFS(INDIRECT($F$1&amp;$F459&amp;":"&amp;$F459),INDIRECT($F$1&amp;dbP!$D$2&amp;":"&amp;dbP!$D$2),"&gt;="&amp;AV$6,INDIRECT($F$1&amp;dbP!$D$2&amp;":"&amp;dbP!$D$2),"&lt;="&amp;AV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W459" s="1">
        <f ca="1">SUMIFS(INDIRECT($F$1&amp;$F459&amp;":"&amp;$F459),INDIRECT($F$1&amp;dbP!$D$2&amp;":"&amp;dbP!$D$2),"&gt;="&amp;AW$6,INDIRECT($F$1&amp;dbP!$D$2&amp;":"&amp;dbP!$D$2),"&lt;="&amp;AW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X459" s="1">
        <f ca="1">SUMIFS(INDIRECT($F$1&amp;$F459&amp;":"&amp;$F459),INDIRECT($F$1&amp;dbP!$D$2&amp;":"&amp;dbP!$D$2),"&gt;="&amp;AX$6,INDIRECT($F$1&amp;dbP!$D$2&amp;":"&amp;dbP!$D$2),"&lt;="&amp;AX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Y459" s="1">
        <f ca="1">SUMIFS(INDIRECT($F$1&amp;$F459&amp;":"&amp;$F459),INDIRECT($F$1&amp;dbP!$D$2&amp;":"&amp;dbP!$D$2),"&gt;="&amp;AY$6,INDIRECT($F$1&amp;dbP!$D$2&amp;":"&amp;dbP!$D$2),"&lt;="&amp;AY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AZ459" s="1">
        <f ca="1">SUMIFS(INDIRECT($F$1&amp;$F459&amp;":"&amp;$F459),INDIRECT($F$1&amp;dbP!$D$2&amp;":"&amp;dbP!$D$2),"&gt;="&amp;AZ$6,INDIRECT($F$1&amp;dbP!$D$2&amp;":"&amp;dbP!$D$2),"&lt;="&amp;AZ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BA459" s="1">
        <f ca="1">SUMIFS(INDIRECT($F$1&amp;$F459&amp;":"&amp;$F459),INDIRECT($F$1&amp;dbP!$D$2&amp;":"&amp;dbP!$D$2),"&gt;="&amp;BA$6,INDIRECT($F$1&amp;dbP!$D$2&amp;":"&amp;dbP!$D$2),"&lt;="&amp;BA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BB459" s="1">
        <f ca="1">SUMIFS(INDIRECT($F$1&amp;$F459&amp;":"&amp;$F459),INDIRECT($F$1&amp;dbP!$D$2&amp;":"&amp;dbP!$D$2),"&gt;="&amp;BB$6,INDIRECT($F$1&amp;dbP!$D$2&amp;":"&amp;dbP!$D$2),"&lt;="&amp;BB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BC459" s="1">
        <f ca="1">SUMIFS(INDIRECT($F$1&amp;$F459&amp;":"&amp;$F459),INDIRECT($F$1&amp;dbP!$D$2&amp;":"&amp;dbP!$D$2),"&gt;="&amp;BC$6,INDIRECT($F$1&amp;dbP!$D$2&amp;":"&amp;dbP!$D$2),"&lt;="&amp;BC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BD459" s="1">
        <f ca="1">SUMIFS(INDIRECT($F$1&amp;$F459&amp;":"&amp;$F459),INDIRECT($F$1&amp;dbP!$D$2&amp;":"&amp;dbP!$D$2),"&gt;="&amp;BD$6,INDIRECT($F$1&amp;dbP!$D$2&amp;":"&amp;dbP!$D$2),"&lt;="&amp;BD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  <c r="BE459" s="1">
        <f ca="1">SUMIFS(INDIRECT($F$1&amp;$F459&amp;":"&amp;$F459),INDIRECT($F$1&amp;dbP!$D$2&amp;":"&amp;dbP!$D$2),"&gt;="&amp;BE$6,INDIRECT($F$1&amp;dbP!$D$2&amp;":"&amp;dbP!$D$2),"&lt;="&amp;BE$7,INDIRECT($F$1&amp;dbP!$O$2&amp;":"&amp;dbP!$O$2),$H459,INDIRECT($F$1&amp;dbP!$P$2&amp;":"&amp;dbP!$P$2),IF($I459=$J459,"*",$I459),INDIRECT($F$1&amp;dbP!$Q$2&amp;":"&amp;dbP!$Q$2),IF(OR($I459=$J459,"  "&amp;$I459=$J459),"*",RIGHT($J459,LEN($J459)-4)),INDIRECT($F$1&amp;dbP!$AC$2&amp;":"&amp;dbP!$AC$2),RepP!$J$3)</f>
        <v>0</v>
      </c>
    </row>
    <row r="460" spans="2:57" x14ac:dyDescent="0.3">
      <c r="B460" s="1">
        <f>MAX(B$410:B459)+1</f>
        <v>58</v>
      </c>
      <c r="D460" s="1" t="str">
        <f ca="1">INDIRECT($B$1&amp;Items!AB$2&amp;$B460)</f>
        <v>PL(-)</v>
      </c>
      <c r="F460" s="1" t="str">
        <f ca="1">INDIRECT($B$1&amp;Items!X$2&amp;$B460)</f>
        <v>AA</v>
      </c>
      <c r="H460" s="13" t="str">
        <f ca="1">INDIRECT($B$1&amp;Items!U$2&amp;$B460)</f>
        <v>Себестоимость продаж</v>
      </c>
      <c r="I460" s="13" t="str">
        <f ca="1">IF(INDIRECT($B$1&amp;Items!V$2&amp;$B460)="",H460,INDIRECT($B$1&amp;Items!V$2&amp;$B460))</f>
        <v>Затраты этапа-3 бизнес-процесса</v>
      </c>
      <c r="J460" s="1" t="str">
        <f ca="1">IF(INDIRECT($B$1&amp;Items!W$2&amp;$B460)="",IF(H460&lt;&gt;I460,"  "&amp;I460,I460),"    "&amp;INDIRECT($B$1&amp;Items!W$2&amp;$B460))</f>
        <v xml:space="preserve">    Производственные затраты-27</v>
      </c>
      <c r="S460" s="1">
        <f ca="1">SUM($U460:INDIRECT(ADDRESS(ROW(),SUMIFS($1:$1,$5:$5,MAX($5:$5)))))</f>
        <v>651610.08900000004</v>
      </c>
      <c r="V460" s="1">
        <f ca="1">SUMIFS(INDIRECT($F$1&amp;$F460&amp;":"&amp;$F460),INDIRECT($F$1&amp;dbP!$D$2&amp;":"&amp;dbP!$D$2),"&gt;="&amp;V$6,INDIRECT($F$1&amp;dbP!$D$2&amp;":"&amp;dbP!$D$2),"&lt;="&amp;V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W460" s="1">
        <f ca="1">SUMIFS(INDIRECT($F$1&amp;$F460&amp;":"&amp;$F460),INDIRECT($F$1&amp;dbP!$D$2&amp;":"&amp;dbP!$D$2),"&gt;="&amp;W$6,INDIRECT($F$1&amp;dbP!$D$2&amp;":"&amp;dbP!$D$2),"&lt;="&amp;W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X460" s="1">
        <f ca="1">SUMIFS(INDIRECT($F$1&amp;$F460&amp;":"&amp;$F460),INDIRECT($F$1&amp;dbP!$D$2&amp;":"&amp;dbP!$D$2),"&gt;="&amp;X$6,INDIRECT($F$1&amp;dbP!$D$2&amp;":"&amp;dbP!$D$2),"&lt;="&amp;X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Y460" s="1">
        <f ca="1">SUMIFS(INDIRECT($F$1&amp;$F460&amp;":"&amp;$F460),INDIRECT($F$1&amp;dbP!$D$2&amp;":"&amp;dbP!$D$2),"&gt;="&amp;Y$6,INDIRECT($F$1&amp;dbP!$D$2&amp;":"&amp;dbP!$D$2),"&lt;="&amp;Y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Z460" s="1">
        <f ca="1">SUMIFS(INDIRECT($F$1&amp;$F460&amp;":"&amp;$F460),INDIRECT($F$1&amp;dbP!$D$2&amp;":"&amp;dbP!$D$2),"&gt;="&amp;Z$6,INDIRECT($F$1&amp;dbP!$D$2&amp;":"&amp;dbP!$D$2),"&lt;="&amp;Z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200495.41200000001</v>
      </c>
      <c r="AA460" s="1">
        <f ca="1">SUMIFS(INDIRECT($F$1&amp;$F460&amp;":"&amp;$F460),INDIRECT($F$1&amp;dbP!$D$2&amp;":"&amp;dbP!$D$2),"&gt;="&amp;AA$6,INDIRECT($F$1&amp;dbP!$D$2&amp;":"&amp;dbP!$D$2),"&lt;="&amp;AA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451114.67700000003</v>
      </c>
      <c r="AB460" s="1">
        <f ca="1">SUMIFS(INDIRECT($F$1&amp;$F460&amp;":"&amp;$F460),INDIRECT($F$1&amp;dbP!$D$2&amp;":"&amp;dbP!$D$2),"&gt;="&amp;AB$6,INDIRECT($F$1&amp;dbP!$D$2&amp;":"&amp;dbP!$D$2),"&lt;="&amp;AB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C460" s="1">
        <f ca="1">SUMIFS(INDIRECT($F$1&amp;$F460&amp;":"&amp;$F460),INDIRECT($F$1&amp;dbP!$D$2&amp;":"&amp;dbP!$D$2),"&gt;="&amp;AC$6,INDIRECT($F$1&amp;dbP!$D$2&amp;":"&amp;dbP!$D$2),"&lt;="&amp;AC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D460" s="1">
        <f ca="1">SUMIFS(INDIRECT($F$1&amp;$F460&amp;":"&amp;$F460),INDIRECT($F$1&amp;dbP!$D$2&amp;":"&amp;dbP!$D$2),"&gt;="&amp;AD$6,INDIRECT($F$1&amp;dbP!$D$2&amp;":"&amp;dbP!$D$2),"&lt;="&amp;AD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E460" s="1">
        <f ca="1">SUMIFS(INDIRECT($F$1&amp;$F460&amp;":"&amp;$F460),INDIRECT($F$1&amp;dbP!$D$2&amp;":"&amp;dbP!$D$2),"&gt;="&amp;AE$6,INDIRECT($F$1&amp;dbP!$D$2&amp;":"&amp;dbP!$D$2),"&lt;="&amp;AE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F460" s="1">
        <f ca="1">SUMIFS(INDIRECT($F$1&amp;$F460&amp;":"&amp;$F460),INDIRECT($F$1&amp;dbP!$D$2&amp;":"&amp;dbP!$D$2),"&gt;="&amp;AF$6,INDIRECT($F$1&amp;dbP!$D$2&amp;":"&amp;dbP!$D$2),"&lt;="&amp;AF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G460" s="1">
        <f ca="1">SUMIFS(INDIRECT($F$1&amp;$F460&amp;":"&amp;$F460),INDIRECT($F$1&amp;dbP!$D$2&amp;":"&amp;dbP!$D$2),"&gt;="&amp;AG$6,INDIRECT($F$1&amp;dbP!$D$2&amp;":"&amp;dbP!$D$2),"&lt;="&amp;AG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H460" s="1">
        <f ca="1">SUMIFS(INDIRECT($F$1&amp;$F460&amp;":"&amp;$F460),INDIRECT($F$1&amp;dbP!$D$2&amp;":"&amp;dbP!$D$2),"&gt;="&amp;AH$6,INDIRECT($F$1&amp;dbP!$D$2&amp;":"&amp;dbP!$D$2),"&lt;="&amp;AH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I460" s="1">
        <f ca="1">SUMIFS(INDIRECT($F$1&amp;$F460&amp;":"&amp;$F460),INDIRECT($F$1&amp;dbP!$D$2&amp;":"&amp;dbP!$D$2),"&gt;="&amp;AI$6,INDIRECT($F$1&amp;dbP!$D$2&amp;":"&amp;dbP!$D$2),"&lt;="&amp;AI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J460" s="1">
        <f ca="1">SUMIFS(INDIRECT($F$1&amp;$F460&amp;":"&amp;$F460),INDIRECT($F$1&amp;dbP!$D$2&amp;":"&amp;dbP!$D$2),"&gt;="&amp;AJ$6,INDIRECT($F$1&amp;dbP!$D$2&amp;":"&amp;dbP!$D$2),"&lt;="&amp;AJ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K460" s="1">
        <f ca="1">SUMIFS(INDIRECT($F$1&amp;$F460&amp;":"&amp;$F460),INDIRECT($F$1&amp;dbP!$D$2&amp;":"&amp;dbP!$D$2),"&gt;="&amp;AK$6,INDIRECT($F$1&amp;dbP!$D$2&amp;":"&amp;dbP!$D$2),"&lt;="&amp;AK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L460" s="1">
        <f ca="1">SUMIFS(INDIRECT($F$1&amp;$F460&amp;":"&amp;$F460),INDIRECT($F$1&amp;dbP!$D$2&amp;":"&amp;dbP!$D$2),"&gt;="&amp;AL$6,INDIRECT($F$1&amp;dbP!$D$2&amp;":"&amp;dbP!$D$2),"&lt;="&amp;AL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M460" s="1">
        <f ca="1">SUMIFS(INDIRECT($F$1&amp;$F460&amp;":"&amp;$F460),INDIRECT($F$1&amp;dbP!$D$2&amp;":"&amp;dbP!$D$2),"&gt;="&amp;AM$6,INDIRECT($F$1&amp;dbP!$D$2&amp;":"&amp;dbP!$D$2),"&lt;="&amp;AM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N460" s="1">
        <f ca="1">SUMIFS(INDIRECT($F$1&amp;$F460&amp;":"&amp;$F460),INDIRECT($F$1&amp;dbP!$D$2&amp;":"&amp;dbP!$D$2),"&gt;="&amp;AN$6,INDIRECT($F$1&amp;dbP!$D$2&amp;":"&amp;dbP!$D$2),"&lt;="&amp;AN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O460" s="1">
        <f ca="1">SUMIFS(INDIRECT($F$1&amp;$F460&amp;":"&amp;$F460),INDIRECT($F$1&amp;dbP!$D$2&amp;":"&amp;dbP!$D$2),"&gt;="&amp;AO$6,INDIRECT($F$1&amp;dbP!$D$2&amp;":"&amp;dbP!$D$2),"&lt;="&amp;AO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P460" s="1">
        <f ca="1">SUMIFS(INDIRECT($F$1&amp;$F460&amp;":"&amp;$F460),INDIRECT($F$1&amp;dbP!$D$2&amp;":"&amp;dbP!$D$2),"&gt;="&amp;AP$6,INDIRECT($F$1&amp;dbP!$D$2&amp;":"&amp;dbP!$D$2),"&lt;="&amp;AP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Q460" s="1">
        <f ca="1">SUMIFS(INDIRECT($F$1&amp;$F460&amp;":"&amp;$F460),INDIRECT($F$1&amp;dbP!$D$2&amp;":"&amp;dbP!$D$2),"&gt;="&amp;AQ$6,INDIRECT($F$1&amp;dbP!$D$2&amp;":"&amp;dbP!$D$2),"&lt;="&amp;AQ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R460" s="1">
        <f ca="1">SUMIFS(INDIRECT($F$1&amp;$F460&amp;":"&amp;$F460),INDIRECT($F$1&amp;dbP!$D$2&amp;":"&amp;dbP!$D$2),"&gt;="&amp;AR$6,INDIRECT($F$1&amp;dbP!$D$2&amp;":"&amp;dbP!$D$2),"&lt;="&amp;AR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S460" s="1">
        <f ca="1">SUMIFS(INDIRECT($F$1&amp;$F460&amp;":"&amp;$F460),INDIRECT($F$1&amp;dbP!$D$2&amp;":"&amp;dbP!$D$2),"&gt;="&amp;AS$6,INDIRECT($F$1&amp;dbP!$D$2&amp;":"&amp;dbP!$D$2),"&lt;="&amp;AS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T460" s="1">
        <f ca="1">SUMIFS(INDIRECT($F$1&amp;$F460&amp;":"&amp;$F460),INDIRECT($F$1&amp;dbP!$D$2&amp;":"&amp;dbP!$D$2),"&gt;="&amp;AT$6,INDIRECT($F$1&amp;dbP!$D$2&amp;":"&amp;dbP!$D$2),"&lt;="&amp;AT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U460" s="1">
        <f ca="1">SUMIFS(INDIRECT($F$1&amp;$F460&amp;":"&amp;$F460),INDIRECT($F$1&amp;dbP!$D$2&amp;":"&amp;dbP!$D$2),"&gt;="&amp;AU$6,INDIRECT($F$1&amp;dbP!$D$2&amp;":"&amp;dbP!$D$2),"&lt;="&amp;AU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V460" s="1">
        <f ca="1">SUMIFS(INDIRECT($F$1&amp;$F460&amp;":"&amp;$F460),INDIRECT($F$1&amp;dbP!$D$2&amp;":"&amp;dbP!$D$2),"&gt;="&amp;AV$6,INDIRECT($F$1&amp;dbP!$D$2&amp;":"&amp;dbP!$D$2),"&lt;="&amp;AV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W460" s="1">
        <f ca="1">SUMIFS(INDIRECT($F$1&amp;$F460&amp;":"&amp;$F460),INDIRECT($F$1&amp;dbP!$D$2&amp;":"&amp;dbP!$D$2),"&gt;="&amp;AW$6,INDIRECT($F$1&amp;dbP!$D$2&amp;":"&amp;dbP!$D$2),"&lt;="&amp;AW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X460" s="1">
        <f ca="1">SUMIFS(INDIRECT($F$1&amp;$F460&amp;":"&amp;$F460),INDIRECT($F$1&amp;dbP!$D$2&amp;":"&amp;dbP!$D$2),"&gt;="&amp;AX$6,INDIRECT($F$1&amp;dbP!$D$2&amp;":"&amp;dbP!$D$2),"&lt;="&amp;AX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Y460" s="1">
        <f ca="1">SUMIFS(INDIRECT($F$1&amp;$F460&amp;":"&amp;$F460),INDIRECT($F$1&amp;dbP!$D$2&amp;":"&amp;dbP!$D$2),"&gt;="&amp;AY$6,INDIRECT($F$1&amp;dbP!$D$2&amp;":"&amp;dbP!$D$2),"&lt;="&amp;AY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AZ460" s="1">
        <f ca="1">SUMIFS(INDIRECT($F$1&amp;$F460&amp;":"&amp;$F460),INDIRECT($F$1&amp;dbP!$D$2&amp;":"&amp;dbP!$D$2),"&gt;="&amp;AZ$6,INDIRECT($F$1&amp;dbP!$D$2&amp;":"&amp;dbP!$D$2),"&lt;="&amp;AZ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BA460" s="1">
        <f ca="1">SUMIFS(INDIRECT($F$1&amp;$F460&amp;":"&amp;$F460),INDIRECT($F$1&amp;dbP!$D$2&amp;":"&amp;dbP!$D$2),"&gt;="&amp;BA$6,INDIRECT($F$1&amp;dbP!$D$2&amp;":"&amp;dbP!$D$2),"&lt;="&amp;BA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BB460" s="1">
        <f ca="1">SUMIFS(INDIRECT($F$1&amp;$F460&amp;":"&amp;$F460),INDIRECT($F$1&amp;dbP!$D$2&amp;":"&amp;dbP!$D$2),"&gt;="&amp;BB$6,INDIRECT($F$1&amp;dbP!$D$2&amp;":"&amp;dbP!$D$2),"&lt;="&amp;BB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BC460" s="1">
        <f ca="1">SUMIFS(INDIRECT($F$1&amp;$F460&amp;":"&amp;$F460),INDIRECT($F$1&amp;dbP!$D$2&amp;":"&amp;dbP!$D$2),"&gt;="&amp;BC$6,INDIRECT($F$1&amp;dbP!$D$2&amp;":"&amp;dbP!$D$2),"&lt;="&amp;BC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BD460" s="1">
        <f ca="1">SUMIFS(INDIRECT($F$1&amp;$F460&amp;":"&amp;$F460),INDIRECT($F$1&amp;dbP!$D$2&amp;":"&amp;dbP!$D$2),"&gt;="&amp;BD$6,INDIRECT($F$1&amp;dbP!$D$2&amp;":"&amp;dbP!$D$2),"&lt;="&amp;BD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  <c r="BE460" s="1">
        <f ca="1">SUMIFS(INDIRECT($F$1&amp;$F460&amp;":"&amp;$F460),INDIRECT($F$1&amp;dbP!$D$2&amp;":"&amp;dbP!$D$2),"&gt;="&amp;BE$6,INDIRECT($F$1&amp;dbP!$D$2&amp;":"&amp;dbP!$D$2),"&lt;="&amp;BE$7,INDIRECT($F$1&amp;dbP!$O$2&amp;":"&amp;dbP!$O$2),$H460,INDIRECT($F$1&amp;dbP!$P$2&amp;":"&amp;dbP!$P$2),IF($I460=$J460,"*",$I460),INDIRECT($F$1&amp;dbP!$Q$2&amp;":"&amp;dbP!$Q$2),IF(OR($I460=$J460,"  "&amp;$I460=$J460),"*",RIGHT($J460,LEN($J460)-4)),INDIRECT($F$1&amp;dbP!$AC$2&amp;":"&amp;dbP!$AC$2),RepP!$J$3)</f>
        <v>0</v>
      </c>
    </row>
    <row r="461" spans="2:57" x14ac:dyDescent="0.3">
      <c r="B461" s="1">
        <f>MAX(B$410:B460)+1</f>
        <v>59</v>
      </c>
      <c r="D461" s="1">
        <f ca="1">INDIRECT($B$1&amp;Items!AB$2&amp;$B461)</f>
        <v>0</v>
      </c>
      <c r="F461" s="1" t="str">
        <f ca="1">INDIRECT($B$1&amp;Items!X$2&amp;$B461)</f>
        <v>AA</v>
      </c>
      <c r="H461" s="13" t="str">
        <f ca="1">INDIRECT($B$1&amp;Items!U$2&amp;$B461)</f>
        <v>Себестоимость продаж</v>
      </c>
      <c r="I461" s="13" t="str">
        <f ca="1">IF(INDIRECT($B$1&amp;Items!V$2&amp;$B461)="",H461,INDIRECT($B$1&amp;Items!V$2&amp;$B461))</f>
        <v>Затраты этапа-4 бизнес-процесса</v>
      </c>
      <c r="J461" s="1" t="str">
        <f ca="1">IF(INDIRECT($B$1&amp;Items!W$2&amp;$B461)="",IF(H461&lt;&gt;I461,"  "&amp;I461,I461),"    "&amp;INDIRECT($B$1&amp;Items!W$2&amp;$B461))</f>
        <v xml:space="preserve">  Затраты этапа-4 бизнес-процесса</v>
      </c>
      <c r="S461" s="1">
        <f ca="1">SUM($U461:INDIRECT(ADDRESS(ROW(),SUMIFS($1:$1,$5:$5,MAX($5:$5)))))</f>
        <v>6241830.4027202502</v>
      </c>
      <c r="V461" s="1">
        <f ca="1">SUMIFS(INDIRECT($F$1&amp;$F461&amp;":"&amp;$F461),INDIRECT($F$1&amp;dbP!$D$2&amp;":"&amp;dbP!$D$2),"&gt;="&amp;V$6,INDIRECT($F$1&amp;dbP!$D$2&amp;":"&amp;dbP!$D$2),"&lt;="&amp;V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W461" s="1">
        <f ca="1">SUMIFS(INDIRECT($F$1&amp;$F461&amp;":"&amp;$F461),INDIRECT($F$1&amp;dbP!$D$2&amp;":"&amp;dbP!$D$2),"&gt;="&amp;W$6,INDIRECT($F$1&amp;dbP!$D$2&amp;":"&amp;dbP!$D$2),"&lt;="&amp;W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X461" s="1">
        <f ca="1">SUMIFS(INDIRECT($F$1&amp;$F461&amp;":"&amp;$F461),INDIRECT($F$1&amp;dbP!$D$2&amp;":"&amp;dbP!$D$2),"&gt;="&amp;X$6,INDIRECT($F$1&amp;dbP!$D$2&amp;":"&amp;dbP!$D$2),"&lt;="&amp;X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Y461" s="1">
        <f ca="1">SUMIFS(INDIRECT($F$1&amp;$F461&amp;":"&amp;$F461),INDIRECT($F$1&amp;dbP!$D$2&amp;":"&amp;dbP!$D$2),"&gt;="&amp;Y$6,INDIRECT($F$1&amp;dbP!$D$2&amp;":"&amp;dbP!$D$2),"&lt;="&amp;Y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Z461" s="1">
        <f ca="1">SUMIFS(INDIRECT($F$1&amp;$F461&amp;":"&amp;$F461),INDIRECT($F$1&amp;dbP!$D$2&amp;":"&amp;dbP!$D$2),"&gt;="&amp;Z$6,INDIRECT($F$1&amp;dbP!$D$2&amp;":"&amp;dbP!$D$2),"&lt;="&amp;Z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1920563.2008369998</v>
      </c>
      <c r="AA461" s="1">
        <f ca="1">SUMIFS(INDIRECT($F$1&amp;$F461&amp;":"&amp;$F461),INDIRECT($F$1&amp;dbP!$D$2&amp;":"&amp;dbP!$D$2),"&gt;="&amp;AA$6,INDIRECT($F$1&amp;dbP!$D$2&amp;":"&amp;dbP!$D$2),"&lt;="&amp;AA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4321267.2018832508</v>
      </c>
      <c r="AB461" s="1">
        <f ca="1">SUMIFS(INDIRECT($F$1&amp;$F461&amp;":"&amp;$F461),INDIRECT($F$1&amp;dbP!$D$2&amp;":"&amp;dbP!$D$2),"&gt;="&amp;AB$6,INDIRECT($F$1&amp;dbP!$D$2&amp;":"&amp;dbP!$D$2),"&lt;="&amp;AB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C461" s="1">
        <f ca="1">SUMIFS(INDIRECT($F$1&amp;$F461&amp;":"&amp;$F461),INDIRECT($F$1&amp;dbP!$D$2&amp;":"&amp;dbP!$D$2),"&gt;="&amp;AC$6,INDIRECT($F$1&amp;dbP!$D$2&amp;":"&amp;dbP!$D$2),"&lt;="&amp;AC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D461" s="1">
        <f ca="1">SUMIFS(INDIRECT($F$1&amp;$F461&amp;":"&amp;$F461),INDIRECT($F$1&amp;dbP!$D$2&amp;":"&amp;dbP!$D$2),"&gt;="&amp;AD$6,INDIRECT($F$1&amp;dbP!$D$2&amp;":"&amp;dbP!$D$2),"&lt;="&amp;AD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E461" s="1">
        <f ca="1">SUMIFS(INDIRECT($F$1&amp;$F461&amp;":"&amp;$F461),INDIRECT($F$1&amp;dbP!$D$2&amp;":"&amp;dbP!$D$2),"&gt;="&amp;AE$6,INDIRECT($F$1&amp;dbP!$D$2&amp;":"&amp;dbP!$D$2),"&lt;="&amp;AE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F461" s="1">
        <f ca="1">SUMIFS(INDIRECT($F$1&amp;$F461&amp;":"&amp;$F461),INDIRECT($F$1&amp;dbP!$D$2&amp;":"&amp;dbP!$D$2),"&gt;="&amp;AF$6,INDIRECT($F$1&amp;dbP!$D$2&amp;":"&amp;dbP!$D$2),"&lt;="&amp;AF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G461" s="1">
        <f ca="1">SUMIFS(INDIRECT($F$1&amp;$F461&amp;":"&amp;$F461),INDIRECT($F$1&amp;dbP!$D$2&amp;":"&amp;dbP!$D$2),"&gt;="&amp;AG$6,INDIRECT($F$1&amp;dbP!$D$2&amp;":"&amp;dbP!$D$2),"&lt;="&amp;AG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H461" s="1">
        <f ca="1">SUMIFS(INDIRECT($F$1&amp;$F461&amp;":"&amp;$F461),INDIRECT($F$1&amp;dbP!$D$2&amp;":"&amp;dbP!$D$2),"&gt;="&amp;AH$6,INDIRECT($F$1&amp;dbP!$D$2&amp;":"&amp;dbP!$D$2),"&lt;="&amp;AH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I461" s="1">
        <f ca="1">SUMIFS(INDIRECT($F$1&amp;$F461&amp;":"&amp;$F461),INDIRECT($F$1&amp;dbP!$D$2&amp;":"&amp;dbP!$D$2),"&gt;="&amp;AI$6,INDIRECT($F$1&amp;dbP!$D$2&amp;":"&amp;dbP!$D$2),"&lt;="&amp;AI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J461" s="1">
        <f ca="1">SUMIFS(INDIRECT($F$1&amp;$F461&amp;":"&amp;$F461),INDIRECT($F$1&amp;dbP!$D$2&amp;":"&amp;dbP!$D$2),"&gt;="&amp;AJ$6,INDIRECT($F$1&amp;dbP!$D$2&amp;":"&amp;dbP!$D$2),"&lt;="&amp;AJ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K461" s="1">
        <f ca="1">SUMIFS(INDIRECT($F$1&amp;$F461&amp;":"&amp;$F461),INDIRECT($F$1&amp;dbP!$D$2&amp;":"&amp;dbP!$D$2),"&gt;="&amp;AK$6,INDIRECT($F$1&amp;dbP!$D$2&amp;":"&amp;dbP!$D$2),"&lt;="&amp;AK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L461" s="1">
        <f ca="1">SUMIFS(INDIRECT($F$1&amp;$F461&amp;":"&amp;$F461),INDIRECT($F$1&amp;dbP!$D$2&amp;":"&amp;dbP!$D$2),"&gt;="&amp;AL$6,INDIRECT($F$1&amp;dbP!$D$2&amp;":"&amp;dbP!$D$2),"&lt;="&amp;AL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M461" s="1">
        <f ca="1">SUMIFS(INDIRECT($F$1&amp;$F461&amp;":"&amp;$F461),INDIRECT($F$1&amp;dbP!$D$2&amp;":"&amp;dbP!$D$2),"&gt;="&amp;AM$6,INDIRECT($F$1&amp;dbP!$D$2&amp;":"&amp;dbP!$D$2),"&lt;="&amp;AM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N461" s="1">
        <f ca="1">SUMIFS(INDIRECT($F$1&amp;$F461&amp;":"&amp;$F461),INDIRECT($F$1&amp;dbP!$D$2&amp;":"&amp;dbP!$D$2),"&gt;="&amp;AN$6,INDIRECT($F$1&amp;dbP!$D$2&amp;":"&amp;dbP!$D$2),"&lt;="&amp;AN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O461" s="1">
        <f ca="1">SUMIFS(INDIRECT($F$1&amp;$F461&amp;":"&amp;$F461),INDIRECT($F$1&amp;dbP!$D$2&amp;":"&amp;dbP!$D$2),"&gt;="&amp;AO$6,INDIRECT($F$1&amp;dbP!$D$2&amp;":"&amp;dbP!$D$2),"&lt;="&amp;AO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P461" s="1">
        <f ca="1">SUMIFS(INDIRECT($F$1&amp;$F461&amp;":"&amp;$F461),INDIRECT($F$1&amp;dbP!$D$2&amp;":"&amp;dbP!$D$2),"&gt;="&amp;AP$6,INDIRECT($F$1&amp;dbP!$D$2&amp;":"&amp;dbP!$D$2),"&lt;="&amp;AP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Q461" s="1">
        <f ca="1">SUMIFS(INDIRECT($F$1&amp;$F461&amp;":"&amp;$F461),INDIRECT($F$1&amp;dbP!$D$2&amp;":"&amp;dbP!$D$2),"&gt;="&amp;AQ$6,INDIRECT($F$1&amp;dbP!$D$2&amp;":"&amp;dbP!$D$2),"&lt;="&amp;AQ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R461" s="1">
        <f ca="1">SUMIFS(INDIRECT($F$1&amp;$F461&amp;":"&amp;$F461),INDIRECT($F$1&amp;dbP!$D$2&amp;":"&amp;dbP!$D$2),"&gt;="&amp;AR$6,INDIRECT($F$1&amp;dbP!$D$2&amp;":"&amp;dbP!$D$2),"&lt;="&amp;AR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S461" s="1">
        <f ca="1">SUMIFS(INDIRECT($F$1&amp;$F461&amp;":"&amp;$F461),INDIRECT($F$1&amp;dbP!$D$2&amp;":"&amp;dbP!$D$2),"&gt;="&amp;AS$6,INDIRECT($F$1&amp;dbP!$D$2&amp;":"&amp;dbP!$D$2),"&lt;="&amp;AS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T461" s="1">
        <f ca="1">SUMIFS(INDIRECT($F$1&amp;$F461&amp;":"&amp;$F461),INDIRECT($F$1&amp;dbP!$D$2&amp;":"&amp;dbP!$D$2),"&gt;="&amp;AT$6,INDIRECT($F$1&amp;dbP!$D$2&amp;":"&amp;dbP!$D$2),"&lt;="&amp;AT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U461" s="1">
        <f ca="1">SUMIFS(INDIRECT($F$1&amp;$F461&amp;":"&amp;$F461),INDIRECT($F$1&amp;dbP!$D$2&amp;":"&amp;dbP!$D$2),"&gt;="&amp;AU$6,INDIRECT($F$1&amp;dbP!$D$2&amp;":"&amp;dbP!$D$2),"&lt;="&amp;AU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V461" s="1">
        <f ca="1">SUMIFS(INDIRECT($F$1&amp;$F461&amp;":"&amp;$F461),INDIRECT($F$1&amp;dbP!$D$2&amp;":"&amp;dbP!$D$2),"&gt;="&amp;AV$6,INDIRECT($F$1&amp;dbP!$D$2&amp;":"&amp;dbP!$D$2),"&lt;="&amp;AV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W461" s="1">
        <f ca="1">SUMIFS(INDIRECT($F$1&amp;$F461&amp;":"&amp;$F461),INDIRECT($F$1&amp;dbP!$D$2&amp;":"&amp;dbP!$D$2),"&gt;="&amp;AW$6,INDIRECT($F$1&amp;dbP!$D$2&amp;":"&amp;dbP!$D$2),"&lt;="&amp;AW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X461" s="1">
        <f ca="1">SUMIFS(INDIRECT($F$1&amp;$F461&amp;":"&amp;$F461),INDIRECT($F$1&amp;dbP!$D$2&amp;":"&amp;dbP!$D$2),"&gt;="&amp;AX$6,INDIRECT($F$1&amp;dbP!$D$2&amp;":"&amp;dbP!$D$2),"&lt;="&amp;AX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Y461" s="1">
        <f ca="1">SUMIFS(INDIRECT($F$1&amp;$F461&amp;":"&amp;$F461),INDIRECT($F$1&amp;dbP!$D$2&amp;":"&amp;dbP!$D$2),"&gt;="&amp;AY$6,INDIRECT($F$1&amp;dbP!$D$2&amp;":"&amp;dbP!$D$2),"&lt;="&amp;AY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AZ461" s="1">
        <f ca="1">SUMIFS(INDIRECT($F$1&amp;$F461&amp;":"&amp;$F461),INDIRECT($F$1&amp;dbP!$D$2&amp;":"&amp;dbP!$D$2),"&gt;="&amp;AZ$6,INDIRECT($F$1&amp;dbP!$D$2&amp;":"&amp;dbP!$D$2),"&lt;="&amp;AZ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BA461" s="1">
        <f ca="1">SUMIFS(INDIRECT($F$1&amp;$F461&amp;":"&amp;$F461),INDIRECT($F$1&amp;dbP!$D$2&amp;":"&amp;dbP!$D$2),"&gt;="&amp;BA$6,INDIRECT($F$1&amp;dbP!$D$2&amp;":"&amp;dbP!$D$2),"&lt;="&amp;BA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BB461" s="1">
        <f ca="1">SUMIFS(INDIRECT($F$1&amp;$F461&amp;":"&amp;$F461),INDIRECT($F$1&amp;dbP!$D$2&amp;":"&amp;dbP!$D$2),"&gt;="&amp;BB$6,INDIRECT($F$1&amp;dbP!$D$2&amp;":"&amp;dbP!$D$2),"&lt;="&amp;BB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BC461" s="1">
        <f ca="1">SUMIFS(INDIRECT($F$1&amp;$F461&amp;":"&amp;$F461),INDIRECT($F$1&amp;dbP!$D$2&amp;":"&amp;dbP!$D$2),"&gt;="&amp;BC$6,INDIRECT($F$1&amp;dbP!$D$2&amp;":"&amp;dbP!$D$2),"&lt;="&amp;BC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BD461" s="1">
        <f ca="1">SUMIFS(INDIRECT($F$1&amp;$F461&amp;":"&amp;$F461),INDIRECT($F$1&amp;dbP!$D$2&amp;":"&amp;dbP!$D$2),"&gt;="&amp;BD$6,INDIRECT($F$1&amp;dbP!$D$2&amp;":"&amp;dbP!$D$2),"&lt;="&amp;BD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  <c r="BE461" s="1">
        <f ca="1">SUMIFS(INDIRECT($F$1&amp;$F461&amp;":"&amp;$F461),INDIRECT($F$1&amp;dbP!$D$2&amp;":"&amp;dbP!$D$2),"&gt;="&amp;BE$6,INDIRECT($F$1&amp;dbP!$D$2&amp;":"&amp;dbP!$D$2),"&lt;="&amp;BE$7,INDIRECT($F$1&amp;dbP!$O$2&amp;":"&amp;dbP!$O$2),$H461,INDIRECT($F$1&amp;dbP!$P$2&amp;":"&amp;dbP!$P$2),IF($I461=$J461,"*",$I461),INDIRECT($F$1&amp;dbP!$Q$2&amp;":"&amp;dbP!$Q$2),IF(OR($I461=$J461,"  "&amp;$I461=$J461),"*",RIGHT($J461,LEN($J461)-4)),INDIRECT($F$1&amp;dbP!$AC$2&amp;":"&amp;dbP!$AC$2),RepP!$J$3)</f>
        <v>0</v>
      </c>
    </row>
    <row r="462" spans="2:57" x14ac:dyDescent="0.3">
      <c r="B462" s="1">
        <f>MAX(B$410:B461)+1</f>
        <v>60</v>
      </c>
      <c r="D462" s="1" t="str">
        <f ca="1">INDIRECT($B$1&amp;Items!AB$2&amp;$B462)</f>
        <v>PL(-)</v>
      </c>
      <c r="F462" s="1" t="str">
        <f ca="1">INDIRECT($B$1&amp;Items!X$2&amp;$B462)</f>
        <v>AA</v>
      </c>
      <c r="H462" s="13" t="str">
        <f ca="1">INDIRECT($B$1&amp;Items!U$2&amp;$B462)</f>
        <v>Себестоимость продаж</v>
      </c>
      <c r="I462" s="13" t="str">
        <f ca="1">IF(INDIRECT($B$1&amp;Items!V$2&amp;$B462)="",H462,INDIRECT($B$1&amp;Items!V$2&amp;$B462))</f>
        <v>Затраты этапа-4 бизнес-процесса</v>
      </c>
      <c r="J462" s="1" t="str">
        <f ca="1">IF(INDIRECT($B$1&amp;Items!W$2&amp;$B462)="",IF(H462&lt;&gt;I462,"  "&amp;I462,I462),"    "&amp;INDIRECT($B$1&amp;Items!W$2&amp;$B462))</f>
        <v xml:space="preserve">    Производственные затраты-28</v>
      </c>
      <c r="S462" s="1">
        <f ca="1">SUM($U462:INDIRECT(ADDRESS(ROW(),SUMIFS($1:$1,$5:$5,MAX($5:$5)))))</f>
        <v>731348.22149999999</v>
      </c>
      <c r="V462" s="1">
        <f ca="1">SUMIFS(INDIRECT($F$1&amp;$F462&amp;":"&amp;$F462),INDIRECT($F$1&amp;dbP!$D$2&amp;":"&amp;dbP!$D$2),"&gt;="&amp;V$6,INDIRECT($F$1&amp;dbP!$D$2&amp;":"&amp;dbP!$D$2),"&lt;="&amp;V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W462" s="1">
        <f ca="1">SUMIFS(INDIRECT($F$1&amp;$F462&amp;":"&amp;$F462),INDIRECT($F$1&amp;dbP!$D$2&amp;":"&amp;dbP!$D$2),"&gt;="&amp;W$6,INDIRECT($F$1&amp;dbP!$D$2&amp;":"&amp;dbP!$D$2),"&lt;="&amp;W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X462" s="1">
        <f ca="1">SUMIFS(INDIRECT($F$1&amp;$F462&amp;":"&amp;$F462),INDIRECT($F$1&amp;dbP!$D$2&amp;":"&amp;dbP!$D$2),"&gt;="&amp;X$6,INDIRECT($F$1&amp;dbP!$D$2&amp;":"&amp;dbP!$D$2),"&lt;="&amp;X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Y462" s="1">
        <f ca="1">SUMIFS(INDIRECT($F$1&amp;$F462&amp;":"&amp;$F462),INDIRECT($F$1&amp;dbP!$D$2&amp;":"&amp;dbP!$D$2),"&gt;="&amp;Y$6,INDIRECT($F$1&amp;dbP!$D$2&amp;":"&amp;dbP!$D$2),"&lt;="&amp;Y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Z462" s="1">
        <f ca="1">SUMIFS(INDIRECT($F$1&amp;$F462&amp;":"&amp;$F462),INDIRECT($F$1&amp;dbP!$D$2&amp;":"&amp;dbP!$D$2),"&gt;="&amp;Z$6,INDIRECT($F$1&amp;dbP!$D$2&amp;":"&amp;dbP!$D$2),"&lt;="&amp;Z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225030.22199999998</v>
      </c>
      <c r="AA462" s="1">
        <f ca="1">SUMIFS(INDIRECT($F$1&amp;$F462&amp;":"&amp;$F462),INDIRECT($F$1&amp;dbP!$D$2&amp;":"&amp;dbP!$D$2),"&gt;="&amp;AA$6,INDIRECT($F$1&amp;dbP!$D$2&amp;":"&amp;dbP!$D$2),"&lt;="&amp;AA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506317.99949999998</v>
      </c>
      <c r="AB462" s="1">
        <f ca="1">SUMIFS(INDIRECT($F$1&amp;$F462&amp;":"&amp;$F462),INDIRECT($F$1&amp;dbP!$D$2&amp;":"&amp;dbP!$D$2),"&gt;="&amp;AB$6,INDIRECT($F$1&amp;dbP!$D$2&amp;":"&amp;dbP!$D$2),"&lt;="&amp;AB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C462" s="1">
        <f ca="1">SUMIFS(INDIRECT($F$1&amp;$F462&amp;":"&amp;$F462),INDIRECT($F$1&amp;dbP!$D$2&amp;":"&amp;dbP!$D$2),"&gt;="&amp;AC$6,INDIRECT($F$1&amp;dbP!$D$2&amp;":"&amp;dbP!$D$2),"&lt;="&amp;AC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D462" s="1">
        <f ca="1">SUMIFS(INDIRECT($F$1&amp;$F462&amp;":"&amp;$F462),INDIRECT($F$1&amp;dbP!$D$2&amp;":"&amp;dbP!$D$2),"&gt;="&amp;AD$6,INDIRECT($F$1&amp;dbP!$D$2&amp;":"&amp;dbP!$D$2),"&lt;="&amp;AD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E462" s="1">
        <f ca="1">SUMIFS(INDIRECT($F$1&amp;$F462&amp;":"&amp;$F462),INDIRECT($F$1&amp;dbP!$D$2&amp;":"&amp;dbP!$D$2),"&gt;="&amp;AE$6,INDIRECT($F$1&amp;dbP!$D$2&amp;":"&amp;dbP!$D$2),"&lt;="&amp;AE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F462" s="1">
        <f ca="1">SUMIFS(INDIRECT($F$1&amp;$F462&amp;":"&amp;$F462),INDIRECT($F$1&amp;dbP!$D$2&amp;":"&amp;dbP!$D$2),"&gt;="&amp;AF$6,INDIRECT($F$1&amp;dbP!$D$2&amp;":"&amp;dbP!$D$2),"&lt;="&amp;AF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G462" s="1">
        <f ca="1">SUMIFS(INDIRECT($F$1&amp;$F462&amp;":"&amp;$F462),INDIRECT($F$1&amp;dbP!$D$2&amp;":"&amp;dbP!$D$2),"&gt;="&amp;AG$6,INDIRECT($F$1&amp;dbP!$D$2&amp;":"&amp;dbP!$D$2),"&lt;="&amp;AG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H462" s="1">
        <f ca="1">SUMIFS(INDIRECT($F$1&amp;$F462&amp;":"&amp;$F462),INDIRECT($F$1&amp;dbP!$D$2&amp;":"&amp;dbP!$D$2),"&gt;="&amp;AH$6,INDIRECT($F$1&amp;dbP!$D$2&amp;":"&amp;dbP!$D$2),"&lt;="&amp;AH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I462" s="1">
        <f ca="1">SUMIFS(INDIRECT($F$1&amp;$F462&amp;":"&amp;$F462),INDIRECT($F$1&amp;dbP!$D$2&amp;":"&amp;dbP!$D$2),"&gt;="&amp;AI$6,INDIRECT($F$1&amp;dbP!$D$2&amp;":"&amp;dbP!$D$2),"&lt;="&amp;AI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J462" s="1">
        <f ca="1">SUMIFS(INDIRECT($F$1&amp;$F462&amp;":"&amp;$F462),INDIRECT($F$1&amp;dbP!$D$2&amp;":"&amp;dbP!$D$2),"&gt;="&amp;AJ$6,INDIRECT($F$1&amp;dbP!$D$2&amp;":"&amp;dbP!$D$2),"&lt;="&amp;AJ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K462" s="1">
        <f ca="1">SUMIFS(INDIRECT($F$1&amp;$F462&amp;":"&amp;$F462),INDIRECT($F$1&amp;dbP!$D$2&amp;":"&amp;dbP!$D$2),"&gt;="&amp;AK$6,INDIRECT($F$1&amp;dbP!$D$2&amp;":"&amp;dbP!$D$2),"&lt;="&amp;AK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L462" s="1">
        <f ca="1">SUMIFS(INDIRECT($F$1&amp;$F462&amp;":"&amp;$F462),INDIRECT($F$1&amp;dbP!$D$2&amp;":"&amp;dbP!$D$2),"&gt;="&amp;AL$6,INDIRECT($F$1&amp;dbP!$D$2&amp;":"&amp;dbP!$D$2),"&lt;="&amp;AL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M462" s="1">
        <f ca="1">SUMIFS(INDIRECT($F$1&amp;$F462&amp;":"&amp;$F462),INDIRECT($F$1&amp;dbP!$D$2&amp;":"&amp;dbP!$D$2),"&gt;="&amp;AM$6,INDIRECT($F$1&amp;dbP!$D$2&amp;":"&amp;dbP!$D$2),"&lt;="&amp;AM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N462" s="1">
        <f ca="1">SUMIFS(INDIRECT($F$1&amp;$F462&amp;":"&amp;$F462),INDIRECT($F$1&amp;dbP!$D$2&amp;":"&amp;dbP!$D$2),"&gt;="&amp;AN$6,INDIRECT($F$1&amp;dbP!$D$2&amp;":"&amp;dbP!$D$2),"&lt;="&amp;AN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O462" s="1">
        <f ca="1">SUMIFS(INDIRECT($F$1&amp;$F462&amp;":"&amp;$F462),INDIRECT($F$1&amp;dbP!$D$2&amp;":"&amp;dbP!$D$2),"&gt;="&amp;AO$6,INDIRECT($F$1&amp;dbP!$D$2&amp;":"&amp;dbP!$D$2),"&lt;="&amp;AO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P462" s="1">
        <f ca="1">SUMIFS(INDIRECT($F$1&amp;$F462&amp;":"&amp;$F462),INDIRECT($F$1&amp;dbP!$D$2&amp;":"&amp;dbP!$D$2),"&gt;="&amp;AP$6,INDIRECT($F$1&amp;dbP!$D$2&amp;":"&amp;dbP!$D$2),"&lt;="&amp;AP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Q462" s="1">
        <f ca="1">SUMIFS(INDIRECT($F$1&amp;$F462&amp;":"&amp;$F462),INDIRECT($F$1&amp;dbP!$D$2&amp;":"&amp;dbP!$D$2),"&gt;="&amp;AQ$6,INDIRECT($F$1&amp;dbP!$D$2&amp;":"&amp;dbP!$D$2),"&lt;="&amp;AQ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R462" s="1">
        <f ca="1">SUMIFS(INDIRECT($F$1&amp;$F462&amp;":"&amp;$F462),INDIRECT($F$1&amp;dbP!$D$2&amp;":"&amp;dbP!$D$2),"&gt;="&amp;AR$6,INDIRECT($F$1&amp;dbP!$D$2&amp;":"&amp;dbP!$D$2),"&lt;="&amp;AR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S462" s="1">
        <f ca="1">SUMIFS(INDIRECT($F$1&amp;$F462&amp;":"&amp;$F462),INDIRECT($F$1&amp;dbP!$D$2&amp;":"&amp;dbP!$D$2),"&gt;="&amp;AS$6,INDIRECT($F$1&amp;dbP!$D$2&amp;":"&amp;dbP!$D$2),"&lt;="&amp;AS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T462" s="1">
        <f ca="1">SUMIFS(INDIRECT($F$1&amp;$F462&amp;":"&amp;$F462),INDIRECT($F$1&amp;dbP!$D$2&amp;":"&amp;dbP!$D$2),"&gt;="&amp;AT$6,INDIRECT($F$1&amp;dbP!$D$2&amp;":"&amp;dbP!$D$2),"&lt;="&amp;AT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U462" s="1">
        <f ca="1">SUMIFS(INDIRECT($F$1&amp;$F462&amp;":"&amp;$F462),INDIRECT($F$1&amp;dbP!$D$2&amp;":"&amp;dbP!$D$2),"&gt;="&amp;AU$6,INDIRECT($F$1&amp;dbP!$D$2&amp;":"&amp;dbP!$D$2),"&lt;="&amp;AU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V462" s="1">
        <f ca="1">SUMIFS(INDIRECT($F$1&amp;$F462&amp;":"&amp;$F462),INDIRECT($F$1&amp;dbP!$D$2&amp;":"&amp;dbP!$D$2),"&gt;="&amp;AV$6,INDIRECT($F$1&amp;dbP!$D$2&amp;":"&amp;dbP!$D$2),"&lt;="&amp;AV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W462" s="1">
        <f ca="1">SUMIFS(INDIRECT($F$1&amp;$F462&amp;":"&amp;$F462),INDIRECT($F$1&amp;dbP!$D$2&amp;":"&amp;dbP!$D$2),"&gt;="&amp;AW$6,INDIRECT($F$1&amp;dbP!$D$2&amp;":"&amp;dbP!$D$2),"&lt;="&amp;AW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X462" s="1">
        <f ca="1">SUMIFS(INDIRECT($F$1&amp;$F462&amp;":"&amp;$F462),INDIRECT($F$1&amp;dbP!$D$2&amp;":"&amp;dbP!$D$2),"&gt;="&amp;AX$6,INDIRECT($F$1&amp;dbP!$D$2&amp;":"&amp;dbP!$D$2),"&lt;="&amp;AX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Y462" s="1">
        <f ca="1">SUMIFS(INDIRECT($F$1&amp;$F462&amp;":"&amp;$F462),INDIRECT($F$1&amp;dbP!$D$2&amp;":"&amp;dbP!$D$2),"&gt;="&amp;AY$6,INDIRECT($F$1&amp;dbP!$D$2&amp;":"&amp;dbP!$D$2),"&lt;="&amp;AY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AZ462" s="1">
        <f ca="1">SUMIFS(INDIRECT($F$1&amp;$F462&amp;":"&amp;$F462),INDIRECT($F$1&amp;dbP!$D$2&amp;":"&amp;dbP!$D$2),"&gt;="&amp;AZ$6,INDIRECT($F$1&amp;dbP!$D$2&amp;":"&amp;dbP!$D$2),"&lt;="&amp;AZ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BA462" s="1">
        <f ca="1">SUMIFS(INDIRECT($F$1&amp;$F462&amp;":"&amp;$F462),INDIRECT($F$1&amp;dbP!$D$2&amp;":"&amp;dbP!$D$2),"&gt;="&amp;BA$6,INDIRECT($F$1&amp;dbP!$D$2&amp;":"&amp;dbP!$D$2),"&lt;="&amp;BA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BB462" s="1">
        <f ca="1">SUMIFS(INDIRECT($F$1&amp;$F462&amp;":"&amp;$F462),INDIRECT($F$1&amp;dbP!$D$2&amp;":"&amp;dbP!$D$2),"&gt;="&amp;BB$6,INDIRECT($F$1&amp;dbP!$D$2&amp;":"&amp;dbP!$D$2),"&lt;="&amp;BB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BC462" s="1">
        <f ca="1">SUMIFS(INDIRECT($F$1&amp;$F462&amp;":"&amp;$F462),INDIRECT($F$1&amp;dbP!$D$2&amp;":"&amp;dbP!$D$2),"&gt;="&amp;BC$6,INDIRECT($F$1&amp;dbP!$D$2&amp;":"&amp;dbP!$D$2),"&lt;="&amp;BC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BD462" s="1">
        <f ca="1">SUMIFS(INDIRECT($F$1&amp;$F462&amp;":"&amp;$F462),INDIRECT($F$1&amp;dbP!$D$2&amp;":"&amp;dbP!$D$2),"&gt;="&amp;BD$6,INDIRECT($F$1&amp;dbP!$D$2&amp;":"&amp;dbP!$D$2),"&lt;="&amp;BD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  <c r="BE462" s="1">
        <f ca="1">SUMIFS(INDIRECT($F$1&amp;$F462&amp;":"&amp;$F462),INDIRECT($F$1&amp;dbP!$D$2&amp;":"&amp;dbP!$D$2),"&gt;="&amp;BE$6,INDIRECT($F$1&amp;dbP!$D$2&amp;":"&amp;dbP!$D$2),"&lt;="&amp;BE$7,INDIRECT($F$1&amp;dbP!$O$2&amp;":"&amp;dbP!$O$2),$H462,INDIRECT($F$1&amp;dbP!$P$2&amp;":"&amp;dbP!$P$2),IF($I462=$J462,"*",$I462),INDIRECT($F$1&amp;dbP!$Q$2&amp;":"&amp;dbP!$Q$2),IF(OR($I462=$J462,"  "&amp;$I462=$J462),"*",RIGHT($J462,LEN($J462)-4)),INDIRECT($F$1&amp;dbP!$AC$2&amp;":"&amp;dbP!$AC$2),RepP!$J$3)</f>
        <v>0</v>
      </c>
    </row>
    <row r="463" spans="2:57" x14ac:dyDescent="0.3">
      <c r="B463" s="1">
        <f>MAX(B$410:B462)+1</f>
        <v>61</v>
      </c>
      <c r="D463" s="1" t="str">
        <f ca="1">INDIRECT($B$1&amp;Items!AB$2&amp;$B463)</f>
        <v>PL(-)</v>
      </c>
      <c r="F463" s="1" t="str">
        <f ca="1">INDIRECT($B$1&amp;Items!X$2&amp;$B463)</f>
        <v>AA</v>
      </c>
      <c r="H463" s="13" t="str">
        <f ca="1">INDIRECT($B$1&amp;Items!U$2&amp;$B463)</f>
        <v>Себестоимость продаж</v>
      </c>
      <c r="I463" s="13" t="str">
        <f ca="1">IF(INDIRECT($B$1&amp;Items!V$2&amp;$B463)="",H463,INDIRECT($B$1&amp;Items!V$2&amp;$B463))</f>
        <v>Затраты этапа-4 бизнес-процесса</v>
      </c>
      <c r="J463" s="1" t="str">
        <f ca="1">IF(INDIRECT($B$1&amp;Items!W$2&amp;$B463)="",IF(H463&lt;&gt;I463,"  "&amp;I463,I463),"    "&amp;INDIRECT($B$1&amp;Items!W$2&amp;$B463))</f>
        <v xml:space="preserve">    Производственные затраты-29</v>
      </c>
      <c r="S463" s="1">
        <f ca="1">SUM($U463:INDIRECT(ADDRESS(ROW(),SUMIFS($1:$1,$5:$5,MAX($5:$5)))))</f>
        <v>523596.80100000009</v>
      </c>
      <c r="V463" s="1">
        <f ca="1">SUMIFS(INDIRECT($F$1&amp;$F463&amp;":"&amp;$F463),INDIRECT($F$1&amp;dbP!$D$2&amp;":"&amp;dbP!$D$2),"&gt;="&amp;V$6,INDIRECT($F$1&amp;dbP!$D$2&amp;":"&amp;dbP!$D$2),"&lt;="&amp;V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W463" s="1">
        <f ca="1">SUMIFS(INDIRECT($F$1&amp;$F463&amp;":"&amp;$F463),INDIRECT($F$1&amp;dbP!$D$2&amp;":"&amp;dbP!$D$2),"&gt;="&amp;W$6,INDIRECT($F$1&amp;dbP!$D$2&amp;":"&amp;dbP!$D$2),"&lt;="&amp;W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X463" s="1">
        <f ca="1">SUMIFS(INDIRECT($F$1&amp;$F463&amp;":"&amp;$F463),INDIRECT($F$1&amp;dbP!$D$2&amp;":"&amp;dbP!$D$2),"&gt;="&amp;X$6,INDIRECT($F$1&amp;dbP!$D$2&amp;":"&amp;dbP!$D$2),"&lt;="&amp;X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Y463" s="1">
        <f ca="1">SUMIFS(INDIRECT($F$1&amp;$F463&amp;":"&amp;$F463),INDIRECT($F$1&amp;dbP!$D$2&amp;":"&amp;dbP!$D$2),"&gt;="&amp;Y$6,INDIRECT($F$1&amp;dbP!$D$2&amp;":"&amp;dbP!$D$2),"&lt;="&amp;Y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Z463" s="1">
        <f ca="1">SUMIFS(INDIRECT($F$1&amp;$F463&amp;":"&amp;$F463),INDIRECT($F$1&amp;dbP!$D$2&amp;":"&amp;dbP!$D$2),"&gt;="&amp;Z$6,INDIRECT($F$1&amp;dbP!$D$2&amp;":"&amp;dbP!$D$2),"&lt;="&amp;Z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161106.70800000001</v>
      </c>
      <c r="AA463" s="1">
        <f ca="1">SUMIFS(INDIRECT($F$1&amp;$F463&amp;":"&amp;$F463),INDIRECT($F$1&amp;dbP!$D$2&amp;":"&amp;dbP!$D$2),"&gt;="&amp;AA$6,INDIRECT($F$1&amp;dbP!$D$2&amp;":"&amp;dbP!$D$2),"&lt;="&amp;AA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362490.09300000005</v>
      </c>
      <c r="AB463" s="1">
        <f ca="1">SUMIFS(INDIRECT($F$1&amp;$F463&amp;":"&amp;$F463),INDIRECT($F$1&amp;dbP!$D$2&amp;":"&amp;dbP!$D$2),"&gt;="&amp;AB$6,INDIRECT($F$1&amp;dbP!$D$2&amp;":"&amp;dbP!$D$2),"&lt;="&amp;AB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C463" s="1">
        <f ca="1">SUMIFS(INDIRECT($F$1&amp;$F463&amp;":"&amp;$F463),INDIRECT($F$1&amp;dbP!$D$2&amp;":"&amp;dbP!$D$2),"&gt;="&amp;AC$6,INDIRECT($F$1&amp;dbP!$D$2&amp;":"&amp;dbP!$D$2),"&lt;="&amp;AC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D463" s="1">
        <f ca="1">SUMIFS(INDIRECT($F$1&amp;$F463&amp;":"&amp;$F463),INDIRECT($F$1&amp;dbP!$D$2&amp;":"&amp;dbP!$D$2),"&gt;="&amp;AD$6,INDIRECT($F$1&amp;dbP!$D$2&amp;":"&amp;dbP!$D$2),"&lt;="&amp;AD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E463" s="1">
        <f ca="1">SUMIFS(INDIRECT($F$1&amp;$F463&amp;":"&amp;$F463),INDIRECT($F$1&amp;dbP!$D$2&amp;":"&amp;dbP!$D$2),"&gt;="&amp;AE$6,INDIRECT($F$1&amp;dbP!$D$2&amp;":"&amp;dbP!$D$2),"&lt;="&amp;AE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F463" s="1">
        <f ca="1">SUMIFS(INDIRECT($F$1&amp;$F463&amp;":"&amp;$F463),INDIRECT($F$1&amp;dbP!$D$2&amp;":"&amp;dbP!$D$2),"&gt;="&amp;AF$6,INDIRECT($F$1&amp;dbP!$D$2&amp;":"&amp;dbP!$D$2),"&lt;="&amp;AF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G463" s="1">
        <f ca="1">SUMIFS(INDIRECT($F$1&amp;$F463&amp;":"&amp;$F463),INDIRECT($F$1&amp;dbP!$D$2&amp;":"&amp;dbP!$D$2),"&gt;="&amp;AG$6,INDIRECT($F$1&amp;dbP!$D$2&amp;":"&amp;dbP!$D$2),"&lt;="&amp;AG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H463" s="1">
        <f ca="1">SUMIFS(INDIRECT($F$1&amp;$F463&amp;":"&amp;$F463),INDIRECT($F$1&amp;dbP!$D$2&amp;":"&amp;dbP!$D$2),"&gt;="&amp;AH$6,INDIRECT($F$1&amp;dbP!$D$2&amp;":"&amp;dbP!$D$2),"&lt;="&amp;AH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I463" s="1">
        <f ca="1">SUMIFS(INDIRECT($F$1&amp;$F463&amp;":"&amp;$F463),INDIRECT($F$1&amp;dbP!$D$2&amp;":"&amp;dbP!$D$2),"&gt;="&amp;AI$6,INDIRECT($F$1&amp;dbP!$D$2&amp;":"&amp;dbP!$D$2),"&lt;="&amp;AI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J463" s="1">
        <f ca="1">SUMIFS(INDIRECT($F$1&amp;$F463&amp;":"&amp;$F463),INDIRECT($F$1&amp;dbP!$D$2&amp;":"&amp;dbP!$D$2),"&gt;="&amp;AJ$6,INDIRECT($F$1&amp;dbP!$D$2&amp;":"&amp;dbP!$D$2),"&lt;="&amp;AJ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K463" s="1">
        <f ca="1">SUMIFS(INDIRECT($F$1&amp;$F463&amp;":"&amp;$F463),INDIRECT($F$1&amp;dbP!$D$2&amp;":"&amp;dbP!$D$2),"&gt;="&amp;AK$6,INDIRECT($F$1&amp;dbP!$D$2&amp;":"&amp;dbP!$D$2),"&lt;="&amp;AK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L463" s="1">
        <f ca="1">SUMIFS(INDIRECT($F$1&amp;$F463&amp;":"&amp;$F463),INDIRECT($F$1&amp;dbP!$D$2&amp;":"&amp;dbP!$D$2),"&gt;="&amp;AL$6,INDIRECT($F$1&amp;dbP!$D$2&amp;":"&amp;dbP!$D$2),"&lt;="&amp;AL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M463" s="1">
        <f ca="1">SUMIFS(INDIRECT($F$1&amp;$F463&amp;":"&amp;$F463),INDIRECT($F$1&amp;dbP!$D$2&amp;":"&amp;dbP!$D$2),"&gt;="&amp;AM$6,INDIRECT($F$1&amp;dbP!$D$2&amp;":"&amp;dbP!$D$2),"&lt;="&amp;AM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N463" s="1">
        <f ca="1">SUMIFS(INDIRECT($F$1&amp;$F463&amp;":"&amp;$F463),INDIRECT($F$1&amp;dbP!$D$2&amp;":"&amp;dbP!$D$2),"&gt;="&amp;AN$6,INDIRECT($F$1&amp;dbP!$D$2&amp;":"&amp;dbP!$D$2),"&lt;="&amp;AN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O463" s="1">
        <f ca="1">SUMIFS(INDIRECT($F$1&amp;$F463&amp;":"&amp;$F463),INDIRECT($F$1&amp;dbP!$D$2&amp;":"&amp;dbP!$D$2),"&gt;="&amp;AO$6,INDIRECT($F$1&amp;dbP!$D$2&amp;":"&amp;dbP!$D$2),"&lt;="&amp;AO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P463" s="1">
        <f ca="1">SUMIFS(INDIRECT($F$1&amp;$F463&amp;":"&amp;$F463),INDIRECT($F$1&amp;dbP!$D$2&amp;":"&amp;dbP!$D$2),"&gt;="&amp;AP$6,INDIRECT($F$1&amp;dbP!$D$2&amp;":"&amp;dbP!$D$2),"&lt;="&amp;AP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Q463" s="1">
        <f ca="1">SUMIFS(INDIRECT($F$1&amp;$F463&amp;":"&amp;$F463),INDIRECT($F$1&amp;dbP!$D$2&amp;":"&amp;dbP!$D$2),"&gt;="&amp;AQ$6,INDIRECT($F$1&amp;dbP!$D$2&amp;":"&amp;dbP!$D$2),"&lt;="&amp;AQ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R463" s="1">
        <f ca="1">SUMIFS(INDIRECT($F$1&amp;$F463&amp;":"&amp;$F463),INDIRECT($F$1&amp;dbP!$D$2&amp;":"&amp;dbP!$D$2),"&gt;="&amp;AR$6,INDIRECT($F$1&amp;dbP!$D$2&amp;":"&amp;dbP!$D$2),"&lt;="&amp;AR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S463" s="1">
        <f ca="1">SUMIFS(INDIRECT($F$1&amp;$F463&amp;":"&amp;$F463),INDIRECT($F$1&amp;dbP!$D$2&amp;":"&amp;dbP!$D$2),"&gt;="&amp;AS$6,INDIRECT($F$1&amp;dbP!$D$2&amp;":"&amp;dbP!$D$2),"&lt;="&amp;AS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T463" s="1">
        <f ca="1">SUMIFS(INDIRECT($F$1&amp;$F463&amp;":"&amp;$F463),INDIRECT($F$1&amp;dbP!$D$2&amp;":"&amp;dbP!$D$2),"&gt;="&amp;AT$6,INDIRECT($F$1&amp;dbP!$D$2&amp;":"&amp;dbP!$D$2),"&lt;="&amp;AT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U463" s="1">
        <f ca="1">SUMIFS(INDIRECT($F$1&amp;$F463&amp;":"&amp;$F463),INDIRECT($F$1&amp;dbP!$D$2&amp;":"&amp;dbP!$D$2),"&gt;="&amp;AU$6,INDIRECT($F$1&amp;dbP!$D$2&amp;":"&amp;dbP!$D$2),"&lt;="&amp;AU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V463" s="1">
        <f ca="1">SUMIFS(INDIRECT($F$1&amp;$F463&amp;":"&amp;$F463),INDIRECT($F$1&amp;dbP!$D$2&amp;":"&amp;dbP!$D$2),"&gt;="&amp;AV$6,INDIRECT($F$1&amp;dbP!$D$2&amp;":"&amp;dbP!$D$2),"&lt;="&amp;AV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W463" s="1">
        <f ca="1">SUMIFS(INDIRECT($F$1&amp;$F463&amp;":"&amp;$F463),INDIRECT($F$1&amp;dbP!$D$2&amp;":"&amp;dbP!$D$2),"&gt;="&amp;AW$6,INDIRECT($F$1&amp;dbP!$D$2&amp;":"&amp;dbP!$D$2),"&lt;="&amp;AW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X463" s="1">
        <f ca="1">SUMIFS(INDIRECT($F$1&amp;$F463&amp;":"&amp;$F463),INDIRECT($F$1&amp;dbP!$D$2&amp;":"&amp;dbP!$D$2),"&gt;="&amp;AX$6,INDIRECT($F$1&amp;dbP!$D$2&amp;":"&amp;dbP!$D$2),"&lt;="&amp;AX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Y463" s="1">
        <f ca="1">SUMIFS(INDIRECT($F$1&amp;$F463&amp;":"&amp;$F463),INDIRECT($F$1&amp;dbP!$D$2&amp;":"&amp;dbP!$D$2),"&gt;="&amp;AY$6,INDIRECT($F$1&amp;dbP!$D$2&amp;":"&amp;dbP!$D$2),"&lt;="&amp;AY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AZ463" s="1">
        <f ca="1">SUMIFS(INDIRECT($F$1&amp;$F463&amp;":"&amp;$F463),INDIRECT($F$1&amp;dbP!$D$2&amp;":"&amp;dbP!$D$2),"&gt;="&amp;AZ$6,INDIRECT($F$1&amp;dbP!$D$2&amp;":"&amp;dbP!$D$2),"&lt;="&amp;AZ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BA463" s="1">
        <f ca="1">SUMIFS(INDIRECT($F$1&amp;$F463&amp;":"&amp;$F463),INDIRECT($F$1&amp;dbP!$D$2&amp;":"&amp;dbP!$D$2),"&gt;="&amp;BA$6,INDIRECT($F$1&amp;dbP!$D$2&amp;":"&amp;dbP!$D$2),"&lt;="&amp;BA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BB463" s="1">
        <f ca="1">SUMIFS(INDIRECT($F$1&amp;$F463&amp;":"&amp;$F463),INDIRECT($F$1&amp;dbP!$D$2&amp;":"&amp;dbP!$D$2),"&gt;="&amp;BB$6,INDIRECT($F$1&amp;dbP!$D$2&amp;":"&amp;dbP!$D$2),"&lt;="&amp;BB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BC463" s="1">
        <f ca="1">SUMIFS(INDIRECT($F$1&amp;$F463&amp;":"&amp;$F463),INDIRECT($F$1&amp;dbP!$D$2&amp;":"&amp;dbP!$D$2),"&gt;="&amp;BC$6,INDIRECT($F$1&amp;dbP!$D$2&amp;":"&amp;dbP!$D$2),"&lt;="&amp;BC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BD463" s="1">
        <f ca="1">SUMIFS(INDIRECT($F$1&amp;$F463&amp;":"&amp;$F463),INDIRECT($F$1&amp;dbP!$D$2&amp;":"&amp;dbP!$D$2),"&gt;="&amp;BD$6,INDIRECT($F$1&amp;dbP!$D$2&amp;":"&amp;dbP!$D$2),"&lt;="&amp;BD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  <c r="BE463" s="1">
        <f ca="1">SUMIFS(INDIRECT($F$1&amp;$F463&amp;":"&amp;$F463),INDIRECT($F$1&amp;dbP!$D$2&amp;":"&amp;dbP!$D$2),"&gt;="&amp;BE$6,INDIRECT($F$1&amp;dbP!$D$2&amp;":"&amp;dbP!$D$2),"&lt;="&amp;BE$7,INDIRECT($F$1&amp;dbP!$O$2&amp;":"&amp;dbP!$O$2),$H463,INDIRECT($F$1&amp;dbP!$P$2&amp;":"&amp;dbP!$P$2),IF($I463=$J463,"*",$I463),INDIRECT($F$1&amp;dbP!$Q$2&amp;":"&amp;dbP!$Q$2),IF(OR($I463=$J463,"  "&amp;$I463=$J463),"*",RIGHT($J463,LEN($J463)-4)),INDIRECT($F$1&amp;dbP!$AC$2&amp;":"&amp;dbP!$AC$2),RepP!$J$3)</f>
        <v>0</v>
      </c>
    </row>
    <row r="464" spans="2:57" x14ac:dyDescent="0.3">
      <c r="B464" s="1">
        <f>MAX(B$410:B463)+1</f>
        <v>62</v>
      </c>
      <c r="D464" s="1" t="str">
        <f ca="1">INDIRECT($B$1&amp;Items!AB$2&amp;$B464)</f>
        <v>PL(-)</v>
      </c>
      <c r="F464" s="1" t="str">
        <f ca="1">INDIRECT($B$1&amp;Items!X$2&amp;$B464)</f>
        <v>AA</v>
      </c>
      <c r="H464" s="13" t="str">
        <f ca="1">INDIRECT($B$1&amp;Items!U$2&amp;$B464)</f>
        <v>Себестоимость продаж</v>
      </c>
      <c r="I464" s="13" t="str">
        <f ca="1">IF(INDIRECT($B$1&amp;Items!V$2&amp;$B464)="",H464,INDIRECT($B$1&amp;Items!V$2&amp;$B464))</f>
        <v>Затраты этапа-4 бизнес-процесса</v>
      </c>
      <c r="J464" s="1" t="str">
        <f ca="1">IF(INDIRECT($B$1&amp;Items!W$2&amp;$B464)="",IF(H464&lt;&gt;I464,"  "&amp;I464,I464),"    "&amp;INDIRECT($B$1&amp;Items!W$2&amp;$B464))</f>
        <v xml:space="preserve">    Производственные затраты-30</v>
      </c>
      <c r="S464" s="1">
        <f ca="1">SUM($U464:INDIRECT(ADDRESS(ROW(),SUMIFS($1:$1,$5:$5,MAX($5:$5)))))</f>
        <v>677972.63066389994</v>
      </c>
      <c r="V464" s="1">
        <f ca="1">SUMIFS(INDIRECT($F$1&amp;$F464&amp;":"&amp;$F464),INDIRECT($F$1&amp;dbP!$D$2&amp;":"&amp;dbP!$D$2),"&gt;="&amp;V$6,INDIRECT($F$1&amp;dbP!$D$2&amp;":"&amp;dbP!$D$2),"&lt;="&amp;V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W464" s="1">
        <f ca="1">SUMIFS(INDIRECT($F$1&amp;$F464&amp;":"&amp;$F464),INDIRECT($F$1&amp;dbP!$D$2&amp;":"&amp;dbP!$D$2),"&gt;="&amp;W$6,INDIRECT($F$1&amp;dbP!$D$2&amp;":"&amp;dbP!$D$2),"&lt;="&amp;W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X464" s="1">
        <f ca="1">SUMIFS(INDIRECT($F$1&amp;$F464&amp;":"&amp;$F464),INDIRECT($F$1&amp;dbP!$D$2&amp;":"&amp;dbP!$D$2),"&gt;="&amp;X$6,INDIRECT($F$1&amp;dbP!$D$2&amp;":"&amp;dbP!$D$2),"&lt;="&amp;X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Y464" s="1">
        <f ca="1">SUMIFS(INDIRECT($F$1&amp;$F464&amp;":"&amp;$F464),INDIRECT($F$1&amp;dbP!$D$2&amp;":"&amp;dbP!$D$2),"&gt;="&amp;Y$6,INDIRECT($F$1&amp;dbP!$D$2&amp;":"&amp;dbP!$D$2),"&lt;="&amp;Y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Z464" s="1">
        <f ca="1">SUMIFS(INDIRECT($F$1&amp;$F464&amp;":"&amp;$F464),INDIRECT($F$1&amp;dbP!$D$2&amp;":"&amp;dbP!$D$2),"&gt;="&amp;Z$6,INDIRECT($F$1&amp;dbP!$D$2&amp;":"&amp;dbP!$D$2),"&lt;="&amp;Z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208606.96328120001</v>
      </c>
      <c r="AA464" s="1">
        <f ca="1">SUMIFS(INDIRECT($F$1&amp;$F464&amp;":"&amp;$F464),INDIRECT($F$1&amp;dbP!$D$2&amp;":"&amp;dbP!$D$2),"&gt;="&amp;AA$6,INDIRECT($F$1&amp;dbP!$D$2&amp;":"&amp;dbP!$D$2),"&lt;="&amp;AA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469365.66738269996</v>
      </c>
      <c r="AB464" s="1">
        <f ca="1">SUMIFS(INDIRECT($F$1&amp;$F464&amp;":"&amp;$F464),INDIRECT($F$1&amp;dbP!$D$2&amp;":"&amp;dbP!$D$2),"&gt;="&amp;AB$6,INDIRECT($F$1&amp;dbP!$D$2&amp;":"&amp;dbP!$D$2),"&lt;="&amp;AB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C464" s="1">
        <f ca="1">SUMIFS(INDIRECT($F$1&amp;$F464&amp;":"&amp;$F464),INDIRECT($F$1&amp;dbP!$D$2&amp;":"&amp;dbP!$D$2),"&gt;="&amp;AC$6,INDIRECT($F$1&amp;dbP!$D$2&amp;":"&amp;dbP!$D$2),"&lt;="&amp;AC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D464" s="1">
        <f ca="1">SUMIFS(INDIRECT($F$1&amp;$F464&amp;":"&amp;$F464),INDIRECT($F$1&amp;dbP!$D$2&amp;":"&amp;dbP!$D$2),"&gt;="&amp;AD$6,INDIRECT($F$1&amp;dbP!$D$2&amp;":"&amp;dbP!$D$2),"&lt;="&amp;AD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E464" s="1">
        <f ca="1">SUMIFS(INDIRECT($F$1&amp;$F464&amp;":"&amp;$F464),INDIRECT($F$1&amp;dbP!$D$2&amp;":"&amp;dbP!$D$2),"&gt;="&amp;AE$6,INDIRECT($F$1&amp;dbP!$D$2&amp;":"&amp;dbP!$D$2),"&lt;="&amp;AE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F464" s="1">
        <f ca="1">SUMIFS(INDIRECT($F$1&amp;$F464&amp;":"&amp;$F464),INDIRECT($F$1&amp;dbP!$D$2&amp;":"&amp;dbP!$D$2),"&gt;="&amp;AF$6,INDIRECT($F$1&amp;dbP!$D$2&amp;":"&amp;dbP!$D$2),"&lt;="&amp;AF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G464" s="1">
        <f ca="1">SUMIFS(INDIRECT($F$1&amp;$F464&amp;":"&amp;$F464),INDIRECT($F$1&amp;dbP!$D$2&amp;":"&amp;dbP!$D$2),"&gt;="&amp;AG$6,INDIRECT($F$1&amp;dbP!$D$2&amp;":"&amp;dbP!$D$2),"&lt;="&amp;AG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H464" s="1">
        <f ca="1">SUMIFS(INDIRECT($F$1&amp;$F464&amp;":"&amp;$F464),INDIRECT($F$1&amp;dbP!$D$2&amp;":"&amp;dbP!$D$2),"&gt;="&amp;AH$6,INDIRECT($F$1&amp;dbP!$D$2&amp;":"&amp;dbP!$D$2),"&lt;="&amp;AH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I464" s="1">
        <f ca="1">SUMIFS(INDIRECT($F$1&amp;$F464&amp;":"&amp;$F464),INDIRECT($F$1&amp;dbP!$D$2&amp;":"&amp;dbP!$D$2),"&gt;="&amp;AI$6,INDIRECT($F$1&amp;dbP!$D$2&amp;":"&amp;dbP!$D$2),"&lt;="&amp;AI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J464" s="1">
        <f ca="1">SUMIFS(INDIRECT($F$1&amp;$F464&amp;":"&amp;$F464),INDIRECT($F$1&amp;dbP!$D$2&amp;":"&amp;dbP!$D$2),"&gt;="&amp;AJ$6,INDIRECT($F$1&amp;dbP!$D$2&amp;":"&amp;dbP!$D$2),"&lt;="&amp;AJ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K464" s="1">
        <f ca="1">SUMIFS(INDIRECT($F$1&amp;$F464&amp;":"&amp;$F464),INDIRECT($F$1&amp;dbP!$D$2&amp;":"&amp;dbP!$D$2),"&gt;="&amp;AK$6,INDIRECT($F$1&amp;dbP!$D$2&amp;":"&amp;dbP!$D$2),"&lt;="&amp;AK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L464" s="1">
        <f ca="1">SUMIFS(INDIRECT($F$1&amp;$F464&amp;":"&amp;$F464),INDIRECT($F$1&amp;dbP!$D$2&amp;":"&amp;dbP!$D$2),"&gt;="&amp;AL$6,INDIRECT($F$1&amp;dbP!$D$2&amp;":"&amp;dbP!$D$2),"&lt;="&amp;AL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M464" s="1">
        <f ca="1">SUMIFS(INDIRECT($F$1&amp;$F464&amp;":"&amp;$F464),INDIRECT($F$1&amp;dbP!$D$2&amp;":"&amp;dbP!$D$2),"&gt;="&amp;AM$6,INDIRECT($F$1&amp;dbP!$D$2&amp;":"&amp;dbP!$D$2),"&lt;="&amp;AM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N464" s="1">
        <f ca="1">SUMIFS(INDIRECT($F$1&amp;$F464&amp;":"&amp;$F464),INDIRECT($F$1&amp;dbP!$D$2&amp;":"&amp;dbP!$D$2),"&gt;="&amp;AN$6,INDIRECT($F$1&amp;dbP!$D$2&amp;":"&amp;dbP!$D$2),"&lt;="&amp;AN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O464" s="1">
        <f ca="1">SUMIFS(INDIRECT($F$1&amp;$F464&amp;":"&amp;$F464),INDIRECT($F$1&amp;dbP!$D$2&amp;":"&amp;dbP!$D$2),"&gt;="&amp;AO$6,INDIRECT($F$1&amp;dbP!$D$2&amp;":"&amp;dbP!$D$2),"&lt;="&amp;AO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P464" s="1">
        <f ca="1">SUMIFS(INDIRECT($F$1&amp;$F464&amp;":"&amp;$F464),INDIRECT($F$1&amp;dbP!$D$2&amp;":"&amp;dbP!$D$2),"&gt;="&amp;AP$6,INDIRECT($F$1&amp;dbP!$D$2&amp;":"&amp;dbP!$D$2),"&lt;="&amp;AP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Q464" s="1">
        <f ca="1">SUMIFS(INDIRECT($F$1&amp;$F464&amp;":"&amp;$F464),INDIRECT($F$1&amp;dbP!$D$2&amp;":"&amp;dbP!$D$2),"&gt;="&amp;AQ$6,INDIRECT($F$1&amp;dbP!$D$2&amp;":"&amp;dbP!$D$2),"&lt;="&amp;AQ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R464" s="1">
        <f ca="1">SUMIFS(INDIRECT($F$1&amp;$F464&amp;":"&amp;$F464),INDIRECT($F$1&amp;dbP!$D$2&amp;":"&amp;dbP!$D$2),"&gt;="&amp;AR$6,INDIRECT($F$1&amp;dbP!$D$2&amp;":"&amp;dbP!$D$2),"&lt;="&amp;AR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S464" s="1">
        <f ca="1">SUMIFS(INDIRECT($F$1&amp;$F464&amp;":"&amp;$F464),INDIRECT($F$1&amp;dbP!$D$2&amp;":"&amp;dbP!$D$2),"&gt;="&amp;AS$6,INDIRECT($F$1&amp;dbP!$D$2&amp;":"&amp;dbP!$D$2),"&lt;="&amp;AS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T464" s="1">
        <f ca="1">SUMIFS(INDIRECT($F$1&amp;$F464&amp;":"&amp;$F464),INDIRECT($F$1&amp;dbP!$D$2&amp;":"&amp;dbP!$D$2),"&gt;="&amp;AT$6,INDIRECT($F$1&amp;dbP!$D$2&amp;":"&amp;dbP!$D$2),"&lt;="&amp;AT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U464" s="1">
        <f ca="1">SUMIFS(INDIRECT($F$1&amp;$F464&amp;":"&amp;$F464),INDIRECT($F$1&amp;dbP!$D$2&amp;":"&amp;dbP!$D$2),"&gt;="&amp;AU$6,INDIRECT($F$1&amp;dbP!$D$2&amp;":"&amp;dbP!$D$2),"&lt;="&amp;AU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V464" s="1">
        <f ca="1">SUMIFS(INDIRECT($F$1&amp;$F464&amp;":"&amp;$F464),INDIRECT($F$1&amp;dbP!$D$2&amp;":"&amp;dbP!$D$2),"&gt;="&amp;AV$6,INDIRECT($F$1&amp;dbP!$D$2&amp;":"&amp;dbP!$D$2),"&lt;="&amp;AV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W464" s="1">
        <f ca="1">SUMIFS(INDIRECT($F$1&amp;$F464&amp;":"&amp;$F464),INDIRECT($F$1&amp;dbP!$D$2&amp;":"&amp;dbP!$D$2),"&gt;="&amp;AW$6,INDIRECT($F$1&amp;dbP!$D$2&amp;":"&amp;dbP!$D$2),"&lt;="&amp;AW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X464" s="1">
        <f ca="1">SUMIFS(INDIRECT($F$1&amp;$F464&amp;":"&amp;$F464),INDIRECT($F$1&amp;dbP!$D$2&amp;":"&amp;dbP!$D$2),"&gt;="&amp;AX$6,INDIRECT($F$1&amp;dbP!$D$2&amp;":"&amp;dbP!$D$2),"&lt;="&amp;AX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Y464" s="1">
        <f ca="1">SUMIFS(INDIRECT($F$1&amp;$F464&amp;":"&amp;$F464),INDIRECT($F$1&amp;dbP!$D$2&amp;":"&amp;dbP!$D$2),"&gt;="&amp;AY$6,INDIRECT($F$1&amp;dbP!$D$2&amp;":"&amp;dbP!$D$2),"&lt;="&amp;AY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AZ464" s="1">
        <f ca="1">SUMIFS(INDIRECT($F$1&amp;$F464&amp;":"&amp;$F464),INDIRECT($F$1&amp;dbP!$D$2&amp;":"&amp;dbP!$D$2),"&gt;="&amp;AZ$6,INDIRECT($F$1&amp;dbP!$D$2&amp;":"&amp;dbP!$D$2),"&lt;="&amp;AZ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BA464" s="1">
        <f ca="1">SUMIFS(INDIRECT($F$1&amp;$F464&amp;":"&amp;$F464),INDIRECT($F$1&amp;dbP!$D$2&amp;":"&amp;dbP!$D$2),"&gt;="&amp;BA$6,INDIRECT($F$1&amp;dbP!$D$2&amp;":"&amp;dbP!$D$2),"&lt;="&amp;BA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BB464" s="1">
        <f ca="1">SUMIFS(INDIRECT($F$1&amp;$F464&amp;":"&amp;$F464),INDIRECT($F$1&amp;dbP!$D$2&amp;":"&amp;dbP!$D$2),"&gt;="&amp;BB$6,INDIRECT($F$1&amp;dbP!$D$2&amp;":"&amp;dbP!$D$2),"&lt;="&amp;BB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BC464" s="1">
        <f ca="1">SUMIFS(INDIRECT($F$1&amp;$F464&amp;":"&amp;$F464),INDIRECT($F$1&amp;dbP!$D$2&amp;":"&amp;dbP!$D$2),"&gt;="&amp;BC$6,INDIRECT($F$1&amp;dbP!$D$2&amp;":"&amp;dbP!$D$2),"&lt;="&amp;BC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BD464" s="1">
        <f ca="1">SUMIFS(INDIRECT($F$1&amp;$F464&amp;":"&amp;$F464),INDIRECT($F$1&amp;dbP!$D$2&amp;":"&amp;dbP!$D$2),"&gt;="&amp;BD$6,INDIRECT($F$1&amp;dbP!$D$2&amp;":"&amp;dbP!$D$2),"&lt;="&amp;BD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  <c r="BE464" s="1">
        <f ca="1">SUMIFS(INDIRECT($F$1&amp;$F464&amp;":"&amp;$F464),INDIRECT($F$1&amp;dbP!$D$2&amp;":"&amp;dbP!$D$2),"&gt;="&amp;BE$6,INDIRECT($F$1&amp;dbP!$D$2&amp;":"&amp;dbP!$D$2),"&lt;="&amp;BE$7,INDIRECT($F$1&amp;dbP!$O$2&amp;":"&amp;dbP!$O$2),$H464,INDIRECT($F$1&amp;dbP!$P$2&amp;":"&amp;dbP!$P$2),IF($I464=$J464,"*",$I464),INDIRECT($F$1&amp;dbP!$Q$2&amp;":"&amp;dbP!$Q$2),IF(OR($I464=$J464,"  "&amp;$I464=$J464),"*",RIGHT($J464,LEN($J464)-4)),INDIRECT($F$1&amp;dbP!$AC$2&amp;":"&amp;dbP!$AC$2),RepP!$J$3)</f>
        <v>0</v>
      </c>
    </row>
    <row r="465" spans="2:57" x14ac:dyDescent="0.3">
      <c r="B465" s="1">
        <f>MAX(B$410:B464)+1</f>
        <v>63</v>
      </c>
      <c r="D465" s="1" t="str">
        <f ca="1">INDIRECT($B$1&amp;Items!AB$2&amp;$B465)</f>
        <v>PL(-)</v>
      </c>
      <c r="F465" s="1" t="str">
        <f ca="1">INDIRECT($B$1&amp;Items!X$2&amp;$B465)</f>
        <v>AA</v>
      </c>
      <c r="H465" s="13" t="str">
        <f ca="1">INDIRECT($B$1&amp;Items!U$2&amp;$B465)</f>
        <v>Себестоимость продаж</v>
      </c>
      <c r="I465" s="13" t="str">
        <f ca="1">IF(INDIRECT($B$1&amp;Items!V$2&amp;$B465)="",H465,INDIRECT($B$1&amp;Items!V$2&amp;$B465))</f>
        <v>Затраты этапа-4 бизнес-процесса</v>
      </c>
      <c r="J465" s="1" t="str">
        <f ca="1">IF(INDIRECT($B$1&amp;Items!W$2&amp;$B465)="",IF(H465&lt;&gt;I465,"  "&amp;I465,I465),"    "&amp;INDIRECT($B$1&amp;Items!W$2&amp;$B465))</f>
        <v xml:space="preserve">    Производственные затраты-31</v>
      </c>
      <c r="S465" s="1">
        <f ca="1">SUM($U465:INDIRECT(ADDRESS(ROW(),SUMIFS($1:$1,$5:$5,MAX($5:$5)))))</f>
        <v>755064.49979609996</v>
      </c>
      <c r="V465" s="1">
        <f ca="1">SUMIFS(INDIRECT($F$1&amp;$F465&amp;":"&amp;$F465),INDIRECT($F$1&amp;dbP!$D$2&amp;":"&amp;dbP!$D$2),"&gt;="&amp;V$6,INDIRECT($F$1&amp;dbP!$D$2&amp;":"&amp;dbP!$D$2),"&lt;="&amp;V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W465" s="1">
        <f ca="1">SUMIFS(INDIRECT($F$1&amp;$F465&amp;":"&amp;$F465),INDIRECT($F$1&amp;dbP!$D$2&amp;":"&amp;dbP!$D$2),"&gt;="&amp;W$6,INDIRECT($F$1&amp;dbP!$D$2&amp;":"&amp;dbP!$D$2),"&lt;="&amp;W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X465" s="1">
        <f ca="1">SUMIFS(INDIRECT($F$1&amp;$F465&amp;":"&amp;$F465),INDIRECT($F$1&amp;dbP!$D$2&amp;":"&amp;dbP!$D$2),"&gt;="&amp;X$6,INDIRECT($F$1&amp;dbP!$D$2&amp;":"&amp;dbP!$D$2),"&lt;="&amp;X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Y465" s="1">
        <f ca="1">SUMIFS(INDIRECT($F$1&amp;$F465&amp;":"&amp;$F465),INDIRECT($F$1&amp;dbP!$D$2&amp;":"&amp;dbP!$D$2),"&gt;="&amp;Y$6,INDIRECT($F$1&amp;dbP!$D$2&amp;":"&amp;dbP!$D$2),"&lt;="&amp;Y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Z465" s="1">
        <f ca="1">SUMIFS(INDIRECT($F$1&amp;$F465&amp;":"&amp;$F465),INDIRECT($F$1&amp;dbP!$D$2&amp;":"&amp;dbP!$D$2),"&gt;="&amp;Z$6,INDIRECT($F$1&amp;dbP!$D$2&amp;":"&amp;dbP!$D$2),"&lt;="&amp;Z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232327.53839880001</v>
      </c>
      <c r="AA465" s="1">
        <f ca="1">SUMIFS(INDIRECT($F$1&amp;$F465&amp;":"&amp;$F465),INDIRECT($F$1&amp;dbP!$D$2&amp;":"&amp;dbP!$D$2),"&gt;="&amp;AA$6,INDIRECT($F$1&amp;dbP!$D$2&amp;":"&amp;dbP!$D$2),"&lt;="&amp;AA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522736.96139730001</v>
      </c>
      <c r="AB465" s="1">
        <f ca="1">SUMIFS(INDIRECT($F$1&amp;$F465&amp;":"&amp;$F465),INDIRECT($F$1&amp;dbP!$D$2&amp;":"&amp;dbP!$D$2),"&gt;="&amp;AB$6,INDIRECT($F$1&amp;dbP!$D$2&amp;":"&amp;dbP!$D$2),"&lt;="&amp;AB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C465" s="1">
        <f ca="1">SUMIFS(INDIRECT($F$1&amp;$F465&amp;":"&amp;$F465),INDIRECT($F$1&amp;dbP!$D$2&amp;":"&amp;dbP!$D$2),"&gt;="&amp;AC$6,INDIRECT($F$1&amp;dbP!$D$2&amp;":"&amp;dbP!$D$2),"&lt;="&amp;AC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D465" s="1">
        <f ca="1">SUMIFS(INDIRECT($F$1&amp;$F465&amp;":"&amp;$F465),INDIRECT($F$1&amp;dbP!$D$2&amp;":"&amp;dbP!$D$2),"&gt;="&amp;AD$6,INDIRECT($F$1&amp;dbP!$D$2&amp;":"&amp;dbP!$D$2),"&lt;="&amp;AD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E465" s="1">
        <f ca="1">SUMIFS(INDIRECT($F$1&amp;$F465&amp;":"&amp;$F465),INDIRECT($F$1&amp;dbP!$D$2&amp;":"&amp;dbP!$D$2),"&gt;="&amp;AE$6,INDIRECT($F$1&amp;dbP!$D$2&amp;":"&amp;dbP!$D$2),"&lt;="&amp;AE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F465" s="1">
        <f ca="1">SUMIFS(INDIRECT($F$1&amp;$F465&amp;":"&amp;$F465),INDIRECT($F$1&amp;dbP!$D$2&amp;":"&amp;dbP!$D$2),"&gt;="&amp;AF$6,INDIRECT($F$1&amp;dbP!$D$2&amp;":"&amp;dbP!$D$2),"&lt;="&amp;AF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G465" s="1">
        <f ca="1">SUMIFS(INDIRECT($F$1&amp;$F465&amp;":"&amp;$F465),INDIRECT($F$1&amp;dbP!$D$2&amp;":"&amp;dbP!$D$2),"&gt;="&amp;AG$6,INDIRECT($F$1&amp;dbP!$D$2&amp;":"&amp;dbP!$D$2),"&lt;="&amp;AG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H465" s="1">
        <f ca="1">SUMIFS(INDIRECT($F$1&amp;$F465&amp;":"&amp;$F465),INDIRECT($F$1&amp;dbP!$D$2&amp;":"&amp;dbP!$D$2),"&gt;="&amp;AH$6,INDIRECT($F$1&amp;dbP!$D$2&amp;":"&amp;dbP!$D$2),"&lt;="&amp;AH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I465" s="1">
        <f ca="1">SUMIFS(INDIRECT($F$1&amp;$F465&amp;":"&amp;$F465),INDIRECT($F$1&amp;dbP!$D$2&amp;":"&amp;dbP!$D$2),"&gt;="&amp;AI$6,INDIRECT($F$1&amp;dbP!$D$2&amp;":"&amp;dbP!$D$2),"&lt;="&amp;AI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J465" s="1">
        <f ca="1">SUMIFS(INDIRECT($F$1&amp;$F465&amp;":"&amp;$F465),INDIRECT($F$1&amp;dbP!$D$2&amp;":"&amp;dbP!$D$2),"&gt;="&amp;AJ$6,INDIRECT($F$1&amp;dbP!$D$2&amp;":"&amp;dbP!$D$2),"&lt;="&amp;AJ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K465" s="1">
        <f ca="1">SUMIFS(INDIRECT($F$1&amp;$F465&amp;":"&amp;$F465),INDIRECT($F$1&amp;dbP!$D$2&amp;":"&amp;dbP!$D$2),"&gt;="&amp;AK$6,INDIRECT($F$1&amp;dbP!$D$2&amp;":"&amp;dbP!$D$2),"&lt;="&amp;AK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L465" s="1">
        <f ca="1">SUMIFS(INDIRECT($F$1&amp;$F465&amp;":"&amp;$F465),INDIRECT($F$1&amp;dbP!$D$2&amp;":"&amp;dbP!$D$2),"&gt;="&amp;AL$6,INDIRECT($F$1&amp;dbP!$D$2&amp;":"&amp;dbP!$D$2),"&lt;="&amp;AL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M465" s="1">
        <f ca="1">SUMIFS(INDIRECT($F$1&amp;$F465&amp;":"&amp;$F465),INDIRECT($F$1&amp;dbP!$D$2&amp;":"&amp;dbP!$D$2),"&gt;="&amp;AM$6,INDIRECT($F$1&amp;dbP!$D$2&amp;":"&amp;dbP!$D$2),"&lt;="&amp;AM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N465" s="1">
        <f ca="1">SUMIFS(INDIRECT($F$1&amp;$F465&amp;":"&amp;$F465),INDIRECT($F$1&amp;dbP!$D$2&amp;":"&amp;dbP!$D$2),"&gt;="&amp;AN$6,INDIRECT($F$1&amp;dbP!$D$2&amp;":"&amp;dbP!$D$2),"&lt;="&amp;AN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O465" s="1">
        <f ca="1">SUMIFS(INDIRECT($F$1&amp;$F465&amp;":"&amp;$F465),INDIRECT($F$1&amp;dbP!$D$2&amp;":"&amp;dbP!$D$2),"&gt;="&amp;AO$6,INDIRECT($F$1&amp;dbP!$D$2&amp;":"&amp;dbP!$D$2),"&lt;="&amp;AO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P465" s="1">
        <f ca="1">SUMIFS(INDIRECT($F$1&amp;$F465&amp;":"&amp;$F465),INDIRECT($F$1&amp;dbP!$D$2&amp;":"&amp;dbP!$D$2),"&gt;="&amp;AP$6,INDIRECT($F$1&amp;dbP!$D$2&amp;":"&amp;dbP!$D$2),"&lt;="&amp;AP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Q465" s="1">
        <f ca="1">SUMIFS(INDIRECT($F$1&amp;$F465&amp;":"&amp;$F465),INDIRECT($F$1&amp;dbP!$D$2&amp;":"&amp;dbP!$D$2),"&gt;="&amp;AQ$6,INDIRECT($F$1&amp;dbP!$D$2&amp;":"&amp;dbP!$D$2),"&lt;="&amp;AQ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R465" s="1">
        <f ca="1">SUMIFS(INDIRECT($F$1&amp;$F465&amp;":"&amp;$F465),INDIRECT($F$1&amp;dbP!$D$2&amp;":"&amp;dbP!$D$2),"&gt;="&amp;AR$6,INDIRECT($F$1&amp;dbP!$D$2&amp;":"&amp;dbP!$D$2),"&lt;="&amp;AR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S465" s="1">
        <f ca="1">SUMIFS(INDIRECT($F$1&amp;$F465&amp;":"&amp;$F465),INDIRECT($F$1&amp;dbP!$D$2&amp;":"&amp;dbP!$D$2),"&gt;="&amp;AS$6,INDIRECT($F$1&amp;dbP!$D$2&amp;":"&amp;dbP!$D$2),"&lt;="&amp;AS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T465" s="1">
        <f ca="1">SUMIFS(INDIRECT($F$1&amp;$F465&amp;":"&amp;$F465),INDIRECT($F$1&amp;dbP!$D$2&amp;":"&amp;dbP!$D$2),"&gt;="&amp;AT$6,INDIRECT($F$1&amp;dbP!$D$2&amp;":"&amp;dbP!$D$2),"&lt;="&amp;AT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U465" s="1">
        <f ca="1">SUMIFS(INDIRECT($F$1&amp;$F465&amp;":"&amp;$F465),INDIRECT($F$1&amp;dbP!$D$2&amp;":"&amp;dbP!$D$2),"&gt;="&amp;AU$6,INDIRECT($F$1&amp;dbP!$D$2&amp;":"&amp;dbP!$D$2),"&lt;="&amp;AU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V465" s="1">
        <f ca="1">SUMIFS(INDIRECT($F$1&amp;$F465&amp;":"&amp;$F465),INDIRECT($F$1&amp;dbP!$D$2&amp;":"&amp;dbP!$D$2),"&gt;="&amp;AV$6,INDIRECT($F$1&amp;dbP!$D$2&amp;":"&amp;dbP!$D$2),"&lt;="&amp;AV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W465" s="1">
        <f ca="1">SUMIFS(INDIRECT($F$1&amp;$F465&amp;":"&amp;$F465),INDIRECT($F$1&amp;dbP!$D$2&amp;":"&amp;dbP!$D$2),"&gt;="&amp;AW$6,INDIRECT($F$1&amp;dbP!$D$2&amp;":"&amp;dbP!$D$2),"&lt;="&amp;AW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X465" s="1">
        <f ca="1">SUMIFS(INDIRECT($F$1&amp;$F465&amp;":"&amp;$F465),INDIRECT($F$1&amp;dbP!$D$2&amp;":"&amp;dbP!$D$2),"&gt;="&amp;AX$6,INDIRECT($F$1&amp;dbP!$D$2&amp;":"&amp;dbP!$D$2),"&lt;="&amp;AX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Y465" s="1">
        <f ca="1">SUMIFS(INDIRECT($F$1&amp;$F465&amp;":"&amp;$F465),INDIRECT($F$1&amp;dbP!$D$2&amp;":"&amp;dbP!$D$2),"&gt;="&amp;AY$6,INDIRECT($F$1&amp;dbP!$D$2&amp;":"&amp;dbP!$D$2),"&lt;="&amp;AY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AZ465" s="1">
        <f ca="1">SUMIFS(INDIRECT($F$1&amp;$F465&amp;":"&amp;$F465),INDIRECT($F$1&amp;dbP!$D$2&amp;":"&amp;dbP!$D$2),"&gt;="&amp;AZ$6,INDIRECT($F$1&amp;dbP!$D$2&amp;":"&amp;dbP!$D$2),"&lt;="&amp;AZ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BA465" s="1">
        <f ca="1">SUMIFS(INDIRECT($F$1&amp;$F465&amp;":"&amp;$F465),INDIRECT($F$1&amp;dbP!$D$2&amp;":"&amp;dbP!$D$2),"&gt;="&amp;BA$6,INDIRECT($F$1&amp;dbP!$D$2&amp;":"&amp;dbP!$D$2),"&lt;="&amp;BA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BB465" s="1">
        <f ca="1">SUMIFS(INDIRECT($F$1&amp;$F465&amp;":"&amp;$F465),INDIRECT($F$1&amp;dbP!$D$2&amp;":"&amp;dbP!$D$2),"&gt;="&amp;BB$6,INDIRECT($F$1&amp;dbP!$D$2&amp;":"&amp;dbP!$D$2),"&lt;="&amp;BB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BC465" s="1">
        <f ca="1">SUMIFS(INDIRECT($F$1&amp;$F465&amp;":"&amp;$F465),INDIRECT($F$1&amp;dbP!$D$2&amp;":"&amp;dbP!$D$2),"&gt;="&amp;BC$6,INDIRECT($F$1&amp;dbP!$D$2&amp;":"&amp;dbP!$D$2),"&lt;="&amp;BC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BD465" s="1">
        <f ca="1">SUMIFS(INDIRECT($F$1&amp;$F465&amp;":"&amp;$F465),INDIRECT($F$1&amp;dbP!$D$2&amp;":"&amp;dbP!$D$2),"&gt;="&amp;BD$6,INDIRECT($F$1&amp;dbP!$D$2&amp;":"&amp;dbP!$D$2),"&lt;="&amp;BD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  <c r="BE465" s="1">
        <f ca="1">SUMIFS(INDIRECT($F$1&amp;$F465&amp;":"&amp;$F465),INDIRECT($F$1&amp;dbP!$D$2&amp;":"&amp;dbP!$D$2),"&gt;="&amp;BE$6,INDIRECT($F$1&amp;dbP!$D$2&amp;":"&amp;dbP!$D$2),"&lt;="&amp;BE$7,INDIRECT($F$1&amp;dbP!$O$2&amp;":"&amp;dbP!$O$2),$H465,INDIRECT($F$1&amp;dbP!$P$2&amp;":"&amp;dbP!$P$2),IF($I465=$J465,"*",$I465),INDIRECT($F$1&amp;dbP!$Q$2&amp;":"&amp;dbP!$Q$2),IF(OR($I465=$J465,"  "&amp;$I465=$J465),"*",RIGHT($J465,LEN($J465)-4)),INDIRECT($F$1&amp;dbP!$AC$2&amp;":"&amp;dbP!$AC$2),RepP!$J$3)</f>
        <v>0</v>
      </c>
    </row>
    <row r="466" spans="2:57" x14ac:dyDescent="0.3">
      <c r="B466" s="1">
        <f>MAX(B$410:B465)+1</f>
        <v>64</v>
      </c>
      <c r="D466" s="1" t="str">
        <f ca="1">INDIRECT($B$1&amp;Items!AB$2&amp;$B466)</f>
        <v>PL(-)</v>
      </c>
      <c r="F466" s="1" t="str">
        <f ca="1">INDIRECT($B$1&amp;Items!X$2&amp;$B466)</f>
        <v>AA</v>
      </c>
      <c r="H466" s="13" t="str">
        <f ca="1">INDIRECT($B$1&amp;Items!U$2&amp;$B466)</f>
        <v>Себестоимость продаж</v>
      </c>
      <c r="I466" s="13" t="str">
        <f ca="1">IF(INDIRECT($B$1&amp;Items!V$2&amp;$B466)="",H466,INDIRECT($B$1&amp;Items!V$2&amp;$B466))</f>
        <v>Затраты этапа-4 бизнес-процесса</v>
      </c>
      <c r="J466" s="1" t="str">
        <f ca="1">IF(INDIRECT($B$1&amp;Items!W$2&amp;$B466)="",IF(H466&lt;&gt;I466,"  "&amp;I466,I466),"    "&amp;INDIRECT($B$1&amp;Items!W$2&amp;$B466))</f>
        <v xml:space="preserve">    Производственные затраты-32</v>
      </c>
      <c r="S466" s="1">
        <f ca="1">SUM($U466:INDIRECT(ADDRESS(ROW(),SUMIFS($1:$1,$5:$5,MAX($5:$5)))))</f>
        <v>854697.71129534999</v>
      </c>
      <c r="V466" s="1">
        <f ca="1">SUMIFS(INDIRECT($F$1&amp;$F466&amp;":"&amp;$F466),INDIRECT($F$1&amp;dbP!$D$2&amp;":"&amp;dbP!$D$2),"&gt;="&amp;V$6,INDIRECT($F$1&amp;dbP!$D$2&amp;":"&amp;dbP!$D$2),"&lt;="&amp;V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W466" s="1">
        <f ca="1">SUMIFS(INDIRECT($F$1&amp;$F466&amp;":"&amp;$F466),INDIRECT($F$1&amp;dbP!$D$2&amp;":"&amp;dbP!$D$2),"&gt;="&amp;W$6,INDIRECT($F$1&amp;dbP!$D$2&amp;":"&amp;dbP!$D$2),"&lt;="&amp;W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X466" s="1">
        <f ca="1">SUMIFS(INDIRECT($F$1&amp;$F466&amp;":"&amp;$F466),INDIRECT($F$1&amp;dbP!$D$2&amp;":"&amp;dbP!$D$2),"&gt;="&amp;X$6,INDIRECT($F$1&amp;dbP!$D$2&amp;":"&amp;dbP!$D$2),"&lt;="&amp;X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Y466" s="1">
        <f ca="1">SUMIFS(INDIRECT($F$1&amp;$F466&amp;":"&amp;$F466),INDIRECT($F$1&amp;dbP!$D$2&amp;":"&amp;dbP!$D$2),"&gt;="&amp;Y$6,INDIRECT($F$1&amp;dbP!$D$2&amp;":"&amp;dbP!$D$2),"&lt;="&amp;Y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Z466" s="1">
        <f ca="1">SUMIFS(INDIRECT($F$1&amp;$F466&amp;":"&amp;$F466),INDIRECT($F$1&amp;dbP!$D$2&amp;":"&amp;dbP!$D$2),"&gt;="&amp;Z$6,INDIRECT($F$1&amp;dbP!$D$2&amp;":"&amp;dbP!$D$2),"&lt;="&amp;Z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262983.91116780002</v>
      </c>
      <c r="AA466" s="1">
        <f ca="1">SUMIFS(INDIRECT($F$1&amp;$F466&amp;":"&amp;$F466),INDIRECT($F$1&amp;dbP!$D$2&amp;":"&amp;dbP!$D$2),"&gt;="&amp;AA$6,INDIRECT($F$1&amp;dbP!$D$2&amp;":"&amp;dbP!$D$2),"&lt;="&amp;AA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591713.80012755003</v>
      </c>
      <c r="AB466" s="1">
        <f ca="1">SUMIFS(INDIRECT($F$1&amp;$F466&amp;":"&amp;$F466),INDIRECT($F$1&amp;dbP!$D$2&amp;":"&amp;dbP!$D$2),"&gt;="&amp;AB$6,INDIRECT($F$1&amp;dbP!$D$2&amp;":"&amp;dbP!$D$2),"&lt;="&amp;AB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C466" s="1">
        <f ca="1">SUMIFS(INDIRECT($F$1&amp;$F466&amp;":"&amp;$F466),INDIRECT($F$1&amp;dbP!$D$2&amp;":"&amp;dbP!$D$2),"&gt;="&amp;AC$6,INDIRECT($F$1&amp;dbP!$D$2&amp;":"&amp;dbP!$D$2),"&lt;="&amp;AC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D466" s="1">
        <f ca="1">SUMIFS(INDIRECT($F$1&amp;$F466&amp;":"&amp;$F466),INDIRECT($F$1&amp;dbP!$D$2&amp;":"&amp;dbP!$D$2),"&gt;="&amp;AD$6,INDIRECT($F$1&amp;dbP!$D$2&amp;":"&amp;dbP!$D$2),"&lt;="&amp;AD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E466" s="1">
        <f ca="1">SUMIFS(INDIRECT($F$1&amp;$F466&amp;":"&amp;$F466),INDIRECT($F$1&amp;dbP!$D$2&amp;":"&amp;dbP!$D$2),"&gt;="&amp;AE$6,INDIRECT($F$1&amp;dbP!$D$2&amp;":"&amp;dbP!$D$2),"&lt;="&amp;AE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F466" s="1">
        <f ca="1">SUMIFS(INDIRECT($F$1&amp;$F466&amp;":"&amp;$F466),INDIRECT($F$1&amp;dbP!$D$2&amp;":"&amp;dbP!$D$2),"&gt;="&amp;AF$6,INDIRECT($F$1&amp;dbP!$D$2&amp;":"&amp;dbP!$D$2),"&lt;="&amp;AF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G466" s="1">
        <f ca="1">SUMIFS(INDIRECT($F$1&amp;$F466&amp;":"&amp;$F466),INDIRECT($F$1&amp;dbP!$D$2&amp;":"&amp;dbP!$D$2),"&gt;="&amp;AG$6,INDIRECT($F$1&amp;dbP!$D$2&amp;":"&amp;dbP!$D$2),"&lt;="&amp;AG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H466" s="1">
        <f ca="1">SUMIFS(INDIRECT($F$1&amp;$F466&amp;":"&amp;$F466),INDIRECT($F$1&amp;dbP!$D$2&amp;":"&amp;dbP!$D$2),"&gt;="&amp;AH$6,INDIRECT($F$1&amp;dbP!$D$2&amp;":"&amp;dbP!$D$2),"&lt;="&amp;AH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I466" s="1">
        <f ca="1">SUMIFS(INDIRECT($F$1&amp;$F466&amp;":"&amp;$F466),INDIRECT($F$1&amp;dbP!$D$2&amp;":"&amp;dbP!$D$2),"&gt;="&amp;AI$6,INDIRECT($F$1&amp;dbP!$D$2&amp;":"&amp;dbP!$D$2),"&lt;="&amp;AI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J466" s="1">
        <f ca="1">SUMIFS(INDIRECT($F$1&amp;$F466&amp;":"&amp;$F466),INDIRECT($F$1&amp;dbP!$D$2&amp;":"&amp;dbP!$D$2),"&gt;="&amp;AJ$6,INDIRECT($F$1&amp;dbP!$D$2&amp;":"&amp;dbP!$D$2),"&lt;="&amp;AJ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K466" s="1">
        <f ca="1">SUMIFS(INDIRECT($F$1&amp;$F466&amp;":"&amp;$F466),INDIRECT($F$1&amp;dbP!$D$2&amp;":"&amp;dbP!$D$2),"&gt;="&amp;AK$6,INDIRECT($F$1&amp;dbP!$D$2&amp;":"&amp;dbP!$D$2),"&lt;="&amp;AK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L466" s="1">
        <f ca="1">SUMIFS(INDIRECT($F$1&amp;$F466&amp;":"&amp;$F466),INDIRECT($F$1&amp;dbP!$D$2&amp;":"&amp;dbP!$D$2),"&gt;="&amp;AL$6,INDIRECT($F$1&amp;dbP!$D$2&amp;":"&amp;dbP!$D$2),"&lt;="&amp;AL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M466" s="1">
        <f ca="1">SUMIFS(INDIRECT($F$1&amp;$F466&amp;":"&amp;$F466),INDIRECT($F$1&amp;dbP!$D$2&amp;":"&amp;dbP!$D$2),"&gt;="&amp;AM$6,INDIRECT($F$1&amp;dbP!$D$2&amp;":"&amp;dbP!$D$2),"&lt;="&amp;AM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N466" s="1">
        <f ca="1">SUMIFS(INDIRECT($F$1&amp;$F466&amp;":"&amp;$F466),INDIRECT($F$1&amp;dbP!$D$2&amp;":"&amp;dbP!$D$2),"&gt;="&amp;AN$6,INDIRECT($F$1&amp;dbP!$D$2&amp;":"&amp;dbP!$D$2),"&lt;="&amp;AN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O466" s="1">
        <f ca="1">SUMIFS(INDIRECT($F$1&amp;$F466&amp;":"&amp;$F466),INDIRECT($F$1&amp;dbP!$D$2&amp;":"&amp;dbP!$D$2),"&gt;="&amp;AO$6,INDIRECT($F$1&amp;dbP!$D$2&amp;":"&amp;dbP!$D$2),"&lt;="&amp;AO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P466" s="1">
        <f ca="1">SUMIFS(INDIRECT($F$1&amp;$F466&amp;":"&amp;$F466),INDIRECT($F$1&amp;dbP!$D$2&amp;":"&amp;dbP!$D$2),"&gt;="&amp;AP$6,INDIRECT($F$1&amp;dbP!$D$2&amp;":"&amp;dbP!$D$2),"&lt;="&amp;AP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Q466" s="1">
        <f ca="1">SUMIFS(INDIRECT($F$1&amp;$F466&amp;":"&amp;$F466),INDIRECT($F$1&amp;dbP!$D$2&amp;":"&amp;dbP!$D$2),"&gt;="&amp;AQ$6,INDIRECT($F$1&amp;dbP!$D$2&amp;":"&amp;dbP!$D$2),"&lt;="&amp;AQ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R466" s="1">
        <f ca="1">SUMIFS(INDIRECT($F$1&amp;$F466&amp;":"&amp;$F466),INDIRECT($F$1&amp;dbP!$D$2&amp;":"&amp;dbP!$D$2),"&gt;="&amp;AR$6,INDIRECT($F$1&amp;dbP!$D$2&amp;":"&amp;dbP!$D$2),"&lt;="&amp;AR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S466" s="1">
        <f ca="1">SUMIFS(INDIRECT($F$1&amp;$F466&amp;":"&amp;$F466),INDIRECT($F$1&amp;dbP!$D$2&amp;":"&amp;dbP!$D$2),"&gt;="&amp;AS$6,INDIRECT($F$1&amp;dbP!$D$2&amp;":"&amp;dbP!$D$2),"&lt;="&amp;AS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T466" s="1">
        <f ca="1">SUMIFS(INDIRECT($F$1&amp;$F466&amp;":"&amp;$F466),INDIRECT($F$1&amp;dbP!$D$2&amp;":"&amp;dbP!$D$2),"&gt;="&amp;AT$6,INDIRECT($F$1&amp;dbP!$D$2&amp;":"&amp;dbP!$D$2),"&lt;="&amp;AT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U466" s="1">
        <f ca="1">SUMIFS(INDIRECT($F$1&amp;$F466&amp;":"&amp;$F466),INDIRECT($F$1&amp;dbP!$D$2&amp;":"&amp;dbP!$D$2),"&gt;="&amp;AU$6,INDIRECT($F$1&amp;dbP!$D$2&amp;":"&amp;dbP!$D$2),"&lt;="&amp;AU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V466" s="1">
        <f ca="1">SUMIFS(INDIRECT($F$1&amp;$F466&amp;":"&amp;$F466),INDIRECT($F$1&amp;dbP!$D$2&amp;":"&amp;dbP!$D$2),"&gt;="&amp;AV$6,INDIRECT($F$1&amp;dbP!$D$2&amp;":"&amp;dbP!$D$2),"&lt;="&amp;AV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W466" s="1">
        <f ca="1">SUMIFS(INDIRECT($F$1&amp;$F466&amp;":"&amp;$F466),INDIRECT($F$1&amp;dbP!$D$2&amp;":"&amp;dbP!$D$2),"&gt;="&amp;AW$6,INDIRECT($F$1&amp;dbP!$D$2&amp;":"&amp;dbP!$D$2),"&lt;="&amp;AW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X466" s="1">
        <f ca="1">SUMIFS(INDIRECT($F$1&amp;$F466&amp;":"&amp;$F466),INDIRECT($F$1&amp;dbP!$D$2&amp;":"&amp;dbP!$D$2),"&gt;="&amp;AX$6,INDIRECT($F$1&amp;dbP!$D$2&amp;":"&amp;dbP!$D$2),"&lt;="&amp;AX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Y466" s="1">
        <f ca="1">SUMIFS(INDIRECT($F$1&amp;$F466&amp;":"&amp;$F466),INDIRECT($F$1&amp;dbP!$D$2&amp;":"&amp;dbP!$D$2),"&gt;="&amp;AY$6,INDIRECT($F$1&amp;dbP!$D$2&amp;":"&amp;dbP!$D$2),"&lt;="&amp;AY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AZ466" s="1">
        <f ca="1">SUMIFS(INDIRECT($F$1&amp;$F466&amp;":"&amp;$F466),INDIRECT($F$1&amp;dbP!$D$2&amp;":"&amp;dbP!$D$2),"&gt;="&amp;AZ$6,INDIRECT($F$1&amp;dbP!$D$2&amp;":"&amp;dbP!$D$2),"&lt;="&amp;AZ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BA466" s="1">
        <f ca="1">SUMIFS(INDIRECT($F$1&amp;$F466&amp;":"&amp;$F466),INDIRECT($F$1&amp;dbP!$D$2&amp;":"&amp;dbP!$D$2),"&gt;="&amp;BA$6,INDIRECT($F$1&amp;dbP!$D$2&amp;":"&amp;dbP!$D$2),"&lt;="&amp;BA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BB466" s="1">
        <f ca="1">SUMIFS(INDIRECT($F$1&amp;$F466&amp;":"&amp;$F466),INDIRECT($F$1&amp;dbP!$D$2&amp;":"&amp;dbP!$D$2),"&gt;="&amp;BB$6,INDIRECT($F$1&amp;dbP!$D$2&amp;":"&amp;dbP!$D$2),"&lt;="&amp;BB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BC466" s="1">
        <f ca="1">SUMIFS(INDIRECT($F$1&amp;$F466&amp;":"&amp;$F466),INDIRECT($F$1&amp;dbP!$D$2&amp;":"&amp;dbP!$D$2),"&gt;="&amp;BC$6,INDIRECT($F$1&amp;dbP!$D$2&amp;":"&amp;dbP!$D$2),"&lt;="&amp;BC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BD466" s="1">
        <f ca="1">SUMIFS(INDIRECT($F$1&amp;$F466&amp;":"&amp;$F466),INDIRECT($F$1&amp;dbP!$D$2&amp;":"&amp;dbP!$D$2),"&gt;="&amp;BD$6,INDIRECT($F$1&amp;dbP!$D$2&amp;":"&amp;dbP!$D$2),"&lt;="&amp;BD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  <c r="BE466" s="1">
        <f ca="1">SUMIFS(INDIRECT($F$1&amp;$F466&amp;":"&amp;$F466),INDIRECT($F$1&amp;dbP!$D$2&amp;":"&amp;dbP!$D$2),"&gt;="&amp;BE$6,INDIRECT($F$1&amp;dbP!$D$2&amp;":"&amp;dbP!$D$2),"&lt;="&amp;BE$7,INDIRECT($F$1&amp;dbP!$O$2&amp;":"&amp;dbP!$O$2),$H466,INDIRECT($F$1&amp;dbP!$P$2&amp;":"&amp;dbP!$P$2),IF($I466=$J466,"*",$I466),INDIRECT($F$1&amp;dbP!$Q$2&amp;":"&amp;dbP!$Q$2),IF(OR($I466=$J466,"  "&amp;$I466=$J466),"*",RIGHT($J466,LEN($J466)-4)),INDIRECT($F$1&amp;dbP!$AC$2&amp;":"&amp;dbP!$AC$2),RepP!$J$3)</f>
        <v>0</v>
      </c>
    </row>
    <row r="467" spans="2:57" x14ac:dyDescent="0.3">
      <c r="B467" s="1">
        <f>MAX(B$410:B466)+1</f>
        <v>65</v>
      </c>
      <c r="D467" s="1" t="str">
        <f ca="1">INDIRECT($B$1&amp;Items!AB$2&amp;$B467)</f>
        <v>PL(-)</v>
      </c>
      <c r="F467" s="1" t="str">
        <f ca="1">INDIRECT($B$1&amp;Items!X$2&amp;$B467)</f>
        <v>AA</v>
      </c>
      <c r="H467" s="13" t="str">
        <f ca="1">INDIRECT($B$1&amp;Items!U$2&amp;$B467)</f>
        <v>Себестоимость продаж</v>
      </c>
      <c r="I467" s="13" t="str">
        <f ca="1">IF(INDIRECT($B$1&amp;Items!V$2&amp;$B467)="",H467,INDIRECT($B$1&amp;Items!V$2&amp;$B467))</f>
        <v>Затраты этапа-4 бизнес-процесса</v>
      </c>
      <c r="J467" s="1" t="str">
        <f ca="1">IF(INDIRECT($B$1&amp;Items!W$2&amp;$B467)="",IF(H467&lt;&gt;I467,"  "&amp;I467,I467),"    "&amp;INDIRECT($B$1&amp;Items!W$2&amp;$B467))</f>
        <v xml:space="preserve">    Производственные затраты-33</v>
      </c>
      <c r="S467" s="1">
        <f ca="1">SUM($U467:INDIRECT(ADDRESS(ROW(),SUMIFS($1:$1,$5:$5,MAX($5:$5)))))</f>
        <v>613593.72746490012</v>
      </c>
      <c r="V467" s="1">
        <f ca="1">SUMIFS(INDIRECT($F$1&amp;$F467&amp;":"&amp;$F467),INDIRECT($F$1&amp;dbP!$D$2&amp;":"&amp;dbP!$D$2),"&gt;="&amp;V$6,INDIRECT($F$1&amp;dbP!$D$2&amp;":"&amp;dbP!$D$2),"&lt;="&amp;V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W467" s="1">
        <f ca="1">SUMIFS(INDIRECT($F$1&amp;$F467&amp;":"&amp;$F467),INDIRECT($F$1&amp;dbP!$D$2&amp;":"&amp;dbP!$D$2),"&gt;="&amp;W$6,INDIRECT($F$1&amp;dbP!$D$2&amp;":"&amp;dbP!$D$2),"&lt;="&amp;W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X467" s="1">
        <f ca="1">SUMIFS(INDIRECT($F$1&amp;$F467&amp;":"&amp;$F467),INDIRECT($F$1&amp;dbP!$D$2&amp;":"&amp;dbP!$D$2),"&gt;="&amp;X$6,INDIRECT($F$1&amp;dbP!$D$2&amp;":"&amp;dbP!$D$2),"&lt;="&amp;X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Y467" s="1">
        <f ca="1">SUMIFS(INDIRECT($F$1&amp;$F467&amp;":"&amp;$F467),INDIRECT($F$1&amp;dbP!$D$2&amp;":"&amp;dbP!$D$2),"&gt;="&amp;Y$6,INDIRECT($F$1&amp;dbP!$D$2&amp;":"&amp;dbP!$D$2),"&lt;="&amp;Y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Z467" s="1">
        <f ca="1">SUMIFS(INDIRECT($F$1&amp;$F467&amp;":"&amp;$F467),INDIRECT($F$1&amp;dbP!$D$2&amp;":"&amp;dbP!$D$2),"&gt;="&amp;Z$6,INDIRECT($F$1&amp;dbP!$D$2&amp;":"&amp;dbP!$D$2),"&lt;="&amp;Z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188798.06998920004</v>
      </c>
      <c r="AA467" s="1">
        <f ca="1">SUMIFS(INDIRECT($F$1&amp;$F467&amp;":"&amp;$F467),INDIRECT($F$1&amp;dbP!$D$2&amp;":"&amp;dbP!$D$2),"&gt;="&amp;AA$6,INDIRECT($F$1&amp;dbP!$D$2&amp;":"&amp;dbP!$D$2),"&lt;="&amp;AA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424795.65747570008</v>
      </c>
      <c r="AB467" s="1">
        <f ca="1">SUMIFS(INDIRECT($F$1&amp;$F467&amp;":"&amp;$F467),INDIRECT($F$1&amp;dbP!$D$2&amp;":"&amp;dbP!$D$2),"&gt;="&amp;AB$6,INDIRECT($F$1&amp;dbP!$D$2&amp;":"&amp;dbP!$D$2),"&lt;="&amp;AB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C467" s="1">
        <f ca="1">SUMIFS(INDIRECT($F$1&amp;$F467&amp;":"&amp;$F467),INDIRECT($F$1&amp;dbP!$D$2&amp;":"&amp;dbP!$D$2),"&gt;="&amp;AC$6,INDIRECT($F$1&amp;dbP!$D$2&amp;":"&amp;dbP!$D$2),"&lt;="&amp;AC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D467" s="1">
        <f ca="1">SUMIFS(INDIRECT($F$1&amp;$F467&amp;":"&amp;$F467),INDIRECT($F$1&amp;dbP!$D$2&amp;":"&amp;dbP!$D$2),"&gt;="&amp;AD$6,INDIRECT($F$1&amp;dbP!$D$2&amp;":"&amp;dbP!$D$2),"&lt;="&amp;AD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E467" s="1">
        <f ca="1">SUMIFS(INDIRECT($F$1&amp;$F467&amp;":"&amp;$F467),INDIRECT($F$1&amp;dbP!$D$2&amp;":"&amp;dbP!$D$2),"&gt;="&amp;AE$6,INDIRECT($F$1&amp;dbP!$D$2&amp;":"&amp;dbP!$D$2),"&lt;="&amp;AE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F467" s="1">
        <f ca="1">SUMIFS(INDIRECT($F$1&amp;$F467&amp;":"&amp;$F467),INDIRECT($F$1&amp;dbP!$D$2&amp;":"&amp;dbP!$D$2),"&gt;="&amp;AF$6,INDIRECT($F$1&amp;dbP!$D$2&amp;":"&amp;dbP!$D$2),"&lt;="&amp;AF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G467" s="1">
        <f ca="1">SUMIFS(INDIRECT($F$1&amp;$F467&amp;":"&amp;$F467),INDIRECT($F$1&amp;dbP!$D$2&amp;":"&amp;dbP!$D$2),"&gt;="&amp;AG$6,INDIRECT($F$1&amp;dbP!$D$2&amp;":"&amp;dbP!$D$2),"&lt;="&amp;AG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H467" s="1">
        <f ca="1">SUMIFS(INDIRECT($F$1&amp;$F467&amp;":"&amp;$F467),INDIRECT($F$1&amp;dbP!$D$2&amp;":"&amp;dbP!$D$2),"&gt;="&amp;AH$6,INDIRECT($F$1&amp;dbP!$D$2&amp;":"&amp;dbP!$D$2),"&lt;="&amp;AH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I467" s="1">
        <f ca="1">SUMIFS(INDIRECT($F$1&amp;$F467&amp;":"&amp;$F467),INDIRECT($F$1&amp;dbP!$D$2&amp;":"&amp;dbP!$D$2),"&gt;="&amp;AI$6,INDIRECT($F$1&amp;dbP!$D$2&amp;":"&amp;dbP!$D$2),"&lt;="&amp;AI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J467" s="1">
        <f ca="1">SUMIFS(INDIRECT($F$1&amp;$F467&amp;":"&amp;$F467),INDIRECT($F$1&amp;dbP!$D$2&amp;":"&amp;dbP!$D$2),"&gt;="&amp;AJ$6,INDIRECT($F$1&amp;dbP!$D$2&amp;":"&amp;dbP!$D$2),"&lt;="&amp;AJ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K467" s="1">
        <f ca="1">SUMIFS(INDIRECT($F$1&amp;$F467&amp;":"&amp;$F467),INDIRECT($F$1&amp;dbP!$D$2&amp;":"&amp;dbP!$D$2),"&gt;="&amp;AK$6,INDIRECT($F$1&amp;dbP!$D$2&amp;":"&amp;dbP!$D$2),"&lt;="&amp;AK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L467" s="1">
        <f ca="1">SUMIFS(INDIRECT($F$1&amp;$F467&amp;":"&amp;$F467),INDIRECT($F$1&amp;dbP!$D$2&amp;":"&amp;dbP!$D$2),"&gt;="&amp;AL$6,INDIRECT($F$1&amp;dbP!$D$2&amp;":"&amp;dbP!$D$2),"&lt;="&amp;AL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M467" s="1">
        <f ca="1">SUMIFS(INDIRECT($F$1&amp;$F467&amp;":"&amp;$F467),INDIRECT($F$1&amp;dbP!$D$2&amp;":"&amp;dbP!$D$2),"&gt;="&amp;AM$6,INDIRECT($F$1&amp;dbP!$D$2&amp;":"&amp;dbP!$D$2),"&lt;="&amp;AM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N467" s="1">
        <f ca="1">SUMIFS(INDIRECT($F$1&amp;$F467&amp;":"&amp;$F467),INDIRECT($F$1&amp;dbP!$D$2&amp;":"&amp;dbP!$D$2),"&gt;="&amp;AN$6,INDIRECT($F$1&amp;dbP!$D$2&amp;":"&amp;dbP!$D$2),"&lt;="&amp;AN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O467" s="1">
        <f ca="1">SUMIFS(INDIRECT($F$1&amp;$F467&amp;":"&amp;$F467),INDIRECT($F$1&amp;dbP!$D$2&amp;":"&amp;dbP!$D$2),"&gt;="&amp;AO$6,INDIRECT($F$1&amp;dbP!$D$2&amp;":"&amp;dbP!$D$2),"&lt;="&amp;AO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P467" s="1">
        <f ca="1">SUMIFS(INDIRECT($F$1&amp;$F467&amp;":"&amp;$F467),INDIRECT($F$1&amp;dbP!$D$2&amp;":"&amp;dbP!$D$2),"&gt;="&amp;AP$6,INDIRECT($F$1&amp;dbP!$D$2&amp;":"&amp;dbP!$D$2),"&lt;="&amp;AP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Q467" s="1">
        <f ca="1">SUMIFS(INDIRECT($F$1&amp;$F467&amp;":"&amp;$F467),INDIRECT($F$1&amp;dbP!$D$2&amp;":"&amp;dbP!$D$2),"&gt;="&amp;AQ$6,INDIRECT($F$1&amp;dbP!$D$2&amp;":"&amp;dbP!$D$2),"&lt;="&amp;AQ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R467" s="1">
        <f ca="1">SUMIFS(INDIRECT($F$1&amp;$F467&amp;":"&amp;$F467),INDIRECT($F$1&amp;dbP!$D$2&amp;":"&amp;dbP!$D$2),"&gt;="&amp;AR$6,INDIRECT($F$1&amp;dbP!$D$2&amp;":"&amp;dbP!$D$2),"&lt;="&amp;AR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S467" s="1">
        <f ca="1">SUMIFS(INDIRECT($F$1&amp;$F467&amp;":"&amp;$F467),INDIRECT($F$1&amp;dbP!$D$2&amp;":"&amp;dbP!$D$2),"&gt;="&amp;AS$6,INDIRECT($F$1&amp;dbP!$D$2&amp;":"&amp;dbP!$D$2),"&lt;="&amp;AS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T467" s="1">
        <f ca="1">SUMIFS(INDIRECT($F$1&amp;$F467&amp;":"&amp;$F467),INDIRECT($F$1&amp;dbP!$D$2&amp;":"&amp;dbP!$D$2),"&gt;="&amp;AT$6,INDIRECT($F$1&amp;dbP!$D$2&amp;":"&amp;dbP!$D$2),"&lt;="&amp;AT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U467" s="1">
        <f ca="1">SUMIFS(INDIRECT($F$1&amp;$F467&amp;":"&amp;$F467),INDIRECT($F$1&amp;dbP!$D$2&amp;":"&amp;dbP!$D$2),"&gt;="&amp;AU$6,INDIRECT($F$1&amp;dbP!$D$2&amp;":"&amp;dbP!$D$2),"&lt;="&amp;AU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V467" s="1">
        <f ca="1">SUMIFS(INDIRECT($F$1&amp;$F467&amp;":"&amp;$F467),INDIRECT($F$1&amp;dbP!$D$2&amp;":"&amp;dbP!$D$2),"&gt;="&amp;AV$6,INDIRECT($F$1&amp;dbP!$D$2&amp;":"&amp;dbP!$D$2),"&lt;="&amp;AV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W467" s="1">
        <f ca="1">SUMIFS(INDIRECT($F$1&amp;$F467&amp;":"&amp;$F467),INDIRECT($F$1&amp;dbP!$D$2&amp;":"&amp;dbP!$D$2),"&gt;="&amp;AW$6,INDIRECT($F$1&amp;dbP!$D$2&amp;":"&amp;dbP!$D$2),"&lt;="&amp;AW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X467" s="1">
        <f ca="1">SUMIFS(INDIRECT($F$1&amp;$F467&amp;":"&amp;$F467),INDIRECT($F$1&amp;dbP!$D$2&amp;":"&amp;dbP!$D$2),"&gt;="&amp;AX$6,INDIRECT($F$1&amp;dbP!$D$2&amp;":"&amp;dbP!$D$2),"&lt;="&amp;AX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Y467" s="1">
        <f ca="1">SUMIFS(INDIRECT($F$1&amp;$F467&amp;":"&amp;$F467),INDIRECT($F$1&amp;dbP!$D$2&amp;":"&amp;dbP!$D$2),"&gt;="&amp;AY$6,INDIRECT($F$1&amp;dbP!$D$2&amp;":"&amp;dbP!$D$2),"&lt;="&amp;AY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AZ467" s="1">
        <f ca="1">SUMIFS(INDIRECT($F$1&amp;$F467&amp;":"&amp;$F467),INDIRECT($F$1&amp;dbP!$D$2&amp;":"&amp;dbP!$D$2),"&gt;="&amp;AZ$6,INDIRECT($F$1&amp;dbP!$D$2&amp;":"&amp;dbP!$D$2),"&lt;="&amp;AZ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BA467" s="1">
        <f ca="1">SUMIFS(INDIRECT($F$1&amp;$F467&amp;":"&amp;$F467),INDIRECT($F$1&amp;dbP!$D$2&amp;":"&amp;dbP!$D$2),"&gt;="&amp;BA$6,INDIRECT($F$1&amp;dbP!$D$2&amp;":"&amp;dbP!$D$2),"&lt;="&amp;BA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BB467" s="1">
        <f ca="1">SUMIFS(INDIRECT($F$1&amp;$F467&amp;":"&amp;$F467),INDIRECT($F$1&amp;dbP!$D$2&amp;":"&amp;dbP!$D$2),"&gt;="&amp;BB$6,INDIRECT($F$1&amp;dbP!$D$2&amp;":"&amp;dbP!$D$2),"&lt;="&amp;BB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BC467" s="1">
        <f ca="1">SUMIFS(INDIRECT($F$1&amp;$F467&amp;":"&amp;$F467),INDIRECT($F$1&amp;dbP!$D$2&amp;":"&amp;dbP!$D$2),"&gt;="&amp;BC$6,INDIRECT($F$1&amp;dbP!$D$2&amp;":"&amp;dbP!$D$2),"&lt;="&amp;BC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BD467" s="1">
        <f ca="1">SUMIFS(INDIRECT($F$1&amp;$F467&amp;":"&amp;$F467),INDIRECT($F$1&amp;dbP!$D$2&amp;":"&amp;dbP!$D$2),"&gt;="&amp;BD$6,INDIRECT($F$1&amp;dbP!$D$2&amp;":"&amp;dbP!$D$2),"&lt;="&amp;BD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  <c r="BE467" s="1">
        <f ca="1">SUMIFS(INDIRECT($F$1&amp;$F467&amp;":"&amp;$F467),INDIRECT($F$1&amp;dbP!$D$2&amp;":"&amp;dbP!$D$2),"&gt;="&amp;BE$6,INDIRECT($F$1&amp;dbP!$D$2&amp;":"&amp;dbP!$D$2),"&lt;="&amp;BE$7,INDIRECT($F$1&amp;dbP!$O$2&amp;":"&amp;dbP!$O$2),$H467,INDIRECT($F$1&amp;dbP!$P$2&amp;":"&amp;dbP!$P$2),IF($I467=$J467,"*",$I467),INDIRECT($F$1&amp;dbP!$Q$2&amp;":"&amp;dbP!$Q$2),IF(OR($I467=$J467,"  "&amp;$I467=$J467),"*",RIGHT($J467,LEN($J467)-4)),INDIRECT($F$1&amp;dbP!$AC$2&amp;":"&amp;dbP!$AC$2),RepP!$J$3)</f>
        <v>0</v>
      </c>
    </row>
    <row r="468" spans="2:57" x14ac:dyDescent="0.3">
      <c r="B468" s="1">
        <f>MAX(B$410:B467)+1</f>
        <v>66</v>
      </c>
      <c r="D468" s="1" t="str">
        <f ca="1">INDIRECT($B$1&amp;Items!AB$2&amp;$B468)</f>
        <v>PL(-)</v>
      </c>
      <c r="F468" s="1" t="str">
        <f ca="1">INDIRECT($B$1&amp;Items!X$2&amp;$B468)</f>
        <v>AA</v>
      </c>
      <c r="H468" s="13" t="str">
        <f ca="1">INDIRECT($B$1&amp;Items!U$2&amp;$B468)</f>
        <v>Себестоимость продаж</v>
      </c>
      <c r="I468" s="13" t="str">
        <f ca="1">IF(INDIRECT($B$1&amp;Items!V$2&amp;$B468)="",H468,INDIRECT($B$1&amp;Items!V$2&amp;$B468))</f>
        <v>Затраты этапа-4 бизнес-процесса</v>
      </c>
      <c r="J468" s="1" t="str">
        <f ca="1">IF(INDIRECT($B$1&amp;Items!W$2&amp;$B468)="",IF(H468&lt;&gt;I468,"  "&amp;I468,I468),"    "&amp;INDIRECT($B$1&amp;Items!W$2&amp;$B468))</f>
        <v xml:space="preserve">    Производственные затраты-34</v>
      </c>
      <c r="S468" s="1">
        <f ca="1">SUM($U468:INDIRECT(ADDRESS(ROW(),SUMIFS($1:$1,$5:$5,MAX($5:$5)))))</f>
        <v>528749</v>
      </c>
      <c r="V468" s="1">
        <f ca="1">SUMIFS(INDIRECT($F$1&amp;$F468&amp;":"&amp;$F468),INDIRECT($F$1&amp;dbP!$D$2&amp;":"&amp;dbP!$D$2),"&gt;="&amp;V$6,INDIRECT($F$1&amp;dbP!$D$2&amp;":"&amp;dbP!$D$2),"&lt;="&amp;V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W468" s="1">
        <f ca="1">SUMIFS(INDIRECT($F$1&amp;$F468&amp;":"&amp;$F468),INDIRECT($F$1&amp;dbP!$D$2&amp;":"&amp;dbP!$D$2),"&gt;="&amp;W$6,INDIRECT($F$1&amp;dbP!$D$2&amp;":"&amp;dbP!$D$2),"&lt;="&amp;W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X468" s="1">
        <f ca="1">SUMIFS(INDIRECT($F$1&amp;$F468&amp;":"&amp;$F468),INDIRECT($F$1&amp;dbP!$D$2&amp;":"&amp;dbP!$D$2),"&gt;="&amp;X$6,INDIRECT($F$1&amp;dbP!$D$2&amp;":"&amp;dbP!$D$2),"&lt;="&amp;X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Y468" s="1">
        <f ca="1">SUMIFS(INDIRECT($F$1&amp;$F468&amp;":"&amp;$F468),INDIRECT($F$1&amp;dbP!$D$2&amp;":"&amp;dbP!$D$2),"&gt;="&amp;Y$6,INDIRECT($F$1&amp;dbP!$D$2&amp;":"&amp;dbP!$D$2),"&lt;="&amp;Y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Z468" s="1">
        <f ca="1">SUMIFS(INDIRECT($F$1&amp;$F468&amp;":"&amp;$F468),INDIRECT($F$1&amp;dbP!$D$2&amp;":"&amp;dbP!$D$2),"&gt;="&amp;Z$6,INDIRECT($F$1&amp;dbP!$D$2&amp;":"&amp;dbP!$D$2),"&lt;="&amp;Z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162692</v>
      </c>
      <c r="AA468" s="1">
        <f ca="1">SUMIFS(INDIRECT($F$1&amp;$F468&amp;":"&amp;$F468),INDIRECT($F$1&amp;dbP!$D$2&amp;":"&amp;dbP!$D$2),"&gt;="&amp;AA$6,INDIRECT($F$1&amp;dbP!$D$2&amp;":"&amp;dbP!$D$2),"&lt;="&amp;AA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366057</v>
      </c>
      <c r="AB468" s="1">
        <f ca="1">SUMIFS(INDIRECT($F$1&amp;$F468&amp;":"&amp;$F468),INDIRECT($F$1&amp;dbP!$D$2&amp;":"&amp;dbP!$D$2),"&gt;="&amp;AB$6,INDIRECT($F$1&amp;dbP!$D$2&amp;":"&amp;dbP!$D$2),"&lt;="&amp;AB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C468" s="1">
        <f ca="1">SUMIFS(INDIRECT($F$1&amp;$F468&amp;":"&amp;$F468),INDIRECT($F$1&amp;dbP!$D$2&amp;":"&amp;dbP!$D$2),"&gt;="&amp;AC$6,INDIRECT($F$1&amp;dbP!$D$2&amp;":"&amp;dbP!$D$2),"&lt;="&amp;AC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D468" s="1">
        <f ca="1">SUMIFS(INDIRECT($F$1&amp;$F468&amp;":"&amp;$F468),INDIRECT($F$1&amp;dbP!$D$2&amp;":"&amp;dbP!$D$2),"&gt;="&amp;AD$6,INDIRECT($F$1&amp;dbP!$D$2&amp;":"&amp;dbP!$D$2),"&lt;="&amp;AD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E468" s="1">
        <f ca="1">SUMIFS(INDIRECT($F$1&amp;$F468&amp;":"&amp;$F468),INDIRECT($F$1&amp;dbP!$D$2&amp;":"&amp;dbP!$D$2),"&gt;="&amp;AE$6,INDIRECT($F$1&amp;dbP!$D$2&amp;":"&amp;dbP!$D$2),"&lt;="&amp;AE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F468" s="1">
        <f ca="1">SUMIFS(INDIRECT($F$1&amp;$F468&amp;":"&amp;$F468),INDIRECT($F$1&amp;dbP!$D$2&amp;":"&amp;dbP!$D$2),"&gt;="&amp;AF$6,INDIRECT($F$1&amp;dbP!$D$2&amp;":"&amp;dbP!$D$2),"&lt;="&amp;AF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G468" s="1">
        <f ca="1">SUMIFS(INDIRECT($F$1&amp;$F468&amp;":"&amp;$F468),INDIRECT($F$1&amp;dbP!$D$2&amp;":"&amp;dbP!$D$2),"&gt;="&amp;AG$6,INDIRECT($F$1&amp;dbP!$D$2&amp;":"&amp;dbP!$D$2),"&lt;="&amp;AG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H468" s="1">
        <f ca="1">SUMIFS(INDIRECT($F$1&amp;$F468&amp;":"&amp;$F468),INDIRECT($F$1&amp;dbP!$D$2&amp;":"&amp;dbP!$D$2),"&gt;="&amp;AH$6,INDIRECT($F$1&amp;dbP!$D$2&amp;":"&amp;dbP!$D$2),"&lt;="&amp;AH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I468" s="1">
        <f ca="1">SUMIFS(INDIRECT($F$1&amp;$F468&amp;":"&amp;$F468),INDIRECT($F$1&amp;dbP!$D$2&amp;":"&amp;dbP!$D$2),"&gt;="&amp;AI$6,INDIRECT($F$1&amp;dbP!$D$2&amp;":"&amp;dbP!$D$2),"&lt;="&amp;AI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J468" s="1">
        <f ca="1">SUMIFS(INDIRECT($F$1&amp;$F468&amp;":"&amp;$F468),INDIRECT($F$1&amp;dbP!$D$2&amp;":"&amp;dbP!$D$2),"&gt;="&amp;AJ$6,INDIRECT($F$1&amp;dbP!$D$2&amp;":"&amp;dbP!$D$2),"&lt;="&amp;AJ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K468" s="1">
        <f ca="1">SUMIFS(INDIRECT($F$1&amp;$F468&amp;":"&amp;$F468),INDIRECT($F$1&amp;dbP!$D$2&amp;":"&amp;dbP!$D$2),"&gt;="&amp;AK$6,INDIRECT($F$1&amp;dbP!$D$2&amp;":"&amp;dbP!$D$2),"&lt;="&amp;AK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L468" s="1">
        <f ca="1">SUMIFS(INDIRECT($F$1&amp;$F468&amp;":"&amp;$F468),INDIRECT($F$1&amp;dbP!$D$2&amp;":"&amp;dbP!$D$2),"&gt;="&amp;AL$6,INDIRECT($F$1&amp;dbP!$D$2&amp;":"&amp;dbP!$D$2),"&lt;="&amp;AL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M468" s="1">
        <f ca="1">SUMIFS(INDIRECT($F$1&amp;$F468&amp;":"&amp;$F468),INDIRECT($F$1&amp;dbP!$D$2&amp;":"&amp;dbP!$D$2),"&gt;="&amp;AM$6,INDIRECT($F$1&amp;dbP!$D$2&amp;":"&amp;dbP!$D$2),"&lt;="&amp;AM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N468" s="1">
        <f ca="1">SUMIFS(INDIRECT($F$1&amp;$F468&amp;":"&amp;$F468),INDIRECT($F$1&amp;dbP!$D$2&amp;":"&amp;dbP!$D$2),"&gt;="&amp;AN$6,INDIRECT($F$1&amp;dbP!$D$2&amp;":"&amp;dbP!$D$2),"&lt;="&amp;AN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O468" s="1">
        <f ca="1">SUMIFS(INDIRECT($F$1&amp;$F468&amp;":"&amp;$F468),INDIRECT($F$1&amp;dbP!$D$2&amp;":"&amp;dbP!$D$2),"&gt;="&amp;AO$6,INDIRECT($F$1&amp;dbP!$D$2&amp;":"&amp;dbP!$D$2),"&lt;="&amp;AO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P468" s="1">
        <f ca="1">SUMIFS(INDIRECT($F$1&amp;$F468&amp;":"&amp;$F468),INDIRECT($F$1&amp;dbP!$D$2&amp;":"&amp;dbP!$D$2),"&gt;="&amp;AP$6,INDIRECT($F$1&amp;dbP!$D$2&amp;":"&amp;dbP!$D$2),"&lt;="&amp;AP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Q468" s="1">
        <f ca="1">SUMIFS(INDIRECT($F$1&amp;$F468&amp;":"&amp;$F468),INDIRECT($F$1&amp;dbP!$D$2&amp;":"&amp;dbP!$D$2),"&gt;="&amp;AQ$6,INDIRECT($F$1&amp;dbP!$D$2&amp;":"&amp;dbP!$D$2),"&lt;="&amp;AQ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R468" s="1">
        <f ca="1">SUMIFS(INDIRECT($F$1&amp;$F468&amp;":"&amp;$F468),INDIRECT($F$1&amp;dbP!$D$2&amp;":"&amp;dbP!$D$2),"&gt;="&amp;AR$6,INDIRECT($F$1&amp;dbP!$D$2&amp;":"&amp;dbP!$D$2),"&lt;="&amp;AR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S468" s="1">
        <f ca="1">SUMIFS(INDIRECT($F$1&amp;$F468&amp;":"&amp;$F468),INDIRECT($F$1&amp;dbP!$D$2&amp;":"&amp;dbP!$D$2),"&gt;="&amp;AS$6,INDIRECT($F$1&amp;dbP!$D$2&amp;":"&amp;dbP!$D$2),"&lt;="&amp;AS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T468" s="1">
        <f ca="1">SUMIFS(INDIRECT($F$1&amp;$F468&amp;":"&amp;$F468),INDIRECT($F$1&amp;dbP!$D$2&amp;":"&amp;dbP!$D$2),"&gt;="&amp;AT$6,INDIRECT($F$1&amp;dbP!$D$2&amp;":"&amp;dbP!$D$2),"&lt;="&amp;AT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U468" s="1">
        <f ca="1">SUMIFS(INDIRECT($F$1&amp;$F468&amp;":"&amp;$F468),INDIRECT($F$1&amp;dbP!$D$2&amp;":"&amp;dbP!$D$2),"&gt;="&amp;AU$6,INDIRECT($F$1&amp;dbP!$D$2&amp;":"&amp;dbP!$D$2),"&lt;="&amp;AU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V468" s="1">
        <f ca="1">SUMIFS(INDIRECT($F$1&amp;$F468&amp;":"&amp;$F468),INDIRECT($F$1&amp;dbP!$D$2&amp;":"&amp;dbP!$D$2),"&gt;="&amp;AV$6,INDIRECT($F$1&amp;dbP!$D$2&amp;":"&amp;dbP!$D$2),"&lt;="&amp;AV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W468" s="1">
        <f ca="1">SUMIFS(INDIRECT($F$1&amp;$F468&amp;":"&amp;$F468),INDIRECT($F$1&amp;dbP!$D$2&amp;":"&amp;dbP!$D$2),"&gt;="&amp;AW$6,INDIRECT($F$1&amp;dbP!$D$2&amp;":"&amp;dbP!$D$2),"&lt;="&amp;AW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X468" s="1">
        <f ca="1">SUMIFS(INDIRECT($F$1&amp;$F468&amp;":"&amp;$F468),INDIRECT($F$1&amp;dbP!$D$2&amp;":"&amp;dbP!$D$2),"&gt;="&amp;AX$6,INDIRECT($F$1&amp;dbP!$D$2&amp;":"&amp;dbP!$D$2),"&lt;="&amp;AX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Y468" s="1">
        <f ca="1">SUMIFS(INDIRECT($F$1&amp;$F468&amp;":"&amp;$F468),INDIRECT($F$1&amp;dbP!$D$2&amp;":"&amp;dbP!$D$2),"&gt;="&amp;AY$6,INDIRECT($F$1&amp;dbP!$D$2&amp;":"&amp;dbP!$D$2),"&lt;="&amp;AY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AZ468" s="1">
        <f ca="1">SUMIFS(INDIRECT($F$1&amp;$F468&amp;":"&amp;$F468),INDIRECT($F$1&amp;dbP!$D$2&amp;":"&amp;dbP!$D$2),"&gt;="&amp;AZ$6,INDIRECT($F$1&amp;dbP!$D$2&amp;":"&amp;dbP!$D$2),"&lt;="&amp;AZ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BA468" s="1">
        <f ca="1">SUMIFS(INDIRECT($F$1&amp;$F468&amp;":"&amp;$F468),INDIRECT($F$1&amp;dbP!$D$2&amp;":"&amp;dbP!$D$2),"&gt;="&amp;BA$6,INDIRECT($F$1&amp;dbP!$D$2&amp;":"&amp;dbP!$D$2),"&lt;="&amp;BA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BB468" s="1">
        <f ca="1">SUMIFS(INDIRECT($F$1&amp;$F468&amp;":"&amp;$F468),INDIRECT($F$1&amp;dbP!$D$2&amp;":"&amp;dbP!$D$2),"&gt;="&amp;BB$6,INDIRECT($F$1&amp;dbP!$D$2&amp;":"&amp;dbP!$D$2),"&lt;="&amp;BB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BC468" s="1">
        <f ca="1">SUMIFS(INDIRECT($F$1&amp;$F468&amp;":"&amp;$F468),INDIRECT($F$1&amp;dbP!$D$2&amp;":"&amp;dbP!$D$2),"&gt;="&amp;BC$6,INDIRECT($F$1&amp;dbP!$D$2&amp;":"&amp;dbP!$D$2),"&lt;="&amp;BC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BD468" s="1">
        <f ca="1">SUMIFS(INDIRECT($F$1&amp;$F468&amp;":"&amp;$F468),INDIRECT($F$1&amp;dbP!$D$2&amp;":"&amp;dbP!$D$2),"&gt;="&amp;BD$6,INDIRECT($F$1&amp;dbP!$D$2&amp;":"&amp;dbP!$D$2),"&lt;="&amp;BD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  <c r="BE468" s="1">
        <f ca="1">SUMIFS(INDIRECT($F$1&amp;$F468&amp;":"&amp;$F468),INDIRECT($F$1&amp;dbP!$D$2&amp;":"&amp;dbP!$D$2),"&gt;="&amp;BE$6,INDIRECT($F$1&amp;dbP!$D$2&amp;":"&amp;dbP!$D$2),"&lt;="&amp;BE$7,INDIRECT($F$1&amp;dbP!$O$2&amp;":"&amp;dbP!$O$2),$H468,INDIRECT($F$1&amp;dbP!$P$2&amp;":"&amp;dbP!$P$2),IF($I468=$J468,"*",$I468),INDIRECT($F$1&amp;dbP!$Q$2&amp;":"&amp;dbP!$Q$2),IF(OR($I468=$J468,"  "&amp;$I468=$J468),"*",RIGHT($J468,LEN($J468)-4)),INDIRECT($F$1&amp;dbP!$AC$2&amp;":"&amp;dbP!$AC$2),RepP!$J$3)</f>
        <v>0</v>
      </c>
    </row>
    <row r="469" spans="2:57" x14ac:dyDescent="0.3">
      <c r="B469" s="1">
        <f>MAX(B$410:B468)+1</f>
        <v>67</v>
      </c>
      <c r="D469" s="1" t="str">
        <f ca="1">INDIRECT($B$1&amp;Items!AB$2&amp;$B469)</f>
        <v>PL(-)</v>
      </c>
      <c r="F469" s="1" t="str">
        <f ca="1">INDIRECT($B$1&amp;Items!X$2&amp;$B469)</f>
        <v>AA</v>
      </c>
      <c r="H469" s="13" t="str">
        <f ca="1">INDIRECT($B$1&amp;Items!U$2&amp;$B469)</f>
        <v>Себестоимость продаж</v>
      </c>
      <c r="I469" s="13" t="str">
        <f ca="1">IF(INDIRECT($B$1&amp;Items!V$2&amp;$B469)="",H469,INDIRECT($B$1&amp;Items!V$2&amp;$B469))</f>
        <v>Затраты этапа-4 бизнес-процесса</v>
      </c>
      <c r="J469" s="1" t="str">
        <f ca="1">IF(INDIRECT($B$1&amp;Items!W$2&amp;$B469)="",IF(H469&lt;&gt;I469,"  "&amp;I469,I469),"    "&amp;INDIRECT($B$1&amp;Items!W$2&amp;$B469))</f>
        <v xml:space="preserve">    Производственные затраты-35</v>
      </c>
      <c r="S469" s="1">
        <f ca="1">SUM($U469:INDIRECT(ADDRESS(ROW(),SUMIFS($1:$1,$5:$5,MAX($5:$5)))))</f>
        <v>486415.80000000005</v>
      </c>
      <c r="V469" s="1">
        <f ca="1">SUMIFS(INDIRECT($F$1&amp;$F469&amp;":"&amp;$F469),INDIRECT($F$1&amp;dbP!$D$2&amp;":"&amp;dbP!$D$2),"&gt;="&amp;V$6,INDIRECT($F$1&amp;dbP!$D$2&amp;":"&amp;dbP!$D$2),"&lt;="&amp;V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W469" s="1">
        <f ca="1">SUMIFS(INDIRECT($F$1&amp;$F469&amp;":"&amp;$F469),INDIRECT($F$1&amp;dbP!$D$2&amp;":"&amp;dbP!$D$2),"&gt;="&amp;W$6,INDIRECT($F$1&amp;dbP!$D$2&amp;":"&amp;dbP!$D$2),"&lt;="&amp;W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X469" s="1">
        <f ca="1">SUMIFS(INDIRECT($F$1&amp;$F469&amp;":"&amp;$F469),INDIRECT($F$1&amp;dbP!$D$2&amp;":"&amp;dbP!$D$2),"&gt;="&amp;X$6,INDIRECT($F$1&amp;dbP!$D$2&amp;":"&amp;dbP!$D$2),"&lt;="&amp;X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Y469" s="1">
        <f ca="1">SUMIFS(INDIRECT($F$1&amp;$F469&amp;":"&amp;$F469),INDIRECT($F$1&amp;dbP!$D$2&amp;":"&amp;dbP!$D$2),"&gt;="&amp;Y$6,INDIRECT($F$1&amp;dbP!$D$2&amp;":"&amp;dbP!$D$2),"&lt;="&amp;Y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Z469" s="1">
        <f ca="1">SUMIFS(INDIRECT($F$1&amp;$F469&amp;":"&amp;$F469),INDIRECT($F$1&amp;dbP!$D$2&amp;":"&amp;dbP!$D$2),"&gt;="&amp;Z$6,INDIRECT($F$1&amp;dbP!$D$2&amp;":"&amp;dbP!$D$2),"&lt;="&amp;Z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149666.4</v>
      </c>
      <c r="AA469" s="1">
        <f ca="1">SUMIFS(INDIRECT($F$1&amp;$F469&amp;":"&amp;$F469),INDIRECT($F$1&amp;dbP!$D$2&amp;":"&amp;dbP!$D$2),"&gt;="&amp;AA$6,INDIRECT($F$1&amp;dbP!$D$2&amp;":"&amp;dbP!$D$2),"&lt;="&amp;AA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336749.4</v>
      </c>
      <c r="AB469" s="1">
        <f ca="1">SUMIFS(INDIRECT($F$1&amp;$F469&amp;":"&amp;$F469),INDIRECT($F$1&amp;dbP!$D$2&amp;":"&amp;dbP!$D$2),"&gt;="&amp;AB$6,INDIRECT($F$1&amp;dbP!$D$2&amp;":"&amp;dbP!$D$2),"&lt;="&amp;AB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C469" s="1">
        <f ca="1">SUMIFS(INDIRECT($F$1&amp;$F469&amp;":"&amp;$F469),INDIRECT($F$1&amp;dbP!$D$2&amp;":"&amp;dbP!$D$2),"&gt;="&amp;AC$6,INDIRECT($F$1&amp;dbP!$D$2&amp;":"&amp;dbP!$D$2),"&lt;="&amp;AC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D469" s="1">
        <f ca="1">SUMIFS(INDIRECT($F$1&amp;$F469&amp;":"&amp;$F469),INDIRECT($F$1&amp;dbP!$D$2&amp;":"&amp;dbP!$D$2),"&gt;="&amp;AD$6,INDIRECT($F$1&amp;dbP!$D$2&amp;":"&amp;dbP!$D$2),"&lt;="&amp;AD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E469" s="1">
        <f ca="1">SUMIFS(INDIRECT($F$1&amp;$F469&amp;":"&amp;$F469),INDIRECT($F$1&amp;dbP!$D$2&amp;":"&amp;dbP!$D$2),"&gt;="&amp;AE$6,INDIRECT($F$1&amp;dbP!$D$2&amp;":"&amp;dbP!$D$2),"&lt;="&amp;AE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F469" s="1">
        <f ca="1">SUMIFS(INDIRECT($F$1&amp;$F469&amp;":"&amp;$F469),INDIRECT($F$1&amp;dbP!$D$2&amp;":"&amp;dbP!$D$2),"&gt;="&amp;AF$6,INDIRECT($F$1&amp;dbP!$D$2&amp;":"&amp;dbP!$D$2),"&lt;="&amp;AF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G469" s="1">
        <f ca="1">SUMIFS(INDIRECT($F$1&amp;$F469&amp;":"&amp;$F469),INDIRECT($F$1&amp;dbP!$D$2&amp;":"&amp;dbP!$D$2),"&gt;="&amp;AG$6,INDIRECT($F$1&amp;dbP!$D$2&amp;":"&amp;dbP!$D$2),"&lt;="&amp;AG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H469" s="1">
        <f ca="1">SUMIFS(INDIRECT($F$1&amp;$F469&amp;":"&amp;$F469),INDIRECT($F$1&amp;dbP!$D$2&amp;":"&amp;dbP!$D$2),"&gt;="&amp;AH$6,INDIRECT($F$1&amp;dbP!$D$2&amp;":"&amp;dbP!$D$2),"&lt;="&amp;AH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I469" s="1">
        <f ca="1">SUMIFS(INDIRECT($F$1&amp;$F469&amp;":"&amp;$F469),INDIRECT($F$1&amp;dbP!$D$2&amp;":"&amp;dbP!$D$2),"&gt;="&amp;AI$6,INDIRECT($F$1&amp;dbP!$D$2&amp;":"&amp;dbP!$D$2),"&lt;="&amp;AI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J469" s="1">
        <f ca="1">SUMIFS(INDIRECT($F$1&amp;$F469&amp;":"&amp;$F469),INDIRECT($F$1&amp;dbP!$D$2&amp;":"&amp;dbP!$D$2),"&gt;="&amp;AJ$6,INDIRECT($F$1&amp;dbP!$D$2&amp;":"&amp;dbP!$D$2),"&lt;="&amp;AJ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K469" s="1">
        <f ca="1">SUMIFS(INDIRECT($F$1&amp;$F469&amp;":"&amp;$F469),INDIRECT($F$1&amp;dbP!$D$2&amp;":"&amp;dbP!$D$2),"&gt;="&amp;AK$6,INDIRECT($F$1&amp;dbP!$D$2&amp;":"&amp;dbP!$D$2),"&lt;="&amp;AK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L469" s="1">
        <f ca="1">SUMIFS(INDIRECT($F$1&amp;$F469&amp;":"&amp;$F469),INDIRECT($F$1&amp;dbP!$D$2&amp;":"&amp;dbP!$D$2),"&gt;="&amp;AL$6,INDIRECT($F$1&amp;dbP!$D$2&amp;":"&amp;dbP!$D$2),"&lt;="&amp;AL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M469" s="1">
        <f ca="1">SUMIFS(INDIRECT($F$1&amp;$F469&amp;":"&amp;$F469),INDIRECT($F$1&amp;dbP!$D$2&amp;":"&amp;dbP!$D$2),"&gt;="&amp;AM$6,INDIRECT($F$1&amp;dbP!$D$2&amp;":"&amp;dbP!$D$2),"&lt;="&amp;AM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N469" s="1">
        <f ca="1">SUMIFS(INDIRECT($F$1&amp;$F469&amp;":"&amp;$F469),INDIRECT($F$1&amp;dbP!$D$2&amp;":"&amp;dbP!$D$2),"&gt;="&amp;AN$6,INDIRECT($F$1&amp;dbP!$D$2&amp;":"&amp;dbP!$D$2),"&lt;="&amp;AN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O469" s="1">
        <f ca="1">SUMIFS(INDIRECT($F$1&amp;$F469&amp;":"&amp;$F469),INDIRECT($F$1&amp;dbP!$D$2&amp;":"&amp;dbP!$D$2),"&gt;="&amp;AO$6,INDIRECT($F$1&amp;dbP!$D$2&amp;":"&amp;dbP!$D$2),"&lt;="&amp;AO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P469" s="1">
        <f ca="1">SUMIFS(INDIRECT($F$1&amp;$F469&amp;":"&amp;$F469),INDIRECT($F$1&amp;dbP!$D$2&amp;":"&amp;dbP!$D$2),"&gt;="&amp;AP$6,INDIRECT($F$1&amp;dbP!$D$2&amp;":"&amp;dbP!$D$2),"&lt;="&amp;AP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Q469" s="1">
        <f ca="1">SUMIFS(INDIRECT($F$1&amp;$F469&amp;":"&amp;$F469),INDIRECT($F$1&amp;dbP!$D$2&amp;":"&amp;dbP!$D$2),"&gt;="&amp;AQ$6,INDIRECT($F$1&amp;dbP!$D$2&amp;":"&amp;dbP!$D$2),"&lt;="&amp;AQ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R469" s="1">
        <f ca="1">SUMIFS(INDIRECT($F$1&amp;$F469&amp;":"&amp;$F469),INDIRECT($F$1&amp;dbP!$D$2&amp;":"&amp;dbP!$D$2),"&gt;="&amp;AR$6,INDIRECT($F$1&amp;dbP!$D$2&amp;":"&amp;dbP!$D$2),"&lt;="&amp;AR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S469" s="1">
        <f ca="1">SUMIFS(INDIRECT($F$1&amp;$F469&amp;":"&amp;$F469),INDIRECT($F$1&amp;dbP!$D$2&amp;":"&amp;dbP!$D$2),"&gt;="&amp;AS$6,INDIRECT($F$1&amp;dbP!$D$2&amp;":"&amp;dbP!$D$2),"&lt;="&amp;AS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T469" s="1">
        <f ca="1">SUMIFS(INDIRECT($F$1&amp;$F469&amp;":"&amp;$F469),INDIRECT($F$1&amp;dbP!$D$2&amp;":"&amp;dbP!$D$2),"&gt;="&amp;AT$6,INDIRECT($F$1&amp;dbP!$D$2&amp;":"&amp;dbP!$D$2),"&lt;="&amp;AT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U469" s="1">
        <f ca="1">SUMIFS(INDIRECT($F$1&amp;$F469&amp;":"&amp;$F469),INDIRECT($F$1&amp;dbP!$D$2&amp;":"&amp;dbP!$D$2),"&gt;="&amp;AU$6,INDIRECT($F$1&amp;dbP!$D$2&amp;":"&amp;dbP!$D$2),"&lt;="&amp;AU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V469" s="1">
        <f ca="1">SUMIFS(INDIRECT($F$1&amp;$F469&amp;":"&amp;$F469),INDIRECT($F$1&amp;dbP!$D$2&amp;":"&amp;dbP!$D$2),"&gt;="&amp;AV$6,INDIRECT($F$1&amp;dbP!$D$2&amp;":"&amp;dbP!$D$2),"&lt;="&amp;AV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W469" s="1">
        <f ca="1">SUMIFS(INDIRECT($F$1&amp;$F469&amp;":"&amp;$F469),INDIRECT($F$1&amp;dbP!$D$2&amp;":"&amp;dbP!$D$2),"&gt;="&amp;AW$6,INDIRECT($F$1&amp;dbP!$D$2&amp;":"&amp;dbP!$D$2),"&lt;="&amp;AW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X469" s="1">
        <f ca="1">SUMIFS(INDIRECT($F$1&amp;$F469&amp;":"&amp;$F469),INDIRECT($F$1&amp;dbP!$D$2&amp;":"&amp;dbP!$D$2),"&gt;="&amp;AX$6,INDIRECT($F$1&amp;dbP!$D$2&amp;":"&amp;dbP!$D$2),"&lt;="&amp;AX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Y469" s="1">
        <f ca="1">SUMIFS(INDIRECT($F$1&amp;$F469&amp;":"&amp;$F469),INDIRECT($F$1&amp;dbP!$D$2&amp;":"&amp;dbP!$D$2),"&gt;="&amp;AY$6,INDIRECT($F$1&amp;dbP!$D$2&amp;":"&amp;dbP!$D$2),"&lt;="&amp;AY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AZ469" s="1">
        <f ca="1">SUMIFS(INDIRECT($F$1&amp;$F469&amp;":"&amp;$F469),INDIRECT($F$1&amp;dbP!$D$2&amp;":"&amp;dbP!$D$2),"&gt;="&amp;AZ$6,INDIRECT($F$1&amp;dbP!$D$2&amp;":"&amp;dbP!$D$2),"&lt;="&amp;AZ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BA469" s="1">
        <f ca="1">SUMIFS(INDIRECT($F$1&amp;$F469&amp;":"&amp;$F469),INDIRECT($F$1&amp;dbP!$D$2&amp;":"&amp;dbP!$D$2),"&gt;="&amp;BA$6,INDIRECT($F$1&amp;dbP!$D$2&amp;":"&amp;dbP!$D$2),"&lt;="&amp;BA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BB469" s="1">
        <f ca="1">SUMIFS(INDIRECT($F$1&amp;$F469&amp;":"&amp;$F469),INDIRECT($F$1&amp;dbP!$D$2&amp;":"&amp;dbP!$D$2),"&gt;="&amp;BB$6,INDIRECT($F$1&amp;dbP!$D$2&amp;":"&amp;dbP!$D$2),"&lt;="&amp;BB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BC469" s="1">
        <f ca="1">SUMIFS(INDIRECT($F$1&amp;$F469&amp;":"&amp;$F469),INDIRECT($F$1&amp;dbP!$D$2&amp;":"&amp;dbP!$D$2),"&gt;="&amp;BC$6,INDIRECT($F$1&amp;dbP!$D$2&amp;":"&amp;dbP!$D$2),"&lt;="&amp;BC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BD469" s="1">
        <f ca="1">SUMIFS(INDIRECT($F$1&amp;$F469&amp;":"&amp;$F469),INDIRECT($F$1&amp;dbP!$D$2&amp;":"&amp;dbP!$D$2),"&gt;="&amp;BD$6,INDIRECT($F$1&amp;dbP!$D$2&amp;":"&amp;dbP!$D$2),"&lt;="&amp;BD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  <c r="BE469" s="1">
        <f ca="1">SUMIFS(INDIRECT($F$1&amp;$F469&amp;":"&amp;$F469),INDIRECT($F$1&amp;dbP!$D$2&amp;":"&amp;dbP!$D$2),"&gt;="&amp;BE$6,INDIRECT($F$1&amp;dbP!$D$2&amp;":"&amp;dbP!$D$2),"&lt;="&amp;BE$7,INDIRECT($F$1&amp;dbP!$O$2&amp;":"&amp;dbP!$O$2),$H469,INDIRECT($F$1&amp;dbP!$P$2&amp;":"&amp;dbP!$P$2),IF($I469=$J469,"*",$I469),INDIRECT($F$1&amp;dbP!$Q$2&amp;":"&amp;dbP!$Q$2),IF(OR($I469=$J469,"  "&amp;$I469=$J469),"*",RIGHT($J469,LEN($J469)-4)),INDIRECT($F$1&amp;dbP!$AC$2&amp;":"&amp;dbP!$AC$2),RepP!$J$3)</f>
        <v>0</v>
      </c>
    </row>
    <row r="470" spans="2:57" x14ac:dyDescent="0.3">
      <c r="B470" s="1">
        <f>MAX(B$410:B469)+1</f>
        <v>68</v>
      </c>
      <c r="D470" s="1" t="str">
        <f ca="1">INDIRECT($B$1&amp;Items!AB$2&amp;$B470)</f>
        <v>PL(-)</v>
      </c>
      <c r="F470" s="1" t="str">
        <f ca="1">INDIRECT($B$1&amp;Items!X$2&amp;$B470)</f>
        <v>AA</v>
      </c>
      <c r="H470" s="13" t="str">
        <f ca="1">INDIRECT($B$1&amp;Items!U$2&amp;$B470)</f>
        <v>Себестоимость продаж</v>
      </c>
      <c r="I470" s="13" t="str">
        <f ca="1">IF(INDIRECT($B$1&amp;Items!V$2&amp;$B470)="",H470,INDIRECT($B$1&amp;Items!V$2&amp;$B470))</f>
        <v>Затраты этапа-4 бизнес-процесса</v>
      </c>
      <c r="J470" s="1" t="str">
        <f ca="1">IF(INDIRECT($B$1&amp;Items!W$2&amp;$B470)="",IF(H470&lt;&gt;I470,"  "&amp;I470,I470),"    "&amp;INDIRECT($B$1&amp;Items!W$2&amp;$B470))</f>
        <v xml:space="preserve">    Производственные затраты-36</v>
      </c>
      <c r="S470" s="1">
        <f ca="1">SUM($U470:INDIRECT(ADDRESS(ROW(),SUMIFS($1:$1,$5:$5,MAX($5:$5)))))</f>
        <v>547337.70000000007</v>
      </c>
      <c r="V470" s="1">
        <f ca="1">SUMIFS(INDIRECT($F$1&amp;$F470&amp;":"&amp;$F470),INDIRECT($F$1&amp;dbP!$D$2&amp;":"&amp;dbP!$D$2),"&gt;="&amp;V$6,INDIRECT($F$1&amp;dbP!$D$2&amp;":"&amp;dbP!$D$2),"&lt;="&amp;V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W470" s="1">
        <f ca="1">SUMIFS(INDIRECT($F$1&amp;$F470&amp;":"&amp;$F470),INDIRECT($F$1&amp;dbP!$D$2&amp;":"&amp;dbP!$D$2),"&gt;="&amp;W$6,INDIRECT($F$1&amp;dbP!$D$2&amp;":"&amp;dbP!$D$2),"&lt;="&amp;W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X470" s="1">
        <f ca="1">SUMIFS(INDIRECT($F$1&amp;$F470&amp;":"&amp;$F470),INDIRECT($F$1&amp;dbP!$D$2&amp;":"&amp;dbP!$D$2),"&gt;="&amp;X$6,INDIRECT($F$1&amp;dbP!$D$2&amp;":"&amp;dbP!$D$2),"&lt;="&amp;X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Y470" s="1">
        <f ca="1">SUMIFS(INDIRECT($F$1&amp;$F470&amp;":"&amp;$F470),INDIRECT($F$1&amp;dbP!$D$2&amp;":"&amp;dbP!$D$2),"&gt;="&amp;Y$6,INDIRECT($F$1&amp;dbP!$D$2&amp;":"&amp;dbP!$D$2),"&lt;="&amp;Y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Z470" s="1">
        <f ca="1">SUMIFS(INDIRECT($F$1&amp;$F470&amp;":"&amp;$F470),INDIRECT($F$1&amp;dbP!$D$2&amp;":"&amp;dbP!$D$2),"&gt;="&amp;Z$6,INDIRECT($F$1&amp;dbP!$D$2&amp;":"&amp;dbP!$D$2),"&lt;="&amp;Z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168411.6</v>
      </c>
      <c r="AA470" s="1">
        <f ca="1">SUMIFS(INDIRECT($F$1&amp;$F470&amp;":"&amp;$F470),INDIRECT($F$1&amp;dbP!$D$2&amp;":"&amp;dbP!$D$2),"&gt;="&amp;AA$6,INDIRECT($F$1&amp;dbP!$D$2&amp;":"&amp;dbP!$D$2),"&lt;="&amp;AA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378926.10000000003</v>
      </c>
      <c r="AB470" s="1">
        <f ca="1">SUMIFS(INDIRECT($F$1&amp;$F470&amp;":"&amp;$F470),INDIRECT($F$1&amp;dbP!$D$2&amp;":"&amp;dbP!$D$2),"&gt;="&amp;AB$6,INDIRECT($F$1&amp;dbP!$D$2&amp;":"&amp;dbP!$D$2),"&lt;="&amp;AB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C470" s="1">
        <f ca="1">SUMIFS(INDIRECT($F$1&amp;$F470&amp;":"&amp;$F470),INDIRECT($F$1&amp;dbP!$D$2&amp;":"&amp;dbP!$D$2),"&gt;="&amp;AC$6,INDIRECT($F$1&amp;dbP!$D$2&amp;":"&amp;dbP!$D$2),"&lt;="&amp;AC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D470" s="1">
        <f ca="1">SUMIFS(INDIRECT($F$1&amp;$F470&amp;":"&amp;$F470),INDIRECT($F$1&amp;dbP!$D$2&amp;":"&amp;dbP!$D$2),"&gt;="&amp;AD$6,INDIRECT($F$1&amp;dbP!$D$2&amp;":"&amp;dbP!$D$2),"&lt;="&amp;AD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E470" s="1">
        <f ca="1">SUMIFS(INDIRECT($F$1&amp;$F470&amp;":"&amp;$F470),INDIRECT($F$1&amp;dbP!$D$2&amp;":"&amp;dbP!$D$2),"&gt;="&amp;AE$6,INDIRECT($F$1&amp;dbP!$D$2&amp;":"&amp;dbP!$D$2),"&lt;="&amp;AE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F470" s="1">
        <f ca="1">SUMIFS(INDIRECT($F$1&amp;$F470&amp;":"&amp;$F470),INDIRECT($F$1&amp;dbP!$D$2&amp;":"&amp;dbP!$D$2),"&gt;="&amp;AF$6,INDIRECT($F$1&amp;dbP!$D$2&amp;":"&amp;dbP!$D$2),"&lt;="&amp;AF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G470" s="1">
        <f ca="1">SUMIFS(INDIRECT($F$1&amp;$F470&amp;":"&amp;$F470),INDIRECT($F$1&amp;dbP!$D$2&amp;":"&amp;dbP!$D$2),"&gt;="&amp;AG$6,INDIRECT($F$1&amp;dbP!$D$2&amp;":"&amp;dbP!$D$2),"&lt;="&amp;AG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H470" s="1">
        <f ca="1">SUMIFS(INDIRECT($F$1&amp;$F470&amp;":"&amp;$F470),INDIRECT($F$1&amp;dbP!$D$2&amp;":"&amp;dbP!$D$2),"&gt;="&amp;AH$6,INDIRECT($F$1&amp;dbP!$D$2&amp;":"&amp;dbP!$D$2),"&lt;="&amp;AH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I470" s="1">
        <f ca="1">SUMIFS(INDIRECT($F$1&amp;$F470&amp;":"&amp;$F470),INDIRECT($F$1&amp;dbP!$D$2&amp;":"&amp;dbP!$D$2),"&gt;="&amp;AI$6,INDIRECT($F$1&amp;dbP!$D$2&amp;":"&amp;dbP!$D$2),"&lt;="&amp;AI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J470" s="1">
        <f ca="1">SUMIFS(INDIRECT($F$1&amp;$F470&amp;":"&amp;$F470),INDIRECT($F$1&amp;dbP!$D$2&amp;":"&amp;dbP!$D$2),"&gt;="&amp;AJ$6,INDIRECT($F$1&amp;dbP!$D$2&amp;":"&amp;dbP!$D$2),"&lt;="&amp;AJ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K470" s="1">
        <f ca="1">SUMIFS(INDIRECT($F$1&amp;$F470&amp;":"&amp;$F470),INDIRECT($F$1&amp;dbP!$D$2&amp;":"&amp;dbP!$D$2),"&gt;="&amp;AK$6,INDIRECT($F$1&amp;dbP!$D$2&amp;":"&amp;dbP!$D$2),"&lt;="&amp;AK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L470" s="1">
        <f ca="1">SUMIFS(INDIRECT($F$1&amp;$F470&amp;":"&amp;$F470),INDIRECT($F$1&amp;dbP!$D$2&amp;":"&amp;dbP!$D$2),"&gt;="&amp;AL$6,INDIRECT($F$1&amp;dbP!$D$2&amp;":"&amp;dbP!$D$2),"&lt;="&amp;AL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M470" s="1">
        <f ca="1">SUMIFS(INDIRECT($F$1&amp;$F470&amp;":"&amp;$F470),INDIRECT($F$1&amp;dbP!$D$2&amp;":"&amp;dbP!$D$2),"&gt;="&amp;AM$6,INDIRECT($F$1&amp;dbP!$D$2&amp;":"&amp;dbP!$D$2),"&lt;="&amp;AM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N470" s="1">
        <f ca="1">SUMIFS(INDIRECT($F$1&amp;$F470&amp;":"&amp;$F470),INDIRECT($F$1&amp;dbP!$D$2&amp;":"&amp;dbP!$D$2),"&gt;="&amp;AN$6,INDIRECT($F$1&amp;dbP!$D$2&amp;":"&amp;dbP!$D$2),"&lt;="&amp;AN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O470" s="1">
        <f ca="1">SUMIFS(INDIRECT($F$1&amp;$F470&amp;":"&amp;$F470),INDIRECT($F$1&amp;dbP!$D$2&amp;":"&amp;dbP!$D$2),"&gt;="&amp;AO$6,INDIRECT($F$1&amp;dbP!$D$2&amp;":"&amp;dbP!$D$2),"&lt;="&amp;AO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P470" s="1">
        <f ca="1">SUMIFS(INDIRECT($F$1&amp;$F470&amp;":"&amp;$F470),INDIRECT($F$1&amp;dbP!$D$2&amp;":"&amp;dbP!$D$2),"&gt;="&amp;AP$6,INDIRECT($F$1&amp;dbP!$D$2&amp;":"&amp;dbP!$D$2),"&lt;="&amp;AP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Q470" s="1">
        <f ca="1">SUMIFS(INDIRECT($F$1&amp;$F470&amp;":"&amp;$F470),INDIRECT($F$1&amp;dbP!$D$2&amp;":"&amp;dbP!$D$2),"&gt;="&amp;AQ$6,INDIRECT($F$1&amp;dbP!$D$2&amp;":"&amp;dbP!$D$2),"&lt;="&amp;AQ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R470" s="1">
        <f ca="1">SUMIFS(INDIRECT($F$1&amp;$F470&amp;":"&amp;$F470),INDIRECT($F$1&amp;dbP!$D$2&amp;":"&amp;dbP!$D$2),"&gt;="&amp;AR$6,INDIRECT($F$1&amp;dbP!$D$2&amp;":"&amp;dbP!$D$2),"&lt;="&amp;AR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S470" s="1">
        <f ca="1">SUMIFS(INDIRECT($F$1&amp;$F470&amp;":"&amp;$F470),INDIRECT($F$1&amp;dbP!$D$2&amp;":"&amp;dbP!$D$2),"&gt;="&amp;AS$6,INDIRECT($F$1&amp;dbP!$D$2&amp;":"&amp;dbP!$D$2),"&lt;="&amp;AS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T470" s="1">
        <f ca="1">SUMIFS(INDIRECT($F$1&amp;$F470&amp;":"&amp;$F470),INDIRECT($F$1&amp;dbP!$D$2&amp;":"&amp;dbP!$D$2),"&gt;="&amp;AT$6,INDIRECT($F$1&amp;dbP!$D$2&amp;":"&amp;dbP!$D$2),"&lt;="&amp;AT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U470" s="1">
        <f ca="1">SUMIFS(INDIRECT($F$1&amp;$F470&amp;":"&amp;$F470),INDIRECT($F$1&amp;dbP!$D$2&amp;":"&amp;dbP!$D$2),"&gt;="&amp;AU$6,INDIRECT($F$1&amp;dbP!$D$2&amp;":"&amp;dbP!$D$2),"&lt;="&amp;AU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V470" s="1">
        <f ca="1">SUMIFS(INDIRECT($F$1&amp;$F470&amp;":"&amp;$F470),INDIRECT($F$1&amp;dbP!$D$2&amp;":"&amp;dbP!$D$2),"&gt;="&amp;AV$6,INDIRECT($F$1&amp;dbP!$D$2&amp;":"&amp;dbP!$D$2),"&lt;="&amp;AV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W470" s="1">
        <f ca="1">SUMIFS(INDIRECT($F$1&amp;$F470&amp;":"&amp;$F470),INDIRECT($F$1&amp;dbP!$D$2&amp;":"&amp;dbP!$D$2),"&gt;="&amp;AW$6,INDIRECT($F$1&amp;dbP!$D$2&amp;":"&amp;dbP!$D$2),"&lt;="&amp;AW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X470" s="1">
        <f ca="1">SUMIFS(INDIRECT($F$1&amp;$F470&amp;":"&amp;$F470),INDIRECT($F$1&amp;dbP!$D$2&amp;":"&amp;dbP!$D$2),"&gt;="&amp;AX$6,INDIRECT($F$1&amp;dbP!$D$2&amp;":"&amp;dbP!$D$2),"&lt;="&amp;AX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Y470" s="1">
        <f ca="1">SUMIFS(INDIRECT($F$1&amp;$F470&amp;":"&amp;$F470),INDIRECT($F$1&amp;dbP!$D$2&amp;":"&amp;dbP!$D$2),"&gt;="&amp;AY$6,INDIRECT($F$1&amp;dbP!$D$2&amp;":"&amp;dbP!$D$2),"&lt;="&amp;AY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AZ470" s="1">
        <f ca="1">SUMIFS(INDIRECT($F$1&amp;$F470&amp;":"&amp;$F470),INDIRECT($F$1&amp;dbP!$D$2&amp;":"&amp;dbP!$D$2),"&gt;="&amp;AZ$6,INDIRECT($F$1&amp;dbP!$D$2&amp;":"&amp;dbP!$D$2),"&lt;="&amp;AZ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BA470" s="1">
        <f ca="1">SUMIFS(INDIRECT($F$1&amp;$F470&amp;":"&amp;$F470),INDIRECT($F$1&amp;dbP!$D$2&amp;":"&amp;dbP!$D$2),"&gt;="&amp;BA$6,INDIRECT($F$1&amp;dbP!$D$2&amp;":"&amp;dbP!$D$2),"&lt;="&amp;BA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BB470" s="1">
        <f ca="1">SUMIFS(INDIRECT($F$1&amp;$F470&amp;":"&amp;$F470),INDIRECT($F$1&amp;dbP!$D$2&amp;":"&amp;dbP!$D$2),"&gt;="&amp;BB$6,INDIRECT($F$1&amp;dbP!$D$2&amp;":"&amp;dbP!$D$2),"&lt;="&amp;BB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BC470" s="1">
        <f ca="1">SUMIFS(INDIRECT($F$1&amp;$F470&amp;":"&amp;$F470),INDIRECT($F$1&amp;dbP!$D$2&amp;":"&amp;dbP!$D$2),"&gt;="&amp;BC$6,INDIRECT($F$1&amp;dbP!$D$2&amp;":"&amp;dbP!$D$2),"&lt;="&amp;BC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BD470" s="1">
        <f ca="1">SUMIFS(INDIRECT($F$1&amp;$F470&amp;":"&amp;$F470),INDIRECT($F$1&amp;dbP!$D$2&amp;":"&amp;dbP!$D$2),"&gt;="&amp;BD$6,INDIRECT($F$1&amp;dbP!$D$2&amp;":"&amp;dbP!$D$2),"&lt;="&amp;BD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  <c r="BE470" s="1">
        <f ca="1">SUMIFS(INDIRECT($F$1&amp;$F470&amp;":"&amp;$F470),INDIRECT($F$1&amp;dbP!$D$2&amp;":"&amp;dbP!$D$2),"&gt;="&amp;BE$6,INDIRECT($F$1&amp;dbP!$D$2&amp;":"&amp;dbP!$D$2),"&lt;="&amp;BE$7,INDIRECT($F$1&amp;dbP!$O$2&amp;":"&amp;dbP!$O$2),$H470,INDIRECT($F$1&amp;dbP!$P$2&amp;":"&amp;dbP!$P$2),IF($I470=$J470,"*",$I470),INDIRECT($F$1&amp;dbP!$Q$2&amp;":"&amp;dbP!$Q$2),IF(OR($I470=$J470,"  "&amp;$I470=$J470),"*",RIGHT($J470,LEN($J470)-4)),INDIRECT($F$1&amp;dbP!$AC$2&amp;":"&amp;dbP!$AC$2),RepP!$J$3)</f>
        <v>0</v>
      </c>
    </row>
    <row r="471" spans="2:57" x14ac:dyDescent="0.3">
      <c r="B471" s="1">
        <f>MAX(B$410:B470)+1</f>
        <v>69</v>
      </c>
      <c r="D471" s="1" t="str">
        <f ca="1">INDIRECT($B$1&amp;Items!AB$2&amp;$B471)</f>
        <v>PL(-)</v>
      </c>
      <c r="F471" s="1" t="str">
        <f ca="1">INDIRECT($B$1&amp;Items!X$2&amp;$B471)</f>
        <v>AA</v>
      </c>
      <c r="H471" s="13" t="str">
        <f ca="1">INDIRECT($B$1&amp;Items!U$2&amp;$B471)</f>
        <v>Себестоимость продаж</v>
      </c>
      <c r="I471" s="13" t="str">
        <f ca="1">IF(INDIRECT($B$1&amp;Items!V$2&amp;$B471)="",H471,INDIRECT($B$1&amp;Items!V$2&amp;$B471))</f>
        <v>Затраты этапа-4 бизнес-процесса</v>
      </c>
      <c r="J471" s="1" t="str">
        <f ca="1">IF(INDIRECT($B$1&amp;Items!W$2&amp;$B471)="",IF(H471&lt;&gt;I471,"  "&amp;I471,I471),"    "&amp;INDIRECT($B$1&amp;Items!W$2&amp;$B471))</f>
        <v xml:space="preserve">    Производственные затраты-37</v>
      </c>
      <c r="S471" s="1">
        <f ca="1">SUM($U471:INDIRECT(ADDRESS(ROW(),SUMIFS($1:$1,$5:$5,MAX($5:$5)))))</f>
        <v>523054.3110000001</v>
      </c>
      <c r="V471" s="1">
        <f ca="1">SUMIFS(INDIRECT($F$1&amp;$F471&amp;":"&amp;$F471),INDIRECT($F$1&amp;dbP!$D$2&amp;":"&amp;dbP!$D$2),"&gt;="&amp;V$6,INDIRECT($F$1&amp;dbP!$D$2&amp;":"&amp;dbP!$D$2),"&lt;="&amp;V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W471" s="1">
        <f ca="1">SUMIFS(INDIRECT($F$1&amp;$F471&amp;":"&amp;$F471),INDIRECT($F$1&amp;dbP!$D$2&amp;":"&amp;dbP!$D$2),"&gt;="&amp;W$6,INDIRECT($F$1&amp;dbP!$D$2&amp;":"&amp;dbP!$D$2),"&lt;="&amp;W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X471" s="1">
        <f ca="1">SUMIFS(INDIRECT($F$1&amp;$F471&amp;":"&amp;$F471),INDIRECT($F$1&amp;dbP!$D$2&amp;":"&amp;dbP!$D$2),"&gt;="&amp;X$6,INDIRECT($F$1&amp;dbP!$D$2&amp;":"&amp;dbP!$D$2),"&lt;="&amp;X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Y471" s="1">
        <f ca="1">SUMIFS(INDIRECT($F$1&amp;$F471&amp;":"&amp;$F471),INDIRECT($F$1&amp;dbP!$D$2&amp;":"&amp;dbP!$D$2),"&gt;="&amp;Y$6,INDIRECT($F$1&amp;dbP!$D$2&amp;":"&amp;dbP!$D$2),"&lt;="&amp;Y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Z471" s="1">
        <f ca="1">SUMIFS(INDIRECT($F$1&amp;$F471&amp;":"&amp;$F471),INDIRECT($F$1&amp;dbP!$D$2&amp;":"&amp;dbP!$D$2),"&gt;="&amp;Z$6,INDIRECT($F$1&amp;dbP!$D$2&amp;":"&amp;dbP!$D$2),"&lt;="&amp;Z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160939.78800000003</v>
      </c>
      <c r="AA471" s="1">
        <f ca="1">SUMIFS(INDIRECT($F$1&amp;$F471&amp;":"&amp;$F471),INDIRECT($F$1&amp;dbP!$D$2&amp;":"&amp;dbP!$D$2),"&gt;="&amp;AA$6,INDIRECT($F$1&amp;dbP!$D$2&amp;":"&amp;dbP!$D$2),"&lt;="&amp;AA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362114.52300000004</v>
      </c>
      <c r="AB471" s="1">
        <f ca="1">SUMIFS(INDIRECT($F$1&amp;$F471&amp;":"&amp;$F471),INDIRECT($F$1&amp;dbP!$D$2&amp;":"&amp;dbP!$D$2),"&gt;="&amp;AB$6,INDIRECT($F$1&amp;dbP!$D$2&amp;":"&amp;dbP!$D$2),"&lt;="&amp;AB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C471" s="1">
        <f ca="1">SUMIFS(INDIRECT($F$1&amp;$F471&amp;":"&amp;$F471),INDIRECT($F$1&amp;dbP!$D$2&amp;":"&amp;dbP!$D$2),"&gt;="&amp;AC$6,INDIRECT($F$1&amp;dbP!$D$2&amp;":"&amp;dbP!$D$2),"&lt;="&amp;AC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D471" s="1">
        <f ca="1">SUMIFS(INDIRECT($F$1&amp;$F471&amp;":"&amp;$F471),INDIRECT($F$1&amp;dbP!$D$2&amp;":"&amp;dbP!$D$2),"&gt;="&amp;AD$6,INDIRECT($F$1&amp;dbP!$D$2&amp;":"&amp;dbP!$D$2),"&lt;="&amp;AD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E471" s="1">
        <f ca="1">SUMIFS(INDIRECT($F$1&amp;$F471&amp;":"&amp;$F471),INDIRECT($F$1&amp;dbP!$D$2&amp;":"&amp;dbP!$D$2),"&gt;="&amp;AE$6,INDIRECT($F$1&amp;dbP!$D$2&amp;":"&amp;dbP!$D$2),"&lt;="&amp;AE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F471" s="1">
        <f ca="1">SUMIFS(INDIRECT($F$1&amp;$F471&amp;":"&amp;$F471),INDIRECT($F$1&amp;dbP!$D$2&amp;":"&amp;dbP!$D$2),"&gt;="&amp;AF$6,INDIRECT($F$1&amp;dbP!$D$2&amp;":"&amp;dbP!$D$2),"&lt;="&amp;AF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G471" s="1">
        <f ca="1">SUMIFS(INDIRECT($F$1&amp;$F471&amp;":"&amp;$F471),INDIRECT($F$1&amp;dbP!$D$2&amp;":"&amp;dbP!$D$2),"&gt;="&amp;AG$6,INDIRECT($F$1&amp;dbP!$D$2&amp;":"&amp;dbP!$D$2),"&lt;="&amp;AG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H471" s="1">
        <f ca="1">SUMIFS(INDIRECT($F$1&amp;$F471&amp;":"&amp;$F471),INDIRECT($F$1&amp;dbP!$D$2&amp;":"&amp;dbP!$D$2),"&gt;="&amp;AH$6,INDIRECT($F$1&amp;dbP!$D$2&amp;":"&amp;dbP!$D$2),"&lt;="&amp;AH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I471" s="1">
        <f ca="1">SUMIFS(INDIRECT($F$1&amp;$F471&amp;":"&amp;$F471),INDIRECT($F$1&amp;dbP!$D$2&amp;":"&amp;dbP!$D$2),"&gt;="&amp;AI$6,INDIRECT($F$1&amp;dbP!$D$2&amp;":"&amp;dbP!$D$2),"&lt;="&amp;AI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J471" s="1">
        <f ca="1">SUMIFS(INDIRECT($F$1&amp;$F471&amp;":"&amp;$F471),INDIRECT($F$1&amp;dbP!$D$2&amp;":"&amp;dbP!$D$2),"&gt;="&amp;AJ$6,INDIRECT($F$1&amp;dbP!$D$2&amp;":"&amp;dbP!$D$2),"&lt;="&amp;AJ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K471" s="1">
        <f ca="1">SUMIFS(INDIRECT($F$1&amp;$F471&amp;":"&amp;$F471),INDIRECT($F$1&amp;dbP!$D$2&amp;":"&amp;dbP!$D$2),"&gt;="&amp;AK$6,INDIRECT($F$1&amp;dbP!$D$2&amp;":"&amp;dbP!$D$2),"&lt;="&amp;AK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L471" s="1">
        <f ca="1">SUMIFS(INDIRECT($F$1&amp;$F471&amp;":"&amp;$F471),INDIRECT($F$1&amp;dbP!$D$2&amp;":"&amp;dbP!$D$2),"&gt;="&amp;AL$6,INDIRECT($F$1&amp;dbP!$D$2&amp;":"&amp;dbP!$D$2),"&lt;="&amp;AL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M471" s="1">
        <f ca="1">SUMIFS(INDIRECT($F$1&amp;$F471&amp;":"&amp;$F471),INDIRECT($F$1&amp;dbP!$D$2&amp;":"&amp;dbP!$D$2),"&gt;="&amp;AM$6,INDIRECT($F$1&amp;dbP!$D$2&amp;":"&amp;dbP!$D$2),"&lt;="&amp;AM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N471" s="1">
        <f ca="1">SUMIFS(INDIRECT($F$1&amp;$F471&amp;":"&amp;$F471),INDIRECT($F$1&amp;dbP!$D$2&amp;":"&amp;dbP!$D$2),"&gt;="&amp;AN$6,INDIRECT($F$1&amp;dbP!$D$2&amp;":"&amp;dbP!$D$2),"&lt;="&amp;AN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O471" s="1">
        <f ca="1">SUMIFS(INDIRECT($F$1&amp;$F471&amp;":"&amp;$F471),INDIRECT($F$1&amp;dbP!$D$2&amp;":"&amp;dbP!$D$2),"&gt;="&amp;AO$6,INDIRECT($F$1&amp;dbP!$D$2&amp;":"&amp;dbP!$D$2),"&lt;="&amp;AO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P471" s="1">
        <f ca="1">SUMIFS(INDIRECT($F$1&amp;$F471&amp;":"&amp;$F471),INDIRECT($F$1&amp;dbP!$D$2&amp;":"&amp;dbP!$D$2),"&gt;="&amp;AP$6,INDIRECT($F$1&amp;dbP!$D$2&amp;":"&amp;dbP!$D$2),"&lt;="&amp;AP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Q471" s="1">
        <f ca="1">SUMIFS(INDIRECT($F$1&amp;$F471&amp;":"&amp;$F471),INDIRECT($F$1&amp;dbP!$D$2&amp;":"&amp;dbP!$D$2),"&gt;="&amp;AQ$6,INDIRECT($F$1&amp;dbP!$D$2&amp;":"&amp;dbP!$D$2),"&lt;="&amp;AQ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R471" s="1">
        <f ca="1">SUMIFS(INDIRECT($F$1&amp;$F471&amp;":"&amp;$F471),INDIRECT($F$1&amp;dbP!$D$2&amp;":"&amp;dbP!$D$2),"&gt;="&amp;AR$6,INDIRECT($F$1&amp;dbP!$D$2&amp;":"&amp;dbP!$D$2),"&lt;="&amp;AR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S471" s="1">
        <f ca="1">SUMIFS(INDIRECT($F$1&amp;$F471&amp;":"&amp;$F471),INDIRECT($F$1&amp;dbP!$D$2&amp;":"&amp;dbP!$D$2),"&gt;="&amp;AS$6,INDIRECT($F$1&amp;dbP!$D$2&amp;":"&amp;dbP!$D$2),"&lt;="&amp;AS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T471" s="1">
        <f ca="1">SUMIFS(INDIRECT($F$1&amp;$F471&amp;":"&amp;$F471),INDIRECT($F$1&amp;dbP!$D$2&amp;":"&amp;dbP!$D$2),"&gt;="&amp;AT$6,INDIRECT($F$1&amp;dbP!$D$2&amp;":"&amp;dbP!$D$2),"&lt;="&amp;AT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U471" s="1">
        <f ca="1">SUMIFS(INDIRECT($F$1&amp;$F471&amp;":"&amp;$F471),INDIRECT($F$1&amp;dbP!$D$2&amp;":"&amp;dbP!$D$2),"&gt;="&amp;AU$6,INDIRECT($F$1&amp;dbP!$D$2&amp;":"&amp;dbP!$D$2),"&lt;="&amp;AU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V471" s="1">
        <f ca="1">SUMIFS(INDIRECT($F$1&amp;$F471&amp;":"&amp;$F471),INDIRECT($F$1&amp;dbP!$D$2&amp;":"&amp;dbP!$D$2),"&gt;="&amp;AV$6,INDIRECT($F$1&amp;dbP!$D$2&amp;":"&amp;dbP!$D$2),"&lt;="&amp;AV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W471" s="1">
        <f ca="1">SUMIFS(INDIRECT($F$1&amp;$F471&amp;":"&amp;$F471),INDIRECT($F$1&amp;dbP!$D$2&amp;":"&amp;dbP!$D$2),"&gt;="&amp;AW$6,INDIRECT($F$1&amp;dbP!$D$2&amp;":"&amp;dbP!$D$2),"&lt;="&amp;AW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X471" s="1">
        <f ca="1">SUMIFS(INDIRECT($F$1&amp;$F471&amp;":"&amp;$F471),INDIRECT($F$1&amp;dbP!$D$2&amp;":"&amp;dbP!$D$2),"&gt;="&amp;AX$6,INDIRECT($F$1&amp;dbP!$D$2&amp;":"&amp;dbP!$D$2),"&lt;="&amp;AX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Y471" s="1">
        <f ca="1">SUMIFS(INDIRECT($F$1&amp;$F471&amp;":"&amp;$F471),INDIRECT($F$1&amp;dbP!$D$2&amp;":"&amp;dbP!$D$2),"&gt;="&amp;AY$6,INDIRECT($F$1&amp;dbP!$D$2&amp;":"&amp;dbP!$D$2),"&lt;="&amp;AY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AZ471" s="1">
        <f ca="1">SUMIFS(INDIRECT($F$1&amp;$F471&amp;":"&amp;$F471),INDIRECT($F$1&amp;dbP!$D$2&amp;":"&amp;dbP!$D$2),"&gt;="&amp;AZ$6,INDIRECT($F$1&amp;dbP!$D$2&amp;":"&amp;dbP!$D$2),"&lt;="&amp;AZ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BA471" s="1">
        <f ca="1">SUMIFS(INDIRECT($F$1&amp;$F471&amp;":"&amp;$F471),INDIRECT($F$1&amp;dbP!$D$2&amp;":"&amp;dbP!$D$2),"&gt;="&amp;BA$6,INDIRECT($F$1&amp;dbP!$D$2&amp;":"&amp;dbP!$D$2),"&lt;="&amp;BA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BB471" s="1">
        <f ca="1">SUMIFS(INDIRECT($F$1&amp;$F471&amp;":"&amp;$F471),INDIRECT($F$1&amp;dbP!$D$2&amp;":"&amp;dbP!$D$2),"&gt;="&amp;BB$6,INDIRECT($F$1&amp;dbP!$D$2&amp;":"&amp;dbP!$D$2),"&lt;="&amp;BB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BC471" s="1">
        <f ca="1">SUMIFS(INDIRECT($F$1&amp;$F471&amp;":"&amp;$F471),INDIRECT($F$1&amp;dbP!$D$2&amp;":"&amp;dbP!$D$2),"&gt;="&amp;BC$6,INDIRECT($F$1&amp;dbP!$D$2&amp;":"&amp;dbP!$D$2),"&lt;="&amp;BC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BD471" s="1">
        <f ca="1">SUMIFS(INDIRECT($F$1&amp;$F471&amp;":"&amp;$F471),INDIRECT($F$1&amp;dbP!$D$2&amp;":"&amp;dbP!$D$2),"&gt;="&amp;BD$6,INDIRECT($F$1&amp;dbP!$D$2&amp;":"&amp;dbP!$D$2),"&lt;="&amp;BD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  <c r="BE471" s="1">
        <f ca="1">SUMIFS(INDIRECT($F$1&amp;$F471&amp;":"&amp;$F471),INDIRECT($F$1&amp;dbP!$D$2&amp;":"&amp;dbP!$D$2),"&gt;="&amp;BE$6,INDIRECT($F$1&amp;dbP!$D$2&amp;":"&amp;dbP!$D$2),"&lt;="&amp;BE$7,INDIRECT($F$1&amp;dbP!$O$2&amp;":"&amp;dbP!$O$2),$H471,INDIRECT($F$1&amp;dbP!$P$2&amp;":"&amp;dbP!$P$2),IF($I471=$J471,"*",$I471),INDIRECT($F$1&amp;dbP!$Q$2&amp;":"&amp;dbP!$Q$2),IF(OR($I471=$J471,"  "&amp;$I471=$J471),"*",RIGHT($J471,LEN($J471)-4)),INDIRECT($F$1&amp;dbP!$AC$2&amp;":"&amp;dbP!$AC$2),RepP!$J$3)</f>
        <v>0</v>
      </c>
    </row>
    <row r="472" spans="2:57" x14ac:dyDescent="0.3">
      <c r="B472" s="1">
        <f>MAX(B$410:B471)+1</f>
        <v>70</v>
      </c>
      <c r="D472" s="1">
        <f ca="1">INDIRECT($B$1&amp;Items!AB$2&amp;$B472)</f>
        <v>0</v>
      </c>
      <c r="F472" s="1" t="str">
        <f ca="1">INDIRECT($B$1&amp;Items!X$2&amp;$B472)</f>
        <v>AA</v>
      </c>
      <c r="H472" s="13" t="str">
        <f ca="1">INDIRECT($B$1&amp;Items!U$2&amp;$B472)</f>
        <v>Себестоимость продаж</v>
      </c>
      <c r="I472" s="13" t="str">
        <f ca="1">IF(INDIRECT($B$1&amp;Items!V$2&amp;$B472)="",H472,INDIRECT($B$1&amp;Items!V$2&amp;$B472))</f>
        <v>Затраты этапа-5 бизнес-процесса</v>
      </c>
      <c r="J472" s="1" t="str">
        <f ca="1">IF(INDIRECT($B$1&amp;Items!W$2&amp;$B472)="",IF(H472&lt;&gt;I472,"  "&amp;I472,I472),"    "&amp;INDIRECT($B$1&amp;Items!W$2&amp;$B472))</f>
        <v xml:space="preserve">  Затраты этапа-5 бизнес-процесса</v>
      </c>
      <c r="S472" s="1">
        <f ca="1">SUM($U472:INDIRECT(ADDRESS(ROW(),SUMIFS($1:$1,$5:$5,MAX($5:$5)))))</f>
        <v>5935095.6030521998</v>
      </c>
      <c r="V472" s="1">
        <f ca="1">SUMIFS(INDIRECT($F$1&amp;$F472&amp;":"&amp;$F472),INDIRECT($F$1&amp;dbP!$D$2&amp;":"&amp;dbP!$D$2),"&gt;="&amp;V$6,INDIRECT($F$1&amp;dbP!$D$2&amp;":"&amp;dbP!$D$2),"&lt;="&amp;V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W472" s="1">
        <f ca="1">SUMIFS(INDIRECT($F$1&amp;$F472&amp;":"&amp;$F472),INDIRECT($F$1&amp;dbP!$D$2&amp;":"&amp;dbP!$D$2),"&gt;="&amp;W$6,INDIRECT($F$1&amp;dbP!$D$2&amp;":"&amp;dbP!$D$2),"&lt;="&amp;W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X472" s="1">
        <f ca="1">SUMIFS(INDIRECT($F$1&amp;$F472&amp;":"&amp;$F472),INDIRECT($F$1&amp;dbP!$D$2&amp;":"&amp;dbP!$D$2),"&gt;="&amp;X$6,INDIRECT($F$1&amp;dbP!$D$2&amp;":"&amp;dbP!$D$2),"&lt;="&amp;X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Y472" s="1">
        <f ca="1">SUMIFS(INDIRECT($F$1&amp;$F472&amp;":"&amp;$F472),INDIRECT($F$1&amp;dbP!$D$2&amp;":"&amp;dbP!$D$2),"&gt;="&amp;Y$6,INDIRECT($F$1&amp;dbP!$D$2&amp;":"&amp;dbP!$D$2),"&lt;="&amp;Y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Z472" s="1">
        <f ca="1">SUMIFS(INDIRECT($F$1&amp;$F472&amp;":"&amp;$F472),INDIRECT($F$1&amp;dbP!$D$2&amp;":"&amp;dbP!$D$2),"&gt;="&amp;Z$6,INDIRECT($F$1&amp;dbP!$D$2&amp;":"&amp;dbP!$D$2),"&lt;="&amp;Z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1826183.2624776</v>
      </c>
      <c r="AA472" s="1">
        <f ca="1">SUMIFS(INDIRECT($F$1&amp;$F472&amp;":"&amp;$F472),INDIRECT($F$1&amp;dbP!$D$2&amp;":"&amp;dbP!$D$2),"&gt;="&amp;AA$6,INDIRECT($F$1&amp;dbP!$D$2&amp;":"&amp;dbP!$D$2),"&lt;="&amp;AA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4108912.3405745998</v>
      </c>
      <c r="AB472" s="1">
        <f ca="1">SUMIFS(INDIRECT($F$1&amp;$F472&amp;":"&amp;$F472),INDIRECT($F$1&amp;dbP!$D$2&amp;":"&amp;dbP!$D$2),"&gt;="&amp;AB$6,INDIRECT($F$1&amp;dbP!$D$2&amp;":"&amp;dbP!$D$2),"&lt;="&amp;AB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C472" s="1">
        <f ca="1">SUMIFS(INDIRECT($F$1&amp;$F472&amp;":"&amp;$F472),INDIRECT($F$1&amp;dbP!$D$2&amp;":"&amp;dbP!$D$2),"&gt;="&amp;AC$6,INDIRECT($F$1&amp;dbP!$D$2&amp;":"&amp;dbP!$D$2),"&lt;="&amp;AC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D472" s="1">
        <f ca="1">SUMIFS(INDIRECT($F$1&amp;$F472&amp;":"&amp;$F472),INDIRECT($F$1&amp;dbP!$D$2&amp;":"&amp;dbP!$D$2),"&gt;="&amp;AD$6,INDIRECT($F$1&amp;dbP!$D$2&amp;":"&amp;dbP!$D$2),"&lt;="&amp;AD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E472" s="1">
        <f ca="1">SUMIFS(INDIRECT($F$1&amp;$F472&amp;":"&amp;$F472),INDIRECT($F$1&amp;dbP!$D$2&amp;":"&amp;dbP!$D$2),"&gt;="&amp;AE$6,INDIRECT($F$1&amp;dbP!$D$2&amp;":"&amp;dbP!$D$2),"&lt;="&amp;AE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F472" s="1">
        <f ca="1">SUMIFS(INDIRECT($F$1&amp;$F472&amp;":"&amp;$F472),INDIRECT($F$1&amp;dbP!$D$2&amp;":"&amp;dbP!$D$2),"&gt;="&amp;AF$6,INDIRECT($F$1&amp;dbP!$D$2&amp;":"&amp;dbP!$D$2),"&lt;="&amp;AF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G472" s="1">
        <f ca="1">SUMIFS(INDIRECT($F$1&amp;$F472&amp;":"&amp;$F472),INDIRECT($F$1&amp;dbP!$D$2&amp;":"&amp;dbP!$D$2),"&gt;="&amp;AG$6,INDIRECT($F$1&amp;dbP!$D$2&amp;":"&amp;dbP!$D$2),"&lt;="&amp;AG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H472" s="1">
        <f ca="1">SUMIFS(INDIRECT($F$1&amp;$F472&amp;":"&amp;$F472),INDIRECT($F$1&amp;dbP!$D$2&amp;":"&amp;dbP!$D$2),"&gt;="&amp;AH$6,INDIRECT($F$1&amp;dbP!$D$2&amp;":"&amp;dbP!$D$2),"&lt;="&amp;AH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I472" s="1">
        <f ca="1">SUMIFS(INDIRECT($F$1&amp;$F472&amp;":"&amp;$F472),INDIRECT($F$1&amp;dbP!$D$2&amp;":"&amp;dbP!$D$2),"&gt;="&amp;AI$6,INDIRECT($F$1&amp;dbP!$D$2&amp;":"&amp;dbP!$D$2),"&lt;="&amp;AI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J472" s="1">
        <f ca="1">SUMIFS(INDIRECT($F$1&amp;$F472&amp;":"&amp;$F472),INDIRECT($F$1&amp;dbP!$D$2&amp;":"&amp;dbP!$D$2),"&gt;="&amp;AJ$6,INDIRECT($F$1&amp;dbP!$D$2&amp;":"&amp;dbP!$D$2),"&lt;="&amp;AJ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K472" s="1">
        <f ca="1">SUMIFS(INDIRECT($F$1&amp;$F472&amp;":"&amp;$F472),INDIRECT($F$1&amp;dbP!$D$2&amp;":"&amp;dbP!$D$2),"&gt;="&amp;AK$6,INDIRECT($F$1&amp;dbP!$D$2&amp;":"&amp;dbP!$D$2),"&lt;="&amp;AK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L472" s="1">
        <f ca="1">SUMIFS(INDIRECT($F$1&amp;$F472&amp;":"&amp;$F472),INDIRECT($F$1&amp;dbP!$D$2&amp;":"&amp;dbP!$D$2),"&gt;="&amp;AL$6,INDIRECT($F$1&amp;dbP!$D$2&amp;":"&amp;dbP!$D$2),"&lt;="&amp;AL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M472" s="1">
        <f ca="1">SUMIFS(INDIRECT($F$1&amp;$F472&amp;":"&amp;$F472),INDIRECT($F$1&amp;dbP!$D$2&amp;":"&amp;dbP!$D$2),"&gt;="&amp;AM$6,INDIRECT($F$1&amp;dbP!$D$2&amp;":"&amp;dbP!$D$2),"&lt;="&amp;AM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N472" s="1">
        <f ca="1">SUMIFS(INDIRECT($F$1&amp;$F472&amp;":"&amp;$F472),INDIRECT($F$1&amp;dbP!$D$2&amp;":"&amp;dbP!$D$2),"&gt;="&amp;AN$6,INDIRECT($F$1&amp;dbP!$D$2&amp;":"&amp;dbP!$D$2),"&lt;="&amp;AN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O472" s="1">
        <f ca="1">SUMIFS(INDIRECT($F$1&amp;$F472&amp;":"&amp;$F472),INDIRECT($F$1&amp;dbP!$D$2&amp;":"&amp;dbP!$D$2),"&gt;="&amp;AO$6,INDIRECT($F$1&amp;dbP!$D$2&amp;":"&amp;dbP!$D$2),"&lt;="&amp;AO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P472" s="1">
        <f ca="1">SUMIFS(INDIRECT($F$1&amp;$F472&amp;":"&amp;$F472),INDIRECT($F$1&amp;dbP!$D$2&amp;":"&amp;dbP!$D$2),"&gt;="&amp;AP$6,INDIRECT($F$1&amp;dbP!$D$2&amp;":"&amp;dbP!$D$2),"&lt;="&amp;AP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Q472" s="1">
        <f ca="1">SUMIFS(INDIRECT($F$1&amp;$F472&amp;":"&amp;$F472),INDIRECT($F$1&amp;dbP!$D$2&amp;":"&amp;dbP!$D$2),"&gt;="&amp;AQ$6,INDIRECT($F$1&amp;dbP!$D$2&amp;":"&amp;dbP!$D$2),"&lt;="&amp;AQ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R472" s="1">
        <f ca="1">SUMIFS(INDIRECT($F$1&amp;$F472&amp;":"&amp;$F472),INDIRECT($F$1&amp;dbP!$D$2&amp;":"&amp;dbP!$D$2),"&gt;="&amp;AR$6,INDIRECT($F$1&amp;dbP!$D$2&amp;":"&amp;dbP!$D$2),"&lt;="&amp;AR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S472" s="1">
        <f ca="1">SUMIFS(INDIRECT($F$1&amp;$F472&amp;":"&amp;$F472),INDIRECT($F$1&amp;dbP!$D$2&amp;":"&amp;dbP!$D$2),"&gt;="&amp;AS$6,INDIRECT($F$1&amp;dbP!$D$2&amp;":"&amp;dbP!$D$2),"&lt;="&amp;AS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T472" s="1">
        <f ca="1">SUMIFS(INDIRECT($F$1&amp;$F472&amp;":"&amp;$F472),INDIRECT($F$1&amp;dbP!$D$2&amp;":"&amp;dbP!$D$2),"&gt;="&amp;AT$6,INDIRECT($F$1&amp;dbP!$D$2&amp;":"&amp;dbP!$D$2),"&lt;="&amp;AT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U472" s="1">
        <f ca="1">SUMIFS(INDIRECT($F$1&amp;$F472&amp;":"&amp;$F472),INDIRECT($F$1&amp;dbP!$D$2&amp;":"&amp;dbP!$D$2),"&gt;="&amp;AU$6,INDIRECT($F$1&amp;dbP!$D$2&amp;":"&amp;dbP!$D$2),"&lt;="&amp;AU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V472" s="1">
        <f ca="1">SUMIFS(INDIRECT($F$1&amp;$F472&amp;":"&amp;$F472),INDIRECT($F$1&amp;dbP!$D$2&amp;":"&amp;dbP!$D$2),"&gt;="&amp;AV$6,INDIRECT($F$1&amp;dbP!$D$2&amp;":"&amp;dbP!$D$2),"&lt;="&amp;AV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W472" s="1">
        <f ca="1">SUMIFS(INDIRECT($F$1&amp;$F472&amp;":"&amp;$F472),INDIRECT($F$1&amp;dbP!$D$2&amp;":"&amp;dbP!$D$2),"&gt;="&amp;AW$6,INDIRECT($F$1&amp;dbP!$D$2&amp;":"&amp;dbP!$D$2),"&lt;="&amp;AW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X472" s="1">
        <f ca="1">SUMIFS(INDIRECT($F$1&amp;$F472&amp;":"&amp;$F472),INDIRECT($F$1&amp;dbP!$D$2&amp;":"&amp;dbP!$D$2),"&gt;="&amp;AX$6,INDIRECT($F$1&amp;dbP!$D$2&amp;":"&amp;dbP!$D$2),"&lt;="&amp;AX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Y472" s="1">
        <f ca="1">SUMIFS(INDIRECT($F$1&amp;$F472&amp;":"&amp;$F472),INDIRECT($F$1&amp;dbP!$D$2&amp;":"&amp;dbP!$D$2),"&gt;="&amp;AY$6,INDIRECT($F$1&amp;dbP!$D$2&amp;":"&amp;dbP!$D$2),"&lt;="&amp;AY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AZ472" s="1">
        <f ca="1">SUMIFS(INDIRECT($F$1&amp;$F472&amp;":"&amp;$F472),INDIRECT($F$1&amp;dbP!$D$2&amp;":"&amp;dbP!$D$2),"&gt;="&amp;AZ$6,INDIRECT($F$1&amp;dbP!$D$2&amp;":"&amp;dbP!$D$2),"&lt;="&amp;AZ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BA472" s="1">
        <f ca="1">SUMIFS(INDIRECT($F$1&amp;$F472&amp;":"&amp;$F472),INDIRECT($F$1&amp;dbP!$D$2&amp;":"&amp;dbP!$D$2),"&gt;="&amp;BA$6,INDIRECT($F$1&amp;dbP!$D$2&amp;":"&amp;dbP!$D$2),"&lt;="&amp;BA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BB472" s="1">
        <f ca="1">SUMIFS(INDIRECT($F$1&amp;$F472&amp;":"&amp;$F472),INDIRECT($F$1&amp;dbP!$D$2&amp;":"&amp;dbP!$D$2),"&gt;="&amp;BB$6,INDIRECT($F$1&amp;dbP!$D$2&amp;":"&amp;dbP!$D$2),"&lt;="&amp;BB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BC472" s="1">
        <f ca="1">SUMIFS(INDIRECT($F$1&amp;$F472&amp;":"&amp;$F472),INDIRECT($F$1&amp;dbP!$D$2&amp;":"&amp;dbP!$D$2),"&gt;="&amp;BC$6,INDIRECT($F$1&amp;dbP!$D$2&amp;":"&amp;dbP!$D$2),"&lt;="&amp;BC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BD472" s="1">
        <f ca="1">SUMIFS(INDIRECT($F$1&amp;$F472&amp;":"&amp;$F472),INDIRECT($F$1&amp;dbP!$D$2&amp;":"&amp;dbP!$D$2),"&gt;="&amp;BD$6,INDIRECT($F$1&amp;dbP!$D$2&amp;":"&amp;dbP!$D$2),"&lt;="&amp;BD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  <c r="BE472" s="1">
        <f ca="1">SUMIFS(INDIRECT($F$1&amp;$F472&amp;":"&amp;$F472),INDIRECT($F$1&amp;dbP!$D$2&amp;":"&amp;dbP!$D$2),"&gt;="&amp;BE$6,INDIRECT($F$1&amp;dbP!$D$2&amp;":"&amp;dbP!$D$2),"&lt;="&amp;BE$7,INDIRECT($F$1&amp;dbP!$O$2&amp;":"&amp;dbP!$O$2),$H472,INDIRECT($F$1&amp;dbP!$P$2&amp;":"&amp;dbP!$P$2),IF($I472=$J472,"*",$I472),INDIRECT($F$1&amp;dbP!$Q$2&amp;":"&amp;dbP!$Q$2),IF(OR($I472=$J472,"  "&amp;$I472=$J472),"*",RIGHT($J472,LEN($J472)-4)),INDIRECT($F$1&amp;dbP!$AC$2&amp;":"&amp;dbP!$AC$2),RepP!$J$3)</f>
        <v>0</v>
      </c>
    </row>
    <row r="473" spans="2:57" x14ac:dyDescent="0.3">
      <c r="B473" s="1">
        <f>MAX(B$410:B472)+1</f>
        <v>71</v>
      </c>
      <c r="D473" s="1" t="str">
        <f ca="1">INDIRECT($B$1&amp;Items!AB$2&amp;$B473)</f>
        <v>PL(-)</v>
      </c>
      <c r="F473" s="1" t="str">
        <f ca="1">INDIRECT($B$1&amp;Items!X$2&amp;$B473)</f>
        <v>AA</v>
      </c>
      <c r="H473" s="13" t="str">
        <f ca="1">INDIRECT($B$1&amp;Items!U$2&amp;$B473)</f>
        <v>Себестоимость продаж</v>
      </c>
      <c r="I473" s="13" t="str">
        <f ca="1">IF(INDIRECT($B$1&amp;Items!V$2&amp;$B473)="",H473,INDIRECT($B$1&amp;Items!V$2&amp;$B473))</f>
        <v>Затраты этапа-5 бизнес-процесса</v>
      </c>
      <c r="J473" s="1" t="str">
        <f ca="1">IF(INDIRECT($B$1&amp;Items!W$2&amp;$B473)="",IF(H473&lt;&gt;I473,"  "&amp;I473,I473),"    "&amp;INDIRECT($B$1&amp;Items!W$2&amp;$B473))</f>
        <v xml:space="preserve">    Затраты на доставку и продажу-1</v>
      </c>
      <c r="S473" s="1">
        <f ca="1">SUM($U473:INDIRECT(ADDRESS(ROW(),SUMIFS($1:$1,$5:$5,MAX($5:$5)))))</f>
        <v>619110.08900000004</v>
      </c>
      <c r="V473" s="1">
        <f ca="1">SUMIFS(INDIRECT($F$1&amp;$F473&amp;":"&amp;$F473),INDIRECT($F$1&amp;dbP!$D$2&amp;":"&amp;dbP!$D$2),"&gt;="&amp;V$6,INDIRECT($F$1&amp;dbP!$D$2&amp;":"&amp;dbP!$D$2),"&lt;="&amp;V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W473" s="1">
        <f ca="1">SUMIFS(INDIRECT($F$1&amp;$F473&amp;":"&amp;$F473),INDIRECT($F$1&amp;dbP!$D$2&amp;":"&amp;dbP!$D$2),"&gt;="&amp;W$6,INDIRECT($F$1&amp;dbP!$D$2&amp;":"&amp;dbP!$D$2),"&lt;="&amp;W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X473" s="1">
        <f ca="1">SUMIFS(INDIRECT($F$1&amp;$F473&amp;":"&amp;$F473),INDIRECT($F$1&amp;dbP!$D$2&amp;":"&amp;dbP!$D$2),"&gt;="&amp;X$6,INDIRECT($F$1&amp;dbP!$D$2&amp;":"&amp;dbP!$D$2),"&lt;="&amp;X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Y473" s="1">
        <f ca="1">SUMIFS(INDIRECT($F$1&amp;$F473&amp;":"&amp;$F473),INDIRECT($F$1&amp;dbP!$D$2&amp;":"&amp;dbP!$D$2),"&gt;="&amp;Y$6,INDIRECT($F$1&amp;dbP!$D$2&amp;":"&amp;dbP!$D$2),"&lt;="&amp;Y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Z473" s="1">
        <f ca="1">SUMIFS(INDIRECT($F$1&amp;$F473&amp;":"&amp;$F473),INDIRECT($F$1&amp;dbP!$D$2&amp;":"&amp;dbP!$D$2),"&gt;="&amp;Z$6,INDIRECT($F$1&amp;dbP!$D$2&amp;":"&amp;dbP!$D$2),"&lt;="&amp;Z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190495.41200000001</v>
      </c>
      <c r="AA473" s="1">
        <f ca="1">SUMIFS(INDIRECT($F$1&amp;$F473&amp;":"&amp;$F473),INDIRECT($F$1&amp;dbP!$D$2&amp;":"&amp;dbP!$D$2),"&gt;="&amp;AA$6,INDIRECT($F$1&amp;dbP!$D$2&amp;":"&amp;dbP!$D$2),"&lt;="&amp;AA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428614.67700000003</v>
      </c>
      <c r="AB473" s="1">
        <f ca="1">SUMIFS(INDIRECT($F$1&amp;$F473&amp;":"&amp;$F473),INDIRECT($F$1&amp;dbP!$D$2&amp;":"&amp;dbP!$D$2),"&gt;="&amp;AB$6,INDIRECT($F$1&amp;dbP!$D$2&amp;":"&amp;dbP!$D$2),"&lt;="&amp;AB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C473" s="1">
        <f ca="1">SUMIFS(INDIRECT($F$1&amp;$F473&amp;":"&amp;$F473),INDIRECT($F$1&amp;dbP!$D$2&amp;":"&amp;dbP!$D$2),"&gt;="&amp;AC$6,INDIRECT($F$1&amp;dbP!$D$2&amp;":"&amp;dbP!$D$2),"&lt;="&amp;AC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D473" s="1">
        <f ca="1">SUMIFS(INDIRECT($F$1&amp;$F473&amp;":"&amp;$F473),INDIRECT($F$1&amp;dbP!$D$2&amp;":"&amp;dbP!$D$2),"&gt;="&amp;AD$6,INDIRECT($F$1&amp;dbP!$D$2&amp;":"&amp;dbP!$D$2),"&lt;="&amp;AD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E473" s="1">
        <f ca="1">SUMIFS(INDIRECT($F$1&amp;$F473&amp;":"&amp;$F473),INDIRECT($F$1&amp;dbP!$D$2&amp;":"&amp;dbP!$D$2),"&gt;="&amp;AE$6,INDIRECT($F$1&amp;dbP!$D$2&amp;":"&amp;dbP!$D$2),"&lt;="&amp;AE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F473" s="1">
        <f ca="1">SUMIFS(INDIRECT($F$1&amp;$F473&amp;":"&amp;$F473),INDIRECT($F$1&amp;dbP!$D$2&amp;":"&amp;dbP!$D$2),"&gt;="&amp;AF$6,INDIRECT($F$1&amp;dbP!$D$2&amp;":"&amp;dbP!$D$2),"&lt;="&amp;AF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G473" s="1">
        <f ca="1">SUMIFS(INDIRECT($F$1&amp;$F473&amp;":"&amp;$F473),INDIRECT($F$1&amp;dbP!$D$2&amp;":"&amp;dbP!$D$2),"&gt;="&amp;AG$6,INDIRECT($F$1&amp;dbP!$D$2&amp;":"&amp;dbP!$D$2),"&lt;="&amp;AG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H473" s="1">
        <f ca="1">SUMIFS(INDIRECT($F$1&amp;$F473&amp;":"&amp;$F473),INDIRECT($F$1&amp;dbP!$D$2&amp;":"&amp;dbP!$D$2),"&gt;="&amp;AH$6,INDIRECT($F$1&amp;dbP!$D$2&amp;":"&amp;dbP!$D$2),"&lt;="&amp;AH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I473" s="1">
        <f ca="1">SUMIFS(INDIRECT($F$1&amp;$F473&amp;":"&amp;$F473),INDIRECT($F$1&amp;dbP!$D$2&amp;":"&amp;dbP!$D$2),"&gt;="&amp;AI$6,INDIRECT($F$1&amp;dbP!$D$2&amp;":"&amp;dbP!$D$2),"&lt;="&amp;AI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J473" s="1">
        <f ca="1">SUMIFS(INDIRECT($F$1&amp;$F473&amp;":"&amp;$F473),INDIRECT($F$1&amp;dbP!$D$2&amp;":"&amp;dbP!$D$2),"&gt;="&amp;AJ$6,INDIRECT($F$1&amp;dbP!$D$2&amp;":"&amp;dbP!$D$2),"&lt;="&amp;AJ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K473" s="1">
        <f ca="1">SUMIFS(INDIRECT($F$1&amp;$F473&amp;":"&amp;$F473),INDIRECT($F$1&amp;dbP!$D$2&amp;":"&amp;dbP!$D$2),"&gt;="&amp;AK$6,INDIRECT($F$1&amp;dbP!$D$2&amp;":"&amp;dbP!$D$2),"&lt;="&amp;AK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L473" s="1">
        <f ca="1">SUMIFS(INDIRECT($F$1&amp;$F473&amp;":"&amp;$F473),INDIRECT($F$1&amp;dbP!$D$2&amp;":"&amp;dbP!$D$2),"&gt;="&amp;AL$6,INDIRECT($F$1&amp;dbP!$D$2&amp;":"&amp;dbP!$D$2),"&lt;="&amp;AL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M473" s="1">
        <f ca="1">SUMIFS(INDIRECT($F$1&amp;$F473&amp;":"&amp;$F473),INDIRECT($F$1&amp;dbP!$D$2&amp;":"&amp;dbP!$D$2),"&gt;="&amp;AM$6,INDIRECT($F$1&amp;dbP!$D$2&amp;":"&amp;dbP!$D$2),"&lt;="&amp;AM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N473" s="1">
        <f ca="1">SUMIFS(INDIRECT($F$1&amp;$F473&amp;":"&amp;$F473),INDIRECT($F$1&amp;dbP!$D$2&amp;":"&amp;dbP!$D$2),"&gt;="&amp;AN$6,INDIRECT($F$1&amp;dbP!$D$2&amp;":"&amp;dbP!$D$2),"&lt;="&amp;AN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O473" s="1">
        <f ca="1">SUMIFS(INDIRECT($F$1&amp;$F473&amp;":"&amp;$F473),INDIRECT($F$1&amp;dbP!$D$2&amp;":"&amp;dbP!$D$2),"&gt;="&amp;AO$6,INDIRECT($F$1&amp;dbP!$D$2&amp;":"&amp;dbP!$D$2),"&lt;="&amp;AO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P473" s="1">
        <f ca="1">SUMIFS(INDIRECT($F$1&amp;$F473&amp;":"&amp;$F473),INDIRECT($F$1&amp;dbP!$D$2&amp;":"&amp;dbP!$D$2),"&gt;="&amp;AP$6,INDIRECT($F$1&amp;dbP!$D$2&amp;":"&amp;dbP!$D$2),"&lt;="&amp;AP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Q473" s="1">
        <f ca="1">SUMIFS(INDIRECT($F$1&amp;$F473&amp;":"&amp;$F473),INDIRECT($F$1&amp;dbP!$D$2&amp;":"&amp;dbP!$D$2),"&gt;="&amp;AQ$6,INDIRECT($F$1&amp;dbP!$D$2&amp;":"&amp;dbP!$D$2),"&lt;="&amp;AQ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R473" s="1">
        <f ca="1">SUMIFS(INDIRECT($F$1&amp;$F473&amp;":"&amp;$F473),INDIRECT($F$1&amp;dbP!$D$2&amp;":"&amp;dbP!$D$2),"&gt;="&amp;AR$6,INDIRECT($F$1&amp;dbP!$D$2&amp;":"&amp;dbP!$D$2),"&lt;="&amp;AR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S473" s="1">
        <f ca="1">SUMIFS(INDIRECT($F$1&amp;$F473&amp;":"&amp;$F473),INDIRECT($F$1&amp;dbP!$D$2&amp;":"&amp;dbP!$D$2),"&gt;="&amp;AS$6,INDIRECT($F$1&amp;dbP!$D$2&amp;":"&amp;dbP!$D$2),"&lt;="&amp;AS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T473" s="1">
        <f ca="1">SUMIFS(INDIRECT($F$1&amp;$F473&amp;":"&amp;$F473),INDIRECT($F$1&amp;dbP!$D$2&amp;":"&amp;dbP!$D$2),"&gt;="&amp;AT$6,INDIRECT($F$1&amp;dbP!$D$2&amp;":"&amp;dbP!$D$2),"&lt;="&amp;AT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U473" s="1">
        <f ca="1">SUMIFS(INDIRECT($F$1&amp;$F473&amp;":"&amp;$F473),INDIRECT($F$1&amp;dbP!$D$2&amp;":"&amp;dbP!$D$2),"&gt;="&amp;AU$6,INDIRECT($F$1&amp;dbP!$D$2&amp;":"&amp;dbP!$D$2),"&lt;="&amp;AU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V473" s="1">
        <f ca="1">SUMIFS(INDIRECT($F$1&amp;$F473&amp;":"&amp;$F473),INDIRECT($F$1&amp;dbP!$D$2&amp;":"&amp;dbP!$D$2),"&gt;="&amp;AV$6,INDIRECT($F$1&amp;dbP!$D$2&amp;":"&amp;dbP!$D$2),"&lt;="&amp;AV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W473" s="1">
        <f ca="1">SUMIFS(INDIRECT($F$1&amp;$F473&amp;":"&amp;$F473),INDIRECT($F$1&amp;dbP!$D$2&amp;":"&amp;dbP!$D$2),"&gt;="&amp;AW$6,INDIRECT($F$1&amp;dbP!$D$2&amp;":"&amp;dbP!$D$2),"&lt;="&amp;AW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X473" s="1">
        <f ca="1">SUMIFS(INDIRECT($F$1&amp;$F473&amp;":"&amp;$F473),INDIRECT($F$1&amp;dbP!$D$2&amp;":"&amp;dbP!$D$2),"&gt;="&amp;AX$6,INDIRECT($F$1&amp;dbP!$D$2&amp;":"&amp;dbP!$D$2),"&lt;="&amp;AX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Y473" s="1">
        <f ca="1">SUMIFS(INDIRECT($F$1&amp;$F473&amp;":"&amp;$F473),INDIRECT($F$1&amp;dbP!$D$2&amp;":"&amp;dbP!$D$2),"&gt;="&amp;AY$6,INDIRECT($F$1&amp;dbP!$D$2&amp;":"&amp;dbP!$D$2),"&lt;="&amp;AY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AZ473" s="1">
        <f ca="1">SUMIFS(INDIRECT($F$1&amp;$F473&amp;":"&amp;$F473),INDIRECT($F$1&amp;dbP!$D$2&amp;":"&amp;dbP!$D$2),"&gt;="&amp;AZ$6,INDIRECT($F$1&amp;dbP!$D$2&amp;":"&amp;dbP!$D$2),"&lt;="&amp;AZ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BA473" s="1">
        <f ca="1">SUMIFS(INDIRECT($F$1&amp;$F473&amp;":"&amp;$F473),INDIRECT($F$1&amp;dbP!$D$2&amp;":"&amp;dbP!$D$2),"&gt;="&amp;BA$6,INDIRECT($F$1&amp;dbP!$D$2&amp;":"&amp;dbP!$D$2),"&lt;="&amp;BA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BB473" s="1">
        <f ca="1">SUMIFS(INDIRECT($F$1&amp;$F473&amp;":"&amp;$F473),INDIRECT($F$1&amp;dbP!$D$2&amp;":"&amp;dbP!$D$2),"&gt;="&amp;BB$6,INDIRECT($F$1&amp;dbP!$D$2&amp;":"&amp;dbP!$D$2),"&lt;="&amp;BB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BC473" s="1">
        <f ca="1">SUMIFS(INDIRECT($F$1&amp;$F473&amp;":"&amp;$F473),INDIRECT($F$1&amp;dbP!$D$2&amp;":"&amp;dbP!$D$2),"&gt;="&amp;BC$6,INDIRECT($F$1&amp;dbP!$D$2&amp;":"&amp;dbP!$D$2),"&lt;="&amp;BC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BD473" s="1">
        <f ca="1">SUMIFS(INDIRECT($F$1&amp;$F473&amp;":"&amp;$F473),INDIRECT($F$1&amp;dbP!$D$2&amp;":"&amp;dbP!$D$2),"&gt;="&amp;BD$6,INDIRECT($F$1&amp;dbP!$D$2&amp;":"&amp;dbP!$D$2),"&lt;="&amp;BD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  <c r="BE473" s="1">
        <f ca="1">SUMIFS(INDIRECT($F$1&amp;$F473&amp;":"&amp;$F473),INDIRECT($F$1&amp;dbP!$D$2&amp;":"&amp;dbP!$D$2),"&gt;="&amp;BE$6,INDIRECT($F$1&amp;dbP!$D$2&amp;":"&amp;dbP!$D$2),"&lt;="&amp;BE$7,INDIRECT($F$1&amp;dbP!$O$2&amp;":"&amp;dbP!$O$2),$H473,INDIRECT($F$1&amp;dbP!$P$2&amp;":"&amp;dbP!$P$2),IF($I473=$J473,"*",$I473),INDIRECT($F$1&amp;dbP!$Q$2&amp;":"&amp;dbP!$Q$2),IF(OR($I473=$J473,"  "&amp;$I473=$J473),"*",RIGHT($J473,LEN($J473)-4)),INDIRECT($F$1&amp;dbP!$AC$2&amp;":"&amp;dbP!$AC$2),RepP!$J$3)</f>
        <v>0</v>
      </c>
    </row>
    <row r="474" spans="2:57" x14ac:dyDescent="0.3">
      <c r="B474" s="1">
        <f>MAX(B$410:B473)+1</f>
        <v>72</v>
      </c>
      <c r="D474" s="1" t="str">
        <f ca="1">INDIRECT($B$1&amp;Items!AB$2&amp;$B474)</f>
        <v>PL(-)</v>
      </c>
      <c r="F474" s="1" t="str">
        <f ca="1">INDIRECT($B$1&amp;Items!X$2&amp;$B474)</f>
        <v>AA</v>
      </c>
      <c r="H474" s="13" t="str">
        <f ca="1">INDIRECT($B$1&amp;Items!U$2&amp;$B474)</f>
        <v>Себестоимость продаж</v>
      </c>
      <c r="I474" s="13" t="str">
        <f ca="1">IF(INDIRECT($B$1&amp;Items!V$2&amp;$B474)="",H474,INDIRECT($B$1&amp;Items!V$2&amp;$B474))</f>
        <v>Затраты этапа-5 бизнес-процесса</v>
      </c>
      <c r="J474" s="1" t="str">
        <f ca="1">IF(INDIRECT($B$1&amp;Items!W$2&amp;$B474)="",IF(H474&lt;&gt;I474,"  "&amp;I474,I474),"    "&amp;INDIRECT($B$1&amp;Items!W$2&amp;$B474))</f>
        <v xml:space="preserve">    Затраты на доставку и продажу-2</v>
      </c>
      <c r="S474" s="1">
        <f ca="1">SUM($U474:INDIRECT(ADDRESS(ROW(),SUMIFS($1:$1,$5:$5,MAX($5:$5)))))</f>
        <v>570451.61277000001</v>
      </c>
      <c r="V474" s="1">
        <f ca="1">SUMIFS(INDIRECT($F$1&amp;$F474&amp;":"&amp;$F474),INDIRECT($F$1&amp;dbP!$D$2&amp;":"&amp;dbP!$D$2),"&gt;="&amp;V$6,INDIRECT($F$1&amp;dbP!$D$2&amp;":"&amp;dbP!$D$2),"&lt;="&amp;V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W474" s="1">
        <f ca="1">SUMIFS(INDIRECT($F$1&amp;$F474&amp;":"&amp;$F474),INDIRECT($F$1&amp;dbP!$D$2&amp;":"&amp;dbP!$D$2),"&gt;="&amp;W$6,INDIRECT($F$1&amp;dbP!$D$2&amp;":"&amp;dbP!$D$2),"&lt;="&amp;W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X474" s="1">
        <f ca="1">SUMIFS(INDIRECT($F$1&amp;$F474&amp;":"&amp;$F474),INDIRECT($F$1&amp;dbP!$D$2&amp;":"&amp;dbP!$D$2),"&gt;="&amp;X$6,INDIRECT($F$1&amp;dbP!$D$2&amp;":"&amp;dbP!$D$2),"&lt;="&amp;X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Y474" s="1">
        <f ca="1">SUMIFS(INDIRECT($F$1&amp;$F474&amp;":"&amp;$F474),INDIRECT($F$1&amp;dbP!$D$2&amp;":"&amp;dbP!$D$2),"&gt;="&amp;Y$6,INDIRECT($F$1&amp;dbP!$D$2&amp;":"&amp;dbP!$D$2),"&lt;="&amp;Y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Z474" s="1">
        <f ca="1">SUMIFS(INDIRECT($F$1&amp;$F474&amp;":"&amp;$F474),INDIRECT($F$1&amp;dbP!$D$2&amp;":"&amp;dbP!$D$2),"&gt;="&amp;Z$6,INDIRECT($F$1&amp;dbP!$D$2&amp;":"&amp;dbP!$D$2),"&lt;="&amp;Z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175523.57316</v>
      </c>
      <c r="AA474" s="1">
        <f ca="1">SUMIFS(INDIRECT($F$1&amp;$F474&amp;":"&amp;$F474),INDIRECT($F$1&amp;dbP!$D$2&amp;":"&amp;dbP!$D$2),"&gt;="&amp;AA$6,INDIRECT($F$1&amp;dbP!$D$2&amp;":"&amp;dbP!$D$2),"&lt;="&amp;AA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394928.03960999998</v>
      </c>
      <c r="AB474" s="1">
        <f ca="1">SUMIFS(INDIRECT($F$1&amp;$F474&amp;":"&amp;$F474),INDIRECT($F$1&amp;dbP!$D$2&amp;":"&amp;dbP!$D$2),"&gt;="&amp;AB$6,INDIRECT($F$1&amp;dbP!$D$2&amp;":"&amp;dbP!$D$2),"&lt;="&amp;AB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C474" s="1">
        <f ca="1">SUMIFS(INDIRECT($F$1&amp;$F474&amp;":"&amp;$F474),INDIRECT($F$1&amp;dbP!$D$2&amp;":"&amp;dbP!$D$2),"&gt;="&amp;AC$6,INDIRECT($F$1&amp;dbP!$D$2&amp;":"&amp;dbP!$D$2),"&lt;="&amp;AC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D474" s="1">
        <f ca="1">SUMIFS(INDIRECT($F$1&amp;$F474&amp;":"&amp;$F474),INDIRECT($F$1&amp;dbP!$D$2&amp;":"&amp;dbP!$D$2),"&gt;="&amp;AD$6,INDIRECT($F$1&amp;dbP!$D$2&amp;":"&amp;dbP!$D$2),"&lt;="&amp;AD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E474" s="1">
        <f ca="1">SUMIFS(INDIRECT($F$1&amp;$F474&amp;":"&amp;$F474),INDIRECT($F$1&amp;dbP!$D$2&amp;":"&amp;dbP!$D$2),"&gt;="&amp;AE$6,INDIRECT($F$1&amp;dbP!$D$2&amp;":"&amp;dbP!$D$2),"&lt;="&amp;AE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F474" s="1">
        <f ca="1">SUMIFS(INDIRECT($F$1&amp;$F474&amp;":"&amp;$F474),INDIRECT($F$1&amp;dbP!$D$2&amp;":"&amp;dbP!$D$2),"&gt;="&amp;AF$6,INDIRECT($F$1&amp;dbP!$D$2&amp;":"&amp;dbP!$D$2),"&lt;="&amp;AF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G474" s="1">
        <f ca="1">SUMIFS(INDIRECT($F$1&amp;$F474&amp;":"&amp;$F474),INDIRECT($F$1&amp;dbP!$D$2&amp;":"&amp;dbP!$D$2),"&gt;="&amp;AG$6,INDIRECT($F$1&amp;dbP!$D$2&amp;":"&amp;dbP!$D$2),"&lt;="&amp;AG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H474" s="1">
        <f ca="1">SUMIFS(INDIRECT($F$1&amp;$F474&amp;":"&amp;$F474),INDIRECT($F$1&amp;dbP!$D$2&amp;":"&amp;dbP!$D$2),"&gt;="&amp;AH$6,INDIRECT($F$1&amp;dbP!$D$2&amp;":"&amp;dbP!$D$2),"&lt;="&amp;AH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I474" s="1">
        <f ca="1">SUMIFS(INDIRECT($F$1&amp;$F474&amp;":"&amp;$F474),INDIRECT($F$1&amp;dbP!$D$2&amp;":"&amp;dbP!$D$2),"&gt;="&amp;AI$6,INDIRECT($F$1&amp;dbP!$D$2&amp;":"&amp;dbP!$D$2),"&lt;="&amp;AI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J474" s="1">
        <f ca="1">SUMIFS(INDIRECT($F$1&amp;$F474&amp;":"&amp;$F474),INDIRECT($F$1&amp;dbP!$D$2&amp;":"&amp;dbP!$D$2),"&gt;="&amp;AJ$6,INDIRECT($F$1&amp;dbP!$D$2&amp;":"&amp;dbP!$D$2),"&lt;="&amp;AJ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K474" s="1">
        <f ca="1">SUMIFS(INDIRECT($F$1&amp;$F474&amp;":"&amp;$F474),INDIRECT($F$1&amp;dbP!$D$2&amp;":"&amp;dbP!$D$2),"&gt;="&amp;AK$6,INDIRECT($F$1&amp;dbP!$D$2&amp;":"&amp;dbP!$D$2),"&lt;="&amp;AK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L474" s="1">
        <f ca="1">SUMIFS(INDIRECT($F$1&amp;$F474&amp;":"&amp;$F474),INDIRECT($F$1&amp;dbP!$D$2&amp;":"&amp;dbP!$D$2),"&gt;="&amp;AL$6,INDIRECT($F$1&amp;dbP!$D$2&amp;":"&amp;dbP!$D$2),"&lt;="&amp;AL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M474" s="1">
        <f ca="1">SUMIFS(INDIRECT($F$1&amp;$F474&amp;":"&amp;$F474),INDIRECT($F$1&amp;dbP!$D$2&amp;":"&amp;dbP!$D$2),"&gt;="&amp;AM$6,INDIRECT($F$1&amp;dbP!$D$2&amp;":"&amp;dbP!$D$2),"&lt;="&amp;AM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N474" s="1">
        <f ca="1">SUMIFS(INDIRECT($F$1&amp;$F474&amp;":"&amp;$F474),INDIRECT($F$1&amp;dbP!$D$2&amp;":"&amp;dbP!$D$2),"&gt;="&amp;AN$6,INDIRECT($F$1&amp;dbP!$D$2&amp;":"&amp;dbP!$D$2),"&lt;="&amp;AN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O474" s="1">
        <f ca="1">SUMIFS(INDIRECT($F$1&amp;$F474&amp;":"&amp;$F474),INDIRECT($F$1&amp;dbP!$D$2&amp;":"&amp;dbP!$D$2),"&gt;="&amp;AO$6,INDIRECT($F$1&amp;dbP!$D$2&amp;":"&amp;dbP!$D$2),"&lt;="&amp;AO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P474" s="1">
        <f ca="1">SUMIFS(INDIRECT($F$1&amp;$F474&amp;":"&amp;$F474),INDIRECT($F$1&amp;dbP!$D$2&amp;":"&amp;dbP!$D$2),"&gt;="&amp;AP$6,INDIRECT($F$1&amp;dbP!$D$2&amp;":"&amp;dbP!$D$2),"&lt;="&amp;AP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Q474" s="1">
        <f ca="1">SUMIFS(INDIRECT($F$1&amp;$F474&amp;":"&amp;$F474),INDIRECT($F$1&amp;dbP!$D$2&amp;":"&amp;dbP!$D$2),"&gt;="&amp;AQ$6,INDIRECT($F$1&amp;dbP!$D$2&amp;":"&amp;dbP!$D$2),"&lt;="&amp;AQ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R474" s="1">
        <f ca="1">SUMIFS(INDIRECT($F$1&amp;$F474&amp;":"&amp;$F474),INDIRECT($F$1&amp;dbP!$D$2&amp;":"&amp;dbP!$D$2),"&gt;="&amp;AR$6,INDIRECT($F$1&amp;dbP!$D$2&amp;":"&amp;dbP!$D$2),"&lt;="&amp;AR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S474" s="1">
        <f ca="1">SUMIFS(INDIRECT($F$1&amp;$F474&amp;":"&amp;$F474),INDIRECT($F$1&amp;dbP!$D$2&amp;":"&amp;dbP!$D$2),"&gt;="&amp;AS$6,INDIRECT($F$1&amp;dbP!$D$2&amp;":"&amp;dbP!$D$2),"&lt;="&amp;AS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T474" s="1">
        <f ca="1">SUMIFS(INDIRECT($F$1&amp;$F474&amp;":"&amp;$F474),INDIRECT($F$1&amp;dbP!$D$2&amp;":"&amp;dbP!$D$2),"&gt;="&amp;AT$6,INDIRECT($F$1&amp;dbP!$D$2&amp;":"&amp;dbP!$D$2),"&lt;="&amp;AT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U474" s="1">
        <f ca="1">SUMIFS(INDIRECT($F$1&amp;$F474&amp;":"&amp;$F474),INDIRECT($F$1&amp;dbP!$D$2&amp;":"&amp;dbP!$D$2),"&gt;="&amp;AU$6,INDIRECT($F$1&amp;dbP!$D$2&amp;":"&amp;dbP!$D$2),"&lt;="&amp;AU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V474" s="1">
        <f ca="1">SUMIFS(INDIRECT($F$1&amp;$F474&amp;":"&amp;$F474),INDIRECT($F$1&amp;dbP!$D$2&amp;":"&amp;dbP!$D$2),"&gt;="&amp;AV$6,INDIRECT($F$1&amp;dbP!$D$2&amp;":"&amp;dbP!$D$2),"&lt;="&amp;AV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W474" s="1">
        <f ca="1">SUMIFS(INDIRECT($F$1&amp;$F474&amp;":"&amp;$F474),INDIRECT($F$1&amp;dbP!$D$2&amp;":"&amp;dbP!$D$2),"&gt;="&amp;AW$6,INDIRECT($F$1&amp;dbP!$D$2&amp;":"&amp;dbP!$D$2),"&lt;="&amp;AW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X474" s="1">
        <f ca="1">SUMIFS(INDIRECT($F$1&amp;$F474&amp;":"&amp;$F474),INDIRECT($F$1&amp;dbP!$D$2&amp;":"&amp;dbP!$D$2),"&gt;="&amp;AX$6,INDIRECT($F$1&amp;dbP!$D$2&amp;":"&amp;dbP!$D$2),"&lt;="&amp;AX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Y474" s="1">
        <f ca="1">SUMIFS(INDIRECT($F$1&amp;$F474&amp;":"&amp;$F474),INDIRECT($F$1&amp;dbP!$D$2&amp;":"&amp;dbP!$D$2),"&gt;="&amp;AY$6,INDIRECT($F$1&amp;dbP!$D$2&amp;":"&amp;dbP!$D$2),"&lt;="&amp;AY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AZ474" s="1">
        <f ca="1">SUMIFS(INDIRECT($F$1&amp;$F474&amp;":"&amp;$F474),INDIRECT($F$1&amp;dbP!$D$2&amp;":"&amp;dbP!$D$2),"&gt;="&amp;AZ$6,INDIRECT($F$1&amp;dbP!$D$2&amp;":"&amp;dbP!$D$2),"&lt;="&amp;AZ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BA474" s="1">
        <f ca="1">SUMIFS(INDIRECT($F$1&amp;$F474&amp;":"&amp;$F474),INDIRECT($F$1&amp;dbP!$D$2&amp;":"&amp;dbP!$D$2),"&gt;="&amp;BA$6,INDIRECT($F$1&amp;dbP!$D$2&amp;":"&amp;dbP!$D$2),"&lt;="&amp;BA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BB474" s="1">
        <f ca="1">SUMIFS(INDIRECT($F$1&amp;$F474&amp;":"&amp;$F474),INDIRECT($F$1&amp;dbP!$D$2&amp;":"&amp;dbP!$D$2),"&gt;="&amp;BB$6,INDIRECT($F$1&amp;dbP!$D$2&amp;":"&amp;dbP!$D$2),"&lt;="&amp;BB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BC474" s="1">
        <f ca="1">SUMIFS(INDIRECT($F$1&amp;$F474&amp;":"&amp;$F474),INDIRECT($F$1&amp;dbP!$D$2&amp;":"&amp;dbP!$D$2),"&gt;="&amp;BC$6,INDIRECT($F$1&amp;dbP!$D$2&amp;":"&amp;dbP!$D$2),"&lt;="&amp;BC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BD474" s="1">
        <f ca="1">SUMIFS(INDIRECT($F$1&amp;$F474&amp;":"&amp;$F474),INDIRECT($F$1&amp;dbP!$D$2&amp;":"&amp;dbP!$D$2),"&gt;="&amp;BD$6,INDIRECT($F$1&amp;dbP!$D$2&amp;":"&amp;dbP!$D$2),"&lt;="&amp;BD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  <c r="BE474" s="1">
        <f ca="1">SUMIFS(INDIRECT($F$1&amp;$F474&amp;":"&amp;$F474),INDIRECT($F$1&amp;dbP!$D$2&amp;":"&amp;dbP!$D$2),"&gt;="&amp;BE$6,INDIRECT($F$1&amp;dbP!$D$2&amp;":"&amp;dbP!$D$2),"&lt;="&amp;BE$7,INDIRECT($F$1&amp;dbP!$O$2&amp;":"&amp;dbP!$O$2),$H474,INDIRECT($F$1&amp;dbP!$P$2&amp;":"&amp;dbP!$P$2),IF($I474=$J474,"*",$I474),INDIRECT($F$1&amp;dbP!$Q$2&amp;":"&amp;dbP!$Q$2),IF(OR($I474=$J474,"  "&amp;$I474=$J474),"*",RIGHT($J474,LEN($J474)-4)),INDIRECT($F$1&amp;dbP!$AC$2&amp;":"&amp;dbP!$AC$2),RepP!$J$3)</f>
        <v>0</v>
      </c>
    </row>
    <row r="475" spans="2:57" x14ac:dyDescent="0.3">
      <c r="B475" s="1">
        <f>MAX(B$410:B474)+1</f>
        <v>73</v>
      </c>
      <c r="D475" s="1" t="str">
        <f ca="1">INDIRECT($B$1&amp;Items!AB$2&amp;$B475)</f>
        <v>PL(-)</v>
      </c>
      <c r="F475" s="1" t="str">
        <f ca="1">INDIRECT($B$1&amp;Items!X$2&amp;$B475)</f>
        <v>AA</v>
      </c>
      <c r="H475" s="13" t="str">
        <f ca="1">INDIRECT($B$1&amp;Items!U$2&amp;$B475)</f>
        <v>Себестоимость продаж</v>
      </c>
      <c r="I475" s="13" t="str">
        <f ca="1">IF(INDIRECT($B$1&amp;Items!V$2&amp;$B475)="",H475,INDIRECT($B$1&amp;Items!V$2&amp;$B475))</f>
        <v>Затраты этапа-5 бизнес-процесса</v>
      </c>
      <c r="J475" s="1" t="str">
        <f ca="1">IF(INDIRECT($B$1&amp;Items!W$2&amp;$B475)="",IF(H475&lt;&gt;I475,"  "&amp;I475,I475),"    "&amp;INDIRECT($B$1&amp;Items!W$2&amp;$B475))</f>
        <v xml:space="preserve">    Затраты на доставку и продажу-3</v>
      </c>
      <c r="S475" s="1">
        <f ca="1">SUM($U475:INDIRECT(ADDRESS(ROW(),SUMIFS($1:$1,$5:$5,MAX($5:$5)))))</f>
        <v>644024.06523000007</v>
      </c>
      <c r="V475" s="1">
        <f ca="1">SUMIFS(INDIRECT($F$1&amp;$F475&amp;":"&amp;$F475),INDIRECT($F$1&amp;dbP!$D$2&amp;":"&amp;dbP!$D$2),"&gt;="&amp;V$6,INDIRECT($F$1&amp;dbP!$D$2&amp;":"&amp;dbP!$D$2),"&lt;="&amp;V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W475" s="1">
        <f ca="1">SUMIFS(INDIRECT($F$1&amp;$F475&amp;":"&amp;$F475),INDIRECT($F$1&amp;dbP!$D$2&amp;":"&amp;dbP!$D$2),"&gt;="&amp;W$6,INDIRECT($F$1&amp;dbP!$D$2&amp;":"&amp;dbP!$D$2),"&lt;="&amp;W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X475" s="1">
        <f ca="1">SUMIFS(INDIRECT($F$1&amp;$F475&amp;":"&amp;$F475),INDIRECT($F$1&amp;dbP!$D$2&amp;":"&amp;dbP!$D$2),"&gt;="&amp;X$6,INDIRECT($F$1&amp;dbP!$D$2&amp;":"&amp;dbP!$D$2),"&lt;="&amp;X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Y475" s="1">
        <f ca="1">SUMIFS(INDIRECT($F$1&amp;$F475&amp;":"&amp;$F475),INDIRECT($F$1&amp;dbP!$D$2&amp;":"&amp;dbP!$D$2),"&gt;="&amp;Y$6,INDIRECT($F$1&amp;dbP!$D$2&amp;":"&amp;dbP!$D$2),"&lt;="&amp;Y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Z475" s="1">
        <f ca="1">SUMIFS(INDIRECT($F$1&amp;$F475&amp;":"&amp;$F475),INDIRECT($F$1&amp;dbP!$D$2&amp;":"&amp;dbP!$D$2),"&gt;="&amp;Z$6,INDIRECT($F$1&amp;dbP!$D$2&amp;":"&amp;dbP!$D$2),"&lt;="&amp;Z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198161.25084000002</v>
      </c>
      <c r="AA475" s="1">
        <f ca="1">SUMIFS(INDIRECT($F$1&amp;$F475&amp;":"&amp;$F475),INDIRECT($F$1&amp;dbP!$D$2&amp;":"&amp;dbP!$D$2),"&gt;="&amp;AA$6,INDIRECT($F$1&amp;dbP!$D$2&amp;":"&amp;dbP!$D$2),"&lt;="&amp;AA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445862.81439000007</v>
      </c>
      <c r="AB475" s="1">
        <f ca="1">SUMIFS(INDIRECT($F$1&amp;$F475&amp;":"&amp;$F475),INDIRECT($F$1&amp;dbP!$D$2&amp;":"&amp;dbP!$D$2),"&gt;="&amp;AB$6,INDIRECT($F$1&amp;dbP!$D$2&amp;":"&amp;dbP!$D$2),"&lt;="&amp;AB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C475" s="1">
        <f ca="1">SUMIFS(INDIRECT($F$1&amp;$F475&amp;":"&amp;$F475),INDIRECT($F$1&amp;dbP!$D$2&amp;":"&amp;dbP!$D$2),"&gt;="&amp;AC$6,INDIRECT($F$1&amp;dbP!$D$2&amp;":"&amp;dbP!$D$2),"&lt;="&amp;AC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D475" s="1">
        <f ca="1">SUMIFS(INDIRECT($F$1&amp;$F475&amp;":"&amp;$F475),INDIRECT($F$1&amp;dbP!$D$2&amp;":"&amp;dbP!$D$2),"&gt;="&amp;AD$6,INDIRECT($F$1&amp;dbP!$D$2&amp;":"&amp;dbP!$D$2),"&lt;="&amp;AD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E475" s="1">
        <f ca="1">SUMIFS(INDIRECT($F$1&amp;$F475&amp;":"&amp;$F475),INDIRECT($F$1&amp;dbP!$D$2&amp;":"&amp;dbP!$D$2),"&gt;="&amp;AE$6,INDIRECT($F$1&amp;dbP!$D$2&amp;":"&amp;dbP!$D$2),"&lt;="&amp;AE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F475" s="1">
        <f ca="1">SUMIFS(INDIRECT($F$1&amp;$F475&amp;":"&amp;$F475),INDIRECT($F$1&amp;dbP!$D$2&amp;":"&amp;dbP!$D$2),"&gt;="&amp;AF$6,INDIRECT($F$1&amp;dbP!$D$2&amp;":"&amp;dbP!$D$2),"&lt;="&amp;AF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G475" s="1">
        <f ca="1">SUMIFS(INDIRECT($F$1&amp;$F475&amp;":"&amp;$F475),INDIRECT($F$1&amp;dbP!$D$2&amp;":"&amp;dbP!$D$2),"&gt;="&amp;AG$6,INDIRECT($F$1&amp;dbP!$D$2&amp;":"&amp;dbP!$D$2),"&lt;="&amp;AG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H475" s="1">
        <f ca="1">SUMIFS(INDIRECT($F$1&amp;$F475&amp;":"&amp;$F475),INDIRECT($F$1&amp;dbP!$D$2&amp;":"&amp;dbP!$D$2),"&gt;="&amp;AH$6,INDIRECT($F$1&amp;dbP!$D$2&amp;":"&amp;dbP!$D$2),"&lt;="&amp;AH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I475" s="1">
        <f ca="1">SUMIFS(INDIRECT($F$1&amp;$F475&amp;":"&amp;$F475),INDIRECT($F$1&amp;dbP!$D$2&amp;":"&amp;dbP!$D$2),"&gt;="&amp;AI$6,INDIRECT($F$1&amp;dbP!$D$2&amp;":"&amp;dbP!$D$2),"&lt;="&amp;AI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J475" s="1">
        <f ca="1">SUMIFS(INDIRECT($F$1&amp;$F475&amp;":"&amp;$F475),INDIRECT($F$1&amp;dbP!$D$2&amp;":"&amp;dbP!$D$2),"&gt;="&amp;AJ$6,INDIRECT($F$1&amp;dbP!$D$2&amp;":"&amp;dbP!$D$2),"&lt;="&amp;AJ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K475" s="1">
        <f ca="1">SUMIFS(INDIRECT($F$1&amp;$F475&amp;":"&amp;$F475),INDIRECT($F$1&amp;dbP!$D$2&amp;":"&amp;dbP!$D$2),"&gt;="&amp;AK$6,INDIRECT($F$1&amp;dbP!$D$2&amp;":"&amp;dbP!$D$2),"&lt;="&amp;AK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L475" s="1">
        <f ca="1">SUMIFS(INDIRECT($F$1&amp;$F475&amp;":"&amp;$F475),INDIRECT($F$1&amp;dbP!$D$2&amp;":"&amp;dbP!$D$2),"&gt;="&amp;AL$6,INDIRECT($F$1&amp;dbP!$D$2&amp;":"&amp;dbP!$D$2),"&lt;="&amp;AL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M475" s="1">
        <f ca="1">SUMIFS(INDIRECT($F$1&amp;$F475&amp;":"&amp;$F475),INDIRECT($F$1&amp;dbP!$D$2&amp;":"&amp;dbP!$D$2),"&gt;="&amp;AM$6,INDIRECT($F$1&amp;dbP!$D$2&amp;":"&amp;dbP!$D$2),"&lt;="&amp;AM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N475" s="1">
        <f ca="1">SUMIFS(INDIRECT($F$1&amp;$F475&amp;":"&amp;$F475),INDIRECT($F$1&amp;dbP!$D$2&amp;":"&amp;dbP!$D$2),"&gt;="&amp;AN$6,INDIRECT($F$1&amp;dbP!$D$2&amp;":"&amp;dbP!$D$2),"&lt;="&amp;AN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O475" s="1">
        <f ca="1">SUMIFS(INDIRECT($F$1&amp;$F475&amp;":"&amp;$F475),INDIRECT($F$1&amp;dbP!$D$2&amp;":"&amp;dbP!$D$2),"&gt;="&amp;AO$6,INDIRECT($F$1&amp;dbP!$D$2&amp;":"&amp;dbP!$D$2),"&lt;="&amp;AO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P475" s="1">
        <f ca="1">SUMIFS(INDIRECT($F$1&amp;$F475&amp;":"&amp;$F475),INDIRECT($F$1&amp;dbP!$D$2&amp;":"&amp;dbP!$D$2),"&gt;="&amp;AP$6,INDIRECT($F$1&amp;dbP!$D$2&amp;":"&amp;dbP!$D$2),"&lt;="&amp;AP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Q475" s="1">
        <f ca="1">SUMIFS(INDIRECT($F$1&amp;$F475&amp;":"&amp;$F475),INDIRECT($F$1&amp;dbP!$D$2&amp;":"&amp;dbP!$D$2),"&gt;="&amp;AQ$6,INDIRECT($F$1&amp;dbP!$D$2&amp;":"&amp;dbP!$D$2),"&lt;="&amp;AQ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R475" s="1">
        <f ca="1">SUMIFS(INDIRECT($F$1&amp;$F475&amp;":"&amp;$F475),INDIRECT($F$1&amp;dbP!$D$2&amp;":"&amp;dbP!$D$2),"&gt;="&amp;AR$6,INDIRECT($F$1&amp;dbP!$D$2&amp;":"&amp;dbP!$D$2),"&lt;="&amp;AR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S475" s="1">
        <f ca="1">SUMIFS(INDIRECT($F$1&amp;$F475&amp;":"&amp;$F475),INDIRECT($F$1&amp;dbP!$D$2&amp;":"&amp;dbP!$D$2),"&gt;="&amp;AS$6,INDIRECT($F$1&amp;dbP!$D$2&amp;":"&amp;dbP!$D$2),"&lt;="&amp;AS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T475" s="1">
        <f ca="1">SUMIFS(INDIRECT($F$1&amp;$F475&amp;":"&amp;$F475),INDIRECT($F$1&amp;dbP!$D$2&amp;":"&amp;dbP!$D$2),"&gt;="&amp;AT$6,INDIRECT($F$1&amp;dbP!$D$2&amp;":"&amp;dbP!$D$2),"&lt;="&amp;AT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U475" s="1">
        <f ca="1">SUMIFS(INDIRECT($F$1&amp;$F475&amp;":"&amp;$F475),INDIRECT($F$1&amp;dbP!$D$2&amp;":"&amp;dbP!$D$2),"&gt;="&amp;AU$6,INDIRECT($F$1&amp;dbP!$D$2&amp;":"&amp;dbP!$D$2),"&lt;="&amp;AU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V475" s="1">
        <f ca="1">SUMIFS(INDIRECT($F$1&amp;$F475&amp;":"&amp;$F475),INDIRECT($F$1&amp;dbP!$D$2&amp;":"&amp;dbP!$D$2),"&gt;="&amp;AV$6,INDIRECT($F$1&amp;dbP!$D$2&amp;":"&amp;dbP!$D$2),"&lt;="&amp;AV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W475" s="1">
        <f ca="1">SUMIFS(INDIRECT($F$1&amp;$F475&amp;":"&amp;$F475),INDIRECT($F$1&amp;dbP!$D$2&amp;":"&amp;dbP!$D$2),"&gt;="&amp;AW$6,INDIRECT($F$1&amp;dbP!$D$2&amp;":"&amp;dbP!$D$2),"&lt;="&amp;AW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X475" s="1">
        <f ca="1">SUMIFS(INDIRECT($F$1&amp;$F475&amp;":"&amp;$F475),INDIRECT($F$1&amp;dbP!$D$2&amp;":"&amp;dbP!$D$2),"&gt;="&amp;AX$6,INDIRECT($F$1&amp;dbP!$D$2&amp;":"&amp;dbP!$D$2),"&lt;="&amp;AX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Y475" s="1">
        <f ca="1">SUMIFS(INDIRECT($F$1&amp;$F475&amp;":"&amp;$F475),INDIRECT($F$1&amp;dbP!$D$2&amp;":"&amp;dbP!$D$2),"&gt;="&amp;AY$6,INDIRECT($F$1&amp;dbP!$D$2&amp;":"&amp;dbP!$D$2),"&lt;="&amp;AY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AZ475" s="1">
        <f ca="1">SUMIFS(INDIRECT($F$1&amp;$F475&amp;":"&amp;$F475),INDIRECT($F$1&amp;dbP!$D$2&amp;":"&amp;dbP!$D$2),"&gt;="&amp;AZ$6,INDIRECT($F$1&amp;dbP!$D$2&amp;":"&amp;dbP!$D$2),"&lt;="&amp;AZ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BA475" s="1">
        <f ca="1">SUMIFS(INDIRECT($F$1&amp;$F475&amp;":"&amp;$F475),INDIRECT($F$1&amp;dbP!$D$2&amp;":"&amp;dbP!$D$2),"&gt;="&amp;BA$6,INDIRECT($F$1&amp;dbP!$D$2&amp;":"&amp;dbP!$D$2),"&lt;="&amp;BA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BB475" s="1">
        <f ca="1">SUMIFS(INDIRECT($F$1&amp;$F475&amp;":"&amp;$F475),INDIRECT($F$1&amp;dbP!$D$2&amp;":"&amp;dbP!$D$2),"&gt;="&amp;BB$6,INDIRECT($F$1&amp;dbP!$D$2&amp;":"&amp;dbP!$D$2),"&lt;="&amp;BB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BC475" s="1">
        <f ca="1">SUMIFS(INDIRECT($F$1&amp;$F475&amp;":"&amp;$F475),INDIRECT($F$1&amp;dbP!$D$2&amp;":"&amp;dbP!$D$2),"&gt;="&amp;BC$6,INDIRECT($F$1&amp;dbP!$D$2&amp;":"&amp;dbP!$D$2),"&lt;="&amp;BC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BD475" s="1">
        <f ca="1">SUMIFS(INDIRECT($F$1&amp;$F475&amp;":"&amp;$F475),INDIRECT($F$1&amp;dbP!$D$2&amp;":"&amp;dbP!$D$2),"&gt;="&amp;BD$6,INDIRECT($F$1&amp;dbP!$D$2&amp;":"&amp;dbP!$D$2),"&lt;="&amp;BD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  <c r="BE475" s="1">
        <f ca="1">SUMIFS(INDIRECT($F$1&amp;$F475&amp;":"&amp;$F475),INDIRECT($F$1&amp;dbP!$D$2&amp;":"&amp;dbP!$D$2),"&gt;="&amp;BE$6,INDIRECT($F$1&amp;dbP!$D$2&amp;":"&amp;dbP!$D$2),"&lt;="&amp;BE$7,INDIRECT($F$1&amp;dbP!$O$2&amp;":"&amp;dbP!$O$2),$H475,INDIRECT($F$1&amp;dbP!$P$2&amp;":"&amp;dbP!$P$2),IF($I475=$J475,"*",$I475),INDIRECT($F$1&amp;dbP!$Q$2&amp;":"&amp;dbP!$Q$2),IF(OR($I475=$J475,"  "&amp;$I475=$J475),"*",RIGHT($J475,LEN($J475)-4)),INDIRECT($F$1&amp;dbP!$AC$2&amp;":"&amp;dbP!$AC$2),RepP!$J$3)</f>
        <v>0</v>
      </c>
    </row>
    <row r="476" spans="2:57" x14ac:dyDescent="0.3">
      <c r="B476" s="1">
        <f>MAX(B$410:B475)+1</f>
        <v>74</v>
      </c>
      <c r="D476" s="1" t="str">
        <f ca="1">INDIRECT($B$1&amp;Items!AB$2&amp;$B476)</f>
        <v>PL(-)</v>
      </c>
      <c r="F476" s="1" t="str">
        <f ca="1">INDIRECT($B$1&amp;Items!X$2&amp;$B476)</f>
        <v>AA</v>
      </c>
      <c r="H476" s="13" t="str">
        <f ca="1">INDIRECT($B$1&amp;Items!U$2&amp;$B476)</f>
        <v>Себестоимость продаж</v>
      </c>
      <c r="I476" s="13" t="str">
        <f ca="1">IF(INDIRECT($B$1&amp;Items!V$2&amp;$B476)="",H476,INDIRECT($B$1&amp;Items!V$2&amp;$B476))</f>
        <v>Затраты этапа-5 бизнес-процесса</v>
      </c>
      <c r="J476" s="1" t="str">
        <f ca="1">IF(INDIRECT($B$1&amp;Items!W$2&amp;$B476)="",IF(H476&lt;&gt;I476,"  "&amp;I476,I476),"    "&amp;INDIRECT($B$1&amp;Items!W$2&amp;$B476))</f>
        <v xml:space="preserve">    Затраты на доставку и продажу-4</v>
      </c>
      <c r="S476" s="1">
        <f ca="1">SUM($U476:INDIRECT(ADDRESS(ROW(),SUMIFS($1:$1,$5:$5,MAX($5:$5)))))</f>
        <v>612972.63066389994</v>
      </c>
      <c r="V476" s="1">
        <f ca="1">SUMIFS(INDIRECT($F$1&amp;$F476&amp;":"&amp;$F476),INDIRECT($F$1&amp;dbP!$D$2&amp;":"&amp;dbP!$D$2),"&gt;="&amp;V$6,INDIRECT($F$1&amp;dbP!$D$2&amp;":"&amp;dbP!$D$2),"&lt;="&amp;V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W476" s="1">
        <f ca="1">SUMIFS(INDIRECT($F$1&amp;$F476&amp;":"&amp;$F476),INDIRECT($F$1&amp;dbP!$D$2&amp;":"&amp;dbP!$D$2),"&gt;="&amp;W$6,INDIRECT($F$1&amp;dbP!$D$2&amp;":"&amp;dbP!$D$2),"&lt;="&amp;W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X476" s="1">
        <f ca="1">SUMIFS(INDIRECT($F$1&amp;$F476&amp;":"&amp;$F476),INDIRECT($F$1&amp;dbP!$D$2&amp;":"&amp;dbP!$D$2),"&gt;="&amp;X$6,INDIRECT($F$1&amp;dbP!$D$2&amp;":"&amp;dbP!$D$2),"&lt;="&amp;X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Y476" s="1">
        <f ca="1">SUMIFS(INDIRECT($F$1&amp;$F476&amp;":"&amp;$F476),INDIRECT($F$1&amp;dbP!$D$2&amp;":"&amp;dbP!$D$2),"&gt;="&amp;Y$6,INDIRECT($F$1&amp;dbP!$D$2&amp;":"&amp;dbP!$D$2),"&lt;="&amp;Y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Z476" s="1">
        <f ca="1">SUMIFS(INDIRECT($F$1&amp;$F476&amp;":"&amp;$F476),INDIRECT($F$1&amp;dbP!$D$2&amp;":"&amp;dbP!$D$2),"&gt;="&amp;Z$6,INDIRECT($F$1&amp;dbP!$D$2&amp;":"&amp;dbP!$D$2),"&lt;="&amp;Z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188606.96328120001</v>
      </c>
      <c r="AA476" s="1">
        <f ca="1">SUMIFS(INDIRECT($F$1&amp;$F476&amp;":"&amp;$F476),INDIRECT($F$1&amp;dbP!$D$2&amp;":"&amp;dbP!$D$2),"&gt;="&amp;AA$6,INDIRECT($F$1&amp;dbP!$D$2&amp;":"&amp;dbP!$D$2),"&lt;="&amp;AA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424365.66738269996</v>
      </c>
      <c r="AB476" s="1">
        <f ca="1">SUMIFS(INDIRECT($F$1&amp;$F476&amp;":"&amp;$F476),INDIRECT($F$1&amp;dbP!$D$2&amp;":"&amp;dbP!$D$2),"&gt;="&amp;AB$6,INDIRECT($F$1&amp;dbP!$D$2&amp;":"&amp;dbP!$D$2),"&lt;="&amp;AB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C476" s="1">
        <f ca="1">SUMIFS(INDIRECT($F$1&amp;$F476&amp;":"&amp;$F476),INDIRECT($F$1&amp;dbP!$D$2&amp;":"&amp;dbP!$D$2),"&gt;="&amp;AC$6,INDIRECT($F$1&amp;dbP!$D$2&amp;":"&amp;dbP!$D$2),"&lt;="&amp;AC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D476" s="1">
        <f ca="1">SUMIFS(INDIRECT($F$1&amp;$F476&amp;":"&amp;$F476),INDIRECT($F$1&amp;dbP!$D$2&amp;":"&amp;dbP!$D$2),"&gt;="&amp;AD$6,INDIRECT($F$1&amp;dbP!$D$2&amp;":"&amp;dbP!$D$2),"&lt;="&amp;AD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E476" s="1">
        <f ca="1">SUMIFS(INDIRECT($F$1&amp;$F476&amp;":"&amp;$F476),INDIRECT($F$1&amp;dbP!$D$2&amp;":"&amp;dbP!$D$2),"&gt;="&amp;AE$6,INDIRECT($F$1&amp;dbP!$D$2&amp;":"&amp;dbP!$D$2),"&lt;="&amp;AE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F476" s="1">
        <f ca="1">SUMIFS(INDIRECT($F$1&amp;$F476&amp;":"&amp;$F476),INDIRECT($F$1&amp;dbP!$D$2&amp;":"&amp;dbP!$D$2),"&gt;="&amp;AF$6,INDIRECT($F$1&amp;dbP!$D$2&amp;":"&amp;dbP!$D$2),"&lt;="&amp;AF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G476" s="1">
        <f ca="1">SUMIFS(INDIRECT($F$1&amp;$F476&amp;":"&amp;$F476),INDIRECT($F$1&amp;dbP!$D$2&amp;":"&amp;dbP!$D$2),"&gt;="&amp;AG$6,INDIRECT($F$1&amp;dbP!$D$2&amp;":"&amp;dbP!$D$2),"&lt;="&amp;AG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H476" s="1">
        <f ca="1">SUMIFS(INDIRECT($F$1&amp;$F476&amp;":"&amp;$F476),INDIRECT($F$1&amp;dbP!$D$2&amp;":"&amp;dbP!$D$2),"&gt;="&amp;AH$6,INDIRECT($F$1&amp;dbP!$D$2&amp;":"&amp;dbP!$D$2),"&lt;="&amp;AH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I476" s="1">
        <f ca="1">SUMIFS(INDIRECT($F$1&amp;$F476&amp;":"&amp;$F476),INDIRECT($F$1&amp;dbP!$D$2&amp;":"&amp;dbP!$D$2),"&gt;="&amp;AI$6,INDIRECT($F$1&amp;dbP!$D$2&amp;":"&amp;dbP!$D$2),"&lt;="&amp;AI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J476" s="1">
        <f ca="1">SUMIFS(INDIRECT($F$1&amp;$F476&amp;":"&amp;$F476),INDIRECT($F$1&amp;dbP!$D$2&amp;":"&amp;dbP!$D$2),"&gt;="&amp;AJ$6,INDIRECT($F$1&amp;dbP!$D$2&amp;":"&amp;dbP!$D$2),"&lt;="&amp;AJ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K476" s="1">
        <f ca="1">SUMIFS(INDIRECT($F$1&amp;$F476&amp;":"&amp;$F476),INDIRECT($F$1&amp;dbP!$D$2&amp;":"&amp;dbP!$D$2),"&gt;="&amp;AK$6,INDIRECT($F$1&amp;dbP!$D$2&amp;":"&amp;dbP!$D$2),"&lt;="&amp;AK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L476" s="1">
        <f ca="1">SUMIFS(INDIRECT($F$1&amp;$F476&amp;":"&amp;$F476),INDIRECT($F$1&amp;dbP!$D$2&amp;":"&amp;dbP!$D$2),"&gt;="&amp;AL$6,INDIRECT($F$1&amp;dbP!$D$2&amp;":"&amp;dbP!$D$2),"&lt;="&amp;AL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M476" s="1">
        <f ca="1">SUMIFS(INDIRECT($F$1&amp;$F476&amp;":"&amp;$F476),INDIRECT($F$1&amp;dbP!$D$2&amp;":"&amp;dbP!$D$2),"&gt;="&amp;AM$6,INDIRECT($F$1&amp;dbP!$D$2&amp;":"&amp;dbP!$D$2),"&lt;="&amp;AM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N476" s="1">
        <f ca="1">SUMIFS(INDIRECT($F$1&amp;$F476&amp;":"&amp;$F476),INDIRECT($F$1&amp;dbP!$D$2&amp;":"&amp;dbP!$D$2),"&gt;="&amp;AN$6,INDIRECT($F$1&amp;dbP!$D$2&amp;":"&amp;dbP!$D$2),"&lt;="&amp;AN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O476" s="1">
        <f ca="1">SUMIFS(INDIRECT($F$1&amp;$F476&amp;":"&amp;$F476),INDIRECT($F$1&amp;dbP!$D$2&amp;":"&amp;dbP!$D$2),"&gt;="&amp;AO$6,INDIRECT($F$1&amp;dbP!$D$2&amp;":"&amp;dbP!$D$2),"&lt;="&amp;AO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P476" s="1">
        <f ca="1">SUMIFS(INDIRECT($F$1&amp;$F476&amp;":"&amp;$F476),INDIRECT($F$1&amp;dbP!$D$2&amp;":"&amp;dbP!$D$2),"&gt;="&amp;AP$6,INDIRECT($F$1&amp;dbP!$D$2&amp;":"&amp;dbP!$D$2),"&lt;="&amp;AP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Q476" s="1">
        <f ca="1">SUMIFS(INDIRECT($F$1&amp;$F476&amp;":"&amp;$F476),INDIRECT($F$1&amp;dbP!$D$2&amp;":"&amp;dbP!$D$2),"&gt;="&amp;AQ$6,INDIRECT($F$1&amp;dbP!$D$2&amp;":"&amp;dbP!$D$2),"&lt;="&amp;AQ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R476" s="1">
        <f ca="1">SUMIFS(INDIRECT($F$1&amp;$F476&amp;":"&amp;$F476),INDIRECT($F$1&amp;dbP!$D$2&amp;":"&amp;dbP!$D$2),"&gt;="&amp;AR$6,INDIRECT($F$1&amp;dbP!$D$2&amp;":"&amp;dbP!$D$2),"&lt;="&amp;AR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S476" s="1">
        <f ca="1">SUMIFS(INDIRECT($F$1&amp;$F476&amp;":"&amp;$F476),INDIRECT($F$1&amp;dbP!$D$2&amp;":"&amp;dbP!$D$2),"&gt;="&amp;AS$6,INDIRECT($F$1&amp;dbP!$D$2&amp;":"&amp;dbP!$D$2),"&lt;="&amp;AS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T476" s="1">
        <f ca="1">SUMIFS(INDIRECT($F$1&amp;$F476&amp;":"&amp;$F476),INDIRECT($F$1&amp;dbP!$D$2&amp;":"&amp;dbP!$D$2),"&gt;="&amp;AT$6,INDIRECT($F$1&amp;dbP!$D$2&amp;":"&amp;dbP!$D$2),"&lt;="&amp;AT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U476" s="1">
        <f ca="1">SUMIFS(INDIRECT($F$1&amp;$F476&amp;":"&amp;$F476),INDIRECT($F$1&amp;dbP!$D$2&amp;":"&amp;dbP!$D$2),"&gt;="&amp;AU$6,INDIRECT($F$1&amp;dbP!$D$2&amp;":"&amp;dbP!$D$2),"&lt;="&amp;AU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V476" s="1">
        <f ca="1">SUMIFS(INDIRECT($F$1&amp;$F476&amp;":"&amp;$F476),INDIRECT($F$1&amp;dbP!$D$2&amp;":"&amp;dbP!$D$2),"&gt;="&amp;AV$6,INDIRECT($F$1&amp;dbP!$D$2&amp;":"&amp;dbP!$D$2),"&lt;="&amp;AV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W476" s="1">
        <f ca="1">SUMIFS(INDIRECT($F$1&amp;$F476&amp;":"&amp;$F476),INDIRECT($F$1&amp;dbP!$D$2&amp;":"&amp;dbP!$D$2),"&gt;="&amp;AW$6,INDIRECT($F$1&amp;dbP!$D$2&amp;":"&amp;dbP!$D$2),"&lt;="&amp;AW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X476" s="1">
        <f ca="1">SUMIFS(INDIRECT($F$1&amp;$F476&amp;":"&amp;$F476),INDIRECT($F$1&amp;dbP!$D$2&amp;":"&amp;dbP!$D$2),"&gt;="&amp;AX$6,INDIRECT($F$1&amp;dbP!$D$2&amp;":"&amp;dbP!$D$2),"&lt;="&amp;AX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Y476" s="1">
        <f ca="1">SUMIFS(INDIRECT($F$1&amp;$F476&amp;":"&amp;$F476),INDIRECT($F$1&amp;dbP!$D$2&amp;":"&amp;dbP!$D$2),"&gt;="&amp;AY$6,INDIRECT($F$1&amp;dbP!$D$2&amp;":"&amp;dbP!$D$2),"&lt;="&amp;AY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AZ476" s="1">
        <f ca="1">SUMIFS(INDIRECT($F$1&amp;$F476&amp;":"&amp;$F476),INDIRECT($F$1&amp;dbP!$D$2&amp;":"&amp;dbP!$D$2),"&gt;="&amp;AZ$6,INDIRECT($F$1&amp;dbP!$D$2&amp;":"&amp;dbP!$D$2),"&lt;="&amp;AZ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BA476" s="1">
        <f ca="1">SUMIFS(INDIRECT($F$1&amp;$F476&amp;":"&amp;$F476),INDIRECT($F$1&amp;dbP!$D$2&amp;":"&amp;dbP!$D$2),"&gt;="&amp;BA$6,INDIRECT($F$1&amp;dbP!$D$2&amp;":"&amp;dbP!$D$2),"&lt;="&amp;BA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BB476" s="1">
        <f ca="1">SUMIFS(INDIRECT($F$1&amp;$F476&amp;":"&amp;$F476),INDIRECT($F$1&amp;dbP!$D$2&amp;":"&amp;dbP!$D$2),"&gt;="&amp;BB$6,INDIRECT($F$1&amp;dbP!$D$2&amp;":"&amp;dbP!$D$2),"&lt;="&amp;BB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BC476" s="1">
        <f ca="1">SUMIFS(INDIRECT($F$1&amp;$F476&amp;":"&amp;$F476),INDIRECT($F$1&amp;dbP!$D$2&amp;":"&amp;dbP!$D$2),"&gt;="&amp;BC$6,INDIRECT($F$1&amp;dbP!$D$2&amp;":"&amp;dbP!$D$2),"&lt;="&amp;BC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BD476" s="1">
        <f ca="1">SUMIFS(INDIRECT($F$1&amp;$F476&amp;":"&amp;$F476),INDIRECT($F$1&amp;dbP!$D$2&amp;":"&amp;dbP!$D$2),"&gt;="&amp;BD$6,INDIRECT($F$1&amp;dbP!$D$2&amp;":"&amp;dbP!$D$2),"&lt;="&amp;BD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  <c r="BE476" s="1">
        <f ca="1">SUMIFS(INDIRECT($F$1&amp;$F476&amp;":"&amp;$F476),INDIRECT($F$1&amp;dbP!$D$2&amp;":"&amp;dbP!$D$2),"&gt;="&amp;BE$6,INDIRECT($F$1&amp;dbP!$D$2&amp;":"&amp;dbP!$D$2),"&lt;="&amp;BE$7,INDIRECT($F$1&amp;dbP!$O$2&amp;":"&amp;dbP!$O$2),$H476,INDIRECT($F$1&amp;dbP!$P$2&amp;":"&amp;dbP!$P$2),IF($I476=$J476,"*",$I476),INDIRECT($F$1&amp;dbP!$Q$2&amp;":"&amp;dbP!$Q$2),IF(OR($I476=$J476,"  "&amp;$I476=$J476),"*",RIGHT($J476,LEN($J476)-4)),INDIRECT($F$1&amp;dbP!$AC$2&amp;":"&amp;dbP!$AC$2),RepP!$J$3)</f>
        <v>0</v>
      </c>
    </row>
    <row r="477" spans="2:57" x14ac:dyDescent="0.3">
      <c r="B477" s="1">
        <f>MAX(B$410:B476)+1</f>
        <v>75</v>
      </c>
      <c r="D477" s="1" t="str">
        <f ca="1">INDIRECT($B$1&amp;Items!AB$2&amp;$B477)</f>
        <v>PL(-)</v>
      </c>
      <c r="F477" s="1" t="str">
        <f ca="1">INDIRECT($B$1&amp;Items!X$2&amp;$B477)</f>
        <v>AA</v>
      </c>
      <c r="H477" s="13" t="str">
        <f ca="1">INDIRECT($B$1&amp;Items!U$2&amp;$B477)</f>
        <v>Себестоимость продаж</v>
      </c>
      <c r="I477" s="13" t="str">
        <f ca="1">IF(INDIRECT($B$1&amp;Items!V$2&amp;$B477)="",H477,INDIRECT($B$1&amp;Items!V$2&amp;$B477))</f>
        <v>Затраты этапа-5 бизнес-процесса</v>
      </c>
      <c r="J477" s="1" t="str">
        <f ca="1">IF(INDIRECT($B$1&amp;Items!W$2&amp;$B477)="",IF(H477&lt;&gt;I477,"  "&amp;I477,I477),"    "&amp;INDIRECT($B$1&amp;Items!W$2&amp;$B477))</f>
        <v xml:space="preserve">    Затраты на доставку и продажу-5</v>
      </c>
      <c r="S477" s="1">
        <f ca="1">SUM($U477:INDIRECT(ADDRESS(ROW(),SUMIFS($1:$1,$5:$5,MAX($5:$5)))))</f>
        <v>722564.49979609996</v>
      </c>
      <c r="V477" s="1">
        <f ca="1">SUMIFS(INDIRECT($F$1&amp;$F477&amp;":"&amp;$F477),INDIRECT($F$1&amp;dbP!$D$2&amp;":"&amp;dbP!$D$2),"&gt;="&amp;V$6,INDIRECT($F$1&amp;dbP!$D$2&amp;":"&amp;dbP!$D$2),"&lt;="&amp;V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W477" s="1">
        <f ca="1">SUMIFS(INDIRECT($F$1&amp;$F477&amp;":"&amp;$F477),INDIRECT($F$1&amp;dbP!$D$2&amp;":"&amp;dbP!$D$2),"&gt;="&amp;W$6,INDIRECT($F$1&amp;dbP!$D$2&amp;":"&amp;dbP!$D$2),"&lt;="&amp;W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X477" s="1">
        <f ca="1">SUMIFS(INDIRECT($F$1&amp;$F477&amp;":"&amp;$F477),INDIRECT($F$1&amp;dbP!$D$2&amp;":"&amp;dbP!$D$2),"&gt;="&amp;X$6,INDIRECT($F$1&amp;dbP!$D$2&amp;":"&amp;dbP!$D$2),"&lt;="&amp;X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Y477" s="1">
        <f ca="1">SUMIFS(INDIRECT($F$1&amp;$F477&amp;":"&amp;$F477),INDIRECT($F$1&amp;dbP!$D$2&amp;":"&amp;dbP!$D$2),"&gt;="&amp;Y$6,INDIRECT($F$1&amp;dbP!$D$2&amp;":"&amp;dbP!$D$2),"&lt;="&amp;Y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Z477" s="1">
        <f ca="1">SUMIFS(INDIRECT($F$1&amp;$F477&amp;":"&amp;$F477),INDIRECT($F$1&amp;dbP!$D$2&amp;":"&amp;dbP!$D$2),"&gt;="&amp;Z$6,INDIRECT($F$1&amp;dbP!$D$2&amp;":"&amp;dbP!$D$2),"&lt;="&amp;Z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222327.53839880001</v>
      </c>
      <c r="AA477" s="1">
        <f ca="1">SUMIFS(INDIRECT($F$1&amp;$F477&amp;":"&amp;$F477),INDIRECT($F$1&amp;dbP!$D$2&amp;":"&amp;dbP!$D$2),"&gt;="&amp;AA$6,INDIRECT($F$1&amp;dbP!$D$2&amp;":"&amp;dbP!$D$2),"&lt;="&amp;AA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500236.96139730001</v>
      </c>
      <c r="AB477" s="1">
        <f ca="1">SUMIFS(INDIRECT($F$1&amp;$F477&amp;":"&amp;$F477),INDIRECT($F$1&amp;dbP!$D$2&amp;":"&amp;dbP!$D$2),"&gt;="&amp;AB$6,INDIRECT($F$1&amp;dbP!$D$2&amp;":"&amp;dbP!$D$2),"&lt;="&amp;AB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C477" s="1">
        <f ca="1">SUMIFS(INDIRECT($F$1&amp;$F477&amp;":"&amp;$F477),INDIRECT($F$1&amp;dbP!$D$2&amp;":"&amp;dbP!$D$2),"&gt;="&amp;AC$6,INDIRECT($F$1&amp;dbP!$D$2&amp;":"&amp;dbP!$D$2),"&lt;="&amp;AC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D477" s="1">
        <f ca="1">SUMIFS(INDIRECT($F$1&amp;$F477&amp;":"&amp;$F477),INDIRECT($F$1&amp;dbP!$D$2&amp;":"&amp;dbP!$D$2),"&gt;="&amp;AD$6,INDIRECT($F$1&amp;dbP!$D$2&amp;":"&amp;dbP!$D$2),"&lt;="&amp;AD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E477" s="1">
        <f ca="1">SUMIFS(INDIRECT($F$1&amp;$F477&amp;":"&amp;$F477),INDIRECT($F$1&amp;dbP!$D$2&amp;":"&amp;dbP!$D$2),"&gt;="&amp;AE$6,INDIRECT($F$1&amp;dbP!$D$2&amp;":"&amp;dbP!$D$2),"&lt;="&amp;AE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F477" s="1">
        <f ca="1">SUMIFS(INDIRECT($F$1&amp;$F477&amp;":"&amp;$F477),INDIRECT($F$1&amp;dbP!$D$2&amp;":"&amp;dbP!$D$2),"&gt;="&amp;AF$6,INDIRECT($F$1&amp;dbP!$D$2&amp;":"&amp;dbP!$D$2),"&lt;="&amp;AF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G477" s="1">
        <f ca="1">SUMIFS(INDIRECT($F$1&amp;$F477&amp;":"&amp;$F477),INDIRECT($F$1&amp;dbP!$D$2&amp;":"&amp;dbP!$D$2),"&gt;="&amp;AG$6,INDIRECT($F$1&amp;dbP!$D$2&amp;":"&amp;dbP!$D$2),"&lt;="&amp;AG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H477" s="1">
        <f ca="1">SUMIFS(INDIRECT($F$1&amp;$F477&amp;":"&amp;$F477),INDIRECT($F$1&amp;dbP!$D$2&amp;":"&amp;dbP!$D$2),"&gt;="&amp;AH$6,INDIRECT($F$1&amp;dbP!$D$2&amp;":"&amp;dbP!$D$2),"&lt;="&amp;AH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I477" s="1">
        <f ca="1">SUMIFS(INDIRECT($F$1&amp;$F477&amp;":"&amp;$F477),INDIRECT($F$1&amp;dbP!$D$2&amp;":"&amp;dbP!$D$2),"&gt;="&amp;AI$6,INDIRECT($F$1&amp;dbP!$D$2&amp;":"&amp;dbP!$D$2),"&lt;="&amp;AI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J477" s="1">
        <f ca="1">SUMIFS(INDIRECT($F$1&amp;$F477&amp;":"&amp;$F477),INDIRECT($F$1&amp;dbP!$D$2&amp;":"&amp;dbP!$D$2),"&gt;="&amp;AJ$6,INDIRECT($F$1&amp;dbP!$D$2&amp;":"&amp;dbP!$D$2),"&lt;="&amp;AJ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K477" s="1">
        <f ca="1">SUMIFS(INDIRECT($F$1&amp;$F477&amp;":"&amp;$F477),INDIRECT($F$1&amp;dbP!$D$2&amp;":"&amp;dbP!$D$2),"&gt;="&amp;AK$6,INDIRECT($F$1&amp;dbP!$D$2&amp;":"&amp;dbP!$D$2),"&lt;="&amp;AK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L477" s="1">
        <f ca="1">SUMIFS(INDIRECT($F$1&amp;$F477&amp;":"&amp;$F477),INDIRECT($F$1&amp;dbP!$D$2&amp;":"&amp;dbP!$D$2),"&gt;="&amp;AL$6,INDIRECT($F$1&amp;dbP!$D$2&amp;":"&amp;dbP!$D$2),"&lt;="&amp;AL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M477" s="1">
        <f ca="1">SUMIFS(INDIRECT($F$1&amp;$F477&amp;":"&amp;$F477),INDIRECT($F$1&amp;dbP!$D$2&amp;":"&amp;dbP!$D$2),"&gt;="&amp;AM$6,INDIRECT($F$1&amp;dbP!$D$2&amp;":"&amp;dbP!$D$2),"&lt;="&amp;AM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N477" s="1">
        <f ca="1">SUMIFS(INDIRECT($F$1&amp;$F477&amp;":"&amp;$F477),INDIRECT($F$1&amp;dbP!$D$2&amp;":"&amp;dbP!$D$2),"&gt;="&amp;AN$6,INDIRECT($F$1&amp;dbP!$D$2&amp;":"&amp;dbP!$D$2),"&lt;="&amp;AN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O477" s="1">
        <f ca="1">SUMIFS(INDIRECT($F$1&amp;$F477&amp;":"&amp;$F477),INDIRECT($F$1&amp;dbP!$D$2&amp;":"&amp;dbP!$D$2),"&gt;="&amp;AO$6,INDIRECT($F$1&amp;dbP!$D$2&amp;":"&amp;dbP!$D$2),"&lt;="&amp;AO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P477" s="1">
        <f ca="1">SUMIFS(INDIRECT($F$1&amp;$F477&amp;":"&amp;$F477),INDIRECT($F$1&amp;dbP!$D$2&amp;":"&amp;dbP!$D$2),"&gt;="&amp;AP$6,INDIRECT($F$1&amp;dbP!$D$2&amp;":"&amp;dbP!$D$2),"&lt;="&amp;AP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Q477" s="1">
        <f ca="1">SUMIFS(INDIRECT($F$1&amp;$F477&amp;":"&amp;$F477),INDIRECT($F$1&amp;dbP!$D$2&amp;":"&amp;dbP!$D$2),"&gt;="&amp;AQ$6,INDIRECT($F$1&amp;dbP!$D$2&amp;":"&amp;dbP!$D$2),"&lt;="&amp;AQ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R477" s="1">
        <f ca="1">SUMIFS(INDIRECT($F$1&amp;$F477&amp;":"&amp;$F477),INDIRECT($F$1&amp;dbP!$D$2&amp;":"&amp;dbP!$D$2),"&gt;="&amp;AR$6,INDIRECT($F$1&amp;dbP!$D$2&amp;":"&amp;dbP!$D$2),"&lt;="&amp;AR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S477" s="1">
        <f ca="1">SUMIFS(INDIRECT($F$1&amp;$F477&amp;":"&amp;$F477),INDIRECT($F$1&amp;dbP!$D$2&amp;":"&amp;dbP!$D$2),"&gt;="&amp;AS$6,INDIRECT($F$1&amp;dbP!$D$2&amp;":"&amp;dbP!$D$2),"&lt;="&amp;AS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T477" s="1">
        <f ca="1">SUMIFS(INDIRECT($F$1&amp;$F477&amp;":"&amp;$F477),INDIRECT($F$1&amp;dbP!$D$2&amp;":"&amp;dbP!$D$2),"&gt;="&amp;AT$6,INDIRECT($F$1&amp;dbP!$D$2&amp;":"&amp;dbP!$D$2),"&lt;="&amp;AT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U477" s="1">
        <f ca="1">SUMIFS(INDIRECT($F$1&amp;$F477&amp;":"&amp;$F477),INDIRECT($F$1&amp;dbP!$D$2&amp;":"&amp;dbP!$D$2),"&gt;="&amp;AU$6,INDIRECT($F$1&amp;dbP!$D$2&amp;":"&amp;dbP!$D$2),"&lt;="&amp;AU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V477" s="1">
        <f ca="1">SUMIFS(INDIRECT($F$1&amp;$F477&amp;":"&amp;$F477),INDIRECT($F$1&amp;dbP!$D$2&amp;":"&amp;dbP!$D$2),"&gt;="&amp;AV$6,INDIRECT($F$1&amp;dbP!$D$2&amp;":"&amp;dbP!$D$2),"&lt;="&amp;AV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W477" s="1">
        <f ca="1">SUMIFS(INDIRECT($F$1&amp;$F477&amp;":"&amp;$F477),INDIRECT($F$1&amp;dbP!$D$2&amp;":"&amp;dbP!$D$2),"&gt;="&amp;AW$6,INDIRECT($F$1&amp;dbP!$D$2&amp;":"&amp;dbP!$D$2),"&lt;="&amp;AW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X477" s="1">
        <f ca="1">SUMIFS(INDIRECT($F$1&amp;$F477&amp;":"&amp;$F477),INDIRECT($F$1&amp;dbP!$D$2&amp;":"&amp;dbP!$D$2),"&gt;="&amp;AX$6,INDIRECT($F$1&amp;dbP!$D$2&amp;":"&amp;dbP!$D$2),"&lt;="&amp;AX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Y477" s="1">
        <f ca="1">SUMIFS(INDIRECT($F$1&amp;$F477&amp;":"&amp;$F477),INDIRECT($F$1&amp;dbP!$D$2&amp;":"&amp;dbP!$D$2),"&gt;="&amp;AY$6,INDIRECT($F$1&amp;dbP!$D$2&amp;":"&amp;dbP!$D$2),"&lt;="&amp;AY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AZ477" s="1">
        <f ca="1">SUMIFS(INDIRECT($F$1&amp;$F477&amp;":"&amp;$F477),INDIRECT($F$1&amp;dbP!$D$2&amp;":"&amp;dbP!$D$2),"&gt;="&amp;AZ$6,INDIRECT($F$1&amp;dbP!$D$2&amp;":"&amp;dbP!$D$2),"&lt;="&amp;AZ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BA477" s="1">
        <f ca="1">SUMIFS(INDIRECT($F$1&amp;$F477&amp;":"&amp;$F477),INDIRECT($F$1&amp;dbP!$D$2&amp;":"&amp;dbP!$D$2),"&gt;="&amp;BA$6,INDIRECT($F$1&amp;dbP!$D$2&amp;":"&amp;dbP!$D$2),"&lt;="&amp;BA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BB477" s="1">
        <f ca="1">SUMIFS(INDIRECT($F$1&amp;$F477&amp;":"&amp;$F477),INDIRECT($F$1&amp;dbP!$D$2&amp;":"&amp;dbP!$D$2),"&gt;="&amp;BB$6,INDIRECT($F$1&amp;dbP!$D$2&amp;":"&amp;dbP!$D$2),"&lt;="&amp;BB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BC477" s="1">
        <f ca="1">SUMIFS(INDIRECT($F$1&amp;$F477&amp;":"&amp;$F477),INDIRECT($F$1&amp;dbP!$D$2&amp;":"&amp;dbP!$D$2),"&gt;="&amp;BC$6,INDIRECT($F$1&amp;dbP!$D$2&amp;":"&amp;dbP!$D$2),"&lt;="&amp;BC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BD477" s="1">
        <f ca="1">SUMIFS(INDIRECT($F$1&amp;$F477&amp;":"&amp;$F477),INDIRECT($F$1&amp;dbP!$D$2&amp;":"&amp;dbP!$D$2),"&gt;="&amp;BD$6,INDIRECT($F$1&amp;dbP!$D$2&amp;":"&amp;dbP!$D$2),"&lt;="&amp;BD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  <c r="BE477" s="1">
        <f ca="1">SUMIFS(INDIRECT($F$1&amp;$F477&amp;":"&amp;$F477),INDIRECT($F$1&amp;dbP!$D$2&amp;":"&amp;dbP!$D$2),"&gt;="&amp;BE$6,INDIRECT($F$1&amp;dbP!$D$2&amp;":"&amp;dbP!$D$2),"&lt;="&amp;BE$7,INDIRECT($F$1&amp;dbP!$O$2&amp;":"&amp;dbP!$O$2),$H477,INDIRECT($F$1&amp;dbP!$P$2&amp;":"&amp;dbP!$P$2),IF($I477=$J477,"*",$I477),INDIRECT($F$1&amp;dbP!$Q$2&amp;":"&amp;dbP!$Q$2),IF(OR($I477=$J477,"  "&amp;$I477=$J477),"*",RIGHT($J477,LEN($J477)-4)),INDIRECT($F$1&amp;dbP!$AC$2&amp;":"&amp;dbP!$AC$2),RepP!$J$3)</f>
        <v>0</v>
      </c>
    </row>
    <row r="478" spans="2:57" x14ac:dyDescent="0.3">
      <c r="B478" s="1">
        <f>MAX(B$410:B477)+1</f>
        <v>76</v>
      </c>
      <c r="D478" s="1" t="str">
        <f ca="1">INDIRECT($B$1&amp;Items!AB$2&amp;$B478)</f>
        <v>PL(-)</v>
      </c>
      <c r="F478" s="1" t="str">
        <f ca="1">INDIRECT($B$1&amp;Items!X$2&amp;$B478)</f>
        <v>AA</v>
      </c>
      <c r="H478" s="13" t="str">
        <f ca="1">INDIRECT($B$1&amp;Items!U$2&amp;$B478)</f>
        <v>Себестоимость продаж</v>
      </c>
      <c r="I478" s="13" t="str">
        <f ca="1">IF(INDIRECT($B$1&amp;Items!V$2&amp;$B478)="",H478,INDIRECT($B$1&amp;Items!V$2&amp;$B478))</f>
        <v>Затраты этапа-5 бизнес-процесса</v>
      </c>
      <c r="J478" s="1" t="str">
        <f ca="1">IF(INDIRECT($B$1&amp;Items!W$2&amp;$B478)="",IF(H478&lt;&gt;I478,"  "&amp;I478,I478),"    "&amp;INDIRECT($B$1&amp;Items!W$2&amp;$B478))</f>
        <v xml:space="preserve">    Затраты на доставку и продажу-6</v>
      </c>
      <c r="S478" s="1">
        <f ca="1">SUM($U478:INDIRECT(ADDRESS(ROW(),SUMIFS($1:$1,$5:$5,MAX($5:$5)))))</f>
        <v>666664.21481037303</v>
      </c>
      <c r="V478" s="1">
        <f ca="1">SUMIFS(INDIRECT($F$1&amp;$F478&amp;":"&amp;$F478),INDIRECT($F$1&amp;dbP!$D$2&amp;":"&amp;dbP!$D$2),"&gt;="&amp;V$6,INDIRECT($F$1&amp;dbP!$D$2&amp;":"&amp;dbP!$D$2),"&lt;="&amp;V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W478" s="1">
        <f ca="1">SUMIFS(INDIRECT($F$1&amp;$F478&amp;":"&amp;$F478),INDIRECT($F$1&amp;dbP!$D$2&amp;":"&amp;dbP!$D$2),"&gt;="&amp;W$6,INDIRECT($F$1&amp;dbP!$D$2&amp;":"&amp;dbP!$D$2),"&lt;="&amp;W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X478" s="1">
        <f ca="1">SUMIFS(INDIRECT($F$1&amp;$F478&amp;":"&amp;$F478),INDIRECT($F$1&amp;dbP!$D$2&amp;":"&amp;dbP!$D$2),"&gt;="&amp;X$6,INDIRECT($F$1&amp;dbP!$D$2&amp;":"&amp;dbP!$D$2),"&lt;="&amp;X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Y478" s="1">
        <f ca="1">SUMIFS(INDIRECT($F$1&amp;$F478&amp;":"&amp;$F478),INDIRECT($F$1&amp;dbP!$D$2&amp;":"&amp;dbP!$D$2),"&gt;="&amp;Y$6,INDIRECT($F$1&amp;dbP!$D$2&amp;":"&amp;dbP!$D$2),"&lt;="&amp;Y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Z478" s="1">
        <f ca="1">SUMIFS(INDIRECT($F$1&amp;$F478&amp;":"&amp;$F478),INDIRECT($F$1&amp;dbP!$D$2&amp;":"&amp;dbP!$D$2),"&gt;="&amp;Z$6,INDIRECT($F$1&amp;dbP!$D$2&amp;":"&amp;dbP!$D$2),"&lt;="&amp;Z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205127.45071088403</v>
      </c>
      <c r="AA478" s="1">
        <f ca="1">SUMIFS(INDIRECT($F$1&amp;$F478&amp;":"&amp;$F478),INDIRECT($F$1&amp;dbP!$D$2&amp;":"&amp;dbP!$D$2),"&gt;="&amp;AA$6,INDIRECT($F$1&amp;dbP!$D$2&amp;":"&amp;dbP!$D$2),"&lt;="&amp;AA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461536.76409948902</v>
      </c>
      <c r="AB478" s="1">
        <f ca="1">SUMIFS(INDIRECT($F$1&amp;$F478&amp;":"&amp;$F478),INDIRECT($F$1&amp;dbP!$D$2&amp;":"&amp;dbP!$D$2),"&gt;="&amp;AB$6,INDIRECT($F$1&amp;dbP!$D$2&amp;":"&amp;dbP!$D$2),"&lt;="&amp;AB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C478" s="1">
        <f ca="1">SUMIFS(INDIRECT($F$1&amp;$F478&amp;":"&amp;$F478),INDIRECT($F$1&amp;dbP!$D$2&amp;":"&amp;dbP!$D$2),"&gt;="&amp;AC$6,INDIRECT($F$1&amp;dbP!$D$2&amp;":"&amp;dbP!$D$2),"&lt;="&amp;AC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D478" s="1">
        <f ca="1">SUMIFS(INDIRECT($F$1&amp;$F478&amp;":"&amp;$F478),INDIRECT($F$1&amp;dbP!$D$2&amp;":"&amp;dbP!$D$2),"&gt;="&amp;AD$6,INDIRECT($F$1&amp;dbP!$D$2&amp;":"&amp;dbP!$D$2),"&lt;="&amp;AD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E478" s="1">
        <f ca="1">SUMIFS(INDIRECT($F$1&amp;$F478&amp;":"&amp;$F478),INDIRECT($F$1&amp;dbP!$D$2&amp;":"&amp;dbP!$D$2),"&gt;="&amp;AE$6,INDIRECT($F$1&amp;dbP!$D$2&amp;":"&amp;dbP!$D$2),"&lt;="&amp;AE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F478" s="1">
        <f ca="1">SUMIFS(INDIRECT($F$1&amp;$F478&amp;":"&amp;$F478),INDIRECT($F$1&amp;dbP!$D$2&amp;":"&amp;dbP!$D$2),"&gt;="&amp;AF$6,INDIRECT($F$1&amp;dbP!$D$2&amp;":"&amp;dbP!$D$2),"&lt;="&amp;AF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G478" s="1">
        <f ca="1">SUMIFS(INDIRECT($F$1&amp;$F478&amp;":"&amp;$F478),INDIRECT($F$1&amp;dbP!$D$2&amp;":"&amp;dbP!$D$2),"&gt;="&amp;AG$6,INDIRECT($F$1&amp;dbP!$D$2&amp;":"&amp;dbP!$D$2),"&lt;="&amp;AG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H478" s="1">
        <f ca="1">SUMIFS(INDIRECT($F$1&amp;$F478&amp;":"&amp;$F478),INDIRECT($F$1&amp;dbP!$D$2&amp;":"&amp;dbP!$D$2),"&gt;="&amp;AH$6,INDIRECT($F$1&amp;dbP!$D$2&amp;":"&amp;dbP!$D$2),"&lt;="&amp;AH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I478" s="1">
        <f ca="1">SUMIFS(INDIRECT($F$1&amp;$F478&amp;":"&amp;$F478),INDIRECT($F$1&amp;dbP!$D$2&amp;":"&amp;dbP!$D$2),"&gt;="&amp;AI$6,INDIRECT($F$1&amp;dbP!$D$2&amp;":"&amp;dbP!$D$2),"&lt;="&amp;AI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J478" s="1">
        <f ca="1">SUMIFS(INDIRECT($F$1&amp;$F478&amp;":"&amp;$F478),INDIRECT($F$1&amp;dbP!$D$2&amp;":"&amp;dbP!$D$2),"&gt;="&amp;AJ$6,INDIRECT($F$1&amp;dbP!$D$2&amp;":"&amp;dbP!$D$2),"&lt;="&amp;AJ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K478" s="1">
        <f ca="1">SUMIFS(INDIRECT($F$1&amp;$F478&amp;":"&amp;$F478),INDIRECT($F$1&amp;dbP!$D$2&amp;":"&amp;dbP!$D$2),"&gt;="&amp;AK$6,INDIRECT($F$1&amp;dbP!$D$2&amp;":"&amp;dbP!$D$2),"&lt;="&amp;AK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L478" s="1">
        <f ca="1">SUMIFS(INDIRECT($F$1&amp;$F478&amp;":"&amp;$F478),INDIRECT($F$1&amp;dbP!$D$2&amp;":"&amp;dbP!$D$2),"&gt;="&amp;AL$6,INDIRECT($F$1&amp;dbP!$D$2&amp;":"&amp;dbP!$D$2),"&lt;="&amp;AL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M478" s="1">
        <f ca="1">SUMIFS(INDIRECT($F$1&amp;$F478&amp;":"&amp;$F478),INDIRECT($F$1&amp;dbP!$D$2&amp;":"&amp;dbP!$D$2),"&gt;="&amp;AM$6,INDIRECT($F$1&amp;dbP!$D$2&amp;":"&amp;dbP!$D$2),"&lt;="&amp;AM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N478" s="1">
        <f ca="1">SUMIFS(INDIRECT($F$1&amp;$F478&amp;":"&amp;$F478),INDIRECT($F$1&amp;dbP!$D$2&amp;":"&amp;dbP!$D$2),"&gt;="&amp;AN$6,INDIRECT($F$1&amp;dbP!$D$2&amp;":"&amp;dbP!$D$2),"&lt;="&amp;AN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O478" s="1">
        <f ca="1">SUMIFS(INDIRECT($F$1&amp;$F478&amp;":"&amp;$F478),INDIRECT($F$1&amp;dbP!$D$2&amp;":"&amp;dbP!$D$2),"&gt;="&amp;AO$6,INDIRECT($F$1&amp;dbP!$D$2&amp;":"&amp;dbP!$D$2),"&lt;="&amp;AO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P478" s="1">
        <f ca="1">SUMIFS(INDIRECT($F$1&amp;$F478&amp;":"&amp;$F478),INDIRECT($F$1&amp;dbP!$D$2&amp;":"&amp;dbP!$D$2),"&gt;="&amp;AP$6,INDIRECT($F$1&amp;dbP!$D$2&amp;":"&amp;dbP!$D$2),"&lt;="&amp;AP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Q478" s="1">
        <f ca="1">SUMIFS(INDIRECT($F$1&amp;$F478&amp;":"&amp;$F478),INDIRECT($F$1&amp;dbP!$D$2&amp;":"&amp;dbP!$D$2),"&gt;="&amp;AQ$6,INDIRECT($F$1&amp;dbP!$D$2&amp;":"&amp;dbP!$D$2),"&lt;="&amp;AQ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R478" s="1">
        <f ca="1">SUMIFS(INDIRECT($F$1&amp;$F478&amp;":"&amp;$F478),INDIRECT($F$1&amp;dbP!$D$2&amp;":"&amp;dbP!$D$2),"&gt;="&amp;AR$6,INDIRECT($F$1&amp;dbP!$D$2&amp;":"&amp;dbP!$D$2),"&lt;="&amp;AR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S478" s="1">
        <f ca="1">SUMIFS(INDIRECT($F$1&amp;$F478&amp;":"&amp;$F478),INDIRECT($F$1&amp;dbP!$D$2&amp;":"&amp;dbP!$D$2),"&gt;="&amp;AS$6,INDIRECT($F$1&amp;dbP!$D$2&amp;":"&amp;dbP!$D$2),"&lt;="&amp;AS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T478" s="1">
        <f ca="1">SUMIFS(INDIRECT($F$1&amp;$F478&amp;":"&amp;$F478),INDIRECT($F$1&amp;dbP!$D$2&amp;":"&amp;dbP!$D$2),"&gt;="&amp;AT$6,INDIRECT($F$1&amp;dbP!$D$2&amp;":"&amp;dbP!$D$2),"&lt;="&amp;AT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U478" s="1">
        <f ca="1">SUMIFS(INDIRECT($F$1&amp;$F478&amp;":"&amp;$F478),INDIRECT($F$1&amp;dbP!$D$2&amp;":"&amp;dbP!$D$2),"&gt;="&amp;AU$6,INDIRECT($F$1&amp;dbP!$D$2&amp;":"&amp;dbP!$D$2),"&lt;="&amp;AU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V478" s="1">
        <f ca="1">SUMIFS(INDIRECT($F$1&amp;$F478&amp;":"&amp;$F478),INDIRECT($F$1&amp;dbP!$D$2&amp;":"&amp;dbP!$D$2),"&gt;="&amp;AV$6,INDIRECT($F$1&amp;dbP!$D$2&amp;":"&amp;dbP!$D$2),"&lt;="&amp;AV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W478" s="1">
        <f ca="1">SUMIFS(INDIRECT($F$1&amp;$F478&amp;":"&amp;$F478),INDIRECT($F$1&amp;dbP!$D$2&amp;":"&amp;dbP!$D$2),"&gt;="&amp;AW$6,INDIRECT($F$1&amp;dbP!$D$2&amp;":"&amp;dbP!$D$2),"&lt;="&amp;AW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X478" s="1">
        <f ca="1">SUMIFS(INDIRECT($F$1&amp;$F478&amp;":"&amp;$F478),INDIRECT($F$1&amp;dbP!$D$2&amp;":"&amp;dbP!$D$2),"&gt;="&amp;AX$6,INDIRECT($F$1&amp;dbP!$D$2&amp;":"&amp;dbP!$D$2),"&lt;="&amp;AX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Y478" s="1">
        <f ca="1">SUMIFS(INDIRECT($F$1&amp;$F478&amp;":"&amp;$F478),INDIRECT($F$1&amp;dbP!$D$2&amp;":"&amp;dbP!$D$2),"&gt;="&amp;AY$6,INDIRECT($F$1&amp;dbP!$D$2&amp;":"&amp;dbP!$D$2),"&lt;="&amp;AY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AZ478" s="1">
        <f ca="1">SUMIFS(INDIRECT($F$1&amp;$F478&amp;":"&amp;$F478),INDIRECT($F$1&amp;dbP!$D$2&amp;":"&amp;dbP!$D$2),"&gt;="&amp;AZ$6,INDIRECT($F$1&amp;dbP!$D$2&amp;":"&amp;dbP!$D$2),"&lt;="&amp;AZ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BA478" s="1">
        <f ca="1">SUMIFS(INDIRECT($F$1&amp;$F478&amp;":"&amp;$F478),INDIRECT($F$1&amp;dbP!$D$2&amp;":"&amp;dbP!$D$2),"&gt;="&amp;BA$6,INDIRECT($F$1&amp;dbP!$D$2&amp;":"&amp;dbP!$D$2),"&lt;="&amp;BA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BB478" s="1">
        <f ca="1">SUMIFS(INDIRECT($F$1&amp;$F478&amp;":"&amp;$F478),INDIRECT($F$1&amp;dbP!$D$2&amp;":"&amp;dbP!$D$2),"&gt;="&amp;BB$6,INDIRECT($F$1&amp;dbP!$D$2&amp;":"&amp;dbP!$D$2),"&lt;="&amp;BB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BC478" s="1">
        <f ca="1">SUMIFS(INDIRECT($F$1&amp;$F478&amp;":"&amp;$F478),INDIRECT($F$1&amp;dbP!$D$2&amp;":"&amp;dbP!$D$2),"&gt;="&amp;BC$6,INDIRECT($F$1&amp;dbP!$D$2&amp;":"&amp;dbP!$D$2),"&lt;="&amp;BC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BD478" s="1">
        <f ca="1">SUMIFS(INDIRECT($F$1&amp;$F478&amp;":"&amp;$F478),INDIRECT($F$1&amp;dbP!$D$2&amp;":"&amp;dbP!$D$2),"&gt;="&amp;BD$6,INDIRECT($F$1&amp;dbP!$D$2&amp;":"&amp;dbP!$D$2),"&lt;="&amp;BD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  <c r="BE478" s="1">
        <f ca="1">SUMIFS(INDIRECT($F$1&amp;$F478&amp;":"&amp;$F478),INDIRECT($F$1&amp;dbP!$D$2&amp;":"&amp;dbP!$D$2),"&gt;="&amp;BE$6,INDIRECT($F$1&amp;dbP!$D$2&amp;":"&amp;dbP!$D$2),"&lt;="&amp;BE$7,INDIRECT($F$1&amp;dbP!$O$2&amp;":"&amp;dbP!$O$2),$H478,INDIRECT($F$1&amp;dbP!$P$2&amp;":"&amp;dbP!$P$2),IF($I478=$J478,"*",$I478),INDIRECT($F$1&amp;dbP!$Q$2&amp;":"&amp;dbP!$Q$2),IF(OR($I478=$J478,"  "&amp;$I478=$J478),"*",RIGHT($J478,LEN($J478)-4)),INDIRECT($F$1&amp;dbP!$AC$2&amp;":"&amp;dbP!$AC$2),RepP!$J$3)</f>
        <v>0</v>
      </c>
    </row>
    <row r="479" spans="2:57" x14ac:dyDescent="0.3">
      <c r="B479" s="1">
        <f>MAX(B$410:B478)+1</f>
        <v>77</v>
      </c>
      <c r="D479" s="1" t="str">
        <f ca="1">INDIRECT($B$1&amp;Items!AB$2&amp;$B479)</f>
        <v>PL(-)</v>
      </c>
      <c r="F479" s="1" t="str">
        <f ca="1">INDIRECT($B$1&amp;Items!X$2&amp;$B479)</f>
        <v>AA</v>
      </c>
      <c r="H479" s="13" t="str">
        <f ca="1">INDIRECT($B$1&amp;Items!U$2&amp;$B479)</f>
        <v>Себестоимость продаж</v>
      </c>
      <c r="I479" s="13" t="str">
        <f ca="1">IF(INDIRECT($B$1&amp;Items!V$2&amp;$B479)="",H479,INDIRECT($B$1&amp;Items!V$2&amp;$B479))</f>
        <v>Затраты этапа-5 бизнес-процесса</v>
      </c>
      <c r="J479" s="1" t="str">
        <f ca="1">IF(INDIRECT($B$1&amp;Items!W$2&amp;$B479)="",IF(H479&lt;&gt;I479,"  "&amp;I479,I479),"    "&amp;INDIRECT($B$1&amp;Items!W$2&amp;$B479))</f>
        <v xml:space="preserve">    Затраты на доставку и продажу-7</v>
      </c>
      <c r="S479" s="1">
        <f ca="1">SUM($U479:INDIRECT(ADDRESS(ROW(),SUMIFS($1:$1,$5:$5,MAX($5:$5)))))</f>
        <v>754720.28478182713</v>
      </c>
      <c r="V479" s="1">
        <f ca="1">SUMIFS(INDIRECT($F$1&amp;$F479&amp;":"&amp;$F479),INDIRECT($F$1&amp;dbP!$D$2&amp;":"&amp;dbP!$D$2),"&gt;="&amp;V$6,INDIRECT($F$1&amp;dbP!$D$2&amp;":"&amp;dbP!$D$2),"&lt;="&amp;V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W479" s="1">
        <f ca="1">SUMIFS(INDIRECT($F$1&amp;$F479&amp;":"&amp;$F479),INDIRECT($F$1&amp;dbP!$D$2&amp;":"&amp;dbP!$D$2),"&gt;="&amp;W$6,INDIRECT($F$1&amp;dbP!$D$2&amp;":"&amp;dbP!$D$2),"&lt;="&amp;W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X479" s="1">
        <f ca="1">SUMIFS(INDIRECT($F$1&amp;$F479&amp;":"&amp;$F479),INDIRECT($F$1&amp;dbP!$D$2&amp;":"&amp;dbP!$D$2),"&gt;="&amp;X$6,INDIRECT($F$1&amp;dbP!$D$2&amp;":"&amp;dbP!$D$2),"&lt;="&amp;X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Y479" s="1">
        <f ca="1">SUMIFS(INDIRECT($F$1&amp;$F479&amp;":"&amp;$F479),INDIRECT($F$1&amp;dbP!$D$2&amp;":"&amp;dbP!$D$2),"&gt;="&amp;Y$6,INDIRECT($F$1&amp;dbP!$D$2&amp;":"&amp;dbP!$D$2),"&lt;="&amp;Y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Z479" s="1">
        <f ca="1">SUMIFS(INDIRECT($F$1&amp;$F479&amp;":"&amp;$F479),INDIRECT($F$1&amp;dbP!$D$2&amp;":"&amp;dbP!$D$2),"&gt;="&amp;Z$6,INDIRECT($F$1&amp;dbP!$D$2&amp;":"&amp;dbP!$D$2),"&lt;="&amp;Z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232221.62608671605</v>
      </c>
      <c r="AA479" s="1">
        <f ca="1">SUMIFS(INDIRECT($F$1&amp;$F479&amp;":"&amp;$F479),INDIRECT($F$1&amp;dbP!$D$2&amp;":"&amp;dbP!$D$2),"&gt;="&amp;AA$6,INDIRECT($F$1&amp;dbP!$D$2&amp;":"&amp;dbP!$D$2),"&lt;="&amp;AA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522498.65869511105</v>
      </c>
      <c r="AB479" s="1">
        <f ca="1">SUMIFS(INDIRECT($F$1&amp;$F479&amp;":"&amp;$F479),INDIRECT($F$1&amp;dbP!$D$2&amp;":"&amp;dbP!$D$2),"&gt;="&amp;AB$6,INDIRECT($F$1&amp;dbP!$D$2&amp;":"&amp;dbP!$D$2),"&lt;="&amp;AB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C479" s="1">
        <f ca="1">SUMIFS(INDIRECT($F$1&amp;$F479&amp;":"&amp;$F479),INDIRECT($F$1&amp;dbP!$D$2&amp;":"&amp;dbP!$D$2),"&gt;="&amp;AC$6,INDIRECT($F$1&amp;dbP!$D$2&amp;":"&amp;dbP!$D$2),"&lt;="&amp;AC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D479" s="1">
        <f ca="1">SUMIFS(INDIRECT($F$1&amp;$F479&amp;":"&amp;$F479),INDIRECT($F$1&amp;dbP!$D$2&amp;":"&amp;dbP!$D$2),"&gt;="&amp;AD$6,INDIRECT($F$1&amp;dbP!$D$2&amp;":"&amp;dbP!$D$2),"&lt;="&amp;AD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E479" s="1">
        <f ca="1">SUMIFS(INDIRECT($F$1&amp;$F479&amp;":"&amp;$F479),INDIRECT($F$1&amp;dbP!$D$2&amp;":"&amp;dbP!$D$2),"&gt;="&amp;AE$6,INDIRECT($F$1&amp;dbP!$D$2&amp;":"&amp;dbP!$D$2),"&lt;="&amp;AE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F479" s="1">
        <f ca="1">SUMIFS(INDIRECT($F$1&amp;$F479&amp;":"&amp;$F479),INDIRECT($F$1&amp;dbP!$D$2&amp;":"&amp;dbP!$D$2),"&gt;="&amp;AF$6,INDIRECT($F$1&amp;dbP!$D$2&amp;":"&amp;dbP!$D$2),"&lt;="&amp;AF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G479" s="1">
        <f ca="1">SUMIFS(INDIRECT($F$1&amp;$F479&amp;":"&amp;$F479),INDIRECT($F$1&amp;dbP!$D$2&amp;":"&amp;dbP!$D$2),"&gt;="&amp;AG$6,INDIRECT($F$1&amp;dbP!$D$2&amp;":"&amp;dbP!$D$2),"&lt;="&amp;AG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H479" s="1">
        <f ca="1">SUMIFS(INDIRECT($F$1&amp;$F479&amp;":"&amp;$F479),INDIRECT($F$1&amp;dbP!$D$2&amp;":"&amp;dbP!$D$2),"&gt;="&amp;AH$6,INDIRECT($F$1&amp;dbP!$D$2&amp;":"&amp;dbP!$D$2),"&lt;="&amp;AH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I479" s="1">
        <f ca="1">SUMIFS(INDIRECT($F$1&amp;$F479&amp;":"&amp;$F479),INDIRECT($F$1&amp;dbP!$D$2&amp;":"&amp;dbP!$D$2),"&gt;="&amp;AI$6,INDIRECT($F$1&amp;dbP!$D$2&amp;":"&amp;dbP!$D$2),"&lt;="&amp;AI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J479" s="1">
        <f ca="1">SUMIFS(INDIRECT($F$1&amp;$F479&amp;":"&amp;$F479),INDIRECT($F$1&amp;dbP!$D$2&amp;":"&amp;dbP!$D$2),"&gt;="&amp;AJ$6,INDIRECT($F$1&amp;dbP!$D$2&amp;":"&amp;dbP!$D$2),"&lt;="&amp;AJ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K479" s="1">
        <f ca="1">SUMIFS(INDIRECT($F$1&amp;$F479&amp;":"&amp;$F479),INDIRECT($F$1&amp;dbP!$D$2&amp;":"&amp;dbP!$D$2),"&gt;="&amp;AK$6,INDIRECT($F$1&amp;dbP!$D$2&amp;":"&amp;dbP!$D$2),"&lt;="&amp;AK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L479" s="1">
        <f ca="1">SUMIFS(INDIRECT($F$1&amp;$F479&amp;":"&amp;$F479),INDIRECT($F$1&amp;dbP!$D$2&amp;":"&amp;dbP!$D$2),"&gt;="&amp;AL$6,INDIRECT($F$1&amp;dbP!$D$2&amp;":"&amp;dbP!$D$2),"&lt;="&amp;AL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M479" s="1">
        <f ca="1">SUMIFS(INDIRECT($F$1&amp;$F479&amp;":"&amp;$F479),INDIRECT($F$1&amp;dbP!$D$2&amp;":"&amp;dbP!$D$2),"&gt;="&amp;AM$6,INDIRECT($F$1&amp;dbP!$D$2&amp;":"&amp;dbP!$D$2),"&lt;="&amp;AM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N479" s="1">
        <f ca="1">SUMIFS(INDIRECT($F$1&amp;$F479&amp;":"&amp;$F479),INDIRECT($F$1&amp;dbP!$D$2&amp;":"&amp;dbP!$D$2),"&gt;="&amp;AN$6,INDIRECT($F$1&amp;dbP!$D$2&amp;":"&amp;dbP!$D$2),"&lt;="&amp;AN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O479" s="1">
        <f ca="1">SUMIFS(INDIRECT($F$1&amp;$F479&amp;":"&amp;$F479),INDIRECT($F$1&amp;dbP!$D$2&amp;":"&amp;dbP!$D$2),"&gt;="&amp;AO$6,INDIRECT($F$1&amp;dbP!$D$2&amp;":"&amp;dbP!$D$2),"&lt;="&amp;AO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P479" s="1">
        <f ca="1">SUMIFS(INDIRECT($F$1&amp;$F479&amp;":"&amp;$F479),INDIRECT($F$1&amp;dbP!$D$2&amp;":"&amp;dbP!$D$2),"&gt;="&amp;AP$6,INDIRECT($F$1&amp;dbP!$D$2&amp;":"&amp;dbP!$D$2),"&lt;="&amp;AP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Q479" s="1">
        <f ca="1">SUMIFS(INDIRECT($F$1&amp;$F479&amp;":"&amp;$F479),INDIRECT($F$1&amp;dbP!$D$2&amp;":"&amp;dbP!$D$2),"&gt;="&amp;AQ$6,INDIRECT($F$1&amp;dbP!$D$2&amp;":"&amp;dbP!$D$2),"&lt;="&amp;AQ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R479" s="1">
        <f ca="1">SUMIFS(INDIRECT($F$1&amp;$F479&amp;":"&amp;$F479),INDIRECT($F$1&amp;dbP!$D$2&amp;":"&amp;dbP!$D$2),"&gt;="&amp;AR$6,INDIRECT($F$1&amp;dbP!$D$2&amp;":"&amp;dbP!$D$2),"&lt;="&amp;AR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S479" s="1">
        <f ca="1">SUMIFS(INDIRECT($F$1&amp;$F479&amp;":"&amp;$F479),INDIRECT($F$1&amp;dbP!$D$2&amp;":"&amp;dbP!$D$2),"&gt;="&amp;AS$6,INDIRECT($F$1&amp;dbP!$D$2&amp;":"&amp;dbP!$D$2),"&lt;="&amp;AS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T479" s="1">
        <f ca="1">SUMIFS(INDIRECT($F$1&amp;$F479&amp;":"&amp;$F479),INDIRECT($F$1&amp;dbP!$D$2&amp;":"&amp;dbP!$D$2),"&gt;="&amp;AT$6,INDIRECT($F$1&amp;dbP!$D$2&amp;":"&amp;dbP!$D$2),"&lt;="&amp;AT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U479" s="1">
        <f ca="1">SUMIFS(INDIRECT($F$1&amp;$F479&amp;":"&amp;$F479),INDIRECT($F$1&amp;dbP!$D$2&amp;":"&amp;dbP!$D$2),"&gt;="&amp;AU$6,INDIRECT($F$1&amp;dbP!$D$2&amp;":"&amp;dbP!$D$2),"&lt;="&amp;AU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V479" s="1">
        <f ca="1">SUMIFS(INDIRECT($F$1&amp;$F479&amp;":"&amp;$F479),INDIRECT($F$1&amp;dbP!$D$2&amp;":"&amp;dbP!$D$2),"&gt;="&amp;AV$6,INDIRECT($F$1&amp;dbP!$D$2&amp;":"&amp;dbP!$D$2),"&lt;="&amp;AV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W479" s="1">
        <f ca="1">SUMIFS(INDIRECT($F$1&amp;$F479&amp;":"&amp;$F479),INDIRECT($F$1&amp;dbP!$D$2&amp;":"&amp;dbP!$D$2),"&gt;="&amp;AW$6,INDIRECT($F$1&amp;dbP!$D$2&amp;":"&amp;dbP!$D$2),"&lt;="&amp;AW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X479" s="1">
        <f ca="1">SUMIFS(INDIRECT($F$1&amp;$F479&amp;":"&amp;$F479),INDIRECT($F$1&amp;dbP!$D$2&amp;":"&amp;dbP!$D$2),"&gt;="&amp;AX$6,INDIRECT($F$1&amp;dbP!$D$2&amp;":"&amp;dbP!$D$2),"&lt;="&amp;AX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Y479" s="1">
        <f ca="1">SUMIFS(INDIRECT($F$1&amp;$F479&amp;":"&amp;$F479),INDIRECT($F$1&amp;dbP!$D$2&amp;":"&amp;dbP!$D$2),"&gt;="&amp;AY$6,INDIRECT($F$1&amp;dbP!$D$2&amp;":"&amp;dbP!$D$2),"&lt;="&amp;AY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AZ479" s="1">
        <f ca="1">SUMIFS(INDIRECT($F$1&amp;$F479&amp;":"&amp;$F479),INDIRECT($F$1&amp;dbP!$D$2&amp;":"&amp;dbP!$D$2),"&gt;="&amp;AZ$6,INDIRECT($F$1&amp;dbP!$D$2&amp;":"&amp;dbP!$D$2),"&lt;="&amp;AZ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BA479" s="1">
        <f ca="1">SUMIFS(INDIRECT($F$1&amp;$F479&amp;":"&amp;$F479),INDIRECT($F$1&amp;dbP!$D$2&amp;":"&amp;dbP!$D$2),"&gt;="&amp;BA$6,INDIRECT($F$1&amp;dbP!$D$2&amp;":"&amp;dbP!$D$2),"&lt;="&amp;BA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BB479" s="1">
        <f ca="1">SUMIFS(INDIRECT($F$1&amp;$F479&amp;":"&amp;$F479),INDIRECT($F$1&amp;dbP!$D$2&amp;":"&amp;dbP!$D$2),"&gt;="&amp;BB$6,INDIRECT($F$1&amp;dbP!$D$2&amp;":"&amp;dbP!$D$2),"&lt;="&amp;BB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BC479" s="1">
        <f ca="1">SUMIFS(INDIRECT($F$1&amp;$F479&amp;":"&amp;$F479),INDIRECT($F$1&amp;dbP!$D$2&amp;":"&amp;dbP!$D$2),"&gt;="&amp;BC$6,INDIRECT($F$1&amp;dbP!$D$2&amp;":"&amp;dbP!$D$2),"&lt;="&amp;BC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BD479" s="1">
        <f ca="1">SUMIFS(INDIRECT($F$1&amp;$F479&amp;":"&amp;$F479),INDIRECT($F$1&amp;dbP!$D$2&amp;":"&amp;dbP!$D$2),"&gt;="&amp;BD$6,INDIRECT($F$1&amp;dbP!$D$2&amp;":"&amp;dbP!$D$2),"&lt;="&amp;BD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  <c r="BE479" s="1">
        <f ca="1">SUMIFS(INDIRECT($F$1&amp;$F479&amp;":"&amp;$F479),INDIRECT($F$1&amp;dbP!$D$2&amp;":"&amp;dbP!$D$2),"&gt;="&amp;BE$6,INDIRECT($F$1&amp;dbP!$D$2&amp;":"&amp;dbP!$D$2),"&lt;="&amp;BE$7,INDIRECT($F$1&amp;dbP!$O$2&amp;":"&amp;dbP!$O$2),$H479,INDIRECT($F$1&amp;dbP!$P$2&amp;":"&amp;dbP!$P$2),IF($I479=$J479,"*",$I479),INDIRECT($F$1&amp;dbP!$Q$2&amp;":"&amp;dbP!$Q$2),IF(OR($I479=$J479,"  "&amp;$I479=$J479),"*",RIGHT($J479,LEN($J479)-4)),INDIRECT($F$1&amp;dbP!$AC$2&amp;":"&amp;dbP!$AC$2),RepP!$J$3)</f>
        <v>0</v>
      </c>
    </row>
    <row r="480" spans="2:57" x14ac:dyDescent="0.3">
      <c r="B480" s="1">
        <f>MAX(B$410:B479)+1</f>
        <v>78</v>
      </c>
      <c r="D480" s="1" t="str">
        <f ca="1">INDIRECT($B$1&amp;Items!AB$2&amp;$B480)</f>
        <v>PL(-)</v>
      </c>
      <c r="F480" s="1" t="str">
        <f ca="1">INDIRECT($B$1&amp;Items!X$2&amp;$B480)</f>
        <v>AA</v>
      </c>
      <c r="H480" s="13" t="str">
        <f ca="1">INDIRECT($B$1&amp;Items!U$2&amp;$B480)</f>
        <v>Себестоимость продаж</v>
      </c>
      <c r="I480" s="13" t="str">
        <f ca="1">IF(INDIRECT($B$1&amp;Items!V$2&amp;$B480)="",H480,INDIRECT($B$1&amp;Items!V$2&amp;$B480))</f>
        <v>Затраты этапа-5 бизнес-процесса</v>
      </c>
      <c r="J480" s="1" t="str">
        <f ca="1">IF(INDIRECT($B$1&amp;Items!W$2&amp;$B480)="",IF(H480&lt;&gt;I480,"  "&amp;I480,I480),"    "&amp;INDIRECT($B$1&amp;Items!W$2&amp;$B480))</f>
        <v xml:space="preserve">    Затраты на доставку и продажу-8</v>
      </c>
      <c r="S480" s="1">
        <f ca="1">SUM($U480:INDIRECT(ADDRESS(ROW(),SUMIFS($1:$1,$5:$5,MAX($5:$5)))))</f>
        <v>463749</v>
      </c>
      <c r="V480" s="1">
        <f ca="1">SUMIFS(INDIRECT($F$1&amp;$F480&amp;":"&amp;$F480),INDIRECT($F$1&amp;dbP!$D$2&amp;":"&amp;dbP!$D$2),"&gt;="&amp;V$6,INDIRECT($F$1&amp;dbP!$D$2&amp;":"&amp;dbP!$D$2),"&lt;="&amp;V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W480" s="1">
        <f ca="1">SUMIFS(INDIRECT($F$1&amp;$F480&amp;":"&amp;$F480),INDIRECT($F$1&amp;dbP!$D$2&amp;":"&amp;dbP!$D$2),"&gt;="&amp;W$6,INDIRECT($F$1&amp;dbP!$D$2&amp;":"&amp;dbP!$D$2),"&lt;="&amp;W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X480" s="1">
        <f ca="1">SUMIFS(INDIRECT($F$1&amp;$F480&amp;":"&amp;$F480),INDIRECT($F$1&amp;dbP!$D$2&amp;":"&amp;dbP!$D$2),"&gt;="&amp;X$6,INDIRECT($F$1&amp;dbP!$D$2&amp;":"&amp;dbP!$D$2),"&lt;="&amp;X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Y480" s="1">
        <f ca="1">SUMIFS(INDIRECT($F$1&amp;$F480&amp;":"&amp;$F480),INDIRECT($F$1&amp;dbP!$D$2&amp;":"&amp;dbP!$D$2),"&gt;="&amp;Y$6,INDIRECT($F$1&amp;dbP!$D$2&amp;":"&amp;dbP!$D$2),"&lt;="&amp;Y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Z480" s="1">
        <f ca="1">SUMIFS(INDIRECT($F$1&amp;$F480&amp;":"&amp;$F480),INDIRECT($F$1&amp;dbP!$D$2&amp;":"&amp;dbP!$D$2),"&gt;="&amp;Z$6,INDIRECT($F$1&amp;dbP!$D$2&amp;":"&amp;dbP!$D$2),"&lt;="&amp;Z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142692</v>
      </c>
      <c r="AA480" s="1">
        <f ca="1">SUMIFS(INDIRECT($F$1&amp;$F480&amp;":"&amp;$F480),INDIRECT($F$1&amp;dbP!$D$2&amp;":"&amp;dbP!$D$2),"&gt;="&amp;AA$6,INDIRECT($F$1&amp;dbP!$D$2&amp;":"&amp;dbP!$D$2),"&lt;="&amp;AA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321057</v>
      </c>
      <c r="AB480" s="1">
        <f ca="1">SUMIFS(INDIRECT($F$1&amp;$F480&amp;":"&amp;$F480),INDIRECT($F$1&amp;dbP!$D$2&amp;":"&amp;dbP!$D$2),"&gt;="&amp;AB$6,INDIRECT($F$1&amp;dbP!$D$2&amp;":"&amp;dbP!$D$2),"&lt;="&amp;AB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C480" s="1">
        <f ca="1">SUMIFS(INDIRECT($F$1&amp;$F480&amp;":"&amp;$F480),INDIRECT($F$1&amp;dbP!$D$2&amp;":"&amp;dbP!$D$2),"&gt;="&amp;AC$6,INDIRECT($F$1&amp;dbP!$D$2&amp;":"&amp;dbP!$D$2),"&lt;="&amp;AC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D480" s="1">
        <f ca="1">SUMIFS(INDIRECT($F$1&amp;$F480&amp;":"&amp;$F480),INDIRECT($F$1&amp;dbP!$D$2&amp;":"&amp;dbP!$D$2),"&gt;="&amp;AD$6,INDIRECT($F$1&amp;dbP!$D$2&amp;":"&amp;dbP!$D$2),"&lt;="&amp;AD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E480" s="1">
        <f ca="1">SUMIFS(INDIRECT($F$1&amp;$F480&amp;":"&amp;$F480),INDIRECT($F$1&amp;dbP!$D$2&amp;":"&amp;dbP!$D$2),"&gt;="&amp;AE$6,INDIRECT($F$1&amp;dbP!$D$2&amp;":"&amp;dbP!$D$2),"&lt;="&amp;AE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F480" s="1">
        <f ca="1">SUMIFS(INDIRECT($F$1&amp;$F480&amp;":"&amp;$F480),INDIRECT($F$1&amp;dbP!$D$2&amp;":"&amp;dbP!$D$2),"&gt;="&amp;AF$6,INDIRECT($F$1&amp;dbP!$D$2&amp;":"&amp;dbP!$D$2),"&lt;="&amp;AF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G480" s="1">
        <f ca="1">SUMIFS(INDIRECT($F$1&amp;$F480&amp;":"&amp;$F480),INDIRECT($F$1&amp;dbP!$D$2&amp;":"&amp;dbP!$D$2),"&gt;="&amp;AG$6,INDIRECT($F$1&amp;dbP!$D$2&amp;":"&amp;dbP!$D$2),"&lt;="&amp;AG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H480" s="1">
        <f ca="1">SUMIFS(INDIRECT($F$1&amp;$F480&amp;":"&amp;$F480),INDIRECT($F$1&amp;dbP!$D$2&amp;":"&amp;dbP!$D$2),"&gt;="&amp;AH$6,INDIRECT($F$1&amp;dbP!$D$2&amp;":"&amp;dbP!$D$2),"&lt;="&amp;AH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I480" s="1">
        <f ca="1">SUMIFS(INDIRECT($F$1&amp;$F480&amp;":"&amp;$F480),INDIRECT($F$1&amp;dbP!$D$2&amp;":"&amp;dbP!$D$2),"&gt;="&amp;AI$6,INDIRECT($F$1&amp;dbP!$D$2&amp;":"&amp;dbP!$D$2),"&lt;="&amp;AI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J480" s="1">
        <f ca="1">SUMIFS(INDIRECT($F$1&amp;$F480&amp;":"&amp;$F480),INDIRECT($F$1&amp;dbP!$D$2&amp;":"&amp;dbP!$D$2),"&gt;="&amp;AJ$6,INDIRECT($F$1&amp;dbP!$D$2&amp;":"&amp;dbP!$D$2),"&lt;="&amp;AJ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K480" s="1">
        <f ca="1">SUMIFS(INDIRECT($F$1&amp;$F480&amp;":"&amp;$F480),INDIRECT($F$1&amp;dbP!$D$2&amp;":"&amp;dbP!$D$2),"&gt;="&amp;AK$6,INDIRECT($F$1&amp;dbP!$D$2&amp;":"&amp;dbP!$D$2),"&lt;="&amp;AK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L480" s="1">
        <f ca="1">SUMIFS(INDIRECT($F$1&amp;$F480&amp;":"&amp;$F480),INDIRECT($F$1&amp;dbP!$D$2&amp;":"&amp;dbP!$D$2),"&gt;="&amp;AL$6,INDIRECT($F$1&amp;dbP!$D$2&amp;":"&amp;dbP!$D$2),"&lt;="&amp;AL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M480" s="1">
        <f ca="1">SUMIFS(INDIRECT($F$1&amp;$F480&amp;":"&amp;$F480),INDIRECT($F$1&amp;dbP!$D$2&amp;":"&amp;dbP!$D$2),"&gt;="&amp;AM$6,INDIRECT($F$1&amp;dbP!$D$2&amp;":"&amp;dbP!$D$2),"&lt;="&amp;AM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N480" s="1">
        <f ca="1">SUMIFS(INDIRECT($F$1&amp;$F480&amp;":"&amp;$F480),INDIRECT($F$1&amp;dbP!$D$2&amp;":"&amp;dbP!$D$2),"&gt;="&amp;AN$6,INDIRECT($F$1&amp;dbP!$D$2&amp;":"&amp;dbP!$D$2),"&lt;="&amp;AN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O480" s="1">
        <f ca="1">SUMIFS(INDIRECT($F$1&amp;$F480&amp;":"&amp;$F480),INDIRECT($F$1&amp;dbP!$D$2&amp;":"&amp;dbP!$D$2),"&gt;="&amp;AO$6,INDIRECT($F$1&amp;dbP!$D$2&amp;":"&amp;dbP!$D$2),"&lt;="&amp;AO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P480" s="1">
        <f ca="1">SUMIFS(INDIRECT($F$1&amp;$F480&amp;":"&amp;$F480),INDIRECT($F$1&amp;dbP!$D$2&amp;":"&amp;dbP!$D$2),"&gt;="&amp;AP$6,INDIRECT($F$1&amp;dbP!$D$2&amp;":"&amp;dbP!$D$2),"&lt;="&amp;AP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Q480" s="1">
        <f ca="1">SUMIFS(INDIRECT($F$1&amp;$F480&amp;":"&amp;$F480),INDIRECT($F$1&amp;dbP!$D$2&amp;":"&amp;dbP!$D$2),"&gt;="&amp;AQ$6,INDIRECT($F$1&amp;dbP!$D$2&amp;":"&amp;dbP!$D$2),"&lt;="&amp;AQ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R480" s="1">
        <f ca="1">SUMIFS(INDIRECT($F$1&amp;$F480&amp;":"&amp;$F480),INDIRECT($F$1&amp;dbP!$D$2&amp;":"&amp;dbP!$D$2),"&gt;="&amp;AR$6,INDIRECT($F$1&amp;dbP!$D$2&amp;":"&amp;dbP!$D$2),"&lt;="&amp;AR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S480" s="1">
        <f ca="1">SUMIFS(INDIRECT($F$1&amp;$F480&amp;":"&amp;$F480),INDIRECT($F$1&amp;dbP!$D$2&amp;":"&amp;dbP!$D$2),"&gt;="&amp;AS$6,INDIRECT($F$1&amp;dbP!$D$2&amp;":"&amp;dbP!$D$2),"&lt;="&amp;AS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T480" s="1">
        <f ca="1">SUMIFS(INDIRECT($F$1&amp;$F480&amp;":"&amp;$F480),INDIRECT($F$1&amp;dbP!$D$2&amp;":"&amp;dbP!$D$2),"&gt;="&amp;AT$6,INDIRECT($F$1&amp;dbP!$D$2&amp;":"&amp;dbP!$D$2),"&lt;="&amp;AT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U480" s="1">
        <f ca="1">SUMIFS(INDIRECT($F$1&amp;$F480&amp;":"&amp;$F480),INDIRECT($F$1&amp;dbP!$D$2&amp;":"&amp;dbP!$D$2),"&gt;="&amp;AU$6,INDIRECT($F$1&amp;dbP!$D$2&amp;":"&amp;dbP!$D$2),"&lt;="&amp;AU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V480" s="1">
        <f ca="1">SUMIFS(INDIRECT($F$1&amp;$F480&amp;":"&amp;$F480),INDIRECT($F$1&amp;dbP!$D$2&amp;":"&amp;dbP!$D$2),"&gt;="&amp;AV$6,INDIRECT($F$1&amp;dbP!$D$2&amp;":"&amp;dbP!$D$2),"&lt;="&amp;AV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W480" s="1">
        <f ca="1">SUMIFS(INDIRECT($F$1&amp;$F480&amp;":"&amp;$F480),INDIRECT($F$1&amp;dbP!$D$2&amp;":"&amp;dbP!$D$2),"&gt;="&amp;AW$6,INDIRECT($F$1&amp;dbP!$D$2&amp;":"&amp;dbP!$D$2),"&lt;="&amp;AW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X480" s="1">
        <f ca="1">SUMIFS(INDIRECT($F$1&amp;$F480&amp;":"&amp;$F480),INDIRECT($F$1&amp;dbP!$D$2&amp;":"&amp;dbP!$D$2),"&gt;="&amp;AX$6,INDIRECT($F$1&amp;dbP!$D$2&amp;":"&amp;dbP!$D$2),"&lt;="&amp;AX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Y480" s="1">
        <f ca="1">SUMIFS(INDIRECT($F$1&amp;$F480&amp;":"&amp;$F480),INDIRECT($F$1&amp;dbP!$D$2&amp;":"&amp;dbP!$D$2),"&gt;="&amp;AY$6,INDIRECT($F$1&amp;dbP!$D$2&amp;":"&amp;dbP!$D$2),"&lt;="&amp;AY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AZ480" s="1">
        <f ca="1">SUMIFS(INDIRECT($F$1&amp;$F480&amp;":"&amp;$F480),INDIRECT($F$1&amp;dbP!$D$2&amp;":"&amp;dbP!$D$2),"&gt;="&amp;AZ$6,INDIRECT($F$1&amp;dbP!$D$2&amp;":"&amp;dbP!$D$2),"&lt;="&amp;AZ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BA480" s="1">
        <f ca="1">SUMIFS(INDIRECT($F$1&amp;$F480&amp;":"&amp;$F480),INDIRECT($F$1&amp;dbP!$D$2&amp;":"&amp;dbP!$D$2),"&gt;="&amp;BA$6,INDIRECT($F$1&amp;dbP!$D$2&amp;":"&amp;dbP!$D$2),"&lt;="&amp;BA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BB480" s="1">
        <f ca="1">SUMIFS(INDIRECT($F$1&amp;$F480&amp;":"&amp;$F480),INDIRECT($F$1&amp;dbP!$D$2&amp;":"&amp;dbP!$D$2),"&gt;="&amp;BB$6,INDIRECT($F$1&amp;dbP!$D$2&amp;":"&amp;dbP!$D$2),"&lt;="&amp;BB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BC480" s="1">
        <f ca="1">SUMIFS(INDIRECT($F$1&amp;$F480&amp;":"&amp;$F480),INDIRECT($F$1&amp;dbP!$D$2&amp;":"&amp;dbP!$D$2),"&gt;="&amp;BC$6,INDIRECT($F$1&amp;dbP!$D$2&amp;":"&amp;dbP!$D$2),"&lt;="&amp;BC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BD480" s="1">
        <f ca="1">SUMIFS(INDIRECT($F$1&amp;$F480&amp;":"&amp;$F480),INDIRECT($F$1&amp;dbP!$D$2&amp;":"&amp;dbP!$D$2),"&gt;="&amp;BD$6,INDIRECT($F$1&amp;dbP!$D$2&amp;":"&amp;dbP!$D$2),"&lt;="&amp;BD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  <c r="BE480" s="1">
        <f ca="1">SUMIFS(INDIRECT($F$1&amp;$F480&amp;":"&amp;$F480),INDIRECT($F$1&amp;dbP!$D$2&amp;":"&amp;dbP!$D$2),"&gt;="&amp;BE$6,INDIRECT($F$1&amp;dbP!$D$2&amp;":"&amp;dbP!$D$2),"&lt;="&amp;BE$7,INDIRECT($F$1&amp;dbP!$O$2&amp;":"&amp;dbP!$O$2),$H480,INDIRECT($F$1&amp;dbP!$P$2&amp;":"&amp;dbP!$P$2),IF($I480=$J480,"*",$I480),INDIRECT($F$1&amp;dbP!$Q$2&amp;":"&amp;dbP!$Q$2),IF(OR($I480=$J480,"  "&amp;$I480=$J480),"*",RIGHT($J480,LEN($J480)-4)),INDIRECT($F$1&amp;dbP!$AC$2&amp;":"&amp;dbP!$AC$2),RepP!$J$3)</f>
        <v>0</v>
      </c>
    </row>
    <row r="481" spans="1:57" x14ac:dyDescent="0.3">
      <c r="B481" s="1">
        <f>MAX(B$410:B480)+1</f>
        <v>79</v>
      </c>
      <c r="D481" s="1" t="str">
        <f ca="1">INDIRECT($B$1&amp;Items!AB$2&amp;$B481)</f>
        <v>PL(-)</v>
      </c>
      <c r="F481" s="1" t="str">
        <f ca="1">INDIRECT($B$1&amp;Items!X$2&amp;$B481)</f>
        <v>AA</v>
      </c>
      <c r="H481" s="13" t="str">
        <f ca="1">INDIRECT($B$1&amp;Items!U$2&amp;$B481)</f>
        <v>Себестоимость продаж</v>
      </c>
      <c r="I481" s="13" t="str">
        <f ca="1">IF(INDIRECT($B$1&amp;Items!V$2&amp;$B481)="",H481,INDIRECT($B$1&amp;Items!V$2&amp;$B481))</f>
        <v>Затраты этапа-5 бизнес-процесса</v>
      </c>
      <c r="J481" s="1" t="str">
        <f ca="1">IF(INDIRECT($B$1&amp;Items!W$2&amp;$B481)="",IF(H481&lt;&gt;I481,"  "&amp;I481,I481),"    "&amp;INDIRECT($B$1&amp;Items!W$2&amp;$B481))</f>
        <v xml:space="preserve">    Затраты на доставку и продажу-9</v>
      </c>
      <c r="S481" s="1">
        <f ca="1">SUM($U481:INDIRECT(ADDRESS(ROW(),SUMIFS($1:$1,$5:$5,MAX($5:$5)))))</f>
        <v>453915.80000000005</v>
      </c>
      <c r="V481" s="1">
        <f ca="1">SUMIFS(INDIRECT($F$1&amp;$F481&amp;":"&amp;$F481),INDIRECT($F$1&amp;dbP!$D$2&amp;":"&amp;dbP!$D$2),"&gt;="&amp;V$6,INDIRECT($F$1&amp;dbP!$D$2&amp;":"&amp;dbP!$D$2),"&lt;="&amp;V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W481" s="1">
        <f ca="1">SUMIFS(INDIRECT($F$1&amp;$F481&amp;":"&amp;$F481),INDIRECT($F$1&amp;dbP!$D$2&amp;":"&amp;dbP!$D$2),"&gt;="&amp;W$6,INDIRECT($F$1&amp;dbP!$D$2&amp;":"&amp;dbP!$D$2),"&lt;="&amp;W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X481" s="1">
        <f ca="1">SUMIFS(INDIRECT($F$1&amp;$F481&amp;":"&amp;$F481),INDIRECT($F$1&amp;dbP!$D$2&amp;":"&amp;dbP!$D$2),"&gt;="&amp;X$6,INDIRECT($F$1&amp;dbP!$D$2&amp;":"&amp;dbP!$D$2),"&lt;="&amp;X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Y481" s="1">
        <f ca="1">SUMIFS(INDIRECT($F$1&amp;$F481&amp;":"&amp;$F481),INDIRECT($F$1&amp;dbP!$D$2&amp;":"&amp;dbP!$D$2),"&gt;="&amp;Y$6,INDIRECT($F$1&amp;dbP!$D$2&amp;":"&amp;dbP!$D$2),"&lt;="&amp;Y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Z481" s="1">
        <f ca="1">SUMIFS(INDIRECT($F$1&amp;$F481&amp;":"&amp;$F481),INDIRECT($F$1&amp;dbP!$D$2&amp;":"&amp;dbP!$D$2),"&gt;="&amp;Z$6,INDIRECT($F$1&amp;dbP!$D$2&amp;":"&amp;dbP!$D$2),"&lt;="&amp;Z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139666.4</v>
      </c>
      <c r="AA481" s="1">
        <f ca="1">SUMIFS(INDIRECT($F$1&amp;$F481&amp;":"&amp;$F481),INDIRECT($F$1&amp;dbP!$D$2&amp;":"&amp;dbP!$D$2),"&gt;="&amp;AA$6,INDIRECT($F$1&amp;dbP!$D$2&amp;":"&amp;dbP!$D$2),"&lt;="&amp;AA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314249.40000000002</v>
      </c>
      <c r="AB481" s="1">
        <f ca="1">SUMIFS(INDIRECT($F$1&amp;$F481&amp;":"&amp;$F481),INDIRECT($F$1&amp;dbP!$D$2&amp;":"&amp;dbP!$D$2),"&gt;="&amp;AB$6,INDIRECT($F$1&amp;dbP!$D$2&amp;":"&amp;dbP!$D$2),"&lt;="&amp;AB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C481" s="1">
        <f ca="1">SUMIFS(INDIRECT($F$1&amp;$F481&amp;":"&amp;$F481),INDIRECT($F$1&amp;dbP!$D$2&amp;":"&amp;dbP!$D$2),"&gt;="&amp;AC$6,INDIRECT($F$1&amp;dbP!$D$2&amp;":"&amp;dbP!$D$2),"&lt;="&amp;AC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D481" s="1">
        <f ca="1">SUMIFS(INDIRECT($F$1&amp;$F481&amp;":"&amp;$F481),INDIRECT($F$1&amp;dbP!$D$2&amp;":"&amp;dbP!$D$2),"&gt;="&amp;AD$6,INDIRECT($F$1&amp;dbP!$D$2&amp;":"&amp;dbP!$D$2),"&lt;="&amp;AD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E481" s="1">
        <f ca="1">SUMIFS(INDIRECT($F$1&amp;$F481&amp;":"&amp;$F481),INDIRECT($F$1&amp;dbP!$D$2&amp;":"&amp;dbP!$D$2),"&gt;="&amp;AE$6,INDIRECT($F$1&amp;dbP!$D$2&amp;":"&amp;dbP!$D$2),"&lt;="&amp;AE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F481" s="1">
        <f ca="1">SUMIFS(INDIRECT($F$1&amp;$F481&amp;":"&amp;$F481),INDIRECT($F$1&amp;dbP!$D$2&amp;":"&amp;dbP!$D$2),"&gt;="&amp;AF$6,INDIRECT($F$1&amp;dbP!$D$2&amp;":"&amp;dbP!$D$2),"&lt;="&amp;AF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G481" s="1">
        <f ca="1">SUMIFS(INDIRECT($F$1&amp;$F481&amp;":"&amp;$F481),INDIRECT($F$1&amp;dbP!$D$2&amp;":"&amp;dbP!$D$2),"&gt;="&amp;AG$6,INDIRECT($F$1&amp;dbP!$D$2&amp;":"&amp;dbP!$D$2),"&lt;="&amp;AG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H481" s="1">
        <f ca="1">SUMIFS(INDIRECT($F$1&amp;$F481&amp;":"&amp;$F481),INDIRECT($F$1&amp;dbP!$D$2&amp;":"&amp;dbP!$D$2),"&gt;="&amp;AH$6,INDIRECT($F$1&amp;dbP!$D$2&amp;":"&amp;dbP!$D$2),"&lt;="&amp;AH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I481" s="1">
        <f ca="1">SUMIFS(INDIRECT($F$1&amp;$F481&amp;":"&amp;$F481),INDIRECT($F$1&amp;dbP!$D$2&amp;":"&amp;dbP!$D$2),"&gt;="&amp;AI$6,INDIRECT($F$1&amp;dbP!$D$2&amp;":"&amp;dbP!$D$2),"&lt;="&amp;AI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J481" s="1">
        <f ca="1">SUMIFS(INDIRECT($F$1&amp;$F481&amp;":"&amp;$F481),INDIRECT($F$1&amp;dbP!$D$2&amp;":"&amp;dbP!$D$2),"&gt;="&amp;AJ$6,INDIRECT($F$1&amp;dbP!$D$2&amp;":"&amp;dbP!$D$2),"&lt;="&amp;AJ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K481" s="1">
        <f ca="1">SUMIFS(INDIRECT($F$1&amp;$F481&amp;":"&amp;$F481),INDIRECT($F$1&amp;dbP!$D$2&amp;":"&amp;dbP!$D$2),"&gt;="&amp;AK$6,INDIRECT($F$1&amp;dbP!$D$2&amp;":"&amp;dbP!$D$2),"&lt;="&amp;AK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L481" s="1">
        <f ca="1">SUMIFS(INDIRECT($F$1&amp;$F481&amp;":"&amp;$F481),INDIRECT($F$1&amp;dbP!$D$2&amp;":"&amp;dbP!$D$2),"&gt;="&amp;AL$6,INDIRECT($F$1&amp;dbP!$D$2&amp;":"&amp;dbP!$D$2),"&lt;="&amp;AL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M481" s="1">
        <f ca="1">SUMIFS(INDIRECT($F$1&amp;$F481&amp;":"&amp;$F481),INDIRECT($F$1&amp;dbP!$D$2&amp;":"&amp;dbP!$D$2),"&gt;="&amp;AM$6,INDIRECT($F$1&amp;dbP!$D$2&amp;":"&amp;dbP!$D$2),"&lt;="&amp;AM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N481" s="1">
        <f ca="1">SUMIFS(INDIRECT($F$1&amp;$F481&amp;":"&amp;$F481),INDIRECT($F$1&amp;dbP!$D$2&amp;":"&amp;dbP!$D$2),"&gt;="&amp;AN$6,INDIRECT($F$1&amp;dbP!$D$2&amp;":"&amp;dbP!$D$2),"&lt;="&amp;AN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O481" s="1">
        <f ca="1">SUMIFS(INDIRECT($F$1&amp;$F481&amp;":"&amp;$F481),INDIRECT($F$1&amp;dbP!$D$2&amp;":"&amp;dbP!$D$2),"&gt;="&amp;AO$6,INDIRECT($F$1&amp;dbP!$D$2&amp;":"&amp;dbP!$D$2),"&lt;="&amp;AO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P481" s="1">
        <f ca="1">SUMIFS(INDIRECT($F$1&amp;$F481&amp;":"&amp;$F481),INDIRECT($F$1&amp;dbP!$D$2&amp;":"&amp;dbP!$D$2),"&gt;="&amp;AP$6,INDIRECT($F$1&amp;dbP!$D$2&amp;":"&amp;dbP!$D$2),"&lt;="&amp;AP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Q481" s="1">
        <f ca="1">SUMIFS(INDIRECT($F$1&amp;$F481&amp;":"&amp;$F481),INDIRECT($F$1&amp;dbP!$D$2&amp;":"&amp;dbP!$D$2),"&gt;="&amp;AQ$6,INDIRECT($F$1&amp;dbP!$D$2&amp;":"&amp;dbP!$D$2),"&lt;="&amp;AQ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R481" s="1">
        <f ca="1">SUMIFS(INDIRECT($F$1&amp;$F481&amp;":"&amp;$F481),INDIRECT($F$1&amp;dbP!$D$2&amp;":"&amp;dbP!$D$2),"&gt;="&amp;AR$6,INDIRECT($F$1&amp;dbP!$D$2&amp;":"&amp;dbP!$D$2),"&lt;="&amp;AR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S481" s="1">
        <f ca="1">SUMIFS(INDIRECT($F$1&amp;$F481&amp;":"&amp;$F481),INDIRECT($F$1&amp;dbP!$D$2&amp;":"&amp;dbP!$D$2),"&gt;="&amp;AS$6,INDIRECT($F$1&amp;dbP!$D$2&amp;":"&amp;dbP!$D$2),"&lt;="&amp;AS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T481" s="1">
        <f ca="1">SUMIFS(INDIRECT($F$1&amp;$F481&amp;":"&amp;$F481),INDIRECT($F$1&amp;dbP!$D$2&amp;":"&amp;dbP!$D$2),"&gt;="&amp;AT$6,INDIRECT($F$1&amp;dbP!$D$2&amp;":"&amp;dbP!$D$2),"&lt;="&amp;AT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U481" s="1">
        <f ca="1">SUMIFS(INDIRECT($F$1&amp;$F481&amp;":"&amp;$F481),INDIRECT($F$1&amp;dbP!$D$2&amp;":"&amp;dbP!$D$2),"&gt;="&amp;AU$6,INDIRECT($F$1&amp;dbP!$D$2&amp;":"&amp;dbP!$D$2),"&lt;="&amp;AU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V481" s="1">
        <f ca="1">SUMIFS(INDIRECT($F$1&amp;$F481&amp;":"&amp;$F481),INDIRECT($F$1&amp;dbP!$D$2&amp;":"&amp;dbP!$D$2),"&gt;="&amp;AV$6,INDIRECT($F$1&amp;dbP!$D$2&amp;":"&amp;dbP!$D$2),"&lt;="&amp;AV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W481" s="1">
        <f ca="1">SUMIFS(INDIRECT($F$1&amp;$F481&amp;":"&amp;$F481),INDIRECT($F$1&amp;dbP!$D$2&amp;":"&amp;dbP!$D$2),"&gt;="&amp;AW$6,INDIRECT($F$1&amp;dbP!$D$2&amp;":"&amp;dbP!$D$2),"&lt;="&amp;AW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X481" s="1">
        <f ca="1">SUMIFS(INDIRECT($F$1&amp;$F481&amp;":"&amp;$F481),INDIRECT($F$1&amp;dbP!$D$2&amp;":"&amp;dbP!$D$2),"&gt;="&amp;AX$6,INDIRECT($F$1&amp;dbP!$D$2&amp;":"&amp;dbP!$D$2),"&lt;="&amp;AX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Y481" s="1">
        <f ca="1">SUMIFS(INDIRECT($F$1&amp;$F481&amp;":"&amp;$F481),INDIRECT($F$1&amp;dbP!$D$2&amp;":"&amp;dbP!$D$2),"&gt;="&amp;AY$6,INDIRECT($F$1&amp;dbP!$D$2&amp;":"&amp;dbP!$D$2),"&lt;="&amp;AY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AZ481" s="1">
        <f ca="1">SUMIFS(INDIRECT($F$1&amp;$F481&amp;":"&amp;$F481),INDIRECT($F$1&amp;dbP!$D$2&amp;":"&amp;dbP!$D$2),"&gt;="&amp;AZ$6,INDIRECT($F$1&amp;dbP!$D$2&amp;":"&amp;dbP!$D$2),"&lt;="&amp;AZ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BA481" s="1">
        <f ca="1">SUMIFS(INDIRECT($F$1&amp;$F481&amp;":"&amp;$F481),INDIRECT($F$1&amp;dbP!$D$2&amp;":"&amp;dbP!$D$2),"&gt;="&amp;BA$6,INDIRECT($F$1&amp;dbP!$D$2&amp;":"&amp;dbP!$D$2),"&lt;="&amp;BA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BB481" s="1">
        <f ca="1">SUMIFS(INDIRECT($F$1&amp;$F481&amp;":"&amp;$F481),INDIRECT($F$1&amp;dbP!$D$2&amp;":"&amp;dbP!$D$2),"&gt;="&amp;BB$6,INDIRECT($F$1&amp;dbP!$D$2&amp;":"&amp;dbP!$D$2),"&lt;="&amp;BB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BC481" s="1">
        <f ca="1">SUMIFS(INDIRECT($F$1&amp;$F481&amp;":"&amp;$F481),INDIRECT($F$1&amp;dbP!$D$2&amp;":"&amp;dbP!$D$2),"&gt;="&amp;BC$6,INDIRECT($F$1&amp;dbP!$D$2&amp;":"&amp;dbP!$D$2),"&lt;="&amp;BC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BD481" s="1">
        <f ca="1">SUMIFS(INDIRECT($F$1&amp;$F481&amp;":"&amp;$F481),INDIRECT($F$1&amp;dbP!$D$2&amp;":"&amp;dbP!$D$2),"&gt;="&amp;BD$6,INDIRECT($F$1&amp;dbP!$D$2&amp;":"&amp;dbP!$D$2),"&lt;="&amp;BD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  <c r="BE481" s="1">
        <f ca="1">SUMIFS(INDIRECT($F$1&amp;$F481&amp;":"&amp;$F481),INDIRECT($F$1&amp;dbP!$D$2&amp;":"&amp;dbP!$D$2),"&gt;="&amp;BE$6,INDIRECT($F$1&amp;dbP!$D$2&amp;":"&amp;dbP!$D$2),"&lt;="&amp;BE$7,INDIRECT($F$1&amp;dbP!$O$2&amp;":"&amp;dbP!$O$2),$H481,INDIRECT($F$1&amp;dbP!$P$2&amp;":"&amp;dbP!$P$2),IF($I481=$J481,"*",$I481),INDIRECT($F$1&amp;dbP!$Q$2&amp;":"&amp;dbP!$Q$2),IF(OR($I481=$J481,"  "&amp;$I481=$J481),"*",RIGHT($J481,LEN($J481)-4)),INDIRECT($F$1&amp;dbP!$AC$2&amp;":"&amp;dbP!$AC$2),RepP!$J$3)</f>
        <v>0</v>
      </c>
    </row>
    <row r="482" spans="1:57" x14ac:dyDescent="0.3">
      <c r="B482" s="1">
        <f>MAX(B$410:B481)+1</f>
        <v>80</v>
      </c>
      <c r="D482" s="1" t="str">
        <f ca="1">INDIRECT($B$1&amp;Items!AB$2&amp;$B482)</f>
        <v>PL(-)</v>
      </c>
      <c r="F482" s="1" t="str">
        <f ca="1">INDIRECT($B$1&amp;Items!X$2&amp;$B482)</f>
        <v>AA</v>
      </c>
      <c r="H482" s="13" t="str">
        <f ca="1">INDIRECT($B$1&amp;Items!U$2&amp;$B482)</f>
        <v>Себестоимость продаж</v>
      </c>
      <c r="I482" s="13" t="str">
        <f ca="1">IF(INDIRECT($B$1&amp;Items!V$2&amp;$B482)="",H482,INDIRECT($B$1&amp;Items!V$2&amp;$B482))</f>
        <v>Затраты этапа-5 бизнес-процесса</v>
      </c>
      <c r="J482" s="1" t="str">
        <f ca="1">IF(INDIRECT($B$1&amp;Items!W$2&amp;$B482)="",IF(H482&lt;&gt;I482,"  "&amp;I482,I482),"    "&amp;INDIRECT($B$1&amp;Items!W$2&amp;$B482))</f>
        <v xml:space="preserve">    Затраты на доставку и продажу-10</v>
      </c>
      <c r="S482" s="1">
        <f ca="1">SUM($U482:INDIRECT(ADDRESS(ROW(),SUMIFS($1:$1,$5:$5,MAX($5:$5)))))</f>
        <v>426923.40600000002</v>
      </c>
      <c r="V482" s="1">
        <f ca="1">SUMIFS(INDIRECT($F$1&amp;$F482&amp;":"&amp;$F482),INDIRECT($F$1&amp;dbP!$D$2&amp;":"&amp;dbP!$D$2),"&gt;="&amp;V$6,INDIRECT($F$1&amp;dbP!$D$2&amp;":"&amp;dbP!$D$2),"&lt;="&amp;V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W482" s="1">
        <f ca="1">SUMIFS(INDIRECT($F$1&amp;$F482&amp;":"&amp;$F482),INDIRECT($F$1&amp;dbP!$D$2&amp;":"&amp;dbP!$D$2),"&gt;="&amp;W$6,INDIRECT($F$1&amp;dbP!$D$2&amp;":"&amp;dbP!$D$2),"&lt;="&amp;W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X482" s="1">
        <f ca="1">SUMIFS(INDIRECT($F$1&amp;$F482&amp;":"&amp;$F482),INDIRECT($F$1&amp;dbP!$D$2&amp;":"&amp;dbP!$D$2),"&gt;="&amp;X$6,INDIRECT($F$1&amp;dbP!$D$2&amp;":"&amp;dbP!$D$2),"&lt;="&amp;X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Y482" s="1">
        <f ca="1">SUMIFS(INDIRECT($F$1&amp;$F482&amp;":"&amp;$F482),INDIRECT($F$1&amp;dbP!$D$2&amp;":"&amp;dbP!$D$2),"&gt;="&amp;Y$6,INDIRECT($F$1&amp;dbP!$D$2&amp;":"&amp;dbP!$D$2),"&lt;="&amp;Y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Z482" s="1">
        <f ca="1">SUMIFS(INDIRECT($F$1&amp;$F482&amp;":"&amp;$F482),INDIRECT($F$1&amp;dbP!$D$2&amp;":"&amp;dbP!$D$2),"&gt;="&amp;Z$6,INDIRECT($F$1&amp;dbP!$D$2&amp;":"&amp;dbP!$D$2),"&lt;="&amp;Z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131361.04800000001</v>
      </c>
      <c r="AA482" s="1">
        <f ca="1">SUMIFS(INDIRECT($F$1&amp;$F482&amp;":"&amp;$F482),INDIRECT($F$1&amp;dbP!$D$2&amp;":"&amp;dbP!$D$2),"&gt;="&amp;AA$6,INDIRECT($F$1&amp;dbP!$D$2&amp;":"&amp;dbP!$D$2),"&lt;="&amp;AA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295562.35800000001</v>
      </c>
      <c r="AB482" s="1">
        <f ca="1">SUMIFS(INDIRECT($F$1&amp;$F482&amp;":"&amp;$F482),INDIRECT($F$1&amp;dbP!$D$2&amp;":"&amp;dbP!$D$2),"&gt;="&amp;AB$6,INDIRECT($F$1&amp;dbP!$D$2&amp;":"&amp;dbP!$D$2),"&lt;="&amp;AB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C482" s="1">
        <f ca="1">SUMIFS(INDIRECT($F$1&amp;$F482&amp;":"&amp;$F482),INDIRECT($F$1&amp;dbP!$D$2&amp;":"&amp;dbP!$D$2),"&gt;="&amp;AC$6,INDIRECT($F$1&amp;dbP!$D$2&amp;":"&amp;dbP!$D$2),"&lt;="&amp;AC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D482" s="1">
        <f ca="1">SUMIFS(INDIRECT($F$1&amp;$F482&amp;":"&amp;$F482),INDIRECT($F$1&amp;dbP!$D$2&amp;":"&amp;dbP!$D$2),"&gt;="&amp;AD$6,INDIRECT($F$1&amp;dbP!$D$2&amp;":"&amp;dbP!$D$2),"&lt;="&amp;AD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E482" s="1">
        <f ca="1">SUMIFS(INDIRECT($F$1&amp;$F482&amp;":"&amp;$F482),INDIRECT($F$1&amp;dbP!$D$2&amp;":"&amp;dbP!$D$2),"&gt;="&amp;AE$6,INDIRECT($F$1&amp;dbP!$D$2&amp;":"&amp;dbP!$D$2),"&lt;="&amp;AE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F482" s="1">
        <f ca="1">SUMIFS(INDIRECT($F$1&amp;$F482&amp;":"&amp;$F482),INDIRECT($F$1&amp;dbP!$D$2&amp;":"&amp;dbP!$D$2),"&gt;="&amp;AF$6,INDIRECT($F$1&amp;dbP!$D$2&amp;":"&amp;dbP!$D$2),"&lt;="&amp;AF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G482" s="1">
        <f ca="1">SUMIFS(INDIRECT($F$1&amp;$F482&amp;":"&amp;$F482),INDIRECT($F$1&amp;dbP!$D$2&amp;":"&amp;dbP!$D$2),"&gt;="&amp;AG$6,INDIRECT($F$1&amp;dbP!$D$2&amp;":"&amp;dbP!$D$2),"&lt;="&amp;AG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H482" s="1">
        <f ca="1">SUMIFS(INDIRECT($F$1&amp;$F482&amp;":"&amp;$F482),INDIRECT($F$1&amp;dbP!$D$2&amp;":"&amp;dbP!$D$2),"&gt;="&amp;AH$6,INDIRECT($F$1&amp;dbP!$D$2&amp;":"&amp;dbP!$D$2),"&lt;="&amp;AH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I482" s="1">
        <f ca="1">SUMIFS(INDIRECT($F$1&amp;$F482&amp;":"&amp;$F482),INDIRECT($F$1&amp;dbP!$D$2&amp;":"&amp;dbP!$D$2),"&gt;="&amp;AI$6,INDIRECT($F$1&amp;dbP!$D$2&amp;":"&amp;dbP!$D$2),"&lt;="&amp;AI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J482" s="1">
        <f ca="1">SUMIFS(INDIRECT($F$1&amp;$F482&amp;":"&amp;$F482),INDIRECT($F$1&amp;dbP!$D$2&amp;":"&amp;dbP!$D$2),"&gt;="&amp;AJ$6,INDIRECT($F$1&amp;dbP!$D$2&amp;":"&amp;dbP!$D$2),"&lt;="&amp;AJ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K482" s="1">
        <f ca="1">SUMIFS(INDIRECT($F$1&amp;$F482&amp;":"&amp;$F482),INDIRECT($F$1&amp;dbP!$D$2&amp;":"&amp;dbP!$D$2),"&gt;="&amp;AK$6,INDIRECT($F$1&amp;dbP!$D$2&amp;":"&amp;dbP!$D$2),"&lt;="&amp;AK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L482" s="1">
        <f ca="1">SUMIFS(INDIRECT($F$1&amp;$F482&amp;":"&amp;$F482),INDIRECT($F$1&amp;dbP!$D$2&amp;":"&amp;dbP!$D$2),"&gt;="&amp;AL$6,INDIRECT($F$1&amp;dbP!$D$2&amp;":"&amp;dbP!$D$2),"&lt;="&amp;AL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M482" s="1">
        <f ca="1">SUMIFS(INDIRECT($F$1&amp;$F482&amp;":"&amp;$F482),INDIRECT($F$1&amp;dbP!$D$2&amp;":"&amp;dbP!$D$2),"&gt;="&amp;AM$6,INDIRECT($F$1&amp;dbP!$D$2&amp;":"&amp;dbP!$D$2),"&lt;="&amp;AM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N482" s="1">
        <f ca="1">SUMIFS(INDIRECT($F$1&amp;$F482&amp;":"&amp;$F482),INDIRECT($F$1&amp;dbP!$D$2&amp;":"&amp;dbP!$D$2),"&gt;="&amp;AN$6,INDIRECT($F$1&amp;dbP!$D$2&amp;":"&amp;dbP!$D$2),"&lt;="&amp;AN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O482" s="1">
        <f ca="1">SUMIFS(INDIRECT($F$1&amp;$F482&amp;":"&amp;$F482),INDIRECT($F$1&amp;dbP!$D$2&amp;":"&amp;dbP!$D$2),"&gt;="&amp;AO$6,INDIRECT($F$1&amp;dbP!$D$2&amp;":"&amp;dbP!$D$2),"&lt;="&amp;AO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P482" s="1">
        <f ca="1">SUMIFS(INDIRECT($F$1&amp;$F482&amp;":"&amp;$F482),INDIRECT($F$1&amp;dbP!$D$2&amp;":"&amp;dbP!$D$2),"&gt;="&amp;AP$6,INDIRECT($F$1&amp;dbP!$D$2&amp;":"&amp;dbP!$D$2),"&lt;="&amp;AP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Q482" s="1">
        <f ca="1">SUMIFS(INDIRECT($F$1&amp;$F482&amp;":"&amp;$F482),INDIRECT($F$1&amp;dbP!$D$2&amp;":"&amp;dbP!$D$2),"&gt;="&amp;AQ$6,INDIRECT($F$1&amp;dbP!$D$2&amp;":"&amp;dbP!$D$2),"&lt;="&amp;AQ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R482" s="1">
        <f ca="1">SUMIFS(INDIRECT($F$1&amp;$F482&amp;":"&amp;$F482),INDIRECT($F$1&amp;dbP!$D$2&amp;":"&amp;dbP!$D$2),"&gt;="&amp;AR$6,INDIRECT($F$1&amp;dbP!$D$2&amp;":"&amp;dbP!$D$2),"&lt;="&amp;AR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S482" s="1">
        <f ca="1">SUMIFS(INDIRECT($F$1&amp;$F482&amp;":"&amp;$F482),INDIRECT($F$1&amp;dbP!$D$2&amp;":"&amp;dbP!$D$2),"&gt;="&amp;AS$6,INDIRECT($F$1&amp;dbP!$D$2&amp;":"&amp;dbP!$D$2),"&lt;="&amp;AS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T482" s="1">
        <f ca="1">SUMIFS(INDIRECT($F$1&amp;$F482&amp;":"&amp;$F482),INDIRECT($F$1&amp;dbP!$D$2&amp;":"&amp;dbP!$D$2),"&gt;="&amp;AT$6,INDIRECT($F$1&amp;dbP!$D$2&amp;":"&amp;dbP!$D$2),"&lt;="&amp;AT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U482" s="1">
        <f ca="1">SUMIFS(INDIRECT($F$1&amp;$F482&amp;":"&amp;$F482),INDIRECT($F$1&amp;dbP!$D$2&amp;":"&amp;dbP!$D$2),"&gt;="&amp;AU$6,INDIRECT($F$1&amp;dbP!$D$2&amp;":"&amp;dbP!$D$2),"&lt;="&amp;AU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V482" s="1">
        <f ca="1">SUMIFS(INDIRECT($F$1&amp;$F482&amp;":"&amp;$F482),INDIRECT($F$1&amp;dbP!$D$2&amp;":"&amp;dbP!$D$2),"&gt;="&amp;AV$6,INDIRECT($F$1&amp;dbP!$D$2&amp;":"&amp;dbP!$D$2),"&lt;="&amp;AV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W482" s="1">
        <f ca="1">SUMIFS(INDIRECT($F$1&amp;$F482&amp;":"&amp;$F482),INDIRECT($F$1&amp;dbP!$D$2&amp;":"&amp;dbP!$D$2),"&gt;="&amp;AW$6,INDIRECT($F$1&amp;dbP!$D$2&amp;":"&amp;dbP!$D$2),"&lt;="&amp;AW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X482" s="1">
        <f ca="1">SUMIFS(INDIRECT($F$1&amp;$F482&amp;":"&amp;$F482),INDIRECT($F$1&amp;dbP!$D$2&amp;":"&amp;dbP!$D$2),"&gt;="&amp;AX$6,INDIRECT($F$1&amp;dbP!$D$2&amp;":"&amp;dbP!$D$2),"&lt;="&amp;AX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Y482" s="1">
        <f ca="1">SUMIFS(INDIRECT($F$1&amp;$F482&amp;":"&amp;$F482),INDIRECT($F$1&amp;dbP!$D$2&amp;":"&amp;dbP!$D$2),"&gt;="&amp;AY$6,INDIRECT($F$1&amp;dbP!$D$2&amp;":"&amp;dbP!$D$2),"&lt;="&amp;AY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AZ482" s="1">
        <f ca="1">SUMIFS(INDIRECT($F$1&amp;$F482&amp;":"&amp;$F482),INDIRECT($F$1&amp;dbP!$D$2&amp;":"&amp;dbP!$D$2),"&gt;="&amp;AZ$6,INDIRECT($F$1&amp;dbP!$D$2&amp;":"&amp;dbP!$D$2),"&lt;="&amp;AZ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BA482" s="1">
        <f ca="1">SUMIFS(INDIRECT($F$1&amp;$F482&amp;":"&amp;$F482),INDIRECT($F$1&amp;dbP!$D$2&amp;":"&amp;dbP!$D$2),"&gt;="&amp;BA$6,INDIRECT($F$1&amp;dbP!$D$2&amp;":"&amp;dbP!$D$2),"&lt;="&amp;BA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BB482" s="1">
        <f ca="1">SUMIFS(INDIRECT($F$1&amp;$F482&amp;":"&amp;$F482),INDIRECT($F$1&amp;dbP!$D$2&amp;":"&amp;dbP!$D$2),"&gt;="&amp;BB$6,INDIRECT($F$1&amp;dbP!$D$2&amp;":"&amp;dbP!$D$2),"&lt;="&amp;BB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BC482" s="1">
        <f ca="1">SUMIFS(INDIRECT($F$1&amp;$F482&amp;":"&amp;$F482),INDIRECT($F$1&amp;dbP!$D$2&amp;":"&amp;dbP!$D$2),"&gt;="&amp;BC$6,INDIRECT($F$1&amp;dbP!$D$2&amp;":"&amp;dbP!$D$2),"&lt;="&amp;BC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BD482" s="1">
        <f ca="1">SUMIFS(INDIRECT($F$1&amp;$F482&amp;":"&amp;$F482),INDIRECT($F$1&amp;dbP!$D$2&amp;":"&amp;dbP!$D$2),"&gt;="&amp;BD$6,INDIRECT($F$1&amp;dbP!$D$2&amp;":"&amp;dbP!$D$2),"&lt;="&amp;BD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  <c r="BE482" s="1">
        <f ca="1">SUMIFS(INDIRECT($F$1&amp;$F482&amp;":"&amp;$F482),INDIRECT($F$1&amp;dbP!$D$2&amp;":"&amp;dbP!$D$2),"&gt;="&amp;BE$6,INDIRECT($F$1&amp;dbP!$D$2&amp;":"&amp;dbP!$D$2),"&lt;="&amp;BE$7,INDIRECT($F$1&amp;dbP!$O$2&amp;":"&amp;dbP!$O$2),$H482,INDIRECT($F$1&amp;dbP!$P$2&amp;":"&amp;dbP!$P$2),IF($I482=$J482,"*",$I482),INDIRECT($F$1&amp;dbP!$Q$2&amp;":"&amp;dbP!$Q$2),IF(OR($I482=$J482,"  "&amp;$I482=$J482),"*",RIGHT($J482,LEN($J482)-4)),INDIRECT($F$1&amp;dbP!$AC$2&amp;":"&amp;dbP!$AC$2),RepP!$J$3)</f>
        <v>0</v>
      </c>
    </row>
    <row r="483" spans="1:57" ht="4.95" customHeight="1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</row>
    <row r="484" spans="1:57" x14ac:dyDescent="0.3">
      <c r="B484" s="1">
        <f>MAX(B$410:B483)+1</f>
        <v>81</v>
      </c>
      <c r="D484" s="1" t="str">
        <f ca="1">INDIRECT($B$1&amp;Items!AB$2&amp;$B484)</f>
        <v>PL</v>
      </c>
      <c r="F484" s="1" t="str">
        <f ca="1">INDIRECT($B$1&amp;Items!X$2&amp;$B484)</f>
        <v>AA</v>
      </c>
      <c r="H484" s="13" t="str">
        <f ca="1">INDIRECT($B$1&amp;Items!U$2&amp;$B484)</f>
        <v>Валовая прибыль</v>
      </c>
      <c r="I484" s="13" t="str">
        <f ca="1">IF(INDIRECT($B$1&amp;Items!V$2&amp;$B484)="",H484,INDIRECT($B$1&amp;Items!V$2&amp;$B484))</f>
        <v>Валовая прибыль</v>
      </c>
      <c r="J484" s="1" t="str">
        <f ca="1">IF(INDIRECT($B$1&amp;Items!W$2&amp;$B484)="",IF(H484&lt;&gt;I484,"  "&amp;I484,I484),"    "&amp;INDIRECT($B$1&amp;Items!W$2&amp;$B484))</f>
        <v>Валовая прибыль</v>
      </c>
      <c r="S484" s="1">
        <f ca="1">SUM($U484:INDIRECT(ADDRESS(ROW(),SUMIFS($1:$1,$5:$5,MAX($5:$5)))))</f>
        <v>29579379.893459916</v>
      </c>
      <c r="V484" s="1">
        <f ca="1">SUMIFS(V$409:V483,$D$409:$D483,Items!$AB$11)-SUMIFS(V$409:V483,$D$409:$D483,Items!$AB$19)</f>
        <v>0</v>
      </c>
      <c r="W484" s="1">
        <f ca="1">SUMIFS(W$409:W483,$D$409:$D483,Items!$AB$11)-SUMIFS(W$409:W483,$D$409:$D483,Items!$AB$19)</f>
        <v>0</v>
      </c>
      <c r="X484" s="1">
        <f ca="1">SUMIFS(X$409:X483,$D$409:$D483,Items!$AB$11)-SUMIFS(X$409:X483,$D$409:$D483,Items!$AB$19)</f>
        <v>0</v>
      </c>
      <c r="Y484" s="1">
        <f ca="1">SUMIFS(Y$409:Y483,$D$409:$D483,Items!$AB$11)-SUMIFS(Y$409:Y483,$D$409:$D483,Items!$AB$19)</f>
        <v>0</v>
      </c>
      <c r="Z484" s="1">
        <f ca="1">SUMIFS(Z$409:Z483,$D$409:$D483,Items!$AB$11)-SUMIFS(Z$409:Z483,$D$409:$D483,Items!$AB$19)</f>
        <v>7879993.8483571149</v>
      </c>
      <c r="AA484" s="1">
        <f ca="1">SUMIFS(AA$409:AA483,$D$409:$D483,Items!$AB$11)-SUMIFS(AA$409:AA483,$D$409:$D483,Items!$AB$19)</f>
        <v>21699386.045102801</v>
      </c>
      <c r="AB484" s="1">
        <f ca="1">SUMIFS(AB$409:AB483,$D$409:$D483,Items!$AB$11)-SUMIFS(AB$409:AB483,$D$409:$D483,Items!$AB$19)</f>
        <v>0</v>
      </c>
      <c r="AC484" s="1">
        <f ca="1">SUMIFS(AC$409:AC483,$D$409:$D483,Items!$AB$11)-SUMIFS(AC$409:AC483,$D$409:$D483,Items!$AB$19)</f>
        <v>0</v>
      </c>
      <c r="AD484" s="1">
        <f ca="1">SUMIFS(AD$409:AD483,$D$409:$D483,Items!$AB$11)-SUMIFS(AD$409:AD483,$D$409:$D483,Items!$AB$19)</f>
        <v>0</v>
      </c>
      <c r="AE484" s="1">
        <f ca="1">SUMIFS(AE$409:AE483,$D$409:$D483,Items!$AB$11)-SUMIFS(AE$409:AE483,$D$409:$D483,Items!$AB$19)</f>
        <v>0</v>
      </c>
      <c r="AF484" s="1">
        <f ca="1">SUMIFS(AF$409:AF483,$D$409:$D483,Items!$AB$11)-SUMIFS(AF$409:AF483,$D$409:$D483,Items!$AB$19)</f>
        <v>0</v>
      </c>
      <c r="AG484" s="1">
        <f ca="1">SUMIFS(AG$409:AG483,$D$409:$D483,Items!$AB$11)-SUMIFS(AG$409:AG483,$D$409:$D483,Items!$AB$19)</f>
        <v>0</v>
      </c>
      <c r="AH484" s="1">
        <f ca="1">SUMIFS(AH$409:AH483,$D$409:$D483,Items!$AB$11)-SUMIFS(AH$409:AH483,$D$409:$D483,Items!$AB$19)</f>
        <v>0</v>
      </c>
      <c r="AI484" s="1">
        <f ca="1">SUMIFS(AI$409:AI483,$D$409:$D483,Items!$AB$11)-SUMIFS(AI$409:AI483,$D$409:$D483,Items!$AB$19)</f>
        <v>0</v>
      </c>
      <c r="AJ484" s="1">
        <f ca="1">SUMIFS(AJ$409:AJ483,$D$409:$D483,Items!$AB$11)-SUMIFS(AJ$409:AJ483,$D$409:$D483,Items!$AB$19)</f>
        <v>0</v>
      </c>
      <c r="AK484" s="1">
        <f ca="1">SUMIFS(AK$409:AK483,$D$409:$D483,Items!$AB$11)-SUMIFS(AK$409:AK483,$D$409:$D483,Items!$AB$19)</f>
        <v>0</v>
      </c>
      <c r="AL484" s="1">
        <f ca="1">SUMIFS(AL$409:AL483,$D$409:$D483,Items!$AB$11)-SUMIFS(AL$409:AL483,$D$409:$D483,Items!$AB$19)</f>
        <v>0</v>
      </c>
      <c r="AM484" s="1">
        <f ca="1">SUMIFS(AM$409:AM483,$D$409:$D483,Items!$AB$11)-SUMIFS(AM$409:AM483,$D$409:$D483,Items!$AB$19)</f>
        <v>0</v>
      </c>
      <c r="AN484" s="1">
        <f ca="1">SUMIFS(AN$409:AN483,$D$409:$D483,Items!$AB$11)-SUMIFS(AN$409:AN483,$D$409:$D483,Items!$AB$19)</f>
        <v>0</v>
      </c>
      <c r="AO484" s="1">
        <f ca="1">SUMIFS(AO$409:AO483,$D$409:$D483,Items!$AB$11)-SUMIFS(AO$409:AO483,$D$409:$D483,Items!$AB$19)</f>
        <v>0</v>
      </c>
      <c r="AP484" s="1">
        <f ca="1">SUMIFS(AP$409:AP483,$D$409:$D483,Items!$AB$11)-SUMIFS(AP$409:AP483,$D$409:$D483,Items!$AB$19)</f>
        <v>0</v>
      </c>
      <c r="AQ484" s="1">
        <f ca="1">SUMIFS(AQ$409:AQ483,$D$409:$D483,Items!$AB$11)-SUMIFS(AQ$409:AQ483,$D$409:$D483,Items!$AB$19)</f>
        <v>0</v>
      </c>
      <c r="AR484" s="1">
        <f ca="1">SUMIFS(AR$409:AR483,$D$409:$D483,Items!$AB$11)-SUMIFS(AR$409:AR483,$D$409:$D483,Items!$AB$19)</f>
        <v>0</v>
      </c>
      <c r="AS484" s="1">
        <f ca="1">SUMIFS(AS$409:AS483,$D$409:$D483,Items!$AB$11)-SUMIFS(AS$409:AS483,$D$409:$D483,Items!$AB$19)</f>
        <v>0</v>
      </c>
      <c r="AT484" s="1">
        <f ca="1">SUMIFS(AT$409:AT483,$D$409:$D483,Items!$AB$11)-SUMIFS(AT$409:AT483,$D$409:$D483,Items!$AB$19)</f>
        <v>0</v>
      </c>
      <c r="AU484" s="1">
        <f ca="1">SUMIFS(AU$409:AU483,$D$409:$D483,Items!$AB$11)-SUMIFS(AU$409:AU483,$D$409:$D483,Items!$AB$19)</f>
        <v>0</v>
      </c>
      <c r="AV484" s="1">
        <f ca="1">SUMIFS(AV$409:AV483,$D$409:$D483,Items!$AB$11)-SUMIFS(AV$409:AV483,$D$409:$D483,Items!$AB$19)</f>
        <v>0</v>
      </c>
      <c r="AW484" s="1">
        <f ca="1">SUMIFS(AW$409:AW483,$D$409:$D483,Items!$AB$11)-SUMIFS(AW$409:AW483,$D$409:$D483,Items!$AB$19)</f>
        <v>0</v>
      </c>
      <c r="AX484" s="1">
        <f ca="1">SUMIFS(AX$409:AX483,$D$409:$D483,Items!$AB$11)-SUMIFS(AX$409:AX483,$D$409:$D483,Items!$AB$19)</f>
        <v>0</v>
      </c>
      <c r="AY484" s="1">
        <f ca="1">SUMIFS(AY$409:AY483,$D$409:$D483,Items!$AB$11)-SUMIFS(AY$409:AY483,$D$409:$D483,Items!$AB$19)</f>
        <v>0</v>
      </c>
      <c r="AZ484" s="1">
        <f ca="1">SUMIFS(AZ$409:AZ483,$D$409:$D483,Items!$AB$11)-SUMIFS(AZ$409:AZ483,$D$409:$D483,Items!$AB$19)</f>
        <v>0</v>
      </c>
      <c r="BA484" s="1">
        <f ca="1">SUMIFS(BA$409:BA483,$D$409:$D483,Items!$AB$11)-SUMIFS(BA$409:BA483,$D$409:$D483,Items!$AB$19)</f>
        <v>0</v>
      </c>
      <c r="BB484" s="1">
        <f ca="1">SUMIFS(BB$409:BB483,$D$409:$D483,Items!$AB$11)-SUMIFS(BB$409:BB483,$D$409:$D483,Items!$AB$19)</f>
        <v>0</v>
      </c>
      <c r="BC484" s="1">
        <f ca="1">SUMIFS(BC$409:BC483,$D$409:$D483,Items!$AB$11)-SUMIFS(BC$409:BC483,$D$409:$D483,Items!$AB$19)</f>
        <v>0</v>
      </c>
      <c r="BD484" s="1">
        <f ca="1">SUMIFS(BD$409:BD483,$D$409:$D483,Items!$AB$11)-SUMIFS(BD$409:BD483,$D$409:$D483,Items!$AB$19)</f>
        <v>0</v>
      </c>
      <c r="BE484" s="1">
        <f ca="1">SUMIFS(BE$409:BE483,$D$409:$D483,Items!$AB$11)-SUMIFS(BE$409:BE483,$D$409:$D483,Items!$AB$19)</f>
        <v>0</v>
      </c>
    </row>
    <row r="485" spans="1:57" ht="4.95" customHeight="1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</row>
    <row r="486" spans="1:57" x14ac:dyDescent="0.3">
      <c r="B486" s="1">
        <f>MAX(B$410:B484)+1</f>
        <v>82</v>
      </c>
      <c r="D486" s="1">
        <f ca="1">INDIRECT($B$1&amp;Items!AB$2&amp;$B486)</f>
        <v>0</v>
      </c>
      <c r="F486" s="1" t="str">
        <f ca="1">INDIRECT($B$1&amp;Items!X$2&amp;$B486)</f>
        <v>AA</v>
      </c>
      <c r="H486" s="13" t="str">
        <f ca="1">INDIRECT($B$1&amp;Items!U$2&amp;$B486)</f>
        <v>Операционные расходы</v>
      </c>
      <c r="I486" s="13" t="str">
        <f ca="1">IF(INDIRECT($B$1&amp;Items!V$2&amp;$B486)="",H486,INDIRECT($B$1&amp;Items!V$2&amp;$B486))</f>
        <v>Операционные расходы</v>
      </c>
      <c r="J486" s="1" t="str">
        <f ca="1">IF(INDIRECT($B$1&amp;Items!W$2&amp;$B486)="",IF(H486&lt;&gt;I486,"  "&amp;I486,I486),"    "&amp;INDIRECT($B$1&amp;Items!W$2&amp;$B486))</f>
        <v>Операционные расходы</v>
      </c>
      <c r="S486" s="1">
        <f ca="1">SUM($U486:INDIRECT(ADDRESS(ROW(),SUMIFS($1:$1,$5:$5,MAX($5:$5)))))</f>
        <v>8220675.0502451556</v>
      </c>
      <c r="V486" s="1">
        <f ca="1">SUMIFS(INDIRECT($F$1&amp;$F486&amp;":"&amp;$F486),INDIRECT($F$1&amp;dbP!$D$2&amp;":"&amp;dbP!$D$2),"&gt;="&amp;V$6,INDIRECT($F$1&amp;dbP!$D$2&amp;":"&amp;dbP!$D$2),"&lt;="&amp;V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897559.73396002001</v>
      </c>
      <c r="W486" s="1">
        <f ca="1">SUMIFS(INDIRECT($F$1&amp;$F486&amp;":"&amp;$F486),INDIRECT($F$1&amp;dbP!$D$2&amp;":"&amp;dbP!$D$2),"&gt;="&amp;W$6,INDIRECT($F$1&amp;dbP!$D$2&amp;":"&amp;dbP!$D$2),"&lt;="&amp;W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1593672.1170041445</v>
      </c>
      <c r="X486" s="1">
        <f ca="1">SUMIFS(INDIRECT($F$1&amp;$F486&amp;":"&amp;$F486),INDIRECT($F$1&amp;dbP!$D$2&amp;":"&amp;dbP!$D$2),"&gt;="&amp;X$6,INDIRECT($F$1&amp;dbP!$D$2&amp;":"&amp;dbP!$D$2),"&lt;="&amp;X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1718337.6390405998</v>
      </c>
      <c r="Y486" s="1">
        <f ca="1">SUMIFS(INDIRECT($F$1&amp;$F486&amp;":"&amp;$F486),INDIRECT($F$1&amp;dbP!$D$2&amp;":"&amp;dbP!$D$2),"&gt;="&amp;Y$6,INDIRECT($F$1&amp;dbP!$D$2&amp;":"&amp;dbP!$D$2),"&lt;="&amp;Y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1534456.1024594903</v>
      </c>
      <c r="Z486" s="1">
        <f ca="1">SUMIFS(INDIRECT($F$1&amp;$F486&amp;":"&amp;$F486),INDIRECT($F$1&amp;dbP!$D$2&amp;":"&amp;dbP!$D$2),"&gt;="&amp;Z$6,INDIRECT($F$1&amp;dbP!$D$2&amp;":"&amp;dbP!$D$2),"&lt;="&amp;Z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1082905.2260493001</v>
      </c>
      <c r="AA486" s="1">
        <f ca="1">SUMIFS(INDIRECT($F$1&amp;$F486&amp;":"&amp;$F486),INDIRECT($F$1&amp;dbP!$D$2&amp;":"&amp;dbP!$D$2),"&gt;="&amp;AA$6,INDIRECT($F$1&amp;dbP!$D$2&amp;":"&amp;dbP!$D$2),"&lt;="&amp;AA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1165858.7932656002</v>
      </c>
      <c r="AB486" s="1">
        <f ca="1">SUMIFS(INDIRECT($F$1&amp;$F486&amp;":"&amp;$F486),INDIRECT($F$1&amp;dbP!$D$2&amp;":"&amp;dbP!$D$2),"&gt;="&amp;AB$6,INDIRECT($F$1&amp;dbP!$D$2&amp;":"&amp;dbP!$D$2),"&lt;="&amp;AB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227885.43846600002</v>
      </c>
      <c r="AC486" s="1">
        <f ca="1">SUMIFS(INDIRECT($F$1&amp;$F486&amp;":"&amp;$F486),INDIRECT($F$1&amp;dbP!$D$2&amp;":"&amp;dbP!$D$2),"&gt;="&amp;AC$6,INDIRECT($F$1&amp;dbP!$D$2&amp;":"&amp;dbP!$D$2),"&lt;="&amp;AC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D486" s="1">
        <f ca="1">SUMIFS(INDIRECT($F$1&amp;$F486&amp;":"&amp;$F486),INDIRECT($F$1&amp;dbP!$D$2&amp;":"&amp;dbP!$D$2),"&gt;="&amp;AD$6,INDIRECT($F$1&amp;dbP!$D$2&amp;":"&amp;dbP!$D$2),"&lt;="&amp;AD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E486" s="1">
        <f ca="1">SUMIFS(INDIRECT($F$1&amp;$F486&amp;":"&amp;$F486),INDIRECT($F$1&amp;dbP!$D$2&amp;":"&amp;dbP!$D$2),"&gt;="&amp;AE$6,INDIRECT($F$1&amp;dbP!$D$2&amp;":"&amp;dbP!$D$2),"&lt;="&amp;AE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F486" s="1">
        <f ca="1">SUMIFS(INDIRECT($F$1&amp;$F486&amp;":"&amp;$F486),INDIRECT($F$1&amp;dbP!$D$2&amp;":"&amp;dbP!$D$2),"&gt;="&amp;AF$6,INDIRECT($F$1&amp;dbP!$D$2&amp;":"&amp;dbP!$D$2),"&lt;="&amp;AF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G486" s="1">
        <f ca="1">SUMIFS(INDIRECT($F$1&amp;$F486&amp;":"&amp;$F486),INDIRECT($F$1&amp;dbP!$D$2&amp;":"&amp;dbP!$D$2),"&gt;="&amp;AG$6,INDIRECT($F$1&amp;dbP!$D$2&amp;":"&amp;dbP!$D$2),"&lt;="&amp;AG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H486" s="1">
        <f ca="1">SUMIFS(INDIRECT($F$1&amp;$F486&amp;":"&amp;$F486),INDIRECT($F$1&amp;dbP!$D$2&amp;":"&amp;dbP!$D$2),"&gt;="&amp;AH$6,INDIRECT($F$1&amp;dbP!$D$2&amp;":"&amp;dbP!$D$2),"&lt;="&amp;AH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I486" s="1">
        <f ca="1">SUMIFS(INDIRECT($F$1&amp;$F486&amp;":"&amp;$F486),INDIRECT($F$1&amp;dbP!$D$2&amp;":"&amp;dbP!$D$2),"&gt;="&amp;AI$6,INDIRECT($F$1&amp;dbP!$D$2&amp;":"&amp;dbP!$D$2),"&lt;="&amp;AI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J486" s="1">
        <f ca="1">SUMIFS(INDIRECT($F$1&amp;$F486&amp;":"&amp;$F486),INDIRECT($F$1&amp;dbP!$D$2&amp;":"&amp;dbP!$D$2),"&gt;="&amp;AJ$6,INDIRECT($F$1&amp;dbP!$D$2&amp;":"&amp;dbP!$D$2),"&lt;="&amp;AJ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K486" s="1">
        <f ca="1">SUMIFS(INDIRECT($F$1&amp;$F486&amp;":"&amp;$F486),INDIRECT($F$1&amp;dbP!$D$2&amp;":"&amp;dbP!$D$2),"&gt;="&amp;AK$6,INDIRECT($F$1&amp;dbP!$D$2&amp;":"&amp;dbP!$D$2),"&lt;="&amp;AK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L486" s="1">
        <f ca="1">SUMIFS(INDIRECT($F$1&amp;$F486&amp;":"&amp;$F486),INDIRECT($F$1&amp;dbP!$D$2&amp;":"&amp;dbP!$D$2),"&gt;="&amp;AL$6,INDIRECT($F$1&amp;dbP!$D$2&amp;":"&amp;dbP!$D$2),"&lt;="&amp;AL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M486" s="1">
        <f ca="1">SUMIFS(INDIRECT($F$1&amp;$F486&amp;":"&amp;$F486),INDIRECT($F$1&amp;dbP!$D$2&amp;":"&amp;dbP!$D$2),"&gt;="&amp;AM$6,INDIRECT($F$1&amp;dbP!$D$2&amp;":"&amp;dbP!$D$2),"&lt;="&amp;AM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N486" s="1">
        <f ca="1">SUMIFS(INDIRECT($F$1&amp;$F486&amp;":"&amp;$F486),INDIRECT($F$1&amp;dbP!$D$2&amp;":"&amp;dbP!$D$2),"&gt;="&amp;AN$6,INDIRECT($F$1&amp;dbP!$D$2&amp;":"&amp;dbP!$D$2),"&lt;="&amp;AN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O486" s="1">
        <f ca="1">SUMIFS(INDIRECT($F$1&amp;$F486&amp;":"&amp;$F486),INDIRECT($F$1&amp;dbP!$D$2&amp;":"&amp;dbP!$D$2),"&gt;="&amp;AO$6,INDIRECT($F$1&amp;dbP!$D$2&amp;":"&amp;dbP!$D$2),"&lt;="&amp;AO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P486" s="1">
        <f ca="1">SUMIFS(INDIRECT($F$1&amp;$F486&amp;":"&amp;$F486),INDIRECT($F$1&amp;dbP!$D$2&amp;":"&amp;dbP!$D$2),"&gt;="&amp;AP$6,INDIRECT($F$1&amp;dbP!$D$2&amp;":"&amp;dbP!$D$2),"&lt;="&amp;AP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Q486" s="1">
        <f ca="1">SUMIFS(INDIRECT($F$1&amp;$F486&amp;":"&amp;$F486),INDIRECT($F$1&amp;dbP!$D$2&amp;":"&amp;dbP!$D$2),"&gt;="&amp;AQ$6,INDIRECT($F$1&amp;dbP!$D$2&amp;":"&amp;dbP!$D$2),"&lt;="&amp;AQ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R486" s="1">
        <f ca="1">SUMIFS(INDIRECT($F$1&amp;$F486&amp;":"&amp;$F486),INDIRECT($F$1&amp;dbP!$D$2&amp;":"&amp;dbP!$D$2),"&gt;="&amp;AR$6,INDIRECT($F$1&amp;dbP!$D$2&amp;":"&amp;dbP!$D$2),"&lt;="&amp;AR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S486" s="1">
        <f ca="1">SUMIFS(INDIRECT($F$1&amp;$F486&amp;":"&amp;$F486),INDIRECT($F$1&amp;dbP!$D$2&amp;":"&amp;dbP!$D$2),"&gt;="&amp;AS$6,INDIRECT($F$1&amp;dbP!$D$2&amp;":"&amp;dbP!$D$2),"&lt;="&amp;AS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T486" s="1">
        <f ca="1">SUMIFS(INDIRECT($F$1&amp;$F486&amp;":"&amp;$F486),INDIRECT($F$1&amp;dbP!$D$2&amp;":"&amp;dbP!$D$2),"&gt;="&amp;AT$6,INDIRECT($F$1&amp;dbP!$D$2&amp;":"&amp;dbP!$D$2),"&lt;="&amp;AT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U486" s="1">
        <f ca="1">SUMIFS(INDIRECT($F$1&amp;$F486&amp;":"&amp;$F486),INDIRECT($F$1&amp;dbP!$D$2&amp;":"&amp;dbP!$D$2),"&gt;="&amp;AU$6,INDIRECT($F$1&amp;dbP!$D$2&amp;":"&amp;dbP!$D$2),"&lt;="&amp;AU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V486" s="1">
        <f ca="1">SUMIFS(INDIRECT($F$1&amp;$F486&amp;":"&amp;$F486),INDIRECT($F$1&amp;dbP!$D$2&amp;":"&amp;dbP!$D$2),"&gt;="&amp;AV$6,INDIRECT($F$1&amp;dbP!$D$2&amp;":"&amp;dbP!$D$2),"&lt;="&amp;AV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W486" s="1">
        <f ca="1">SUMIFS(INDIRECT($F$1&amp;$F486&amp;":"&amp;$F486),INDIRECT($F$1&amp;dbP!$D$2&amp;":"&amp;dbP!$D$2),"&gt;="&amp;AW$6,INDIRECT($F$1&amp;dbP!$D$2&amp;":"&amp;dbP!$D$2),"&lt;="&amp;AW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X486" s="1">
        <f ca="1">SUMIFS(INDIRECT($F$1&amp;$F486&amp;":"&amp;$F486),INDIRECT($F$1&amp;dbP!$D$2&amp;":"&amp;dbP!$D$2),"&gt;="&amp;AX$6,INDIRECT($F$1&amp;dbP!$D$2&amp;":"&amp;dbP!$D$2),"&lt;="&amp;AX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Y486" s="1">
        <f ca="1">SUMIFS(INDIRECT($F$1&amp;$F486&amp;":"&amp;$F486),INDIRECT($F$1&amp;dbP!$D$2&amp;":"&amp;dbP!$D$2),"&gt;="&amp;AY$6,INDIRECT($F$1&amp;dbP!$D$2&amp;":"&amp;dbP!$D$2),"&lt;="&amp;AY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AZ486" s="1">
        <f ca="1">SUMIFS(INDIRECT($F$1&amp;$F486&amp;":"&amp;$F486),INDIRECT($F$1&amp;dbP!$D$2&amp;":"&amp;dbP!$D$2),"&gt;="&amp;AZ$6,INDIRECT($F$1&amp;dbP!$D$2&amp;":"&amp;dbP!$D$2),"&lt;="&amp;AZ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BA486" s="1">
        <f ca="1">SUMIFS(INDIRECT($F$1&amp;$F486&amp;":"&amp;$F486),INDIRECT($F$1&amp;dbP!$D$2&amp;":"&amp;dbP!$D$2),"&gt;="&amp;BA$6,INDIRECT($F$1&amp;dbP!$D$2&amp;":"&amp;dbP!$D$2),"&lt;="&amp;BA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BB486" s="1">
        <f ca="1">SUMIFS(INDIRECT($F$1&amp;$F486&amp;":"&amp;$F486),INDIRECT($F$1&amp;dbP!$D$2&amp;":"&amp;dbP!$D$2),"&gt;="&amp;BB$6,INDIRECT($F$1&amp;dbP!$D$2&amp;":"&amp;dbP!$D$2),"&lt;="&amp;BB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BC486" s="1">
        <f ca="1">SUMIFS(INDIRECT($F$1&amp;$F486&amp;":"&amp;$F486),INDIRECT($F$1&amp;dbP!$D$2&amp;":"&amp;dbP!$D$2),"&gt;="&amp;BC$6,INDIRECT($F$1&amp;dbP!$D$2&amp;":"&amp;dbP!$D$2),"&lt;="&amp;BC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BD486" s="1">
        <f ca="1">SUMIFS(INDIRECT($F$1&amp;$F486&amp;":"&amp;$F486),INDIRECT($F$1&amp;dbP!$D$2&amp;":"&amp;dbP!$D$2),"&gt;="&amp;BD$6,INDIRECT($F$1&amp;dbP!$D$2&amp;":"&amp;dbP!$D$2),"&lt;="&amp;BD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  <c r="BE486" s="1">
        <f ca="1">SUMIFS(INDIRECT($F$1&amp;$F486&amp;":"&amp;$F486),INDIRECT($F$1&amp;dbP!$D$2&amp;":"&amp;dbP!$D$2),"&gt;="&amp;BE$6,INDIRECT($F$1&amp;dbP!$D$2&amp;":"&amp;dbP!$D$2),"&lt;="&amp;BE$7,INDIRECT($F$1&amp;dbP!$O$2&amp;":"&amp;dbP!$O$2),$H486,INDIRECT($F$1&amp;dbP!$P$2&amp;":"&amp;dbP!$P$2),IF($I486=$J486,"*",$I486),INDIRECT($F$1&amp;dbP!$Q$2&amp;":"&amp;dbP!$Q$2),IF(OR($I486=$J486,"  "&amp;$I486=$J486),"*",RIGHT($J486,LEN($J486)-4)),INDIRECT($F$1&amp;dbP!$AC$2&amp;":"&amp;dbP!$AC$2),RepP!$J$3)</f>
        <v>0</v>
      </c>
    </row>
    <row r="487" spans="1:57" x14ac:dyDescent="0.3">
      <c r="B487" s="1">
        <f>MAX(B$410:B486)+1</f>
        <v>83</v>
      </c>
      <c r="D487" s="1">
        <f ca="1">INDIRECT($B$1&amp;Items!AB$2&amp;$B487)</f>
        <v>0</v>
      </c>
      <c r="F487" s="1" t="str">
        <f ca="1">INDIRECT($B$1&amp;Items!X$2&amp;$B487)</f>
        <v>AA</v>
      </c>
      <c r="H487" s="13" t="str">
        <f ca="1">INDIRECT($B$1&amp;Items!U$2&amp;$B487)</f>
        <v>Операционные расходы</v>
      </c>
      <c r="I487" s="13" t="str">
        <f ca="1">IF(INDIRECT($B$1&amp;Items!V$2&amp;$B487)="",H487,INDIRECT($B$1&amp;Items!V$2&amp;$B487))</f>
        <v>Операционные расходы - блок-1</v>
      </c>
      <c r="J487" s="1" t="str">
        <f ca="1">IF(INDIRECT($B$1&amp;Items!W$2&amp;$B487)="",IF(H487&lt;&gt;I487,"  "&amp;I487,I487),"    "&amp;INDIRECT($B$1&amp;Items!W$2&amp;$B487))</f>
        <v xml:space="preserve">  Операционные расходы - блок-1</v>
      </c>
      <c r="S487" s="1">
        <f ca="1">SUM($U487:INDIRECT(ADDRESS(ROW(),SUMIFS($1:$1,$5:$5,MAX($5:$5)))))</f>
        <v>1719552.5518260002</v>
      </c>
      <c r="V487" s="1">
        <f ca="1">SUMIFS(INDIRECT($F$1&amp;$F487&amp;":"&amp;$F487),INDIRECT($F$1&amp;dbP!$D$2&amp;":"&amp;dbP!$D$2),"&gt;="&amp;V$6,INDIRECT($F$1&amp;dbP!$D$2&amp;":"&amp;dbP!$D$2),"&lt;="&amp;V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146500</v>
      </c>
      <c r="W487" s="1">
        <f ca="1">SUMIFS(INDIRECT($F$1&amp;$F487&amp;":"&amp;$F487),INDIRECT($F$1&amp;dbP!$D$2&amp;":"&amp;dbP!$D$2),"&gt;="&amp;W$6,INDIRECT($F$1&amp;dbP!$D$2&amp;":"&amp;dbP!$D$2),"&lt;="&amp;W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529757</v>
      </c>
      <c r="X487" s="1">
        <f ca="1">SUMIFS(INDIRECT($F$1&amp;$F487&amp;":"&amp;$F487),INDIRECT($F$1&amp;dbP!$D$2&amp;":"&amp;dbP!$D$2),"&gt;="&amp;X$6,INDIRECT($F$1&amp;dbP!$D$2&amp;":"&amp;dbP!$D$2),"&lt;="&amp;X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528677.03830000001</v>
      </c>
      <c r="Y487" s="1">
        <f ca="1">SUMIFS(INDIRECT($F$1&amp;$F487&amp;":"&amp;$F487),INDIRECT($F$1&amp;dbP!$D$2&amp;":"&amp;dbP!$D$2),"&gt;="&amp;Y$6,INDIRECT($F$1&amp;dbP!$D$2&amp;":"&amp;dbP!$D$2),"&lt;="&amp;Y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514618.51352600008</v>
      </c>
      <c r="Z487" s="1">
        <f ca="1">SUMIFS(INDIRECT($F$1&amp;$F487&amp;":"&amp;$F487),INDIRECT($F$1&amp;dbP!$D$2&amp;":"&amp;dbP!$D$2),"&gt;="&amp;Z$6,INDIRECT($F$1&amp;dbP!$D$2&amp;":"&amp;dbP!$D$2),"&lt;="&amp;Z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A487" s="1">
        <f ca="1">SUMIFS(INDIRECT($F$1&amp;$F487&amp;":"&amp;$F487),INDIRECT($F$1&amp;dbP!$D$2&amp;":"&amp;dbP!$D$2),"&gt;="&amp;AA$6,INDIRECT($F$1&amp;dbP!$D$2&amp;":"&amp;dbP!$D$2),"&lt;="&amp;AA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B487" s="1">
        <f ca="1">SUMIFS(INDIRECT($F$1&amp;$F487&amp;":"&amp;$F487),INDIRECT($F$1&amp;dbP!$D$2&amp;":"&amp;dbP!$D$2),"&gt;="&amp;AB$6,INDIRECT($F$1&amp;dbP!$D$2&amp;":"&amp;dbP!$D$2),"&lt;="&amp;AB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C487" s="1">
        <f ca="1">SUMIFS(INDIRECT($F$1&amp;$F487&amp;":"&amp;$F487),INDIRECT($F$1&amp;dbP!$D$2&amp;":"&amp;dbP!$D$2),"&gt;="&amp;AC$6,INDIRECT($F$1&amp;dbP!$D$2&amp;":"&amp;dbP!$D$2),"&lt;="&amp;AC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D487" s="1">
        <f ca="1">SUMIFS(INDIRECT($F$1&amp;$F487&amp;":"&amp;$F487),INDIRECT($F$1&amp;dbP!$D$2&amp;":"&amp;dbP!$D$2),"&gt;="&amp;AD$6,INDIRECT($F$1&amp;dbP!$D$2&amp;":"&amp;dbP!$D$2),"&lt;="&amp;AD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E487" s="1">
        <f ca="1">SUMIFS(INDIRECT($F$1&amp;$F487&amp;":"&amp;$F487),INDIRECT($F$1&amp;dbP!$D$2&amp;":"&amp;dbP!$D$2),"&gt;="&amp;AE$6,INDIRECT($F$1&amp;dbP!$D$2&amp;":"&amp;dbP!$D$2),"&lt;="&amp;AE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F487" s="1">
        <f ca="1">SUMIFS(INDIRECT($F$1&amp;$F487&amp;":"&amp;$F487),INDIRECT($F$1&amp;dbP!$D$2&amp;":"&amp;dbP!$D$2),"&gt;="&amp;AF$6,INDIRECT($F$1&amp;dbP!$D$2&amp;":"&amp;dbP!$D$2),"&lt;="&amp;AF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G487" s="1">
        <f ca="1">SUMIFS(INDIRECT($F$1&amp;$F487&amp;":"&amp;$F487),INDIRECT($F$1&amp;dbP!$D$2&amp;":"&amp;dbP!$D$2),"&gt;="&amp;AG$6,INDIRECT($F$1&amp;dbP!$D$2&amp;":"&amp;dbP!$D$2),"&lt;="&amp;AG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H487" s="1">
        <f ca="1">SUMIFS(INDIRECT($F$1&amp;$F487&amp;":"&amp;$F487),INDIRECT($F$1&amp;dbP!$D$2&amp;":"&amp;dbP!$D$2),"&gt;="&amp;AH$6,INDIRECT($F$1&amp;dbP!$D$2&amp;":"&amp;dbP!$D$2),"&lt;="&amp;AH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I487" s="1">
        <f ca="1">SUMIFS(INDIRECT($F$1&amp;$F487&amp;":"&amp;$F487),INDIRECT($F$1&amp;dbP!$D$2&amp;":"&amp;dbP!$D$2),"&gt;="&amp;AI$6,INDIRECT($F$1&amp;dbP!$D$2&amp;":"&amp;dbP!$D$2),"&lt;="&amp;AI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J487" s="1">
        <f ca="1">SUMIFS(INDIRECT($F$1&amp;$F487&amp;":"&amp;$F487),INDIRECT($F$1&amp;dbP!$D$2&amp;":"&amp;dbP!$D$2),"&gt;="&amp;AJ$6,INDIRECT($F$1&amp;dbP!$D$2&amp;":"&amp;dbP!$D$2),"&lt;="&amp;AJ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K487" s="1">
        <f ca="1">SUMIFS(INDIRECT($F$1&amp;$F487&amp;":"&amp;$F487),INDIRECT($F$1&amp;dbP!$D$2&amp;":"&amp;dbP!$D$2),"&gt;="&amp;AK$6,INDIRECT($F$1&amp;dbP!$D$2&amp;":"&amp;dbP!$D$2),"&lt;="&amp;AK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L487" s="1">
        <f ca="1">SUMIFS(INDIRECT($F$1&amp;$F487&amp;":"&amp;$F487),INDIRECT($F$1&amp;dbP!$D$2&amp;":"&amp;dbP!$D$2),"&gt;="&amp;AL$6,INDIRECT($F$1&amp;dbP!$D$2&amp;":"&amp;dbP!$D$2),"&lt;="&amp;AL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M487" s="1">
        <f ca="1">SUMIFS(INDIRECT($F$1&amp;$F487&amp;":"&amp;$F487),INDIRECT($F$1&amp;dbP!$D$2&amp;":"&amp;dbP!$D$2),"&gt;="&amp;AM$6,INDIRECT($F$1&amp;dbP!$D$2&amp;":"&amp;dbP!$D$2),"&lt;="&amp;AM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N487" s="1">
        <f ca="1">SUMIFS(INDIRECT($F$1&amp;$F487&amp;":"&amp;$F487),INDIRECT($F$1&amp;dbP!$D$2&amp;":"&amp;dbP!$D$2),"&gt;="&amp;AN$6,INDIRECT($F$1&amp;dbP!$D$2&amp;":"&amp;dbP!$D$2),"&lt;="&amp;AN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O487" s="1">
        <f ca="1">SUMIFS(INDIRECT($F$1&amp;$F487&amp;":"&amp;$F487),INDIRECT($F$1&amp;dbP!$D$2&amp;":"&amp;dbP!$D$2),"&gt;="&amp;AO$6,INDIRECT($F$1&amp;dbP!$D$2&amp;":"&amp;dbP!$D$2),"&lt;="&amp;AO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P487" s="1">
        <f ca="1">SUMIFS(INDIRECT($F$1&amp;$F487&amp;":"&amp;$F487),INDIRECT($F$1&amp;dbP!$D$2&amp;":"&amp;dbP!$D$2),"&gt;="&amp;AP$6,INDIRECT($F$1&amp;dbP!$D$2&amp;":"&amp;dbP!$D$2),"&lt;="&amp;AP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Q487" s="1">
        <f ca="1">SUMIFS(INDIRECT($F$1&amp;$F487&amp;":"&amp;$F487),INDIRECT($F$1&amp;dbP!$D$2&amp;":"&amp;dbP!$D$2),"&gt;="&amp;AQ$6,INDIRECT($F$1&amp;dbP!$D$2&amp;":"&amp;dbP!$D$2),"&lt;="&amp;AQ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R487" s="1">
        <f ca="1">SUMIFS(INDIRECT($F$1&amp;$F487&amp;":"&amp;$F487),INDIRECT($F$1&amp;dbP!$D$2&amp;":"&amp;dbP!$D$2),"&gt;="&amp;AR$6,INDIRECT($F$1&amp;dbP!$D$2&amp;":"&amp;dbP!$D$2),"&lt;="&amp;AR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S487" s="1">
        <f ca="1">SUMIFS(INDIRECT($F$1&amp;$F487&amp;":"&amp;$F487),INDIRECT($F$1&amp;dbP!$D$2&amp;":"&amp;dbP!$D$2),"&gt;="&amp;AS$6,INDIRECT($F$1&amp;dbP!$D$2&amp;":"&amp;dbP!$D$2),"&lt;="&amp;AS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T487" s="1">
        <f ca="1">SUMIFS(INDIRECT($F$1&amp;$F487&amp;":"&amp;$F487),INDIRECT($F$1&amp;dbP!$D$2&amp;":"&amp;dbP!$D$2),"&gt;="&amp;AT$6,INDIRECT($F$1&amp;dbP!$D$2&amp;":"&amp;dbP!$D$2),"&lt;="&amp;AT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U487" s="1">
        <f ca="1">SUMIFS(INDIRECT($F$1&amp;$F487&amp;":"&amp;$F487),INDIRECT($F$1&amp;dbP!$D$2&amp;":"&amp;dbP!$D$2),"&gt;="&amp;AU$6,INDIRECT($F$1&amp;dbP!$D$2&amp;":"&amp;dbP!$D$2),"&lt;="&amp;AU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V487" s="1">
        <f ca="1">SUMIFS(INDIRECT($F$1&amp;$F487&amp;":"&amp;$F487),INDIRECT($F$1&amp;dbP!$D$2&amp;":"&amp;dbP!$D$2),"&gt;="&amp;AV$6,INDIRECT($F$1&amp;dbP!$D$2&amp;":"&amp;dbP!$D$2),"&lt;="&amp;AV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W487" s="1">
        <f ca="1">SUMIFS(INDIRECT($F$1&amp;$F487&amp;":"&amp;$F487),INDIRECT($F$1&amp;dbP!$D$2&amp;":"&amp;dbP!$D$2),"&gt;="&amp;AW$6,INDIRECT($F$1&amp;dbP!$D$2&amp;":"&amp;dbP!$D$2),"&lt;="&amp;AW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X487" s="1">
        <f ca="1">SUMIFS(INDIRECT($F$1&amp;$F487&amp;":"&amp;$F487),INDIRECT($F$1&amp;dbP!$D$2&amp;":"&amp;dbP!$D$2),"&gt;="&amp;AX$6,INDIRECT($F$1&amp;dbP!$D$2&amp;":"&amp;dbP!$D$2),"&lt;="&amp;AX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Y487" s="1">
        <f ca="1">SUMIFS(INDIRECT($F$1&amp;$F487&amp;":"&amp;$F487),INDIRECT($F$1&amp;dbP!$D$2&amp;":"&amp;dbP!$D$2),"&gt;="&amp;AY$6,INDIRECT($F$1&amp;dbP!$D$2&amp;":"&amp;dbP!$D$2),"&lt;="&amp;AY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AZ487" s="1">
        <f ca="1">SUMIFS(INDIRECT($F$1&amp;$F487&amp;":"&amp;$F487),INDIRECT($F$1&amp;dbP!$D$2&amp;":"&amp;dbP!$D$2),"&gt;="&amp;AZ$6,INDIRECT($F$1&amp;dbP!$D$2&amp;":"&amp;dbP!$D$2),"&lt;="&amp;AZ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BA487" s="1">
        <f ca="1">SUMIFS(INDIRECT($F$1&amp;$F487&amp;":"&amp;$F487),INDIRECT($F$1&amp;dbP!$D$2&amp;":"&amp;dbP!$D$2),"&gt;="&amp;BA$6,INDIRECT($F$1&amp;dbP!$D$2&amp;":"&amp;dbP!$D$2),"&lt;="&amp;BA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BB487" s="1">
        <f ca="1">SUMIFS(INDIRECT($F$1&amp;$F487&amp;":"&amp;$F487),INDIRECT($F$1&amp;dbP!$D$2&amp;":"&amp;dbP!$D$2),"&gt;="&amp;BB$6,INDIRECT($F$1&amp;dbP!$D$2&amp;":"&amp;dbP!$D$2),"&lt;="&amp;BB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BC487" s="1">
        <f ca="1">SUMIFS(INDIRECT($F$1&amp;$F487&amp;":"&amp;$F487),INDIRECT($F$1&amp;dbP!$D$2&amp;":"&amp;dbP!$D$2),"&gt;="&amp;BC$6,INDIRECT($F$1&amp;dbP!$D$2&amp;":"&amp;dbP!$D$2),"&lt;="&amp;BC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BD487" s="1">
        <f ca="1">SUMIFS(INDIRECT($F$1&amp;$F487&amp;":"&amp;$F487),INDIRECT($F$1&amp;dbP!$D$2&amp;":"&amp;dbP!$D$2),"&gt;="&amp;BD$6,INDIRECT($F$1&amp;dbP!$D$2&amp;":"&amp;dbP!$D$2),"&lt;="&amp;BD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  <c r="BE487" s="1">
        <f ca="1">SUMIFS(INDIRECT($F$1&amp;$F487&amp;":"&amp;$F487),INDIRECT($F$1&amp;dbP!$D$2&amp;":"&amp;dbP!$D$2),"&gt;="&amp;BE$6,INDIRECT($F$1&amp;dbP!$D$2&amp;":"&amp;dbP!$D$2),"&lt;="&amp;BE$7,INDIRECT($F$1&amp;dbP!$O$2&amp;":"&amp;dbP!$O$2),$H487,INDIRECT($F$1&amp;dbP!$P$2&amp;":"&amp;dbP!$P$2),IF($I487=$J487,"*",$I487),INDIRECT($F$1&amp;dbP!$Q$2&amp;":"&amp;dbP!$Q$2),IF(OR($I487=$J487,"  "&amp;$I487=$J487),"*",RIGHT($J487,LEN($J487)-4)),INDIRECT($F$1&amp;dbP!$AC$2&amp;":"&amp;dbP!$AC$2),RepP!$J$3)</f>
        <v>0</v>
      </c>
    </row>
    <row r="488" spans="1:57" x14ac:dyDescent="0.3">
      <c r="B488" s="1">
        <f>MAX(B$410:B487)+1</f>
        <v>84</v>
      </c>
      <c r="D488" s="1" t="str">
        <f ca="1">INDIRECT($B$1&amp;Items!AB$2&amp;$B488)</f>
        <v>PL(-)</v>
      </c>
      <c r="F488" s="1" t="str">
        <f ca="1">INDIRECT($B$1&amp;Items!X$2&amp;$B488)</f>
        <v>AA</v>
      </c>
      <c r="H488" s="13" t="str">
        <f ca="1">INDIRECT($B$1&amp;Items!U$2&amp;$B488)</f>
        <v>Операционные расходы</v>
      </c>
      <c r="I488" s="13" t="str">
        <f ca="1">IF(INDIRECT($B$1&amp;Items!V$2&amp;$B488)="",H488,INDIRECT($B$1&amp;Items!V$2&amp;$B488))</f>
        <v>Операционные расходы - блок-1</v>
      </c>
      <c r="J488" s="1" t="str">
        <f ca="1">IF(INDIRECT($B$1&amp;Items!W$2&amp;$B488)="",IF(H488&lt;&gt;I488,"  "&amp;I488,I488),"    "&amp;INDIRECT($B$1&amp;Items!W$2&amp;$B488))</f>
        <v xml:space="preserve">    Операционные расходы - 1-1</v>
      </c>
      <c r="S488" s="1">
        <f ca="1">SUM($U488:INDIRECT(ADDRESS(ROW(),SUMIFS($1:$1,$5:$5,MAX($5:$5)))))</f>
        <v>100000</v>
      </c>
      <c r="V488" s="1">
        <f ca="1">SUMIFS(INDIRECT($F$1&amp;$F488&amp;":"&amp;$F488),INDIRECT($F$1&amp;dbP!$D$2&amp;":"&amp;dbP!$D$2),"&gt;="&amp;V$6,INDIRECT($F$1&amp;dbP!$D$2&amp;":"&amp;dbP!$D$2),"&lt;="&amp;V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100000</v>
      </c>
      <c r="W488" s="1">
        <f ca="1">SUMIFS(INDIRECT($F$1&amp;$F488&amp;":"&amp;$F488),INDIRECT($F$1&amp;dbP!$D$2&amp;":"&amp;dbP!$D$2),"&gt;="&amp;W$6,INDIRECT($F$1&amp;dbP!$D$2&amp;":"&amp;dbP!$D$2),"&lt;="&amp;W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X488" s="1">
        <f ca="1">SUMIFS(INDIRECT($F$1&amp;$F488&amp;":"&amp;$F488),INDIRECT($F$1&amp;dbP!$D$2&amp;":"&amp;dbP!$D$2),"&gt;="&amp;X$6,INDIRECT($F$1&amp;dbP!$D$2&amp;":"&amp;dbP!$D$2),"&lt;="&amp;X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Y488" s="1">
        <f ca="1">SUMIFS(INDIRECT($F$1&amp;$F488&amp;":"&amp;$F488),INDIRECT($F$1&amp;dbP!$D$2&amp;":"&amp;dbP!$D$2),"&gt;="&amp;Y$6,INDIRECT($F$1&amp;dbP!$D$2&amp;":"&amp;dbP!$D$2),"&lt;="&amp;Y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Z488" s="1">
        <f ca="1">SUMIFS(INDIRECT($F$1&amp;$F488&amp;":"&amp;$F488),INDIRECT($F$1&amp;dbP!$D$2&amp;":"&amp;dbP!$D$2),"&gt;="&amp;Z$6,INDIRECT($F$1&amp;dbP!$D$2&amp;":"&amp;dbP!$D$2),"&lt;="&amp;Z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A488" s="1">
        <f ca="1">SUMIFS(INDIRECT($F$1&amp;$F488&amp;":"&amp;$F488),INDIRECT($F$1&amp;dbP!$D$2&amp;":"&amp;dbP!$D$2),"&gt;="&amp;AA$6,INDIRECT($F$1&amp;dbP!$D$2&amp;":"&amp;dbP!$D$2),"&lt;="&amp;AA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B488" s="1">
        <f ca="1">SUMIFS(INDIRECT($F$1&amp;$F488&amp;":"&amp;$F488),INDIRECT($F$1&amp;dbP!$D$2&amp;":"&amp;dbP!$D$2),"&gt;="&amp;AB$6,INDIRECT($F$1&amp;dbP!$D$2&amp;":"&amp;dbP!$D$2),"&lt;="&amp;AB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C488" s="1">
        <f ca="1">SUMIFS(INDIRECT($F$1&amp;$F488&amp;":"&amp;$F488),INDIRECT($F$1&amp;dbP!$D$2&amp;":"&amp;dbP!$D$2),"&gt;="&amp;AC$6,INDIRECT($F$1&amp;dbP!$D$2&amp;":"&amp;dbP!$D$2),"&lt;="&amp;AC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D488" s="1">
        <f ca="1">SUMIFS(INDIRECT($F$1&amp;$F488&amp;":"&amp;$F488),INDIRECT($F$1&amp;dbP!$D$2&amp;":"&amp;dbP!$D$2),"&gt;="&amp;AD$6,INDIRECT($F$1&amp;dbP!$D$2&amp;":"&amp;dbP!$D$2),"&lt;="&amp;AD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E488" s="1">
        <f ca="1">SUMIFS(INDIRECT($F$1&amp;$F488&amp;":"&amp;$F488),INDIRECT($F$1&amp;dbP!$D$2&amp;":"&amp;dbP!$D$2),"&gt;="&amp;AE$6,INDIRECT($F$1&amp;dbP!$D$2&amp;":"&amp;dbP!$D$2),"&lt;="&amp;AE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F488" s="1">
        <f ca="1">SUMIFS(INDIRECT($F$1&amp;$F488&amp;":"&amp;$F488),INDIRECT($F$1&amp;dbP!$D$2&amp;":"&amp;dbP!$D$2),"&gt;="&amp;AF$6,INDIRECT($F$1&amp;dbP!$D$2&amp;":"&amp;dbP!$D$2),"&lt;="&amp;AF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G488" s="1">
        <f ca="1">SUMIFS(INDIRECT($F$1&amp;$F488&amp;":"&amp;$F488),INDIRECT($F$1&amp;dbP!$D$2&amp;":"&amp;dbP!$D$2),"&gt;="&amp;AG$6,INDIRECT($F$1&amp;dbP!$D$2&amp;":"&amp;dbP!$D$2),"&lt;="&amp;AG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H488" s="1">
        <f ca="1">SUMIFS(INDIRECT($F$1&amp;$F488&amp;":"&amp;$F488),INDIRECT($F$1&amp;dbP!$D$2&amp;":"&amp;dbP!$D$2),"&gt;="&amp;AH$6,INDIRECT($F$1&amp;dbP!$D$2&amp;":"&amp;dbP!$D$2),"&lt;="&amp;AH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I488" s="1">
        <f ca="1">SUMIFS(INDIRECT($F$1&amp;$F488&amp;":"&amp;$F488),INDIRECT($F$1&amp;dbP!$D$2&amp;":"&amp;dbP!$D$2),"&gt;="&amp;AI$6,INDIRECT($F$1&amp;dbP!$D$2&amp;":"&amp;dbP!$D$2),"&lt;="&amp;AI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J488" s="1">
        <f ca="1">SUMIFS(INDIRECT($F$1&amp;$F488&amp;":"&amp;$F488),INDIRECT($F$1&amp;dbP!$D$2&amp;":"&amp;dbP!$D$2),"&gt;="&amp;AJ$6,INDIRECT($F$1&amp;dbP!$D$2&amp;":"&amp;dbP!$D$2),"&lt;="&amp;AJ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K488" s="1">
        <f ca="1">SUMIFS(INDIRECT($F$1&amp;$F488&amp;":"&amp;$F488),INDIRECT($F$1&amp;dbP!$D$2&amp;":"&amp;dbP!$D$2),"&gt;="&amp;AK$6,INDIRECT($F$1&amp;dbP!$D$2&amp;":"&amp;dbP!$D$2),"&lt;="&amp;AK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L488" s="1">
        <f ca="1">SUMIFS(INDIRECT($F$1&amp;$F488&amp;":"&amp;$F488),INDIRECT($F$1&amp;dbP!$D$2&amp;":"&amp;dbP!$D$2),"&gt;="&amp;AL$6,INDIRECT($F$1&amp;dbP!$D$2&amp;":"&amp;dbP!$D$2),"&lt;="&amp;AL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M488" s="1">
        <f ca="1">SUMIFS(INDIRECT($F$1&amp;$F488&amp;":"&amp;$F488),INDIRECT($F$1&amp;dbP!$D$2&amp;":"&amp;dbP!$D$2),"&gt;="&amp;AM$6,INDIRECT($F$1&amp;dbP!$D$2&amp;":"&amp;dbP!$D$2),"&lt;="&amp;AM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N488" s="1">
        <f ca="1">SUMIFS(INDIRECT($F$1&amp;$F488&amp;":"&amp;$F488),INDIRECT($F$1&amp;dbP!$D$2&amp;":"&amp;dbP!$D$2),"&gt;="&amp;AN$6,INDIRECT($F$1&amp;dbP!$D$2&amp;":"&amp;dbP!$D$2),"&lt;="&amp;AN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O488" s="1">
        <f ca="1">SUMIFS(INDIRECT($F$1&amp;$F488&amp;":"&amp;$F488),INDIRECT($F$1&amp;dbP!$D$2&amp;":"&amp;dbP!$D$2),"&gt;="&amp;AO$6,INDIRECT($F$1&amp;dbP!$D$2&amp;":"&amp;dbP!$D$2),"&lt;="&amp;AO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P488" s="1">
        <f ca="1">SUMIFS(INDIRECT($F$1&amp;$F488&amp;":"&amp;$F488),INDIRECT($F$1&amp;dbP!$D$2&amp;":"&amp;dbP!$D$2),"&gt;="&amp;AP$6,INDIRECT($F$1&amp;dbP!$D$2&amp;":"&amp;dbP!$D$2),"&lt;="&amp;AP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Q488" s="1">
        <f ca="1">SUMIFS(INDIRECT($F$1&amp;$F488&amp;":"&amp;$F488),INDIRECT($F$1&amp;dbP!$D$2&amp;":"&amp;dbP!$D$2),"&gt;="&amp;AQ$6,INDIRECT($F$1&amp;dbP!$D$2&amp;":"&amp;dbP!$D$2),"&lt;="&amp;AQ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R488" s="1">
        <f ca="1">SUMIFS(INDIRECT($F$1&amp;$F488&amp;":"&amp;$F488),INDIRECT($F$1&amp;dbP!$D$2&amp;":"&amp;dbP!$D$2),"&gt;="&amp;AR$6,INDIRECT($F$1&amp;dbP!$D$2&amp;":"&amp;dbP!$D$2),"&lt;="&amp;AR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S488" s="1">
        <f ca="1">SUMIFS(INDIRECT($F$1&amp;$F488&amp;":"&amp;$F488),INDIRECT($F$1&amp;dbP!$D$2&amp;":"&amp;dbP!$D$2),"&gt;="&amp;AS$6,INDIRECT($F$1&amp;dbP!$D$2&amp;":"&amp;dbP!$D$2),"&lt;="&amp;AS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T488" s="1">
        <f ca="1">SUMIFS(INDIRECT($F$1&amp;$F488&amp;":"&amp;$F488),INDIRECT($F$1&amp;dbP!$D$2&amp;":"&amp;dbP!$D$2),"&gt;="&amp;AT$6,INDIRECT($F$1&amp;dbP!$D$2&amp;":"&amp;dbP!$D$2),"&lt;="&amp;AT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U488" s="1">
        <f ca="1">SUMIFS(INDIRECT($F$1&amp;$F488&amp;":"&amp;$F488),INDIRECT($F$1&amp;dbP!$D$2&amp;":"&amp;dbP!$D$2),"&gt;="&amp;AU$6,INDIRECT($F$1&amp;dbP!$D$2&amp;":"&amp;dbP!$D$2),"&lt;="&amp;AU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V488" s="1">
        <f ca="1">SUMIFS(INDIRECT($F$1&amp;$F488&amp;":"&amp;$F488),INDIRECT($F$1&amp;dbP!$D$2&amp;":"&amp;dbP!$D$2),"&gt;="&amp;AV$6,INDIRECT($F$1&amp;dbP!$D$2&amp;":"&amp;dbP!$D$2),"&lt;="&amp;AV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W488" s="1">
        <f ca="1">SUMIFS(INDIRECT($F$1&amp;$F488&amp;":"&amp;$F488),INDIRECT($F$1&amp;dbP!$D$2&amp;":"&amp;dbP!$D$2),"&gt;="&amp;AW$6,INDIRECT($F$1&amp;dbP!$D$2&amp;":"&amp;dbP!$D$2),"&lt;="&amp;AW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X488" s="1">
        <f ca="1">SUMIFS(INDIRECT($F$1&amp;$F488&amp;":"&amp;$F488),INDIRECT($F$1&amp;dbP!$D$2&amp;":"&amp;dbP!$D$2),"&gt;="&amp;AX$6,INDIRECT($F$1&amp;dbP!$D$2&amp;":"&amp;dbP!$D$2),"&lt;="&amp;AX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Y488" s="1">
        <f ca="1">SUMIFS(INDIRECT($F$1&amp;$F488&amp;":"&amp;$F488),INDIRECT($F$1&amp;dbP!$D$2&amp;":"&amp;dbP!$D$2),"&gt;="&amp;AY$6,INDIRECT($F$1&amp;dbP!$D$2&amp;":"&amp;dbP!$D$2),"&lt;="&amp;AY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AZ488" s="1">
        <f ca="1">SUMIFS(INDIRECT($F$1&amp;$F488&amp;":"&amp;$F488),INDIRECT($F$1&amp;dbP!$D$2&amp;":"&amp;dbP!$D$2),"&gt;="&amp;AZ$6,INDIRECT($F$1&amp;dbP!$D$2&amp;":"&amp;dbP!$D$2),"&lt;="&amp;AZ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BA488" s="1">
        <f ca="1">SUMIFS(INDIRECT($F$1&amp;$F488&amp;":"&amp;$F488),INDIRECT($F$1&amp;dbP!$D$2&amp;":"&amp;dbP!$D$2),"&gt;="&amp;BA$6,INDIRECT($F$1&amp;dbP!$D$2&amp;":"&amp;dbP!$D$2),"&lt;="&amp;BA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BB488" s="1">
        <f ca="1">SUMIFS(INDIRECT($F$1&amp;$F488&amp;":"&amp;$F488),INDIRECT($F$1&amp;dbP!$D$2&amp;":"&amp;dbP!$D$2),"&gt;="&amp;BB$6,INDIRECT($F$1&amp;dbP!$D$2&amp;":"&amp;dbP!$D$2),"&lt;="&amp;BB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BC488" s="1">
        <f ca="1">SUMIFS(INDIRECT($F$1&amp;$F488&amp;":"&amp;$F488),INDIRECT($F$1&amp;dbP!$D$2&amp;":"&amp;dbP!$D$2),"&gt;="&amp;BC$6,INDIRECT($F$1&amp;dbP!$D$2&amp;":"&amp;dbP!$D$2),"&lt;="&amp;BC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BD488" s="1">
        <f ca="1">SUMIFS(INDIRECT($F$1&amp;$F488&amp;":"&amp;$F488),INDIRECT($F$1&amp;dbP!$D$2&amp;":"&amp;dbP!$D$2),"&gt;="&amp;BD$6,INDIRECT($F$1&amp;dbP!$D$2&amp;":"&amp;dbP!$D$2),"&lt;="&amp;BD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  <c r="BE488" s="1">
        <f ca="1">SUMIFS(INDIRECT($F$1&amp;$F488&amp;":"&amp;$F488),INDIRECT($F$1&amp;dbP!$D$2&amp;":"&amp;dbP!$D$2),"&gt;="&amp;BE$6,INDIRECT($F$1&amp;dbP!$D$2&amp;":"&amp;dbP!$D$2),"&lt;="&amp;BE$7,INDIRECT($F$1&amp;dbP!$O$2&amp;":"&amp;dbP!$O$2),$H488,INDIRECT($F$1&amp;dbP!$P$2&amp;":"&amp;dbP!$P$2),IF($I488=$J488,"*",$I488),INDIRECT($F$1&amp;dbP!$Q$2&amp;":"&amp;dbP!$Q$2),IF(OR($I488=$J488,"  "&amp;$I488=$J488),"*",RIGHT($J488,LEN($J488)-4)),INDIRECT($F$1&amp;dbP!$AC$2&amp;":"&amp;dbP!$AC$2),RepP!$J$3)</f>
        <v>0</v>
      </c>
    </row>
    <row r="489" spans="1:57" x14ac:dyDescent="0.3">
      <c r="B489" s="1">
        <f>MAX(B$410:B488)+1</f>
        <v>85</v>
      </c>
      <c r="D489" s="1" t="str">
        <f ca="1">INDIRECT($B$1&amp;Items!AB$2&amp;$B489)</f>
        <v>PL(-)</v>
      </c>
      <c r="F489" s="1" t="str">
        <f ca="1">INDIRECT($B$1&amp;Items!X$2&amp;$B489)</f>
        <v>AA</v>
      </c>
      <c r="H489" s="13" t="str">
        <f ca="1">INDIRECT($B$1&amp;Items!U$2&amp;$B489)</f>
        <v>Операционные расходы</v>
      </c>
      <c r="I489" s="13" t="str">
        <f ca="1">IF(INDIRECT($B$1&amp;Items!V$2&amp;$B489)="",H489,INDIRECT($B$1&amp;Items!V$2&amp;$B489))</f>
        <v>Операционные расходы - блок-1</v>
      </c>
      <c r="J489" s="1" t="str">
        <f ca="1">IF(INDIRECT($B$1&amp;Items!W$2&amp;$B489)="",IF(H489&lt;&gt;I489,"  "&amp;I489,I489),"    "&amp;INDIRECT($B$1&amp;Items!W$2&amp;$B489))</f>
        <v xml:space="preserve">    Операционные расходы - 1-2</v>
      </c>
      <c r="S489" s="1">
        <f ca="1">SUM($U489:INDIRECT(ADDRESS(ROW(),SUMIFS($1:$1,$5:$5,MAX($5:$5)))))</f>
        <v>46500</v>
      </c>
      <c r="V489" s="1">
        <f ca="1">SUMIFS(INDIRECT($F$1&amp;$F489&amp;":"&amp;$F489),INDIRECT($F$1&amp;dbP!$D$2&amp;":"&amp;dbP!$D$2),"&gt;="&amp;V$6,INDIRECT($F$1&amp;dbP!$D$2&amp;":"&amp;dbP!$D$2),"&lt;="&amp;V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46500</v>
      </c>
      <c r="W489" s="1">
        <f ca="1">SUMIFS(INDIRECT($F$1&amp;$F489&amp;":"&amp;$F489),INDIRECT($F$1&amp;dbP!$D$2&amp;":"&amp;dbP!$D$2),"&gt;="&amp;W$6,INDIRECT($F$1&amp;dbP!$D$2&amp;":"&amp;dbP!$D$2),"&lt;="&amp;W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X489" s="1">
        <f ca="1">SUMIFS(INDIRECT($F$1&amp;$F489&amp;":"&amp;$F489),INDIRECT($F$1&amp;dbP!$D$2&amp;":"&amp;dbP!$D$2),"&gt;="&amp;X$6,INDIRECT($F$1&amp;dbP!$D$2&amp;":"&amp;dbP!$D$2),"&lt;="&amp;X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Y489" s="1">
        <f ca="1">SUMIFS(INDIRECT($F$1&amp;$F489&amp;":"&amp;$F489),INDIRECT($F$1&amp;dbP!$D$2&amp;":"&amp;dbP!$D$2),"&gt;="&amp;Y$6,INDIRECT($F$1&amp;dbP!$D$2&amp;":"&amp;dbP!$D$2),"&lt;="&amp;Y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Z489" s="1">
        <f ca="1">SUMIFS(INDIRECT($F$1&amp;$F489&amp;":"&amp;$F489),INDIRECT($F$1&amp;dbP!$D$2&amp;":"&amp;dbP!$D$2),"&gt;="&amp;Z$6,INDIRECT($F$1&amp;dbP!$D$2&amp;":"&amp;dbP!$D$2),"&lt;="&amp;Z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A489" s="1">
        <f ca="1">SUMIFS(INDIRECT($F$1&amp;$F489&amp;":"&amp;$F489),INDIRECT($F$1&amp;dbP!$D$2&amp;":"&amp;dbP!$D$2),"&gt;="&amp;AA$6,INDIRECT($F$1&amp;dbP!$D$2&amp;":"&amp;dbP!$D$2),"&lt;="&amp;AA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B489" s="1">
        <f ca="1">SUMIFS(INDIRECT($F$1&amp;$F489&amp;":"&amp;$F489),INDIRECT($F$1&amp;dbP!$D$2&amp;":"&amp;dbP!$D$2),"&gt;="&amp;AB$6,INDIRECT($F$1&amp;dbP!$D$2&amp;":"&amp;dbP!$D$2),"&lt;="&amp;AB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C489" s="1">
        <f ca="1">SUMIFS(INDIRECT($F$1&amp;$F489&amp;":"&amp;$F489),INDIRECT($F$1&amp;dbP!$D$2&amp;":"&amp;dbP!$D$2),"&gt;="&amp;AC$6,INDIRECT($F$1&amp;dbP!$D$2&amp;":"&amp;dbP!$D$2),"&lt;="&amp;AC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D489" s="1">
        <f ca="1">SUMIFS(INDIRECT($F$1&amp;$F489&amp;":"&amp;$F489),INDIRECT($F$1&amp;dbP!$D$2&amp;":"&amp;dbP!$D$2),"&gt;="&amp;AD$6,INDIRECT($F$1&amp;dbP!$D$2&amp;":"&amp;dbP!$D$2),"&lt;="&amp;AD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E489" s="1">
        <f ca="1">SUMIFS(INDIRECT($F$1&amp;$F489&amp;":"&amp;$F489),INDIRECT($F$1&amp;dbP!$D$2&amp;":"&amp;dbP!$D$2),"&gt;="&amp;AE$6,INDIRECT($F$1&amp;dbP!$D$2&amp;":"&amp;dbP!$D$2),"&lt;="&amp;AE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F489" s="1">
        <f ca="1">SUMIFS(INDIRECT($F$1&amp;$F489&amp;":"&amp;$F489),INDIRECT($F$1&amp;dbP!$D$2&amp;":"&amp;dbP!$D$2),"&gt;="&amp;AF$6,INDIRECT($F$1&amp;dbP!$D$2&amp;":"&amp;dbP!$D$2),"&lt;="&amp;AF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G489" s="1">
        <f ca="1">SUMIFS(INDIRECT($F$1&amp;$F489&amp;":"&amp;$F489),INDIRECT($F$1&amp;dbP!$D$2&amp;":"&amp;dbP!$D$2),"&gt;="&amp;AG$6,INDIRECT($F$1&amp;dbP!$D$2&amp;":"&amp;dbP!$D$2),"&lt;="&amp;AG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H489" s="1">
        <f ca="1">SUMIFS(INDIRECT($F$1&amp;$F489&amp;":"&amp;$F489),INDIRECT($F$1&amp;dbP!$D$2&amp;":"&amp;dbP!$D$2),"&gt;="&amp;AH$6,INDIRECT($F$1&amp;dbP!$D$2&amp;":"&amp;dbP!$D$2),"&lt;="&amp;AH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I489" s="1">
        <f ca="1">SUMIFS(INDIRECT($F$1&amp;$F489&amp;":"&amp;$F489),INDIRECT($F$1&amp;dbP!$D$2&amp;":"&amp;dbP!$D$2),"&gt;="&amp;AI$6,INDIRECT($F$1&amp;dbP!$D$2&amp;":"&amp;dbP!$D$2),"&lt;="&amp;AI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J489" s="1">
        <f ca="1">SUMIFS(INDIRECT($F$1&amp;$F489&amp;":"&amp;$F489),INDIRECT($F$1&amp;dbP!$D$2&amp;":"&amp;dbP!$D$2),"&gt;="&amp;AJ$6,INDIRECT($F$1&amp;dbP!$D$2&amp;":"&amp;dbP!$D$2),"&lt;="&amp;AJ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K489" s="1">
        <f ca="1">SUMIFS(INDIRECT($F$1&amp;$F489&amp;":"&amp;$F489),INDIRECT($F$1&amp;dbP!$D$2&amp;":"&amp;dbP!$D$2),"&gt;="&amp;AK$6,INDIRECT($F$1&amp;dbP!$D$2&amp;":"&amp;dbP!$D$2),"&lt;="&amp;AK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L489" s="1">
        <f ca="1">SUMIFS(INDIRECT($F$1&amp;$F489&amp;":"&amp;$F489),INDIRECT($F$1&amp;dbP!$D$2&amp;":"&amp;dbP!$D$2),"&gt;="&amp;AL$6,INDIRECT($F$1&amp;dbP!$D$2&amp;":"&amp;dbP!$D$2),"&lt;="&amp;AL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M489" s="1">
        <f ca="1">SUMIFS(INDIRECT($F$1&amp;$F489&amp;":"&amp;$F489),INDIRECT($F$1&amp;dbP!$D$2&amp;":"&amp;dbP!$D$2),"&gt;="&amp;AM$6,INDIRECT($F$1&amp;dbP!$D$2&amp;":"&amp;dbP!$D$2),"&lt;="&amp;AM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N489" s="1">
        <f ca="1">SUMIFS(INDIRECT($F$1&amp;$F489&amp;":"&amp;$F489),INDIRECT($F$1&amp;dbP!$D$2&amp;":"&amp;dbP!$D$2),"&gt;="&amp;AN$6,INDIRECT($F$1&amp;dbP!$D$2&amp;":"&amp;dbP!$D$2),"&lt;="&amp;AN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O489" s="1">
        <f ca="1">SUMIFS(INDIRECT($F$1&amp;$F489&amp;":"&amp;$F489),INDIRECT($F$1&amp;dbP!$D$2&amp;":"&amp;dbP!$D$2),"&gt;="&amp;AO$6,INDIRECT($F$1&amp;dbP!$D$2&amp;":"&amp;dbP!$D$2),"&lt;="&amp;AO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P489" s="1">
        <f ca="1">SUMIFS(INDIRECT($F$1&amp;$F489&amp;":"&amp;$F489),INDIRECT($F$1&amp;dbP!$D$2&amp;":"&amp;dbP!$D$2),"&gt;="&amp;AP$6,INDIRECT($F$1&amp;dbP!$D$2&amp;":"&amp;dbP!$D$2),"&lt;="&amp;AP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Q489" s="1">
        <f ca="1">SUMIFS(INDIRECT($F$1&amp;$F489&amp;":"&amp;$F489),INDIRECT($F$1&amp;dbP!$D$2&amp;":"&amp;dbP!$D$2),"&gt;="&amp;AQ$6,INDIRECT($F$1&amp;dbP!$D$2&amp;":"&amp;dbP!$D$2),"&lt;="&amp;AQ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R489" s="1">
        <f ca="1">SUMIFS(INDIRECT($F$1&amp;$F489&amp;":"&amp;$F489),INDIRECT($F$1&amp;dbP!$D$2&amp;":"&amp;dbP!$D$2),"&gt;="&amp;AR$6,INDIRECT($F$1&amp;dbP!$D$2&amp;":"&amp;dbP!$D$2),"&lt;="&amp;AR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S489" s="1">
        <f ca="1">SUMIFS(INDIRECT($F$1&amp;$F489&amp;":"&amp;$F489),INDIRECT($F$1&amp;dbP!$D$2&amp;":"&amp;dbP!$D$2),"&gt;="&amp;AS$6,INDIRECT($F$1&amp;dbP!$D$2&amp;":"&amp;dbP!$D$2),"&lt;="&amp;AS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T489" s="1">
        <f ca="1">SUMIFS(INDIRECT($F$1&amp;$F489&amp;":"&amp;$F489),INDIRECT($F$1&amp;dbP!$D$2&amp;":"&amp;dbP!$D$2),"&gt;="&amp;AT$6,INDIRECT($F$1&amp;dbP!$D$2&amp;":"&amp;dbP!$D$2),"&lt;="&amp;AT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U489" s="1">
        <f ca="1">SUMIFS(INDIRECT($F$1&amp;$F489&amp;":"&amp;$F489),INDIRECT($F$1&amp;dbP!$D$2&amp;":"&amp;dbP!$D$2),"&gt;="&amp;AU$6,INDIRECT($F$1&amp;dbP!$D$2&amp;":"&amp;dbP!$D$2),"&lt;="&amp;AU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V489" s="1">
        <f ca="1">SUMIFS(INDIRECT($F$1&amp;$F489&amp;":"&amp;$F489),INDIRECT($F$1&amp;dbP!$D$2&amp;":"&amp;dbP!$D$2),"&gt;="&amp;AV$6,INDIRECT($F$1&amp;dbP!$D$2&amp;":"&amp;dbP!$D$2),"&lt;="&amp;AV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W489" s="1">
        <f ca="1">SUMIFS(INDIRECT($F$1&amp;$F489&amp;":"&amp;$F489),INDIRECT($F$1&amp;dbP!$D$2&amp;":"&amp;dbP!$D$2),"&gt;="&amp;AW$6,INDIRECT($F$1&amp;dbP!$D$2&amp;":"&amp;dbP!$D$2),"&lt;="&amp;AW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X489" s="1">
        <f ca="1">SUMIFS(INDIRECT($F$1&amp;$F489&amp;":"&amp;$F489),INDIRECT($F$1&amp;dbP!$D$2&amp;":"&amp;dbP!$D$2),"&gt;="&amp;AX$6,INDIRECT($F$1&amp;dbP!$D$2&amp;":"&amp;dbP!$D$2),"&lt;="&amp;AX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Y489" s="1">
        <f ca="1">SUMIFS(INDIRECT($F$1&amp;$F489&amp;":"&amp;$F489),INDIRECT($F$1&amp;dbP!$D$2&amp;":"&amp;dbP!$D$2),"&gt;="&amp;AY$6,INDIRECT($F$1&amp;dbP!$D$2&amp;":"&amp;dbP!$D$2),"&lt;="&amp;AY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AZ489" s="1">
        <f ca="1">SUMIFS(INDIRECT($F$1&amp;$F489&amp;":"&amp;$F489),INDIRECT($F$1&amp;dbP!$D$2&amp;":"&amp;dbP!$D$2),"&gt;="&amp;AZ$6,INDIRECT($F$1&amp;dbP!$D$2&amp;":"&amp;dbP!$D$2),"&lt;="&amp;AZ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BA489" s="1">
        <f ca="1">SUMIFS(INDIRECT($F$1&amp;$F489&amp;":"&amp;$F489),INDIRECT($F$1&amp;dbP!$D$2&amp;":"&amp;dbP!$D$2),"&gt;="&amp;BA$6,INDIRECT($F$1&amp;dbP!$D$2&amp;":"&amp;dbP!$D$2),"&lt;="&amp;BA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BB489" s="1">
        <f ca="1">SUMIFS(INDIRECT($F$1&amp;$F489&amp;":"&amp;$F489),INDIRECT($F$1&amp;dbP!$D$2&amp;":"&amp;dbP!$D$2),"&gt;="&amp;BB$6,INDIRECT($F$1&amp;dbP!$D$2&amp;":"&amp;dbP!$D$2),"&lt;="&amp;BB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BC489" s="1">
        <f ca="1">SUMIFS(INDIRECT($F$1&amp;$F489&amp;":"&amp;$F489),INDIRECT($F$1&amp;dbP!$D$2&amp;":"&amp;dbP!$D$2),"&gt;="&amp;BC$6,INDIRECT($F$1&amp;dbP!$D$2&amp;":"&amp;dbP!$D$2),"&lt;="&amp;BC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BD489" s="1">
        <f ca="1">SUMIFS(INDIRECT($F$1&amp;$F489&amp;":"&amp;$F489),INDIRECT($F$1&amp;dbP!$D$2&amp;":"&amp;dbP!$D$2),"&gt;="&amp;BD$6,INDIRECT($F$1&amp;dbP!$D$2&amp;":"&amp;dbP!$D$2),"&lt;="&amp;BD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  <c r="BE489" s="1">
        <f ca="1">SUMIFS(INDIRECT($F$1&amp;$F489&amp;":"&amp;$F489),INDIRECT($F$1&amp;dbP!$D$2&amp;":"&amp;dbP!$D$2),"&gt;="&amp;BE$6,INDIRECT($F$1&amp;dbP!$D$2&amp;":"&amp;dbP!$D$2),"&lt;="&amp;BE$7,INDIRECT($F$1&amp;dbP!$O$2&amp;":"&amp;dbP!$O$2),$H489,INDIRECT($F$1&amp;dbP!$P$2&amp;":"&amp;dbP!$P$2),IF($I489=$J489,"*",$I489),INDIRECT($F$1&amp;dbP!$Q$2&amp;":"&amp;dbP!$Q$2),IF(OR($I489=$J489,"  "&amp;$I489=$J489),"*",RIGHT($J489,LEN($J489)-4)),INDIRECT($F$1&amp;dbP!$AC$2&amp;":"&amp;dbP!$AC$2),RepP!$J$3)</f>
        <v>0</v>
      </c>
    </row>
    <row r="490" spans="1:57" x14ac:dyDescent="0.3">
      <c r="B490" s="1">
        <f>MAX(B$410:B489)+1</f>
        <v>86</v>
      </c>
      <c r="D490" s="1" t="str">
        <f ca="1">INDIRECT($B$1&amp;Items!AB$2&amp;$B490)</f>
        <v>PL(-)</v>
      </c>
      <c r="F490" s="1" t="str">
        <f ca="1">INDIRECT($B$1&amp;Items!X$2&amp;$B490)</f>
        <v>AA</v>
      </c>
      <c r="H490" s="13" t="str">
        <f ca="1">INDIRECT($B$1&amp;Items!U$2&amp;$B490)</f>
        <v>Операционные расходы</v>
      </c>
      <c r="I490" s="13" t="str">
        <f ca="1">IF(INDIRECT($B$1&amp;Items!V$2&amp;$B490)="",H490,INDIRECT($B$1&amp;Items!V$2&amp;$B490))</f>
        <v>Операционные расходы - блок-1</v>
      </c>
      <c r="J490" s="1" t="str">
        <f ca="1">IF(INDIRECT($B$1&amp;Items!W$2&amp;$B490)="",IF(H490&lt;&gt;I490,"  "&amp;I490,I490),"    "&amp;INDIRECT($B$1&amp;Items!W$2&amp;$B490))</f>
        <v xml:space="preserve">    Операционные расходы - 1-3</v>
      </c>
      <c r="S490" s="1">
        <f ca="1">SUM($U490:INDIRECT(ADDRESS(ROW(),SUMIFS($1:$1,$5:$5,MAX($5:$5)))))</f>
        <v>246100</v>
      </c>
      <c r="V490" s="1">
        <f ca="1">SUMIFS(INDIRECT($F$1&amp;$F490&amp;":"&amp;$F490),INDIRECT($F$1&amp;dbP!$D$2&amp;":"&amp;dbP!$D$2),"&gt;="&amp;V$6,INDIRECT($F$1&amp;dbP!$D$2&amp;":"&amp;dbP!$D$2),"&lt;="&amp;V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W490" s="1">
        <f ca="1">SUMIFS(INDIRECT($F$1&amp;$F490&amp;":"&amp;$F490),INDIRECT($F$1&amp;dbP!$D$2&amp;":"&amp;dbP!$D$2),"&gt;="&amp;W$6,INDIRECT($F$1&amp;dbP!$D$2&amp;":"&amp;dbP!$D$2),"&lt;="&amp;W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246100</v>
      </c>
      <c r="X490" s="1">
        <f ca="1">SUMIFS(INDIRECT($F$1&amp;$F490&amp;":"&amp;$F490),INDIRECT($F$1&amp;dbP!$D$2&amp;":"&amp;dbP!$D$2),"&gt;="&amp;X$6,INDIRECT($F$1&amp;dbP!$D$2&amp;":"&amp;dbP!$D$2),"&lt;="&amp;X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Y490" s="1">
        <f ca="1">SUMIFS(INDIRECT($F$1&amp;$F490&amp;":"&amp;$F490),INDIRECT($F$1&amp;dbP!$D$2&amp;":"&amp;dbP!$D$2),"&gt;="&amp;Y$6,INDIRECT($F$1&amp;dbP!$D$2&amp;":"&amp;dbP!$D$2),"&lt;="&amp;Y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Z490" s="1">
        <f ca="1">SUMIFS(INDIRECT($F$1&amp;$F490&amp;":"&amp;$F490),INDIRECT($F$1&amp;dbP!$D$2&amp;":"&amp;dbP!$D$2),"&gt;="&amp;Z$6,INDIRECT($F$1&amp;dbP!$D$2&amp;":"&amp;dbP!$D$2),"&lt;="&amp;Z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A490" s="1">
        <f ca="1">SUMIFS(INDIRECT($F$1&amp;$F490&amp;":"&amp;$F490),INDIRECT($F$1&amp;dbP!$D$2&amp;":"&amp;dbP!$D$2),"&gt;="&amp;AA$6,INDIRECT($F$1&amp;dbP!$D$2&amp;":"&amp;dbP!$D$2),"&lt;="&amp;AA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B490" s="1">
        <f ca="1">SUMIFS(INDIRECT($F$1&amp;$F490&amp;":"&amp;$F490),INDIRECT($F$1&amp;dbP!$D$2&amp;":"&amp;dbP!$D$2),"&gt;="&amp;AB$6,INDIRECT($F$1&amp;dbP!$D$2&amp;":"&amp;dbP!$D$2),"&lt;="&amp;AB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C490" s="1">
        <f ca="1">SUMIFS(INDIRECT($F$1&amp;$F490&amp;":"&amp;$F490),INDIRECT($F$1&amp;dbP!$D$2&amp;":"&amp;dbP!$D$2),"&gt;="&amp;AC$6,INDIRECT($F$1&amp;dbP!$D$2&amp;":"&amp;dbP!$D$2),"&lt;="&amp;AC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D490" s="1">
        <f ca="1">SUMIFS(INDIRECT($F$1&amp;$F490&amp;":"&amp;$F490),INDIRECT($F$1&amp;dbP!$D$2&amp;":"&amp;dbP!$D$2),"&gt;="&amp;AD$6,INDIRECT($F$1&amp;dbP!$D$2&amp;":"&amp;dbP!$D$2),"&lt;="&amp;AD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E490" s="1">
        <f ca="1">SUMIFS(INDIRECT($F$1&amp;$F490&amp;":"&amp;$F490),INDIRECT($F$1&amp;dbP!$D$2&amp;":"&amp;dbP!$D$2),"&gt;="&amp;AE$6,INDIRECT($F$1&amp;dbP!$D$2&amp;":"&amp;dbP!$D$2),"&lt;="&amp;AE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F490" s="1">
        <f ca="1">SUMIFS(INDIRECT($F$1&amp;$F490&amp;":"&amp;$F490),INDIRECT($F$1&amp;dbP!$D$2&amp;":"&amp;dbP!$D$2),"&gt;="&amp;AF$6,INDIRECT($F$1&amp;dbP!$D$2&amp;":"&amp;dbP!$D$2),"&lt;="&amp;AF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G490" s="1">
        <f ca="1">SUMIFS(INDIRECT($F$1&amp;$F490&amp;":"&amp;$F490),INDIRECT($F$1&amp;dbP!$D$2&amp;":"&amp;dbP!$D$2),"&gt;="&amp;AG$6,INDIRECT($F$1&amp;dbP!$D$2&amp;":"&amp;dbP!$D$2),"&lt;="&amp;AG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H490" s="1">
        <f ca="1">SUMIFS(INDIRECT($F$1&amp;$F490&amp;":"&amp;$F490),INDIRECT($F$1&amp;dbP!$D$2&amp;":"&amp;dbP!$D$2),"&gt;="&amp;AH$6,INDIRECT($F$1&amp;dbP!$D$2&amp;":"&amp;dbP!$D$2),"&lt;="&amp;AH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I490" s="1">
        <f ca="1">SUMIFS(INDIRECT($F$1&amp;$F490&amp;":"&amp;$F490),INDIRECT($F$1&amp;dbP!$D$2&amp;":"&amp;dbP!$D$2),"&gt;="&amp;AI$6,INDIRECT($F$1&amp;dbP!$D$2&amp;":"&amp;dbP!$D$2),"&lt;="&amp;AI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J490" s="1">
        <f ca="1">SUMIFS(INDIRECT($F$1&amp;$F490&amp;":"&amp;$F490),INDIRECT($F$1&amp;dbP!$D$2&amp;":"&amp;dbP!$D$2),"&gt;="&amp;AJ$6,INDIRECT($F$1&amp;dbP!$D$2&amp;":"&amp;dbP!$D$2),"&lt;="&amp;AJ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K490" s="1">
        <f ca="1">SUMIFS(INDIRECT($F$1&amp;$F490&amp;":"&amp;$F490),INDIRECT($F$1&amp;dbP!$D$2&amp;":"&amp;dbP!$D$2),"&gt;="&amp;AK$6,INDIRECT($F$1&amp;dbP!$D$2&amp;":"&amp;dbP!$D$2),"&lt;="&amp;AK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L490" s="1">
        <f ca="1">SUMIFS(INDIRECT($F$1&amp;$F490&amp;":"&amp;$F490),INDIRECT($F$1&amp;dbP!$D$2&amp;":"&amp;dbP!$D$2),"&gt;="&amp;AL$6,INDIRECT($F$1&amp;dbP!$D$2&amp;":"&amp;dbP!$D$2),"&lt;="&amp;AL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M490" s="1">
        <f ca="1">SUMIFS(INDIRECT($F$1&amp;$F490&amp;":"&amp;$F490),INDIRECT($F$1&amp;dbP!$D$2&amp;":"&amp;dbP!$D$2),"&gt;="&amp;AM$6,INDIRECT($F$1&amp;dbP!$D$2&amp;":"&amp;dbP!$D$2),"&lt;="&amp;AM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N490" s="1">
        <f ca="1">SUMIFS(INDIRECT($F$1&amp;$F490&amp;":"&amp;$F490),INDIRECT($F$1&amp;dbP!$D$2&amp;":"&amp;dbP!$D$2),"&gt;="&amp;AN$6,INDIRECT($F$1&amp;dbP!$D$2&amp;":"&amp;dbP!$D$2),"&lt;="&amp;AN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O490" s="1">
        <f ca="1">SUMIFS(INDIRECT($F$1&amp;$F490&amp;":"&amp;$F490),INDIRECT($F$1&amp;dbP!$D$2&amp;":"&amp;dbP!$D$2),"&gt;="&amp;AO$6,INDIRECT($F$1&amp;dbP!$D$2&amp;":"&amp;dbP!$D$2),"&lt;="&amp;AO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P490" s="1">
        <f ca="1">SUMIFS(INDIRECT($F$1&amp;$F490&amp;":"&amp;$F490),INDIRECT($F$1&amp;dbP!$D$2&amp;":"&amp;dbP!$D$2),"&gt;="&amp;AP$6,INDIRECT($F$1&amp;dbP!$D$2&amp;":"&amp;dbP!$D$2),"&lt;="&amp;AP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Q490" s="1">
        <f ca="1">SUMIFS(INDIRECT($F$1&amp;$F490&amp;":"&amp;$F490),INDIRECT($F$1&amp;dbP!$D$2&amp;":"&amp;dbP!$D$2),"&gt;="&amp;AQ$6,INDIRECT($F$1&amp;dbP!$D$2&amp;":"&amp;dbP!$D$2),"&lt;="&amp;AQ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R490" s="1">
        <f ca="1">SUMIFS(INDIRECT($F$1&amp;$F490&amp;":"&amp;$F490),INDIRECT($F$1&amp;dbP!$D$2&amp;":"&amp;dbP!$D$2),"&gt;="&amp;AR$6,INDIRECT($F$1&amp;dbP!$D$2&amp;":"&amp;dbP!$D$2),"&lt;="&amp;AR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S490" s="1">
        <f ca="1">SUMIFS(INDIRECT($F$1&amp;$F490&amp;":"&amp;$F490),INDIRECT($F$1&amp;dbP!$D$2&amp;":"&amp;dbP!$D$2),"&gt;="&amp;AS$6,INDIRECT($F$1&amp;dbP!$D$2&amp;":"&amp;dbP!$D$2),"&lt;="&amp;AS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T490" s="1">
        <f ca="1">SUMIFS(INDIRECT($F$1&amp;$F490&amp;":"&amp;$F490),INDIRECT($F$1&amp;dbP!$D$2&amp;":"&amp;dbP!$D$2),"&gt;="&amp;AT$6,INDIRECT($F$1&amp;dbP!$D$2&amp;":"&amp;dbP!$D$2),"&lt;="&amp;AT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U490" s="1">
        <f ca="1">SUMIFS(INDIRECT($F$1&amp;$F490&amp;":"&amp;$F490),INDIRECT($F$1&amp;dbP!$D$2&amp;":"&amp;dbP!$D$2),"&gt;="&amp;AU$6,INDIRECT($F$1&amp;dbP!$D$2&amp;":"&amp;dbP!$D$2),"&lt;="&amp;AU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V490" s="1">
        <f ca="1">SUMIFS(INDIRECT($F$1&amp;$F490&amp;":"&amp;$F490),INDIRECT($F$1&amp;dbP!$D$2&amp;":"&amp;dbP!$D$2),"&gt;="&amp;AV$6,INDIRECT($F$1&amp;dbP!$D$2&amp;":"&amp;dbP!$D$2),"&lt;="&amp;AV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W490" s="1">
        <f ca="1">SUMIFS(INDIRECT($F$1&amp;$F490&amp;":"&amp;$F490),INDIRECT($F$1&amp;dbP!$D$2&amp;":"&amp;dbP!$D$2),"&gt;="&amp;AW$6,INDIRECT($F$1&amp;dbP!$D$2&amp;":"&amp;dbP!$D$2),"&lt;="&amp;AW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X490" s="1">
        <f ca="1">SUMIFS(INDIRECT($F$1&amp;$F490&amp;":"&amp;$F490),INDIRECT($F$1&amp;dbP!$D$2&amp;":"&amp;dbP!$D$2),"&gt;="&amp;AX$6,INDIRECT($F$1&amp;dbP!$D$2&amp;":"&amp;dbP!$D$2),"&lt;="&amp;AX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Y490" s="1">
        <f ca="1">SUMIFS(INDIRECT($F$1&amp;$F490&amp;":"&amp;$F490),INDIRECT($F$1&amp;dbP!$D$2&amp;":"&amp;dbP!$D$2),"&gt;="&amp;AY$6,INDIRECT($F$1&amp;dbP!$D$2&amp;":"&amp;dbP!$D$2),"&lt;="&amp;AY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AZ490" s="1">
        <f ca="1">SUMIFS(INDIRECT($F$1&amp;$F490&amp;":"&amp;$F490),INDIRECT($F$1&amp;dbP!$D$2&amp;":"&amp;dbP!$D$2),"&gt;="&amp;AZ$6,INDIRECT($F$1&amp;dbP!$D$2&amp;":"&amp;dbP!$D$2),"&lt;="&amp;AZ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BA490" s="1">
        <f ca="1">SUMIFS(INDIRECT($F$1&amp;$F490&amp;":"&amp;$F490),INDIRECT($F$1&amp;dbP!$D$2&amp;":"&amp;dbP!$D$2),"&gt;="&amp;BA$6,INDIRECT($F$1&amp;dbP!$D$2&amp;":"&amp;dbP!$D$2),"&lt;="&amp;BA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BB490" s="1">
        <f ca="1">SUMIFS(INDIRECT($F$1&amp;$F490&amp;":"&amp;$F490),INDIRECT($F$1&amp;dbP!$D$2&amp;":"&amp;dbP!$D$2),"&gt;="&amp;BB$6,INDIRECT($F$1&amp;dbP!$D$2&amp;":"&amp;dbP!$D$2),"&lt;="&amp;BB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BC490" s="1">
        <f ca="1">SUMIFS(INDIRECT($F$1&amp;$F490&amp;":"&amp;$F490),INDIRECT($F$1&amp;dbP!$D$2&amp;":"&amp;dbP!$D$2),"&gt;="&amp;BC$6,INDIRECT($F$1&amp;dbP!$D$2&amp;":"&amp;dbP!$D$2),"&lt;="&amp;BC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BD490" s="1">
        <f ca="1">SUMIFS(INDIRECT($F$1&amp;$F490&amp;":"&amp;$F490),INDIRECT($F$1&amp;dbP!$D$2&amp;":"&amp;dbP!$D$2),"&gt;="&amp;BD$6,INDIRECT($F$1&amp;dbP!$D$2&amp;":"&amp;dbP!$D$2),"&lt;="&amp;BD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  <c r="BE490" s="1">
        <f ca="1">SUMIFS(INDIRECT($F$1&amp;$F490&amp;":"&amp;$F490),INDIRECT($F$1&amp;dbP!$D$2&amp;":"&amp;dbP!$D$2),"&gt;="&amp;BE$6,INDIRECT($F$1&amp;dbP!$D$2&amp;":"&amp;dbP!$D$2),"&lt;="&amp;BE$7,INDIRECT($F$1&amp;dbP!$O$2&amp;":"&amp;dbP!$O$2),$H490,INDIRECT($F$1&amp;dbP!$P$2&amp;":"&amp;dbP!$P$2),IF($I490=$J490,"*",$I490),INDIRECT($F$1&amp;dbP!$Q$2&amp;":"&amp;dbP!$Q$2),IF(OR($I490=$J490,"  "&amp;$I490=$J490),"*",RIGHT($J490,LEN($J490)-4)),INDIRECT($F$1&amp;dbP!$AC$2&amp;":"&amp;dbP!$AC$2),RepP!$J$3)</f>
        <v>0</v>
      </c>
    </row>
    <row r="491" spans="1:57" x14ac:dyDescent="0.3">
      <c r="B491" s="1">
        <f>MAX(B$410:B490)+1</f>
        <v>87</v>
      </c>
      <c r="D491" s="1" t="str">
        <f ca="1">INDIRECT($B$1&amp;Items!AB$2&amp;$B491)</f>
        <v>PL(-)</v>
      </c>
      <c r="F491" s="1" t="str">
        <f ca="1">INDIRECT($B$1&amp;Items!X$2&amp;$B491)</f>
        <v>AA</v>
      </c>
      <c r="H491" s="13" t="str">
        <f ca="1">INDIRECT($B$1&amp;Items!U$2&amp;$B491)</f>
        <v>Операционные расходы</v>
      </c>
      <c r="I491" s="13" t="str">
        <f ca="1">IF(INDIRECT($B$1&amp;Items!V$2&amp;$B491)="",H491,INDIRECT($B$1&amp;Items!V$2&amp;$B491))</f>
        <v>Операционные расходы - блок-1</v>
      </c>
      <c r="J491" s="1" t="str">
        <f ca="1">IF(INDIRECT($B$1&amp;Items!W$2&amp;$B491)="",IF(H491&lt;&gt;I491,"  "&amp;I491,I491),"    "&amp;INDIRECT($B$1&amp;Items!W$2&amp;$B491))</f>
        <v xml:space="preserve">    Операционные расходы - 1-4</v>
      </c>
      <c r="S491" s="1">
        <f ca="1">SUM($U491:INDIRECT(ADDRESS(ROW(),SUMIFS($1:$1,$5:$5,MAX($5:$5)))))</f>
        <v>169167</v>
      </c>
      <c r="V491" s="1">
        <f ca="1">SUMIFS(INDIRECT($F$1&amp;$F491&amp;":"&amp;$F491),INDIRECT($F$1&amp;dbP!$D$2&amp;":"&amp;dbP!$D$2),"&gt;="&amp;V$6,INDIRECT($F$1&amp;dbP!$D$2&amp;":"&amp;dbP!$D$2),"&lt;="&amp;V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W491" s="1">
        <f ca="1">SUMIFS(INDIRECT($F$1&amp;$F491&amp;":"&amp;$F491),INDIRECT($F$1&amp;dbP!$D$2&amp;":"&amp;dbP!$D$2),"&gt;="&amp;W$6,INDIRECT($F$1&amp;dbP!$D$2&amp;":"&amp;dbP!$D$2),"&lt;="&amp;W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169167</v>
      </c>
      <c r="X491" s="1">
        <f ca="1">SUMIFS(INDIRECT($F$1&amp;$F491&amp;":"&amp;$F491),INDIRECT($F$1&amp;dbP!$D$2&amp;":"&amp;dbP!$D$2),"&gt;="&amp;X$6,INDIRECT($F$1&amp;dbP!$D$2&amp;":"&amp;dbP!$D$2),"&lt;="&amp;X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Y491" s="1">
        <f ca="1">SUMIFS(INDIRECT($F$1&amp;$F491&amp;":"&amp;$F491),INDIRECT($F$1&amp;dbP!$D$2&amp;":"&amp;dbP!$D$2),"&gt;="&amp;Y$6,INDIRECT($F$1&amp;dbP!$D$2&amp;":"&amp;dbP!$D$2),"&lt;="&amp;Y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Z491" s="1">
        <f ca="1">SUMIFS(INDIRECT($F$1&amp;$F491&amp;":"&amp;$F491),INDIRECT($F$1&amp;dbP!$D$2&amp;":"&amp;dbP!$D$2),"&gt;="&amp;Z$6,INDIRECT($F$1&amp;dbP!$D$2&amp;":"&amp;dbP!$D$2),"&lt;="&amp;Z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A491" s="1">
        <f ca="1">SUMIFS(INDIRECT($F$1&amp;$F491&amp;":"&amp;$F491),INDIRECT($F$1&amp;dbP!$D$2&amp;":"&amp;dbP!$D$2),"&gt;="&amp;AA$6,INDIRECT($F$1&amp;dbP!$D$2&amp;":"&amp;dbP!$D$2),"&lt;="&amp;AA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B491" s="1">
        <f ca="1">SUMIFS(INDIRECT($F$1&amp;$F491&amp;":"&amp;$F491),INDIRECT($F$1&amp;dbP!$D$2&amp;":"&amp;dbP!$D$2),"&gt;="&amp;AB$6,INDIRECT($F$1&amp;dbP!$D$2&amp;":"&amp;dbP!$D$2),"&lt;="&amp;AB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C491" s="1">
        <f ca="1">SUMIFS(INDIRECT($F$1&amp;$F491&amp;":"&amp;$F491),INDIRECT($F$1&amp;dbP!$D$2&amp;":"&amp;dbP!$D$2),"&gt;="&amp;AC$6,INDIRECT($F$1&amp;dbP!$D$2&amp;":"&amp;dbP!$D$2),"&lt;="&amp;AC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D491" s="1">
        <f ca="1">SUMIFS(INDIRECT($F$1&amp;$F491&amp;":"&amp;$F491),INDIRECT($F$1&amp;dbP!$D$2&amp;":"&amp;dbP!$D$2),"&gt;="&amp;AD$6,INDIRECT($F$1&amp;dbP!$D$2&amp;":"&amp;dbP!$D$2),"&lt;="&amp;AD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E491" s="1">
        <f ca="1">SUMIFS(INDIRECT($F$1&amp;$F491&amp;":"&amp;$F491),INDIRECT($F$1&amp;dbP!$D$2&amp;":"&amp;dbP!$D$2),"&gt;="&amp;AE$6,INDIRECT($F$1&amp;dbP!$D$2&amp;":"&amp;dbP!$D$2),"&lt;="&amp;AE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F491" s="1">
        <f ca="1">SUMIFS(INDIRECT($F$1&amp;$F491&amp;":"&amp;$F491),INDIRECT($F$1&amp;dbP!$D$2&amp;":"&amp;dbP!$D$2),"&gt;="&amp;AF$6,INDIRECT($F$1&amp;dbP!$D$2&amp;":"&amp;dbP!$D$2),"&lt;="&amp;AF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G491" s="1">
        <f ca="1">SUMIFS(INDIRECT($F$1&amp;$F491&amp;":"&amp;$F491),INDIRECT($F$1&amp;dbP!$D$2&amp;":"&amp;dbP!$D$2),"&gt;="&amp;AG$6,INDIRECT($F$1&amp;dbP!$D$2&amp;":"&amp;dbP!$D$2),"&lt;="&amp;AG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H491" s="1">
        <f ca="1">SUMIFS(INDIRECT($F$1&amp;$F491&amp;":"&amp;$F491),INDIRECT($F$1&amp;dbP!$D$2&amp;":"&amp;dbP!$D$2),"&gt;="&amp;AH$6,INDIRECT($F$1&amp;dbP!$D$2&amp;":"&amp;dbP!$D$2),"&lt;="&amp;AH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I491" s="1">
        <f ca="1">SUMIFS(INDIRECT($F$1&amp;$F491&amp;":"&amp;$F491),INDIRECT($F$1&amp;dbP!$D$2&amp;":"&amp;dbP!$D$2),"&gt;="&amp;AI$6,INDIRECT($F$1&amp;dbP!$D$2&amp;":"&amp;dbP!$D$2),"&lt;="&amp;AI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J491" s="1">
        <f ca="1">SUMIFS(INDIRECT($F$1&amp;$F491&amp;":"&amp;$F491),INDIRECT($F$1&amp;dbP!$D$2&amp;":"&amp;dbP!$D$2),"&gt;="&amp;AJ$6,INDIRECT($F$1&amp;dbP!$D$2&amp;":"&amp;dbP!$D$2),"&lt;="&amp;AJ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K491" s="1">
        <f ca="1">SUMIFS(INDIRECT($F$1&amp;$F491&amp;":"&amp;$F491),INDIRECT($F$1&amp;dbP!$D$2&amp;":"&amp;dbP!$D$2),"&gt;="&amp;AK$6,INDIRECT($F$1&amp;dbP!$D$2&amp;":"&amp;dbP!$D$2),"&lt;="&amp;AK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L491" s="1">
        <f ca="1">SUMIFS(INDIRECT($F$1&amp;$F491&amp;":"&amp;$F491),INDIRECT($F$1&amp;dbP!$D$2&amp;":"&amp;dbP!$D$2),"&gt;="&amp;AL$6,INDIRECT($F$1&amp;dbP!$D$2&amp;":"&amp;dbP!$D$2),"&lt;="&amp;AL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M491" s="1">
        <f ca="1">SUMIFS(INDIRECT($F$1&amp;$F491&amp;":"&amp;$F491),INDIRECT($F$1&amp;dbP!$D$2&amp;":"&amp;dbP!$D$2),"&gt;="&amp;AM$6,INDIRECT($F$1&amp;dbP!$D$2&amp;":"&amp;dbP!$D$2),"&lt;="&amp;AM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N491" s="1">
        <f ca="1">SUMIFS(INDIRECT($F$1&amp;$F491&amp;":"&amp;$F491),INDIRECT($F$1&amp;dbP!$D$2&amp;":"&amp;dbP!$D$2),"&gt;="&amp;AN$6,INDIRECT($F$1&amp;dbP!$D$2&amp;":"&amp;dbP!$D$2),"&lt;="&amp;AN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O491" s="1">
        <f ca="1">SUMIFS(INDIRECT($F$1&amp;$F491&amp;":"&amp;$F491),INDIRECT($F$1&amp;dbP!$D$2&amp;":"&amp;dbP!$D$2),"&gt;="&amp;AO$6,INDIRECT($F$1&amp;dbP!$D$2&amp;":"&amp;dbP!$D$2),"&lt;="&amp;AO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P491" s="1">
        <f ca="1">SUMIFS(INDIRECT($F$1&amp;$F491&amp;":"&amp;$F491),INDIRECT($F$1&amp;dbP!$D$2&amp;":"&amp;dbP!$D$2),"&gt;="&amp;AP$6,INDIRECT($F$1&amp;dbP!$D$2&amp;":"&amp;dbP!$D$2),"&lt;="&amp;AP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Q491" s="1">
        <f ca="1">SUMIFS(INDIRECT($F$1&amp;$F491&amp;":"&amp;$F491),INDIRECT($F$1&amp;dbP!$D$2&amp;":"&amp;dbP!$D$2),"&gt;="&amp;AQ$6,INDIRECT($F$1&amp;dbP!$D$2&amp;":"&amp;dbP!$D$2),"&lt;="&amp;AQ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R491" s="1">
        <f ca="1">SUMIFS(INDIRECT($F$1&amp;$F491&amp;":"&amp;$F491),INDIRECT($F$1&amp;dbP!$D$2&amp;":"&amp;dbP!$D$2),"&gt;="&amp;AR$6,INDIRECT($F$1&amp;dbP!$D$2&amp;":"&amp;dbP!$D$2),"&lt;="&amp;AR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S491" s="1">
        <f ca="1">SUMIFS(INDIRECT($F$1&amp;$F491&amp;":"&amp;$F491),INDIRECT($F$1&amp;dbP!$D$2&amp;":"&amp;dbP!$D$2),"&gt;="&amp;AS$6,INDIRECT($F$1&amp;dbP!$D$2&amp;":"&amp;dbP!$D$2),"&lt;="&amp;AS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T491" s="1">
        <f ca="1">SUMIFS(INDIRECT($F$1&amp;$F491&amp;":"&amp;$F491),INDIRECT($F$1&amp;dbP!$D$2&amp;":"&amp;dbP!$D$2),"&gt;="&amp;AT$6,INDIRECT($F$1&amp;dbP!$D$2&amp;":"&amp;dbP!$D$2),"&lt;="&amp;AT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U491" s="1">
        <f ca="1">SUMIFS(INDIRECT($F$1&amp;$F491&amp;":"&amp;$F491),INDIRECT($F$1&amp;dbP!$D$2&amp;":"&amp;dbP!$D$2),"&gt;="&amp;AU$6,INDIRECT($F$1&amp;dbP!$D$2&amp;":"&amp;dbP!$D$2),"&lt;="&amp;AU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V491" s="1">
        <f ca="1">SUMIFS(INDIRECT($F$1&amp;$F491&amp;":"&amp;$F491),INDIRECT($F$1&amp;dbP!$D$2&amp;":"&amp;dbP!$D$2),"&gt;="&amp;AV$6,INDIRECT($F$1&amp;dbP!$D$2&amp;":"&amp;dbP!$D$2),"&lt;="&amp;AV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W491" s="1">
        <f ca="1">SUMIFS(INDIRECT($F$1&amp;$F491&amp;":"&amp;$F491),INDIRECT($F$1&amp;dbP!$D$2&amp;":"&amp;dbP!$D$2),"&gt;="&amp;AW$6,INDIRECT($F$1&amp;dbP!$D$2&amp;":"&amp;dbP!$D$2),"&lt;="&amp;AW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X491" s="1">
        <f ca="1">SUMIFS(INDIRECT($F$1&amp;$F491&amp;":"&amp;$F491),INDIRECT($F$1&amp;dbP!$D$2&amp;":"&amp;dbP!$D$2),"&gt;="&amp;AX$6,INDIRECT($F$1&amp;dbP!$D$2&amp;":"&amp;dbP!$D$2),"&lt;="&amp;AX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Y491" s="1">
        <f ca="1">SUMIFS(INDIRECT($F$1&amp;$F491&amp;":"&amp;$F491),INDIRECT($F$1&amp;dbP!$D$2&amp;":"&amp;dbP!$D$2),"&gt;="&amp;AY$6,INDIRECT($F$1&amp;dbP!$D$2&amp;":"&amp;dbP!$D$2),"&lt;="&amp;AY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AZ491" s="1">
        <f ca="1">SUMIFS(INDIRECT($F$1&amp;$F491&amp;":"&amp;$F491),INDIRECT($F$1&amp;dbP!$D$2&amp;":"&amp;dbP!$D$2),"&gt;="&amp;AZ$6,INDIRECT($F$1&amp;dbP!$D$2&amp;":"&amp;dbP!$D$2),"&lt;="&amp;AZ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BA491" s="1">
        <f ca="1">SUMIFS(INDIRECT($F$1&amp;$F491&amp;":"&amp;$F491),INDIRECT($F$1&amp;dbP!$D$2&amp;":"&amp;dbP!$D$2),"&gt;="&amp;BA$6,INDIRECT($F$1&amp;dbP!$D$2&amp;":"&amp;dbP!$D$2),"&lt;="&amp;BA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BB491" s="1">
        <f ca="1">SUMIFS(INDIRECT($F$1&amp;$F491&amp;":"&amp;$F491),INDIRECT($F$1&amp;dbP!$D$2&amp;":"&amp;dbP!$D$2),"&gt;="&amp;BB$6,INDIRECT($F$1&amp;dbP!$D$2&amp;":"&amp;dbP!$D$2),"&lt;="&amp;BB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BC491" s="1">
        <f ca="1">SUMIFS(INDIRECT($F$1&amp;$F491&amp;":"&amp;$F491),INDIRECT($F$1&amp;dbP!$D$2&amp;":"&amp;dbP!$D$2),"&gt;="&amp;BC$6,INDIRECT($F$1&amp;dbP!$D$2&amp;":"&amp;dbP!$D$2),"&lt;="&amp;BC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BD491" s="1">
        <f ca="1">SUMIFS(INDIRECT($F$1&amp;$F491&amp;":"&amp;$F491),INDIRECT($F$1&amp;dbP!$D$2&amp;":"&amp;dbP!$D$2),"&gt;="&amp;BD$6,INDIRECT($F$1&amp;dbP!$D$2&amp;":"&amp;dbP!$D$2),"&lt;="&amp;BD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  <c r="BE491" s="1">
        <f ca="1">SUMIFS(INDIRECT($F$1&amp;$F491&amp;":"&amp;$F491),INDIRECT($F$1&amp;dbP!$D$2&amp;":"&amp;dbP!$D$2),"&gt;="&amp;BE$6,INDIRECT($F$1&amp;dbP!$D$2&amp;":"&amp;dbP!$D$2),"&lt;="&amp;BE$7,INDIRECT($F$1&amp;dbP!$O$2&amp;":"&amp;dbP!$O$2),$H491,INDIRECT($F$1&amp;dbP!$P$2&amp;":"&amp;dbP!$P$2),IF($I491=$J491,"*",$I491),INDIRECT($F$1&amp;dbP!$Q$2&amp;":"&amp;dbP!$Q$2),IF(OR($I491=$J491,"  "&amp;$I491=$J491),"*",RIGHT($J491,LEN($J491)-4)),INDIRECT($F$1&amp;dbP!$AC$2&amp;":"&amp;dbP!$AC$2),RepP!$J$3)</f>
        <v>0</v>
      </c>
    </row>
    <row r="492" spans="1:57" x14ac:dyDescent="0.3">
      <c r="B492" s="1">
        <f>MAX(B$410:B491)+1</f>
        <v>88</v>
      </c>
      <c r="D492" s="1" t="str">
        <f ca="1">INDIRECT($B$1&amp;Items!AB$2&amp;$B492)</f>
        <v>PL(-)</v>
      </c>
      <c r="F492" s="1" t="str">
        <f ca="1">INDIRECT($B$1&amp;Items!X$2&amp;$B492)</f>
        <v>AA</v>
      </c>
      <c r="H492" s="13" t="str">
        <f ca="1">INDIRECT($B$1&amp;Items!U$2&amp;$B492)</f>
        <v>Операционные расходы</v>
      </c>
      <c r="I492" s="13" t="str">
        <f ca="1">IF(INDIRECT($B$1&amp;Items!V$2&amp;$B492)="",H492,INDIRECT($B$1&amp;Items!V$2&amp;$B492))</f>
        <v>Операционные расходы - блок-1</v>
      </c>
      <c r="J492" s="1" t="str">
        <f ca="1">IF(INDIRECT($B$1&amp;Items!W$2&amp;$B492)="",IF(H492&lt;&gt;I492,"  "&amp;I492,I492),"    "&amp;INDIRECT($B$1&amp;Items!W$2&amp;$B492))</f>
        <v xml:space="preserve">    Операционные расходы - 1-5</v>
      </c>
      <c r="S492" s="1">
        <f ca="1">SUM($U492:INDIRECT(ADDRESS(ROW(),SUMIFS($1:$1,$5:$5,MAX($5:$5)))))</f>
        <v>114490</v>
      </c>
      <c r="V492" s="1">
        <f ca="1">SUMIFS(INDIRECT($F$1&amp;$F492&amp;":"&amp;$F492),INDIRECT($F$1&amp;dbP!$D$2&amp;":"&amp;dbP!$D$2),"&gt;="&amp;V$6,INDIRECT($F$1&amp;dbP!$D$2&amp;":"&amp;dbP!$D$2),"&lt;="&amp;V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W492" s="1">
        <f ca="1">SUMIFS(INDIRECT($F$1&amp;$F492&amp;":"&amp;$F492),INDIRECT($F$1&amp;dbP!$D$2&amp;":"&amp;dbP!$D$2),"&gt;="&amp;W$6,INDIRECT($F$1&amp;dbP!$D$2&amp;":"&amp;dbP!$D$2),"&lt;="&amp;W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114490</v>
      </c>
      <c r="X492" s="1">
        <f ca="1">SUMIFS(INDIRECT($F$1&amp;$F492&amp;":"&amp;$F492),INDIRECT($F$1&amp;dbP!$D$2&amp;":"&amp;dbP!$D$2),"&gt;="&amp;X$6,INDIRECT($F$1&amp;dbP!$D$2&amp;":"&amp;dbP!$D$2),"&lt;="&amp;X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Y492" s="1">
        <f ca="1">SUMIFS(INDIRECT($F$1&amp;$F492&amp;":"&amp;$F492),INDIRECT($F$1&amp;dbP!$D$2&amp;":"&amp;dbP!$D$2),"&gt;="&amp;Y$6,INDIRECT($F$1&amp;dbP!$D$2&amp;":"&amp;dbP!$D$2),"&lt;="&amp;Y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Z492" s="1">
        <f ca="1">SUMIFS(INDIRECT($F$1&amp;$F492&amp;":"&amp;$F492),INDIRECT($F$1&amp;dbP!$D$2&amp;":"&amp;dbP!$D$2),"&gt;="&amp;Z$6,INDIRECT($F$1&amp;dbP!$D$2&amp;":"&amp;dbP!$D$2),"&lt;="&amp;Z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A492" s="1">
        <f ca="1">SUMIFS(INDIRECT($F$1&amp;$F492&amp;":"&amp;$F492),INDIRECT($F$1&amp;dbP!$D$2&amp;":"&amp;dbP!$D$2),"&gt;="&amp;AA$6,INDIRECT($F$1&amp;dbP!$D$2&amp;":"&amp;dbP!$D$2),"&lt;="&amp;AA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B492" s="1">
        <f ca="1">SUMIFS(INDIRECT($F$1&amp;$F492&amp;":"&amp;$F492),INDIRECT($F$1&amp;dbP!$D$2&amp;":"&amp;dbP!$D$2),"&gt;="&amp;AB$6,INDIRECT($F$1&amp;dbP!$D$2&amp;":"&amp;dbP!$D$2),"&lt;="&amp;AB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C492" s="1">
        <f ca="1">SUMIFS(INDIRECT($F$1&amp;$F492&amp;":"&amp;$F492),INDIRECT($F$1&amp;dbP!$D$2&amp;":"&amp;dbP!$D$2),"&gt;="&amp;AC$6,INDIRECT($F$1&amp;dbP!$D$2&amp;":"&amp;dbP!$D$2),"&lt;="&amp;AC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D492" s="1">
        <f ca="1">SUMIFS(INDIRECT($F$1&amp;$F492&amp;":"&amp;$F492),INDIRECT($F$1&amp;dbP!$D$2&amp;":"&amp;dbP!$D$2),"&gt;="&amp;AD$6,INDIRECT($F$1&amp;dbP!$D$2&amp;":"&amp;dbP!$D$2),"&lt;="&amp;AD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E492" s="1">
        <f ca="1">SUMIFS(INDIRECT($F$1&amp;$F492&amp;":"&amp;$F492),INDIRECT($F$1&amp;dbP!$D$2&amp;":"&amp;dbP!$D$2),"&gt;="&amp;AE$6,INDIRECT($F$1&amp;dbP!$D$2&amp;":"&amp;dbP!$D$2),"&lt;="&amp;AE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F492" s="1">
        <f ca="1">SUMIFS(INDIRECT($F$1&amp;$F492&amp;":"&amp;$F492),INDIRECT($F$1&amp;dbP!$D$2&amp;":"&amp;dbP!$D$2),"&gt;="&amp;AF$6,INDIRECT($F$1&amp;dbP!$D$2&amp;":"&amp;dbP!$D$2),"&lt;="&amp;AF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G492" s="1">
        <f ca="1">SUMIFS(INDIRECT($F$1&amp;$F492&amp;":"&amp;$F492),INDIRECT($F$1&amp;dbP!$D$2&amp;":"&amp;dbP!$D$2),"&gt;="&amp;AG$6,INDIRECT($F$1&amp;dbP!$D$2&amp;":"&amp;dbP!$D$2),"&lt;="&amp;AG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H492" s="1">
        <f ca="1">SUMIFS(INDIRECT($F$1&amp;$F492&amp;":"&amp;$F492),INDIRECT($F$1&amp;dbP!$D$2&amp;":"&amp;dbP!$D$2),"&gt;="&amp;AH$6,INDIRECT($F$1&amp;dbP!$D$2&amp;":"&amp;dbP!$D$2),"&lt;="&amp;AH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I492" s="1">
        <f ca="1">SUMIFS(INDIRECT($F$1&amp;$F492&amp;":"&amp;$F492),INDIRECT($F$1&amp;dbP!$D$2&amp;":"&amp;dbP!$D$2),"&gt;="&amp;AI$6,INDIRECT($F$1&amp;dbP!$D$2&amp;":"&amp;dbP!$D$2),"&lt;="&amp;AI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J492" s="1">
        <f ca="1">SUMIFS(INDIRECT($F$1&amp;$F492&amp;":"&amp;$F492),INDIRECT($F$1&amp;dbP!$D$2&amp;":"&amp;dbP!$D$2),"&gt;="&amp;AJ$6,INDIRECT($F$1&amp;dbP!$D$2&amp;":"&amp;dbP!$D$2),"&lt;="&amp;AJ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K492" s="1">
        <f ca="1">SUMIFS(INDIRECT($F$1&amp;$F492&amp;":"&amp;$F492),INDIRECT($F$1&amp;dbP!$D$2&amp;":"&amp;dbP!$D$2),"&gt;="&amp;AK$6,INDIRECT($F$1&amp;dbP!$D$2&amp;":"&amp;dbP!$D$2),"&lt;="&amp;AK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L492" s="1">
        <f ca="1">SUMIFS(INDIRECT($F$1&amp;$F492&amp;":"&amp;$F492),INDIRECT($F$1&amp;dbP!$D$2&amp;":"&amp;dbP!$D$2),"&gt;="&amp;AL$6,INDIRECT($F$1&amp;dbP!$D$2&amp;":"&amp;dbP!$D$2),"&lt;="&amp;AL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M492" s="1">
        <f ca="1">SUMIFS(INDIRECT($F$1&amp;$F492&amp;":"&amp;$F492),INDIRECT($F$1&amp;dbP!$D$2&amp;":"&amp;dbP!$D$2),"&gt;="&amp;AM$6,INDIRECT($F$1&amp;dbP!$D$2&amp;":"&amp;dbP!$D$2),"&lt;="&amp;AM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N492" s="1">
        <f ca="1">SUMIFS(INDIRECT($F$1&amp;$F492&amp;":"&amp;$F492),INDIRECT($F$1&amp;dbP!$D$2&amp;":"&amp;dbP!$D$2),"&gt;="&amp;AN$6,INDIRECT($F$1&amp;dbP!$D$2&amp;":"&amp;dbP!$D$2),"&lt;="&amp;AN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O492" s="1">
        <f ca="1">SUMIFS(INDIRECT($F$1&amp;$F492&amp;":"&amp;$F492),INDIRECT($F$1&amp;dbP!$D$2&amp;":"&amp;dbP!$D$2),"&gt;="&amp;AO$6,INDIRECT($F$1&amp;dbP!$D$2&amp;":"&amp;dbP!$D$2),"&lt;="&amp;AO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P492" s="1">
        <f ca="1">SUMIFS(INDIRECT($F$1&amp;$F492&amp;":"&amp;$F492),INDIRECT($F$1&amp;dbP!$D$2&amp;":"&amp;dbP!$D$2),"&gt;="&amp;AP$6,INDIRECT($F$1&amp;dbP!$D$2&amp;":"&amp;dbP!$D$2),"&lt;="&amp;AP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Q492" s="1">
        <f ca="1">SUMIFS(INDIRECT($F$1&amp;$F492&amp;":"&amp;$F492),INDIRECT($F$1&amp;dbP!$D$2&amp;":"&amp;dbP!$D$2),"&gt;="&amp;AQ$6,INDIRECT($F$1&amp;dbP!$D$2&amp;":"&amp;dbP!$D$2),"&lt;="&amp;AQ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R492" s="1">
        <f ca="1">SUMIFS(INDIRECT($F$1&amp;$F492&amp;":"&amp;$F492),INDIRECT($F$1&amp;dbP!$D$2&amp;":"&amp;dbP!$D$2),"&gt;="&amp;AR$6,INDIRECT($F$1&amp;dbP!$D$2&amp;":"&amp;dbP!$D$2),"&lt;="&amp;AR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S492" s="1">
        <f ca="1">SUMIFS(INDIRECT($F$1&amp;$F492&amp;":"&amp;$F492),INDIRECT($F$1&amp;dbP!$D$2&amp;":"&amp;dbP!$D$2),"&gt;="&amp;AS$6,INDIRECT($F$1&amp;dbP!$D$2&amp;":"&amp;dbP!$D$2),"&lt;="&amp;AS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T492" s="1">
        <f ca="1">SUMIFS(INDIRECT($F$1&amp;$F492&amp;":"&amp;$F492),INDIRECT($F$1&amp;dbP!$D$2&amp;":"&amp;dbP!$D$2),"&gt;="&amp;AT$6,INDIRECT($F$1&amp;dbP!$D$2&amp;":"&amp;dbP!$D$2),"&lt;="&amp;AT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U492" s="1">
        <f ca="1">SUMIFS(INDIRECT($F$1&amp;$F492&amp;":"&amp;$F492),INDIRECT($F$1&amp;dbP!$D$2&amp;":"&amp;dbP!$D$2),"&gt;="&amp;AU$6,INDIRECT($F$1&amp;dbP!$D$2&amp;":"&amp;dbP!$D$2),"&lt;="&amp;AU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V492" s="1">
        <f ca="1">SUMIFS(INDIRECT($F$1&amp;$F492&amp;":"&amp;$F492),INDIRECT($F$1&amp;dbP!$D$2&amp;":"&amp;dbP!$D$2),"&gt;="&amp;AV$6,INDIRECT($F$1&amp;dbP!$D$2&amp;":"&amp;dbP!$D$2),"&lt;="&amp;AV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W492" s="1">
        <f ca="1">SUMIFS(INDIRECT($F$1&amp;$F492&amp;":"&amp;$F492),INDIRECT($F$1&amp;dbP!$D$2&amp;":"&amp;dbP!$D$2),"&gt;="&amp;AW$6,INDIRECT($F$1&amp;dbP!$D$2&amp;":"&amp;dbP!$D$2),"&lt;="&amp;AW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X492" s="1">
        <f ca="1">SUMIFS(INDIRECT($F$1&amp;$F492&amp;":"&amp;$F492),INDIRECT($F$1&amp;dbP!$D$2&amp;":"&amp;dbP!$D$2),"&gt;="&amp;AX$6,INDIRECT($F$1&amp;dbP!$D$2&amp;":"&amp;dbP!$D$2),"&lt;="&amp;AX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Y492" s="1">
        <f ca="1">SUMIFS(INDIRECT($F$1&amp;$F492&amp;":"&amp;$F492),INDIRECT($F$1&amp;dbP!$D$2&amp;":"&amp;dbP!$D$2),"&gt;="&amp;AY$6,INDIRECT($F$1&amp;dbP!$D$2&amp;":"&amp;dbP!$D$2),"&lt;="&amp;AY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AZ492" s="1">
        <f ca="1">SUMIFS(INDIRECT($F$1&amp;$F492&amp;":"&amp;$F492),INDIRECT($F$1&amp;dbP!$D$2&amp;":"&amp;dbP!$D$2),"&gt;="&amp;AZ$6,INDIRECT($F$1&amp;dbP!$D$2&amp;":"&amp;dbP!$D$2),"&lt;="&amp;AZ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BA492" s="1">
        <f ca="1">SUMIFS(INDIRECT($F$1&amp;$F492&amp;":"&amp;$F492),INDIRECT($F$1&amp;dbP!$D$2&amp;":"&amp;dbP!$D$2),"&gt;="&amp;BA$6,INDIRECT($F$1&amp;dbP!$D$2&amp;":"&amp;dbP!$D$2),"&lt;="&amp;BA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BB492" s="1">
        <f ca="1">SUMIFS(INDIRECT($F$1&amp;$F492&amp;":"&amp;$F492),INDIRECT($F$1&amp;dbP!$D$2&amp;":"&amp;dbP!$D$2),"&gt;="&amp;BB$6,INDIRECT($F$1&amp;dbP!$D$2&amp;":"&amp;dbP!$D$2),"&lt;="&amp;BB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BC492" s="1">
        <f ca="1">SUMIFS(INDIRECT($F$1&amp;$F492&amp;":"&amp;$F492),INDIRECT($F$1&amp;dbP!$D$2&amp;":"&amp;dbP!$D$2),"&gt;="&amp;BC$6,INDIRECT($F$1&amp;dbP!$D$2&amp;":"&amp;dbP!$D$2),"&lt;="&amp;BC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BD492" s="1">
        <f ca="1">SUMIFS(INDIRECT($F$1&amp;$F492&amp;":"&amp;$F492),INDIRECT($F$1&amp;dbP!$D$2&amp;":"&amp;dbP!$D$2),"&gt;="&amp;BD$6,INDIRECT($F$1&amp;dbP!$D$2&amp;":"&amp;dbP!$D$2),"&lt;="&amp;BD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  <c r="BE492" s="1">
        <f ca="1">SUMIFS(INDIRECT($F$1&amp;$F492&amp;":"&amp;$F492),INDIRECT($F$1&amp;dbP!$D$2&amp;":"&amp;dbP!$D$2),"&gt;="&amp;BE$6,INDIRECT($F$1&amp;dbP!$D$2&amp;":"&amp;dbP!$D$2),"&lt;="&amp;BE$7,INDIRECT($F$1&amp;dbP!$O$2&amp;":"&amp;dbP!$O$2),$H492,INDIRECT($F$1&amp;dbP!$P$2&amp;":"&amp;dbP!$P$2),IF($I492=$J492,"*",$I492),INDIRECT($F$1&amp;dbP!$Q$2&amp;":"&amp;dbP!$Q$2),IF(OR($I492=$J492,"  "&amp;$I492=$J492),"*",RIGHT($J492,LEN($J492)-4)),INDIRECT($F$1&amp;dbP!$AC$2&amp;":"&amp;dbP!$AC$2),RepP!$J$3)</f>
        <v>0</v>
      </c>
    </row>
    <row r="493" spans="1:57" x14ac:dyDescent="0.3">
      <c r="B493" s="1">
        <f>MAX(B$410:B492)+1</f>
        <v>89</v>
      </c>
      <c r="D493" s="1" t="str">
        <f ca="1">INDIRECT($B$1&amp;Items!AB$2&amp;$B493)</f>
        <v>PL(-)</v>
      </c>
      <c r="F493" s="1" t="str">
        <f ca="1">INDIRECT($B$1&amp;Items!X$2&amp;$B493)</f>
        <v>AA</v>
      </c>
      <c r="H493" s="13" t="str">
        <f ca="1">INDIRECT($B$1&amp;Items!U$2&amp;$B493)</f>
        <v>Операционные расходы</v>
      </c>
      <c r="I493" s="13" t="str">
        <f ca="1">IF(INDIRECT($B$1&amp;Items!V$2&amp;$B493)="",H493,INDIRECT($B$1&amp;Items!V$2&amp;$B493))</f>
        <v>Операционные расходы - блок-1</v>
      </c>
      <c r="J493" s="1" t="str">
        <f ca="1">IF(INDIRECT($B$1&amp;Items!W$2&amp;$B493)="",IF(H493&lt;&gt;I493,"  "&amp;I493,I493),"    "&amp;INDIRECT($B$1&amp;Items!W$2&amp;$B493))</f>
        <v xml:space="preserve">    Операционные расходы - 1-6</v>
      </c>
      <c r="S493" s="1">
        <f ca="1">SUM($U493:INDIRECT(ADDRESS(ROW(),SUMIFS($1:$1,$5:$5,MAX($5:$5)))))</f>
        <v>53237.850000000006</v>
      </c>
      <c r="V493" s="1">
        <f ca="1">SUMIFS(INDIRECT($F$1&amp;$F493&amp;":"&amp;$F493),INDIRECT($F$1&amp;dbP!$D$2&amp;":"&amp;dbP!$D$2),"&gt;="&amp;V$6,INDIRECT($F$1&amp;dbP!$D$2&amp;":"&amp;dbP!$D$2),"&lt;="&amp;V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W493" s="1">
        <f ca="1">SUMIFS(INDIRECT($F$1&amp;$F493&amp;":"&amp;$F493),INDIRECT($F$1&amp;dbP!$D$2&amp;":"&amp;dbP!$D$2),"&gt;="&amp;W$6,INDIRECT($F$1&amp;dbP!$D$2&amp;":"&amp;dbP!$D$2),"&lt;="&amp;W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X493" s="1">
        <f ca="1">SUMIFS(INDIRECT($F$1&amp;$F493&amp;":"&amp;$F493),INDIRECT($F$1&amp;dbP!$D$2&amp;":"&amp;dbP!$D$2),"&gt;="&amp;X$6,INDIRECT($F$1&amp;dbP!$D$2&amp;":"&amp;dbP!$D$2),"&lt;="&amp;X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53237.850000000006</v>
      </c>
      <c r="Y493" s="1">
        <f ca="1">SUMIFS(INDIRECT($F$1&amp;$F493&amp;":"&amp;$F493),INDIRECT($F$1&amp;dbP!$D$2&amp;":"&amp;dbP!$D$2),"&gt;="&amp;Y$6,INDIRECT($F$1&amp;dbP!$D$2&amp;":"&amp;dbP!$D$2),"&lt;="&amp;Y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Z493" s="1">
        <f ca="1">SUMIFS(INDIRECT($F$1&amp;$F493&amp;":"&amp;$F493),INDIRECT($F$1&amp;dbP!$D$2&amp;":"&amp;dbP!$D$2),"&gt;="&amp;Z$6,INDIRECT($F$1&amp;dbP!$D$2&amp;":"&amp;dbP!$D$2),"&lt;="&amp;Z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A493" s="1">
        <f ca="1">SUMIFS(INDIRECT($F$1&amp;$F493&amp;":"&amp;$F493),INDIRECT($F$1&amp;dbP!$D$2&amp;":"&amp;dbP!$D$2),"&gt;="&amp;AA$6,INDIRECT($F$1&amp;dbP!$D$2&amp;":"&amp;dbP!$D$2),"&lt;="&amp;AA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B493" s="1">
        <f ca="1">SUMIFS(INDIRECT($F$1&amp;$F493&amp;":"&amp;$F493),INDIRECT($F$1&amp;dbP!$D$2&amp;":"&amp;dbP!$D$2),"&gt;="&amp;AB$6,INDIRECT($F$1&amp;dbP!$D$2&amp;":"&amp;dbP!$D$2),"&lt;="&amp;AB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C493" s="1">
        <f ca="1">SUMIFS(INDIRECT($F$1&amp;$F493&amp;":"&amp;$F493),INDIRECT($F$1&amp;dbP!$D$2&amp;":"&amp;dbP!$D$2),"&gt;="&amp;AC$6,INDIRECT($F$1&amp;dbP!$D$2&amp;":"&amp;dbP!$D$2),"&lt;="&amp;AC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D493" s="1">
        <f ca="1">SUMIFS(INDIRECT($F$1&amp;$F493&amp;":"&amp;$F493),INDIRECT($F$1&amp;dbP!$D$2&amp;":"&amp;dbP!$D$2),"&gt;="&amp;AD$6,INDIRECT($F$1&amp;dbP!$D$2&amp;":"&amp;dbP!$D$2),"&lt;="&amp;AD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E493" s="1">
        <f ca="1">SUMIFS(INDIRECT($F$1&amp;$F493&amp;":"&amp;$F493),INDIRECT($F$1&amp;dbP!$D$2&amp;":"&amp;dbP!$D$2),"&gt;="&amp;AE$6,INDIRECT($F$1&amp;dbP!$D$2&amp;":"&amp;dbP!$D$2),"&lt;="&amp;AE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F493" s="1">
        <f ca="1">SUMIFS(INDIRECT($F$1&amp;$F493&amp;":"&amp;$F493),INDIRECT($F$1&amp;dbP!$D$2&amp;":"&amp;dbP!$D$2),"&gt;="&amp;AF$6,INDIRECT($F$1&amp;dbP!$D$2&amp;":"&amp;dbP!$D$2),"&lt;="&amp;AF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G493" s="1">
        <f ca="1">SUMIFS(INDIRECT($F$1&amp;$F493&amp;":"&amp;$F493),INDIRECT($F$1&amp;dbP!$D$2&amp;":"&amp;dbP!$D$2),"&gt;="&amp;AG$6,INDIRECT($F$1&amp;dbP!$D$2&amp;":"&amp;dbP!$D$2),"&lt;="&amp;AG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H493" s="1">
        <f ca="1">SUMIFS(INDIRECT($F$1&amp;$F493&amp;":"&amp;$F493),INDIRECT($F$1&amp;dbP!$D$2&amp;":"&amp;dbP!$D$2),"&gt;="&amp;AH$6,INDIRECT($F$1&amp;dbP!$D$2&amp;":"&amp;dbP!$D$2),"&lt;="&amp;AH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I493" s="1">
        <f ca="1">SUMIFS(INDIRECT($F$1&amp;$F493&amp;":"&amp;$F493),INDIRECT($F$1&amp;dbP!$D$2&amp;":"&amp;dbP!$D$2),"&gt;="&amp;AI$6,INDIRECT($F$1&amp;dbP!$D$2&amp;":"&amp;dbP!$D$2),"&lt;="&amp;AI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J493" s="1">
        <f ca="1">SUMIFS(INDIRECT($F$1&amp;$F493&amp;":"&amp;$F493),INDIRECT($F$1&amp;dbP!$D$2&amp;":"&amp;dbP!$D$2),"&gt;="&amp;AJ$6,INDIRECT($F$1&amp;dbP!$D$2&amp;":"&amp;dbP!$D$2),"&lt;="&amp;AJ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K493" s="1">
        <f ca="1">SUMIFS(INDIRECT($F$1&amp;$F493&amp;":"&amp;$F493),INDIRECT($F$1&amp;dbP!$D$2&amp;":"&amp;dbP!$D$2),"&gt;="&amp;AK$6,INDIRECT($F$1&amp;dbP!$D$2&amp;":"&amp;dbP!$D$2),"&lt;="&amp;AK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L493" s="1">
        <f ca="1">SUMIFS(INDIRECT($F$1&amp;$F493&amp;":"&amp;$F493),INDIRECT($F$1&amp;dbP!$D$2&amp;":"&amp;dbP!$D$2),"&gt;="&amp;AL$6,INDIRECT($F$1&amp;dbP!$D$2&amp;":"&amp;dbP!$D$2),"&lt;="&amp;AL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M493" s="1">
        <f ca="1">SUMIFS(INDIRECT($F$1&amp;$F493&amp;":"&amp;$F493),INDIRECT($F$1&amp;dbP!$D$2&amp;":"&amp;dbP!$D$2),"&gt;="&amp;AM$6,INDIRECT($F$1&amp;dbP!$D$2&amp;":"&amp;dbP!$D$2),"&lt;="&amp;AM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N493" s="1">
        <f ca="1">SUMIFS(INDIRECT($F$1&amp;$F493&amp;":"&amp;$F493),INDIRECT($F$1&amp;dbP!$D$2&amp;":"&amp;dbP!$D$2),"&gt;="&amp;AN$6,INDIRECT($F$1&amp;dbP!$D$2&amp;":"&amp;dbP!$D$2),"&lt;="&amp;AN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O493" s="1">
        <f ca="1">SUMIFS(INDIRECT($F$1&amp;$F493&amp;":"&amp;$F493),INDIRECT($F$1&amp;dbP!$D$2&amp;":"&amp;dbP!$D$2),"&gt;="&amp;AO$6,INDIRECT($F$1&amp;dbP!$D$2&amp;":"&amp;dbP!$D$2),"&lt;="&amp;AO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P493" s="1">
        <f ca="1">SUMIFS(INDIRECT($F$1&amp;$F493&amp;":"&amp;$F493),INDIRECT($F$1&amp;dbP!$D$2&amp;":"&amp;dbP!$D$2),"&gt;="&amp;AP$6,INDIRECT($F$1&amp;dbP!$D$2&amp;":"&amp;dbP!$D$2),"&lt;="&amp;AP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Q493" s="1">
        <f ca="1">SUMIFS(INDIRECT($F$1&amp;$F493&amp;":"&amp;$F493),INDIRECT($F$1&amp;dbP!$D$2&amp;":"&amp;dbP!$D$2),"&gt;="&amp;AQ$6,INDIRECT($F$1&amp;dbP!$D$2&amp;":"&amp;dbP!$D$2),"&lt;="&amp;AQ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R493" s="1">
        <f ca="1">SUMIFS(INDIRECT($F$1&amp;$F493&amp;":"&amp;$F493),INDIRECT($F$1&amp;dbP!$D$2&amp;":"&amp;dbP!$D$2),"&gt;="&amp;AR$6,INDIRECT($F$1&amp;dbP!$D$2&amp;":"&amp;dbP!$D$2),"&lt;="&amp;AR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S493" s="1">
        <f ca="1">SUMIFS(INDIRECT($F$1&amp;$F493&amp;":"&amp;$F493),INDIRECT($F$1&amp;dbP!$D$2&amp;":"&amp;dbP!$D$2),"&gt;="&amp;AS$6,INDIRECT($F$1&amp;dbP!$D$2&amp;":"&amp;dbP!$D$2),"&lt;="&amp;AS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T493" s="1">
        <f ca="1">SUMIFS(INDIRECT($F$1&amp;$F493&amp;":"&amp;$F493),INDIRECT($F$1&amp;dbP!$D$2&amp;":"&amp;dbP!$D$2),"&gt;="&amp;AT$6,INDIRECT($F$1&amp;dbP!$D$2&amp;":"&amp;dbP!$D$2),"&lt;="&amp;AT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U493" s="1">
        <f ca="1">SUMIFS(INDIRECT($F$1&amp;$F493&amp;":"&amp;$F493),INDIRECT($F$1&amp;dbP!$D$2&amp;":"&amp;dbP!$D$2),"&gt;="&amp;AU$6,INDIRECT($F$1&amp;dbP!$D$2&amp;":"&amp;dbP!$D$2),"&lt;="&amp;AU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V493" s="1">
        <f ca="1">SUMIFS(INDIRECT($F$1&amp;$F493&amp;":"&amp;$F493),INDIRECT($F$1&amp;dbP!$D$2&amp;":"&amp;dbP!$D$2),"&gt;="&amp;AV$6,INDIRECT($F$1&amp;dbP!$D$2&amp;":"&amp;dbP!$D$2),"&lt;="&amp;AV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W493" s="1">
        <f ca="1">SUMIFS(INDIRECT($F$1&amp;$F493&amp;":"&amp;$F493),INDIRECT($F$1&amp;dbP!$D$2&amp;":"&amp;dbP!$D$2),"&gt;="&amp;AW$6,INDIRECT($F$1&amp;dbP!$D$2&amp;":"&amp;dbP!$D$2),"&lt;="&amp;AW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X493" s="1">
        <f ca="1">SUMIFS(INDIRECT($F$1&amp;$F493&amp;":"&amp;$F493),INDIRECT($F$1&amp;dbP!$D$2&amp;":"&amp;dbP!$D$2),"&gt;="&amp;AX$6,INDIRECT($F$1&amp;dbP!$D$2&amp;":"&amp;dbP!$D$2),"&lt;="&amp;AX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Y493" s="1">
        <f ca="1">SUMIFS(INDIRECT($F$1&amp;$F493&amp;":"&amp;$F493),INDIRECT($F$1&amp;dbP!$D$2&amp;":"&amp;dbP!$D$2),"&gt;="&amp;AY$6,INDIRECT($F$1&amp;dbP!$D$2&amp;":"&amp;dbP!$D$2),"&lt;="&amp;AY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AZ493" s="1">
        <f ca="1">SUMIFS(INDIRECT($F$1&amp;$F493&amp;":"&amp;$F493),INDIRECT($F$1&amp;dbP!$D$2&amp;":"&amp;dbP!$D$2),"&gt;="&amp;AZ$6,INDIRECT($F$1&amp;dbP!$D$2&amp;":"&amp;dbP!$D$2),"&lt;="&amp;AZ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BA493" s="1">
        <f ca="1">SUMIFS(INDIRECT($F$1&amp;$F493&amp;":"&amp;$F493),INDIRECT($F$1&amp;dbP!$D$2&amp;":"&amp;dbP!$D$2),"&gt;="&amp;BA$6,INDIRECT($F$1&amp;dbP!$D$2&amp;":"&amp;dbP!$D$2),"&lt;="&amp;BA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BB493" s="1">
        <f ca="1">SUMIFS(INDIRECT($F$1&amp;$F493&amp;":"&amp;$F493),INDIRECT($F$1&amp;dbP!$D$2&amp;":"&amp;dbP!$D$2),"&gt;="&amp;BB$6,INDIRECT($F$1&amp;dbP!$D$2&amp;":"&amp;dbP!$D$2),"&lt;="&amp;BB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BC493" s="1">
        <f ca="1">SUMIFS(INDIRECT($F$1&amp;$F493&amp;":"&amp;$F493),INDIRECT($F$1&amp;dbP!$D$2&amp;":"&amp;dbP!$D$2),"&gt;="&amp;BC$6,INDIRECT($F$1&amp;dbP!$D$2&amp;":"&amp;dbP!$D$2),"&lt;="&amp;BC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BD493" s="1">
        <f ca="1">SUMIFS(INDIRECT($F$1&amp;$F493&amp;":"&amp;$F493),INDIRECT($F$1&amp;dbP!$D$2&amp;":"&amp;dbP!$D$2),"&gt;="&amp;BD$6,INDIRECT($F$1&amp;dbP!$D$2&amp;":"&amp;dbP!$D$2),"&lt;="&amp;BD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  <c r="BE493" s="1">
        <f ca="1">SUMIFS(INDIRECT($F$1&amp;$F493&amp;":"&amp;$F493),INDIRECT($F$1&amp;dbP!$D$2&amp;":"&amp;dbP!$D$2),"&gt;="&amp;BE$6,INDIRECT($F$1&amp;dbP!$D$2&amp;":"&amp;dbP!$D$2),"&lt;="&amp;BE$7,INDIRECT($F$1&amp;dbP!$O$2&amp;":"&amp;dbP!$O$2),$H493,INDIRECT($F$1&amp;dbP!$P$2&amp;":"&amp;dbP!$P$2),IF($I493=$J493,"*",$I493),INDIRECT($F$1&amp;dbP!$Q$2&amp;":"&amp;dbP!$Q$2),IF(OR($I493=$J493,"  "&amp;$I493=$J493),"*",RIGHT($J493,LEN($J493)-4)),INDIRECT($F$1&amp;dbP!$AC$2&amp;":"&amp;dbP!$AC$2),RepP!$J$3)</f>
        <v>0</v>
      </c>
    </row>
    <row r="494" spans="1:57" x14ac:dyDescent="0.3">
      <c r="B494" s="1">
        <f>MAX(B$410:B493)+1</f>
        <v>90</v>
      </c>
      <c r="D494" s="1" t="str">
        <f ca="1">INDIRECT($B$1&amp;Items!AB$2&amp;$B494)</f>
        <v>PL(-)</v>
      </c>
      <c r="F494" s="1" t="str">
        <f ca="1">INDIRECT($B$1&amp;Items!X$2&amp;$B494)</f>
        <v>AA</v>
      </c>
      <c r="H494" s="13" t="str">
        <f ca="1">INDIRECT($B$1&amp;Items!U$2&amp;$B494)</f>
        <v>Операционные расходы</v>
      </c>
      <c r="I494" s="13" t="str">
        <f ca="1">IF(INDIRECT($B$1&amp;Items!V$2&amp;$B494)="",H494,INDIRECT($B$1&amp;Items!V$2&amp;$B494))</f>
        <v>Операционные расходы - блок-1</v>
      </c>
      <c r="J494" s="1" t="str">
        <f ca="1">IF(INDIRECT($B$1&amp;Items!W$2&amp;$B494)="",IF(H494&lt;&gt;I494,"  "&amp;I494,I494),"    "&amp;INDIRECT($B$1&amp;Items!W$2&amp;$B494))</f>
        <v xml:space="preserve">    Операционные расходы - 1-7</v>
      </c>
      <c r="S494" s="1">
        <f ca="1">SUM($U494:INDIRECT(ADDRESS(ROW(),SUMIFS($1:$1,$5:$5,MAX($5:$5)))))</f>
        <v>281759.89</v>
      </c>
      <c r="V494" s="1">
        <f ca="1">SUMIFS(INDIRECT($F$1&amp;$F494&amp;":"&amp;$F494),INDIRECT($F$1&amp;dbP!$D$2&amp;":"&amp;dbP!$D$2),"&gt;="&amp;V$6,INDIRECT($F$1&amp;dbP!$D$2&amp;":"&amp;dbP!$D$2),"&lt;="&amp;V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W494" s="1">
        <f ca="1">SUMIFS(INDIRECT($F$1&amp;$F494&amp;":"&amp;$F494),INDIRECT($F$1&amp;dbP!$D$2&amp;":"&amp;dbP!$D$2),"&gt;="&amp;W$6,INDIRECT($F$1&amp;dbP!$D$2&amp;":"&amp;dbP!$D$2),"&lt;="&amp;W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X494" s="1">
        <f ca="1">SUMIFS(INDIRECT($F$1&amp;$F494&amp;":"&amp;$F494),INDIRECT($F$1&amp;dbP!$D$2&amp;":"&amp;dbP!$D$2),"&gt;="&amp;X$6,INDIRECT($F$1&amp;dbP!$D$2&amp;":"&amp;dbP!$D$2),"&lt;="&amp;X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281759.89</v>
      </c>
      <c r="Y494" s="1">
        <f ca="1">SUMIFS(INDIRECT($F$1&amp;$F494&amp;":"&amp;$F494),INDIRECT($F$1&amp;dbP!$D$2&amp;":"&amp;dbP!$D$2),"&gt;="&amp;Y$6,INDIRECT($F$1&amp;dbP!$D$2&amp;":"&amp;dbP!$D$2),"&lt;="&amp;Y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Z494" s="1">
        <f ca="1">SUMIFS(INDIRECT($F$1&amp;$F494&amp;":"&amp;$F494),INDIRECT($F$1&amp;dbP!$D$2&amp;":"&amp;dbP!$D$2),"&gt;="&amp;Z$6,INDIRECT($F$1&amp;dbP!$D$2&amp;":"&amp;dbP!$D$2),"&lt;="&amp;Z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A494" s="1">
        <f ca="1">SUMIFS(INDIRECT($F$1&amp;$F494&amp;":"&amp;$F494),INDIRECT($F$1&amp;dbP!$D$2&amp;":"&amp;dbP!$D$2),"&gt;="&amp;AA$6,INDIRECT($F$1&amp;dbP!$D$2&amp;":"&amp;dbP!$D$2),"&lt;="&amp;AA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B494" s="1">
        <f ca="1">SUMIFS(INDIRECT($F$1&amp;$F494&amp;":"&amp;$F494),INDIRECT($F$1&amp;dbP!$D$2&amp;":"&amp;dbP!$D$2),"&gt;="&amp;AB$6,INDIRECT($F$1&amp;dbP!$D$2&amp;":"&amp;dbP!$D$2),"&lt;="&amp;AB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C494" s="1">
        <f ca="1">SUMIFS(INDIRECT($F$1&amp;$F494&amp;":"&amp;$F494),INDIRECT($F$1&amp;dbP!$D$2&amp;":"&amp;dbP!$D$2),"&gt;="&amp;AC$6,INDIRECT($F$1&amp;dbP!$D$2&amp;":"&amp;dbP!$D$2),"&lt;="&amp;AC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D494" s="1">
        <f ca="1">SUMIFS(INDIRECT($F$1&amp;$F494&amp;":"&amp;$F494),INDIRECT($F$1&amp;dbP!$D$2&amp;":"&amp;dbP!$D$2),"&gt;="&amp;AD$6,INDIRECT($F$1&amp;dbP!$D$2&amp;":"&amp;dbP!$D$2),"&lt;="&amp;AD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E494" s="1">
        <f ca="1">SUMIFS(INDIRECT($F$1&amp;$F494&amp;":"&amp;$F494),INDIRECT($F$1&amp;dbP!$D$2&amp;":"&amp;dbP!$D$2),"&gt;="&amp;AE$6,INDIRECT($F$1&amp;dbP!$D$2&amp;":"&amp;dbP!$D$2),"&lt;="&amp;AE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F494" s="1">
        <f ca="1">SUMIFS(INDIRECT($F$1&amp;$F494&amp;":"&amp;$F494),INDIRECT($F$1&amp;dbP!$D$2&amp;":"&amp;dbP!$D$2),"&gt;="&amp;AF$6,INDIRECT($F$1&amp;dbP!$D$2&amp;":"&amp;dbP!$D$2),"&lt;="&amp;AF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G494" s="1">
        <f ca="1">SUMIFS(INDIRECT($F$1&amp;$F494&amp;":"&amp;$F494),INDIRECT($F$1&amp;dbP!$D$2&amp;":"&amp;dbP!$D$2),"&gt;="&amp;AG$6,INDIRECT($F$1&amp;dbP!$D$2&amp;":"&amp;dbP!$D$2),"&lt;="&amp;AG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H494" s="1">
        <f ca="1">SUMIFS(INDIRECT($F$1&amp;$F494&amp;":"&amp;$F494),INDIRECT($F$1&amp;dbP!$D$2&amp;":"&amp;dbP!$D$2),"&gt;="&amp;AH$6,INDIRECT($F$1&amp;dbP!$D$2&amp;":"&amp;dbP!$D$2),"&lt;="&amp;AH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I494" s="1">
        <f ca="1">SUMIFS(INDIRECT($F$1&amp;$F494&amp;":"&amp;$F494),INDIRECT($F$1&amp;dbP!$D$2&amp;":"&amp;dbP!$D$2),"&gt;="&amp;AI$6,INDIRECT($F$1&amp;dbP!$D$2&amp;":"&amp;dbP!$D$2),"&lt;="&amp;AI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J494" s="1">
        <f ca="1">SUMIFS(INDIRECT($F$1&amp;$F494&amp;":"&amp;$F494),INDIRECT($F$1&amp;dbP!$D$2&amp;":"&amp;dbP!$D$2),"&gt;="&amp;AJ$6,INDIRECT($F$1&amp;dbP!$D$2&amp;":"&amp;dbP!$D$2),"&lt;="&amp;AJ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K494" s="1">
        <f ca="1">SUMIFS(INDIRECT($F$1&amp;$F494&amp;":"&amp;$F494),INDIRECT($F$1&amp;dbP!$D$2&amp;":"&amp;dbP!$D$2),"&gt;="&amp;AK$6,INDIRECT($F$1&amp;dbP!$D$2&amp;":"&amp;dbP!$D$2),"&lt;="&amp;AK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L494" s="1">
        <f ca="1">SUMIFS(INDIRECT($F$1&amp;$F494&amp;":"&amp;$F494),INDIRECT($F$1&amp;dbP!$D$2&amp;":"&amp;dbP!$D$2),"&gt;="&amp;AL$6,INDIRECT($F$1&amp;dbP!$D$2&amp;":"&amp;dbP!$D$2),"&lt;="&amp;AL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M494" s="1">
        <f ca="1">SUMIFS(INDIRECT($F$1&amp;$F494&amp;":"&amp;$F494),INDIRECT($F$1&amp;dbP!$D$2&amp;":"&amp;dbP!$D$2),"&gt;="&amp;AM$6,INDIRECT($F$1&amp;dbP!$D$2&amp;":"&amp;dbP!$D$2),"&lt;="&amp;AM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N494" s="1">
        <f ca="1">SUMIFS(INDIRECT($F$1&amp;$F494&amp;":"&amp;$F494),INDIRECT($F$1&amp;dbP!$D$2&amp;":"&amp;dbP!$D$2),"&gt;="&amp;AN$6,INDIRECT($F$1&amp;dbP!$D$2&amp;":"&amp;dbP!$D$2),"&lt;="&amp;AN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O494" s="1">
        <f ca="1">SUMIFS(INDIRECT($F$1&amp;$F494&amp;":"&amp;$F494),INDIRECT($F$1&amp;dbP!$D$2&amp;":"&amp;dbP!$D$2),"&gt;="&amp;AO$6,INDIRECT($F$1&amp;dbP!$D$2&amp;":"&amp;dbP!$D$2),"&lt;="&amp;AO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P494" s="1">
        <f ca="1">SUMIFS(INDIRECT($F$1&amp;$F494&amp;":"&amp;$F494),INDIRECT($F$1&amp;dbP!$D$2&amp;":"&amp;dbP!$D$2),"&gt;="&amp;AP$6,INDIRECT($F$1&amp;dbP!$D$2&amp;":"&amp;dbP!$D$2),"&lt;="&amp;AP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Q494" s="1">
        <f ca="1">SUMIFS(INDIRECT($F$1&amp;$F494&amp;":"&amp;$F494),INDIRECT($F$1&amp;dbP!$D$2&amp;":"&amp;dbP!$D$2),"&gt;="&amp;AQ$6,INDIRECT($F$1&amp;dbP!$D$2&amp;":"&amp;dbP!$D$2),"&lt;="&amp;AQ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R494" s="1">
        <f ca="1">SUMIFS(INDIRECT($F$1&amp;$F494&amp;":"&amp;$F494),INDIRECT($F$1&amp;dbP!$D$2&amp;":"&amp;dbP!$D$2),"&gt;="&amp;AR$6,INDIRECT($F$1&amp;dbP!$D$2&amp;":"&amp;dbP!$D$2),"&lt;="&amp;AR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S494" s="1">
        <f ca="1">SUMIFS(INDIRECT($F$1&amp;$F494&amp;":"&amp;$F494),INDIRECT($F$1&amp;dbP!$D$2&amp;":"&amp;dbP!$D$2),"&gt;="&amp;AS$6,INDIRECT($F$1&amp;dbP!$D$2&amp;":"&amp;dbP!$D$2),"&lt;="&amp;AS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T494" s="1">
        <f ca="1">SUMIFS(INDIRECT($F$1&amp;$F494&amp;":"&amp;$F494),INDIRECT($F$1&amp;dbP!$D$2&amp;":"&amp;dbP!$D$2),"&gt;="&amp;AT$6,INDIRECT($F$1&amp;dbP!$D$2&amp;":"&amp;dbP!$D$2),"&lt;="&amp;AT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U494" s="1">
        <f ca="1">SUMIFS(INDIRECT($F$1&amp;$F494&amp;":"&amp;$F494),INDIRECT($F$1&amp;dbP!$D$2&amp;":"&amp;dbP!$D$2),"&gt;="&amp;AU$6,INDIRECT($F$1&amp;dbP!$D$2&amp;":"&amp;dbP!$D$2),"&lt;="&amp;AU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V494" s="1">
        <f ca="1">SUMIFS(INDIRECT($F$1&amp;$F494&amp;":"&amp;$F494),INDIRECT($F$1&amp;dbP!$D$2&amp;":"&amp;dbP!$D$2),"&gt;="&amp;AV$6,INDIRECT($F$1&amp;dbP!$D$2&amp;":"&amp;dbP!$D$2),"&lt;="&amp;AV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W494" s="1">
        <f ca="1">SUMIFS(INDIRECT($F$1&amp;$F494&amp;":"&amp;$F494),INDIRECT($F$1&amp;dbP!$D$2&amp;":"&amp;dbP!$D$2),"&gt;="&amp;AW$6,INDIRECT($F$1&amp;dbP!$D$2&amp;":"&amp;dbP!$D$2),"&lt;="&amp;AW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X494" s="1">
        <f ca="1">SUMIFS(INDIRECT($F$1&amp;$F494&amp;":"&amp;$F494),INDIRECT($F$1&amp;dbP!$D$2&amp;":"&amp;dbP!$D$2),"&gt;="&amp;AX$6,INDIRECT($F$1&amp;dbP!$D$2&amp;":"&amp;dbP!$D$2),"&lt;="&amp;AX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Y494" s="1">
        <f ca="1">SUMIFS(INDIRECT($F$1&amp;$F494&amp;":"&amp;$F494),INDIRECT($F$1&amp;dbP!$D$2&amp;":"&amp;dbP!$D$2),"&gt;="&amp;AY$6,INDIRECT($F$1&amp;dbP!$D$2&amp;":"&amp;dbP!$D$2),"&lt;="&amp;AY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AZ494" s="1">
        <f ca="1">SUMIFS(INDIRECT($F$1&amp;$F494&amp;":"&amp;$F494),INDIRECT($F$1&amp;dbP!$D$2&amp;":"&amp;dbP!$D$2),"&gt;="&amp;AZ$6,INDIRECT($F$1&amp;dbP!$D$2&amp;":"&amp;dbP!$D$2),"&lt;="&amp;AZ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BA494" s="1">
        <f ca="1">SUMIFS(INDIRECT($F$1&amp;$F494&amp;":"&amp;$F494),INDIRECT($F$1&amp;dbP!$D$2&amp;":"&amp;dbP!$D$2),"&gt;="&amp;BA$6,INDIRECT($F$1&amp;dbP!$D$2&amp;":"&amp;dbP!$D$2),"&lt;="&amp;BA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BB494" s="1">
        <f ca="1">SUMIFS(INDIRECT($F$1&amp;$F494&amp;":"&amp;$F494),INDIRECT($F$1&amp;dbP!$D$2&amp;":"&amp;dbP!$D$2),"&gt;="&amp;BB$6,INDIRECT($F$1&amp;dbP!$D$2&amp;":"&amp;dbP!$D$2),"&lt;="&amp;BB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BC494" s="1">
        <f ca="1">SUMIFS(INDIRECT($F$1&amp;$F494&amp;":"&amp;$F494),INDIRECT($F$1&amp;dbP!$D$2&amp;":"&amp;dbP!$D$2),"&gt;="&amp;BC$6,INDIRECT($F$1&amp;dbP!$D$2&amp;":"&amp;dbP!$D$2),"&lt;="&amp;BC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BD494" s="1">
        <f ca="1">SUMIFS(INDIRECT($F$1&amp;$F494&amp;":"&amp;$F494),INDIRECT($F$1&amp;dbP!$D$2&amp;":"&amp;dbP!$D$2),"&gt;="&amp;BD$6,INDIRECT($F$1&amp;dbP!$D$2&amp;":"&amp;dbP!$D$2),"&lt;="&amp;BD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  <c r="BE494" s="1">
        <f ca="1">SUMIFS(INDIRECT($F$1&amp;$F494&amp;":"&amp;$F494),INDIRECT($F$1&amp;dbP!$D$2&amp;":"&amp;dbP!$D$2),"&gt;="&amp;BE$6,INDIRECT($F$1&amp;dbP!$D$2&amp;":"&amp;dbP!$D$2),"&lt;="&amp;BE$7,INDIRECT($F$1&amp;dbP!$O$2&amp;":"&amp;dbP!$O$2),$H494,INDIRECT($F$1&amp;dbP!$P$2&amp;":"&amp;dbP!$P$2),IF($I494=$J494,"*",$I494),INDIRECT($F$1&amp;dbP!$Q$2&amp;":"&amp;dbP!$Q$2),IF(OR($I494=$J494,"  "&amp;$I494=$J494),"*",RIGHT($J494,LEN($J494)-4)),INDIRECT($F$1&amp;dbP!$AC$2&amp;":"&amp;dbP!$AC$2),RepP!$J$3)</f>
        <v>0</v>
      </c>
    </row>
    <row r="495" spans="1:57" x14ac:dyDescent="0.3">
      <c r="B495" s="1">
        <f>MAX(B$410:B494)+1</f>
        <v>91</v>
      </c>
      <c r="D495" s="1" t="str">
        <f ca="1">INDIRECT($B$1&amp;Items!AB$2&amp;$B495)</f>
        <v>PL(-)</v>
      </c>
      <c r="F495" s="1" t="str">
        <f ca="1">INDIRECT($B$1&amp;Items!X$2&amp;$B495)</f>
        <v>AA</v>
      </c>
      <c r="H495" s="13" t="str">
        <f ca="1">INDIRECT($B$1&amp;Items!U$2&amp;$B495)</f>
        <v>Операционные расходы</v>
      </c>
      <c r="I495" s="13" t="str">
        <f ca="1">IF(INDIRECT($B$1&amp;Items!V$2&amp;$B495)="",H495,INDIRECT($B$1&amp;Items!V$2&amp;$B495))</f>
        <v>Операционные расходы - блок-1</v>
      </c>
      <c r="J495" s="1" t="str">
        <f ca="1">IF(INDIRECT($B$1&amp;Items!W$2&amp;$B495)="",IF(H495&lt;&gt;I495,"  "&amp;I495,I495),"    "&amp;INDIRECT($B$1&amp;Items!W$2&amp;$B495))</f>
        <v xml:space="preserve">    Операционные расходы - 1-8</v>
      </c>
      <c r="S495" s="1">
        <f ca="1">SUM($U495:INDIRECT(ADDRESS(ROW(),SUMIFS($1:$1,$5:$5,MAX($5:$5)))))</f>
        <v>193679.29830000002</v>
      </c>
      <c r="V495" s="1">
        <f ca="1">SUMIFS(INDIRECT($F$1&amp;$F495&amp;":"&amp;$F495),INDIRECT($F$1&amp;dbP!$D$2&amp;":"&amp;dbP!$D$2),"&gt;="&amp;V$6,INDIRECT($F$1&amp;dbP!$D$2&amp;":"&amp;dbP!$D$2),"&lt;="&amp;V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W495" s="1">
        <f ca="1">SUMIFS(INDIRECT($F$1&amp;$F495&amp;":"&amp;$F495),INDIRECT($F$1&amp;dbP!$D$2&amp;":"&amp;dbP!$D$2),"&gt;="&amp;W$6,INDIRECT($F$1&amp;dbP!$D$2&amp;":"&amp;dbP!$D$2),"&lt;="&amp;W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X495" s="1">
        <f ca="1">SUMIFS(INDIRECT($F$1&amp;$F495&amp;":"&amp;$F495),INDIRECT($F$1&amp;dbP!$D$2&amp;":"&amp;dbP!$D$2),"&gt;="&amp;X$6,INDIRECT($F$1&amp;dbP!$D$2&amp;":"&amp;dbP!$D$2),"&lt;="&amp;X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193679.29830000002</v>
      </c>
      <c r="Y495" s="1">
        <f ca="1">SUMIFS(INDIRECT($F$1&amp;$F495&amp;":"&amp;$F495),INDIRECT($F$1&amp;dbP!$D$2&amp;":"&amp;dbP!$D$2),"&gt;="&amp;Y$6,INDIRECT($F$1&amp;dbP!$D$2&amp;":"&amp;dbP!$D$2),"&lt;="&amp;Y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Z495" s="1">
        <f ca="1">SUMIFS(INDIRECT($F$1&amp;$F495&amp;":"&amp;$F495),INDIRECT($F$1&amp;dbP!$D$2&amp;":"&amp;dbP!$D$2),"&gt;="&amp;Z$6,INDIRECT($F$1&amp;dbP!$D$2&amp;":"&amp;dbP!$D$2),"&lt;="&amp;Z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A495" s="1">
        <f ca="1">SUMIFS(INDIRECT($F$1&amp;$F495&amp;":"&amp;$F495),INDIRECT($F$1&amp;dbP!$D$2&amp;":"&amp;dbP!$D$2),"&gt;="&amp;AA$6,INDIRECT($F$1&amp;dbP!$D$2&amp;":"&amp;dbP!$D$2),"&lt;="&amp;AA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B495" s="1">
        <f ca="1">SUMIFS(INDIRECT($F$1&amp;$F495&amp;":"&amp;$F495),INDIRECT($F$1&amp;dbP!$D$2&amp;":"&amp;dbP!$D$2),"&gt;="&amp;AB$6,INDIRECT($F$1&amp;dbP!$D$2&amp;":"&amp;dbP!$D$2),"&lt;="&amp;AB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C495" s="1">
        <f ca="1">SUMIFS(INDIRECT($F$1&amp;$F495&amp;":"&amp;$F495),INDIRECT($F$1&amp;dbP!$D$2&amp;":"&amp;dbP!$D$2),"&gt;="&amp;AC$6,INDIRECT($F$1&amp;dbP!$D$2&amp;":"&amp;dbP!$D$2),"&lt;="&amp;AC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D495" s="1">
        <f ca="1">SUMIFS(INDIRECT($F$1&amp;$F495&amp;":"&amp;$F495),INDIRECT($F$1&amp;dbP!$D$2&amp;":"&amp;dbP!$D$2),"&gt;="&amp;AD$6,INDIRECT($F$1&amp;dbP!$D$2&amp;":"&amp;dbP!$D$2),"&lt;="&amp;AD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E495" s="1">
        <f ca="1">SUMIFS(INDIRECT($F$1&amp;$F495&amp;":"&amp;$F495),INDIRECT($F$1&amp;dbP!$D$2&amp;":"&amp;dbP!$D$2),"&gt;="&amp;AE$6,INDIRECT($F$1&amp;dbP!$D$2&amp;":"&amp;dbP!$D$2),"&lt;="&amp;AE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F495" s="1">
        <f ca="1">SUMIFS(INDIRECT($F$1&amp;$F495&amp;":"&amp;$F495),INDIRECT($F$1&amp;dbP!$D$2&amp;":"&amp;dbP!$D$2),"&gt;="&amp;AF$6,INDIRECT($F$1&amp;dbP!$D$2&amp;":"&amp;dbP!$D$2),"&lt;="&amp;AF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G495" s="1">
        <f ca="1">SUMIFS(INDIRECT($F$1&amp;$F495&amp;":"&amp;$F495),INDIRECT($F$1&amp;dbP!$D$2&amp;":"&amp;dbP!$D$2),"&gt;="&amp;AG$6,INDIRECT($F$1&amp;dbP!$D$2&amp;":"&amp;dbP!$D$2),"&lt;="&amp;AG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H495" s="1">
        <f ca="1">SUMIFS(INDIRECT($F$1&amp;$F495&amp;":"&amp;$F495),INDIRECT($F$1&amp;dbP!$D$2&amp;":"&amp;dbP!$D$2),"&gt;="&amp;AH$6,INDIRECT($F$1&amp;dbP!$D$2&amp;":"&amp;dbP!$D$2),"&lt;="&amp;AH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I495" s="1">
        <f ca="1">SUMIFS(INDIRECT($F$1&amp;$F495&amp;":"&amp;$F495),INDIRECT($F$1&amp;dbP!$D$2&amp;":"&amp;dbP!$D$2),"&gt;="&amp;AI$6,INDIRECT($F$1&amp;dbP!$D$2&amp;":"&amp;dbP!$D$2),"&lt;="&amp;AI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J495" s="1">
        <f ca="1">SUMIFS(INDIRECT($F$1&amp;$F495&amp;":"&amp;$F495),INDIRECT($F$1&amp;dbP!$D$2&amp;":"&amp;dbP!$D$2),"&gt;="&amp;AJ$6,INDIRECT($F$1&amp;dbP!$D$2&amp;":"&amp;dbP!$D$2),"&lt;="&amp;AJ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K495" s="1">
        <f ca="1">SUMIFS(INDIRECT($F$1&amp;$F495&amp;":"&amp;$F495),INDIRECT($F$1&amp;dbP!$D$2&amp;":"&amp;dbP!$D$2),"&gt;="&amp;AK$6,INDIRECT($F$1&amp;dbP!$D$2&amp;":"&amp;dbP!$D$2),"&lt;="&amp;AK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L495" s="1">
        <f ca="1">SUMIFS(INDIRECT($F$1&amp;$F495&amp;":"&amp;$F495),INDIRECT($F$1&amp;dbP!$D$2&amp;":"&amp;dbP!$D$2),"&gt;="&amp;AL$6,INDIRECT($F$1&amp;dbP!$D$2&amp;":"&amp;dbP!$D$2),"&lt;="&amp;AL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M495" s="1">
        <f ca="1">SUMIFS(INDIRECT($F$1&amp;$F495&amp;":"&amp;$F495),INDIRECT($F$1&amp;dbP!$D$2&amp;":"&amp;dbP!$D$2),"&gt;="&amp;AM$6,INDIRECT($F$1&amp;dbP!$D$2&amp;":"&amp;dbP!$D$2),"&lt;="&amp;AM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N495" s="1">
        <f ca="1">SUMIFS(INDIRECT($F$1&amp;$F495&amp;":"&amp;$F495),INDIRECT($F$1&amp;dbP!$D$2&amp;":"&amp;dbP!$D$2),"&gt;="&amp;AN$6,INDIRECT($F$1&amp;dbP!$D$2&amp;":"&amp;dbP!$D$2),"&lt;="&amp;AN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O495" s="1">
        <f ca="1">SUMIFS(INDIRECT($F$1&amp;$F495&amp;":"&amp;$F495),INDIRECT($F$1&amp;dbP!$D$2&amp;":"&amp;dbP!$D$2),"&gt;="&amp;AO$6,INDIRECT($F$1&amp;dbP!$D$2&amp;":"&amp;dbP!$D$2),"&lt;="&amp;AO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P495" s="1">
        <f ca="1">SUMIFS(INDIRECT($F$1&amp;$F495&amp;":"&amp;$F495),INDIRECT($F$1&amp;dbP!$D$2&amp;":"&amp;dbP!$D$2),"&gt;="&amp;AP$6,INDIRECT($F$1&amp;dbP!$D$2&amp;":"&amp;dbP!$D$2),"&lt;="&amp;AP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Q495" s="1">
        <f ca="1">SUMIFS(INDIRECT($F$1&amp;$F495&amp;":"&amp;$F495),INDIRECT($F$1&amp;dbP!$D$2&amp;":"&amp;dbP!$D$2),"&gt;="&amp;AQ$6,INDIRECT($F$1&amp;dbP!$D$2&amp;":"&amp;dbP!$D$2),"&lt;="&amp;AQ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R495" s="1">
        <f ca="1">SUMIFS(INDIRECT($F$1&amp;$F495&amp;":"&amp;$F495),INDIRECT($F$1&amp;dbP!$D$2&amp;":"&amp;dbP!$D$2),"&gt;="&amp;AR$6,INDIRECT($F$1&amp;dbP!$D$2&amp;":"&amp;dbP!$D$2),"&lt;="&amp;AR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S495" s="1">
        <f ca="1">SUMIFS(INDIRECT($F$1&amp;$F495&amp;":"&amp;$F495),INDIRECT($F$1&amp;dbP!$D$2&amp;":"&amp;dbP!$D$2),"&gt;="&amp;AS$6,INDIRECT($F$1&amp;dbP!$D$2&amp;":"&amp;dbP!$D$2),"&lt;="&amp;AS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T495" s="1">
        <f ca="1">SUMIFS(INDIRECT($F$1&amp;$F495&amp;":"&amp;$F495),INDIRECT($F$1&amp;dbP!$D$2&amp;":"&amp;dbP!$D$2),"&gt;="&amp;AT$6,INDIRECT($F$1&amp;dbP!$D$2&amp;":"&amp;dbP!$D$2),"&lt;="&amp;AT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U495" s="1">
        <f ca="1">SUMIFS(INDIRECT($F$1&amp;$F495&amp;":"&amp;$F495),INDIRECT($F$1&amp;dbP!$D$2&amp;":"&amp;dbP!$D$2),"&gt;="&amp;AU$6,INDIRECT($F$1&amp;dbP!$D$2&amp;":"&amp;dbP!$D$2),"&lt;="&amp;AU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V495" s="1">
        <f ca="1">SUMIFS(INDIRECT($F$1&amp;$F495&amp;":"&amp;$F495),INDIRECT($F$1&amp;dbP!$D$2&amp;":"&amp;dbP!$D$2),"&gt;="&amp;AV$6,INDIRECT($F$1&amp;dbP!$D$2&amp;":"&amp;dbP!$D$2),"&lt;="&amp;AV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W495" s="1">
        <f ca="1">SUMIFS(INDIRECT($F$1&amp;$F495&amp;":"&amp;$F495),INDIRECT($F$1&amp;dbP!$D$2&amp;":"&amp;dbP!$D$2),"&gt;="&amp;AW$6,INDIRECT($F$1&amp;dbP!$D$2&amp;":"&amp;dbP!$D$2),"&lt;="&amp;AW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X495" s="1">
        <f ca="1">SUMIFS(INDIRECT($F$1&amp;$F495&amp;":"&amp;$F495),INDIRECT($F$1&amp;dbP!$D$2&amp;":"&amp;dbP!$D$2),"&gt;="&amp;AX$6,INDIRECT($F$1&amp;dbP!$D$2&amp;":"&amp;dbP!$D$2),"&lt;="&amp;AX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Y495" s="1">
        <f ca="1">SUMIFS(INDIRECT($F$1&amp;$F495&amp;":"&amp;$F495),INDIRECT($F$1&amp;dbP!$D$2&amp;":"&amp;dbP!$D$2),"&gt;="&amp;AY$6,INDIRECT($F$1&amp;dbP!$D$2&amp;":"&amp;dbP!$D$2),"&lt;="&amp;AY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AZ495" s="1">
        <f ca="1">SUMIFS(INDIRECT($F$1&amp;$F495&amp;":"&amp;$F495),INDIRECT($F$1&amp;dbP!$D$2&amp;":"&amp;dbP!$D$2),"&gt;="&amp;AZ$6,INDIRECT($F$1&amp;dbP!$D$2&amp;":"&amp;dbP!$D$2),"&lt;="&amp;AZ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BA495" s="1">
        <f ca="1">SUMIFS(INDIRECT($F$1&amp;$F495&amp;":"&amp;$F495),INDIRECT($F$1&amp;dbP!$D$2&amp;":"&amp;dbP!$D$2),"&gt;="&amp;BA$6,INDIRECT($F$1&amp;dbP!$D$2&amp;":"&amp;dbP!$D$2),"&lt;="&amp;BA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BB495" s="1">
        <f ca="1">SUMIFS(INDIRECT($F$1&amp;$F495&amp;":"&amp;$F495),INDIRECT($F$1&amp;dbP!$D$2&amp;":"&amp;dbP!$D$2),"&gt;="&amp;BB$6,INDIRECT($F$1&amp;dbP!$D$2&amp;":"&amp;dbP!$D$2),"&lt;="&amp;BB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BC495" s="1">
        <f ca="1">SUMIFS(INDIRECT($F$1&amp;$F495&amp;":"&amp;$F495),INDIRECT($F$1&amp;dbP!$D$2&amp;":"&amp;dbP!$D$2),"&gt;="&amp;BC$6,INDIRECT($F$1&amp;dbP!$D$2&amp;":"&amp;dbP!$D$2),"&lt;="&amp;BC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BD495" s="1">
        <f ca="1">SUMIFS(INDIRECT($F$1&amp;$F495&amp;":"&amp;$F495),INDIRECT($F$1&amp;dbP!$D$2&amp;":"&amp;dbP!$D$2),"&gt;="&amp;BD$6,INDIRECT($F$1&amp;dbP!$D$2&amp;":"&amp;dbP!$D$2),"&lt;="&amp;BD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  <c r="BE495" s="1">
        <f ca="1">SUMIFS(INDIRECT($F$1&amp;$F495&amp;":"&amp;$F495),INDIRECT($F$1&amp;dbP!$D$2&amp;":"&amp;dbP!$D$2),"&gt;="&amp;BE$6,INDIRECT($F$1&amp;dbP!$D$2&amp;":"&amp;dbP!$D$2),"&lt;="&amp;BE$7,INDIRECT($F$1&amp;dbP!$O$2&amp;":"&amp;dbP!$O$2),$H495,INDIRECT($F$1&amp;dbP!$P$2&amp;":"&amp;dbP!$P$2),IF($I495=$J495,"*",$I495),INDIRECT($F$1&amp;dbP!$Q$2&amp;":"&amp;dbP!$Q$2),IF(OR($I495=$J495,"  "&amp;$I495=$J495),"*",RIGHT($J495,LEN($J495)-4)),INDIRECT($F$1&amp;dbP!$AC$2&amp;":"&amp;dbP!$AC$2),RepP!$J$3)</f>
        <v>0</v>
      </c>
    </row>
    <row r="496" spans="1:57" x14ac:dyDescent="0.3">
      <c r="B496" s="1">
        <f>MAX(B$410:B495)+1</f>
        <v>92</v>
      </c>
      <c r="D496" s="1" t="str">
        <f ca="1">INDIRECT($B$1&amp;Items!AB$2&amp;$B496)</f>
        <v>PL(-)</v>
      </c>
      <c r="F496" s="1" t="str">
        <f ca="1">INDIRECT($B$1&amp;Items!X$2&amp;$B496)</f>
        <v>AA</v>
      </c>
      <c r="H496" s="13" t="str">
        <f ca="1">INDIRECT($B$1&amp;Items!U$2&amp;$B496)</f>
        <v>Операционные расходы</v>
      </c>
      <c r="I496" s="13" t="str">
        <f ca="1">IF(INDIRECT($B$1&amp;Items!V$2&amp;$B496)="",H496,INDIRECT($B$1&amp;Items!V$2&amp;$B496))</f>
        <v>Операционные расходы - блок-1</v>
      </c>
      <c r="J496" s="1" t="str">
        <f ca="1">IF(INDIRECT($B$1&amp;Items!W$2&amp;$B496)="",IF(H496&lt;&gt;I496,"  "&amp;I496,I496),"    "&amp;INDIRECT($B$1&amp;Items!W$2&amp;$B496))</f>
        <v xml:space="preserve">    Операционные расходы - 1-9</v>
      </c>
      <c r="S496" s="1">
        <f ca="1">SUM($U496:INDIRECT(ADDRESS(ROW(),SUMIFS($1:$1,$5:$5,MAX($5:$5)))))</f>
        <v>131079.601</v>
      </c>
      <c r="V496" s="1">
        <f ca="1">SUMIFS(INDIRECT($F$1&amp;$F496&amp;":"&amp;$F496),INDIRECT($F$1&amp;dbP!$D$2&amp;":"&amp;dbP!$D$2),"&gt;="&amp;V$6,INDIRECT($F$1&amp;dbP!$D$2&amp;":"&amp;dbP!$D$2),"&lt;="&amp;V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W496" s="1">
        <f ca="1">SUMIFS(INDIRECT($F$1&amp;$F496&amp;":"&amp;$F496),INDIRECT($F$1&amp;dbP!$D$2&amp;":"&amp;dbP!$D$2),"&gt;="&amp;W$6,INDIRECT($F$1&amp;dbP!$D$2&amp;":"&amp;dbP!$D$2),"&lt;="&amp;W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X496" s="1">
        <f ca="1">SUMIFS(INDIRECT($F$1&amp;$F496&amp;":"&amp;$F496),INDIRECT($F$1&amp;dbP!$D$2&amp;":"&amp;dbP!$D$2),"&gt;="&amp;X$6,INDIRECT($F$1&amp;dbP!$D$2&amp;":"&amp;dbP!$D$2),"&lt;="&amp;X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Y496" s="1">
        <f ca="1">SUMIFS(INDIRECT($F$1&amp;$F496&amp;":"&amp;$F496),INDIRECT($F$1&amp;dbP!$D$2&amp;":"&amp;dbP!$D$2),"&gt;="&amp;Y$6,INDIRECT($F$1&amp;dbP!$D$2&amp;":"&amp;dbP!$D$2),"&lt;="&amp;Y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131079.601</v>
      </c>
      <c r="Z496" s="1">
        <f ca="1">SUMIFS(INDIRECT($F$1&amp;$F496&amp;":"&amp;$F496),INDIRECT($F$1&amp;dbP!$D$2&amp;":"&amp;dbP!$D$2),"&gt;="&amp;Z$6,INDIRECT($F$1&amp;dbP!$D$2&amp;":"&amp;dbP!$D$2),"&lt;="&amp;Z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A496" s="1">
        <f ca="1">SUMIFS(INDIRECT($F$1&amp;$F496&amp;":"&amp;$F496),INDIRECT($F$1&amp;dbP!$D$2&amp;":"&amp;dbP!$D$2),"&gt;="&amp;AA$6,INDIRECT($F$1&amp;dbP!$D$2&amp;":"&amp;dbP!$D$2),"&lt;="&amp;AA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B496" s="1">
        <f ca="1">SUMIFS(INDIRECT($F$1&amp;$F496&amp;":"&amp;$F496),INDIRECT($F$1&amp;dbP!$D$2&amp;":"&amp;dbP!$D$2),"&gt;="&amp;AB$6,INDIRECT($F$1&amp;dbP!$D$2&amp;":"&amp;dbP!$D$2),"&lt;="&amp;AB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C496" s="1">
        <f ca="1">SUMIFS(INDIRECT($F$1&amp;$F496&amp;":"&amp;$F496),INDIRECT($F$1&amp;dbP!$D$2&amp;":"&amp;dbP!$D$2),"&gt;="&amp;AC$6,INDIRECT($F$1&amp;dbP!$D$2&amp;":"&amp;dbP!$D$2),"&lt;="&amp;AC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D496" s="1">
        <f ca="1">SUMIFS(INDIRECT($F$1&amp;$F496&amp;":"&amp;$F496),INDIRECT($F$1&amp;dbP!$D$2&amp;":"&amp;dbP!$D$2),"&gt;="&amp;AD$6,INDIRECT($F$1&amp;dbP!$D$2&amp;":"&amp;dbP!$D$2),"&lt;="&amp;AD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E496" s="1">
        <f ca="1">SUMIFS(INDIRECT($F$1&amp;$F496&amp;":"&amp;$F496),INDIRECT($F$1&amp;dbP!$D$2&amp;":"&amp;dbP!$D$2),"&gt;="&amp;AE$6,INDIRECT($F$1&amp;dbP!$D$2&amp;":"&amp;dbP!$D$2),"&lt;="&amp;AE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F496" s="1">
        <f ca="1">SUMIFS(INDIRECT($F$1&amp;$F496&amp;":"&amp;$F496),INDIRECT($F$1&amp;dbP!$D$2&amp;":"&amp;dbP!$D$2),"&gt;="&amp;AF$6,INDIRECT($F$1&amp;dbP!$D$2&amp;":"&amp;dbP!$D$2),"&lt;="&amp;AF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G496" s="1">
        <f ca="1">SUMIFS(INDIRECT($F$1&amp;$F496&amp;":"&amp;$F496),INDIRECT($F$1&amp;dbP!$D$2&amp;":"&amp;dbP!$D$2),"&gt;="&amp;AG$6,INDIRECT($F$1&amp;dbP!$D$2&amp;":"&amp;dbP!$D$2),"&lt;="&amp;AG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H496" s="1">
        <f ca="1">SUMIFS(INDIRECT($F$1&amp;$F496&amp;":"&amp;$F496),INDIRECT($F$1&amp;dbP!$D$2&amp;":"&amp;dbP!$D$2),"&gt;="&amp;AH$6,INDIRECT($F$1&amp;dbP!$D$2&amp;":"&amp;dbP!$D$2),"&lt;="&amp;AH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I496" s="1">
        <f ca="1">SUMIFS(INDIRECT($F$1&amp;$F496&amp;":"&amp;$F496),INDIRECT($F$1&amp;dbP!$D$2&amp;":"&amp;dbP!$D$2),"&gt;="&amp;AI$6,INDIRECT($F$1&amp;dbP!$D$2&amp;":"&amp;dbP!$D$2),"&lt;="&amp;AI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J496" s="1">
        <f ca="1">SUMIFS(INDIRECT($F$1&amp;$F496&amp;":"&amp;$F496),INDIRECT($F$1&amp;dbP!$D$2&amp;":"&amp;dbP!$D$2),"&gt;="&amp;AJ$6,INDIRECT($F$1&amp;dbP!$D$2&amp;":"&amp;dbP!$D$2),"&lt;="&amp;AJ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K496" s="1">
        <f ca="1">SUMIFS(INDIRECT($F$1&amp;$F496&amp;":"&amp;$F496),INDIRECT($F$1&amp;dbP!$D$2&amp;":"&amp;dbP!$D$2),"&gt;="&amp;AK$6,INDIRECT($F$1&amp;dbP!$D$2&amp;":"&amp;dbP!$D$2),"&lt;="&amp;AK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L496" s="1">
        <f ca="1">SUMIFS(INDIRECT($F$1&amp;$F496&amp;":"&amp;$F496),INDIRECT($F$1&amp;dbP!$D$2&amp;":"&amp;dbP!$D$2),"&gt;="&amp;AL$6,INDIRECT($F$1&amp;dbP!$D$2&amp;":"&amp;dbP!$D$2),"&lt;="&amp;AL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M496" s="1">
        <f ca="1">SUMIFS(INDIRECT($F$1&amp;$F496&amp;":"&amp;$F496),INDIRECT($F$1&amp;dbP!$D$2&amp;":"&amp;dbP!$D$2),"&gt;="&amp;AM$6,INDIRECT($F$1&amp;dbP!$D$2&amp;":"&amp;dbP!$D$2),"&lt;="&amp;AM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N496" s="1">
        <f ca="1">SUMIFS(INDIRECT($F$1&amp;$F496&amp;":"&amp;$F496),INDIRECT($F$1&amp;dbP!$D$2&amp;":"&amp;dbP!$D$2),"&gt;="&amp;AN$6,INDIRECT($F$1&amp;dbP!$D$2&amp;":"&amp;dbP!$D$2),"&lt;="&amp;AN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O496" s="1">
        <f ca="1">SUMIFS(INDIRECT($F$1&amp;$F496&amp;":"&amp;$F496),INDIRECT($F$1&amp;dbP!$D$2&amp;":"&amp;dbP!$D$2),"&gt;="&amp;AO$6,INDIRECT($F$1&amp;dbP!$D$2&amp;":"&amp;dbP!$D$2),"&lt;="&amp;AO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P496" s="1">
        <f ca="1">SUMIFS(INDIRECT($F$1&amp;$F496&amp;":"&amp;$F496),INDIRECT($F$1&amp;dbP!$D$2&amp;":"&amp;dbP!$D$2),"&gt;="&amp;AP$6,INDIRECT($F$1&amp;dbP!$D$2&amp;":"&amp;dbP!$D$2),"&lt;="&amp;AP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Q496" s="1">
        <f ca="1">SUMIFS(INDIRECT($F$1&amp;$F496&amp;":"&amp;$F496),INDIRECT($F$1&amp;dbP!$D$2&amp;":"&amp;dbP!$D$2),"&gt;="&amp;AQ$6,INDIRECT($F$1&amp;dbP!$D$2&amp;":"&amp;dbP!$D$2),"&lt;="&amp;AQ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R496" s="1">
        <f ca="1">SUMIFS(INDIRECT($F$1&amp;$F496&amp;":"&amp;$F496),INDIRECT($F$1&amp;dbP!$D$2&amp;":"&amp;dbP!$D$2),"&gt;="&amp;AR$6,INDIRECT($F$1&amp;dbP!$D$2&amp;":"&amp;dbP!$D$2),"&lt;="&amp;AR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S496" s="1">
        <f ca="1">SUMIFS(INDIRECT($F$1&amp;$F496&amp;":"&amp;$F496),INDIRECT($F$1&amp;dbP!$D$2&amp;":"&amp;dbP!$D$2),"&gt;="&amp;AS$6,INDIRECT($F$1&amp;dbP!$D$2&amp;":"&amp;dbP!$D$2),"&lt;="&amp;AS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T496" s="1">
        <f ca="1">SUMIFS(INDIRECT($F$1&amp;$F496&amp;":"&amp;$F496),INDIRECT($F$1&amp;dbP!$D$2&amp;":"&amp;dbP!$D$2),"&gt;="&amp;AT$6,INDIRECT($F$1&amp;dbP!$D$2&amp;":"&amp;dbP!$D$2),"&lt;="&amp;AT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U496" s="1">
        <f ca="1">SUMIFS(INDIRECT($F$1&amp;$F496&amp;":"&amp;$F496),INDIRECT($F$1&amp;dbP!$D$2&amp;":"&amp;dbP!$D$2),"&gt;="&amp;AU$6,INDIRECT($F$1&amp;dbP!$D$2&amp;":"&amp;dbP!$D$2),"&lt;="&amp;AU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V496" s="1">
        <f ca="1">SUMIFS(INDIRECT($F$1&amp;$F496&amp;":"&amp;$F496),INDIRECT($F$1&amp;dbP!$D$2&amp;":"&amp;dbP!$D$2),"&gt;="&amp;AV$6,INDIRECT($F$1&amp;dbP!$D$2&amp;":"&amp;dbP!$D$2),"&lt;="&amp;AV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W496" s="1">
        <f ca="1">SUMIFS(INDIRECT($F$1&amp;$F496&amp;":"&amp;$F496),INDIRECT($F$1&amp;dbP!$D$2&amp;":"&amp;dbP!$D$2),"&gt;="&amp;AW$6,INDIRECT($F$1&amp;dbP!$D$2&amp;":"&amp;dbP!$D$2),"&lt;="&amp;AW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X496" s="1">
        <f ca="1">SUMIFS(INDIRECT($F$1&amp;$F496&amp;":"&amp;$F496),INDIRECT($F$1&amp;dbP!$D$2&amp;":"&amp;dbP!$D$2),"&gt;="&amp;AX$6,INDIRECT($F$1&amp;dbP!$D$2&amp;":"&amp;dbP!$D$2),"&lt;="&amp;AX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Y496" s="1">
        <f ca="1">SUMIFS(INDIRECT($F$1&amp;$F496&amp;":"&amp;$F496),INDIRECT($F$1&amp;dbP!$D$2&amp;":"&amp;dbP!$D$2),"&gt;="&amp;AY$6,INDIRECT($F$1&amp;dbP!$D$2&amp;":"&amp;dbP!$D$2),"&lt;="&amp;AY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AZ496" s="1">
        <f ca="1">SUMIFS(INDIRECT($F$1&amp;$F496&amp;":"&amp;$F496),INDIRECT($F$1&amp;dbP!$D$2&amp;":"&amp;dbP!$D$2),"&gt;="&amp;AZ$6,INDIRECT($F$1&amp;dbP!$D$2&amp;":"&amp;dbP!$D$2),"&lt;="&amp;AZ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BA496" s="1">
        <f ca="1">SUMIFS(INDIRECT($F$1&amp;$F496&amp;":"&amp;$F496),INDIRECT($F$1&amp;dbP!$D$2&amp;":"&amp;dbP!$D$2),"&gt;="&amp;BA$6,INDIRECT($F$1&amp;dbP!$D$2&amp;":"&amp;dbP!$D$2),"&lt;="&amp;BA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BB496" s="1">
        <f ca="1">SUMIFS(INDIRECT($F$1&amp;$F496&amp;":"&amp;$F496),INDIRECT($F$1&amp;dbP!$D$2&amp;":"&amp;dbP!$D$2),"&gt;="&amp;BB$6,INDIRECT($F$1&amp;dbP!$D$2&amp;":"&amp;dbP!$D$2),"&lt;="&amp;BB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BC496" s="1">
        <f ca="1">SUMIFS(INDIRECT($F$1&amp;$F496&amp;":"&amp;$F496),INDIRECT($F$1&amp;dbP!$D$2&amp;":"&amp;dbP!$D$2),"&gt;="&amp;BC$6,INDIRECT($F$1&amp;dbP!$D$2&amp;":"&amp;dbP!$D$2),"&lt;="&amp;BC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BD496" s="1">
        <f ca="1">SUMIFS(INDIRECT($F$1&amp;$F496&amp;":"&amp;$F496),INDIRECT($F$1&amp;dbP!$D$2&amp;":"&amp;dbP!$D$2),"&gt;="&amp;BD$6,INDIRECT($F$1&amp;dbP!$D$2&amp;":"&amp;dbP!$D$2),"&lt;="&amp;BD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  <c r="BE496" s="1">
        <f ca="1">SUMIFS(INDIRECT($F$1&amp;$F496&amp;":"&amp;$F496),INDIRECT($F$1&amp;dbP!$D$2&amp;":"&amp;dbP!$D$2),"&gt;="&amp;BE$6,INDIRECT($F$1&amp;dbP!$D$2&amp;":"&amp;dbP!$D$2),"&lt;="&amp;BE$7,INDIRECT($F$1&amp;dbP!$O$2&amp;":"&amp;dbP!$O$2),$H496,INDIRECT($F$1&amp;dbP!$P$2&amp;":"&amp;dbP!$P$2),IF($I496=$J496,"*",$I496),INDIRECT($F$1&amp;dbP!$Q$2&amp;":"&amp;dbP!$Q$2),IF(OR($I496=$J496,"  "&amp;$I496=$J496),"*",RIGHT($J496,LEN($J496)-4)),INDIRECT($F$1&amp;dbP!$AC$2&amp;":"&amp;dbP!$AC$2),RepP!$J$3)</f>
        <v>0</v>
      </c>
    </row>
    <row r="497" spans="2:57" x14ac:dyDescent="0.3">
      <c r="B497" s="1">
        <f>MAX(B$410:B496)+1</f>
        <v>93</v>
      </c>
      <c r="D497" s="1" t="str">
        <f ca="1">INDIRECT($B$1&amp;Items!AB$2&amp;$B497)</f>
        <v>PL(-)</v>
      </c>
      <c r="F497" s="1" t="str">
        <f ca="1">INDIRECT($B$1&amp;Items!X$2&amp;$B497)</f>
        <v>AA</v>
      </c>
      <c r="H497" s="13" t="str">
        <f ca="1">INDIRECT($B$1&amp;Items!U$2&amp;$B497)</f>
        <v>Операционные расходы</v>
      </c>
      <c r="I497" s="13" t="str">
        <f ca="1">IF(INDIRECT($B$1&amp;Items!V$2&amp;$B497)="",H497,INDIRECT($B$1&amp;Items!V$2&amp;$B497))</f>
        <v>Операционные расходы - блок-1</v>
      </c>
      <c r="J497" s="1" t="str">
        <f ca="1">IF(INDIRECT($B$1&amp;Items!W$2&amp;$B497)="",IF(H497&lt;&gt;I497,"  "&amp;I497,I497),"    "&amp;INDIRECT($B$1&amp;Items!W$2&amp;$B497))</f>
        <v xml:space="preserve">    Операционные расходы - 1-10</v>
      </c>
      <c r="S497" s="1">
        <f ca="1">SUM($U497:INDIRECT(ADDRESS(ROW(),SUMIFS($1:$1,$5:$5,MAX($5:$5)))))</f>
        <v>60952.014465000007</v>
      </c>
      <c r="V497" s="1">
        <f ca="1">SUMIFS(INDIRECT($F$1&amp;$F497&amp;":"&amp;$F497),INDIRECT($F$1&amp;dbP!$D$2&amp;":"&amp;dbP!$D$2),"&gt;="&amp;V$6,INDIRECT($F$1&amp;dbP!$D$2&amp;":"&amp;dbP!$D$2),"&lt;="&amp;V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W497" s="1">
        <f ca="1">SUMIFS(INDIRECT($F$1&amp;$F497&amp;":"&amp;$F497),INDIRECT($F$1&amp;dbP!$D$2&amp;":"&amp;dbP!$D$2),"&gt;="&amp;W$6,INDIRECT($F$1&amp;dbP!$D$2&amp;":"&amp;dbP!$D$2),"&lt;="&amp;W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X497" s="1">
        <f ca="1">SUMIFS(INDIRECT($F$1&amp;$F497&amp;":"&amp;$F497),INDIRECT($F$1&amp;dbP!$D$2&amp;":"&amp;dbP!$D$2),"&gt;="&amp;X$6,INDIRECT($F$1&amp;dbP!$D$2&amp;":"&amp;dbP!$D$2),"&lt;="&amp;X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Y497" s="1">
        <f ca="1">SUMIFS(INDIRECT($F$1&amp;$F497&amp;":"&amp;$F497),INDIRECT($F$1&amp;dbP!$D$2&amp;":"&amp;dbP!$D$2),"&gt;="&amp;Y$6,INDIRECT($F$1&amp;dbP!$D$2&amp;":"&amp;dbP!$D$2),"&lt;="&amp;Y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60952.014465000007</v>
      </c>
      <c r="Z497" s="1">
        <f ca="1">SUMIFS(INDIRECT($F$1&amp;$F497&amp;":"&amp;$F497),INDIRECT($F$1&amp;dbP!$D$2&amp;":"&amp;dbP!$D$2),"&gt;="&amp;Z$6,INDIRECT($F$1&amp;dbP!$D$2&amp;":"&amp;dbP!$D$2),"&lt;="&amp;Z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A497" s="1">
        <f ca="1">SUMIFS(INDIRECT($F$1&amp;$F497&amp;":"&amp;$F497),INDIRECT($F$1&amp;dbP!$D$2&amp;":"&amp;dbP!$D$2),"&gt;="&amp;AA$6,INDIRECT($F$1&amp;dbP!$D$2&amp;":"&amp;dbP!$D$2),"&lt;="&amp;AA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B497" s="1">
        <f ca="1">SUMIFS(INDIRECT($F$1&amp;$F497&amp;":"&amp;$F497),INDIRECT($F$1&amp;dbP!$D$2&amp;":"&amp;dbP!$D$2),"&gt;="&amp;AB$6,INDIRECT($F$1&amp;dbP!$D$2&amp;":"&amp;dbP!$D$2),"&lt;="&amp;AB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C497" s="1">
        <f ca="1">SUMIFS(INDIRECT($F$1&amp;$F497&amp;":"&amp;$F497),INDIRECT($F$1&amp;dbP!$D$2&amp;":"&amp;dbP!$D$2),"&gt;="&amp;AC$6,INDIRECT($F$1&amp;dbP!$D$2&amp;":"&amp;dbP!$D$2),"&lt;="&amp;AC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D497" s="1">
        <f ca="1">SUMIFS(INDIRECT($F$1&amp;$F497&amp;":"&amp;$F497),INDIRECT($F$1&amp;dbP!$D$2&amp;":"&amp;dbP!$D$2),"&gt;="&amp;AD$6,INDIRECT($F$1&amp;dbP!$D$2&amp;":"&amp;dbP!$D$2),"&lt;="&amp;AD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E497" s="1">
        <f ca="1">SUMIFS(INDIRECT($F$1&amp;$F497&amp;":"&amp;$F497),INDIRECT($F$1&amp;dbP!$D$2&amp;":"&amp;dbP!$D$2),"&gt;="&amp;AE$6,INDIRECT($F$1&amp;dbP!$D$2&amp;":"&amp;dbP!$D$2),"&lt;="&amp;AE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F497" s="1">
        <f ca="1">SUMIFS(INDIRECT($F$1&amp;$F497&amp;":"&amp;$F497),INDIRECT($F$1&amp;dbP!$D$2&amp;":"&amp;dbP!$D$2),"&gt;="&amp;AF$6,INDIRECT($F$1&amp;dbP!$D$2&amp;":"&amp;dbP!$D$2),"&lt;="&amp;AF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G497" s="1">
        <f ca="1">SUMIFS(INDIRECT($F$1&amp;$F497&amp;":"&amp;$F497),INDIRECT($F$1&amp;dbP!$D$2&amp;":"&amp;dbP!$D$2),"&gt;="&amp;AG$6,INDIRECT($F$1&amp;dbP!$D$2&amp;":"&amp;dbP!$D$2),"&lt;="&amp;AG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H497" s="1">
        <f ca="1">SUMIFS(INDIRECT($F$1&amp;$F497&amp;":"&amp;$F497),INDIRECT($F$1&amp;dbP!$D$2&amp;":"&amp;dbP!$D$2),"&gt;="&amp;AH$6,INDIRECT($F$1&amp;dbP!$D$2&amp;":"&amp;dbP!$D$2),"&lt;="&amp;AH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I497" s="1">
        <f ca="1">SUMIFS(INDIRECT($F$1&amp;$F497&amp;":"&amp;$F497),INDIRECT($F$1&amp;dbP!$D$2&amp;":"&amp;dbP!$D$2),"&gt;="&amp;AI$6,INDIRECT($F$1&amp;dbP!$D$2&amp;":"&amp;dbP!$D$2),"&lt;="&amp;AI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J497" s="1">
        <f ca="1">SUMIFS(INDIRECT($F$1&amp;$F497&amp;":"&amp;$F497),INDIRECT($F$1&amp;dbP!$D$2&amp;":"&amp;dbP!$D$2),"&gt;="&amp;AJ$6,INDIRECT($F$1&amp;dbP!$D$2&amp;":"&amp;dbP!$D$2),"&lt;="&amp;AJ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K497" s="1">
        <f ca="1">SUMIFS(INDIRECT($F$1&amp;$F497&amp;":"&amp;$F497),INDIRECT($F$1&amp;dbP!$D$2&amp;":"&amp;dbP!$D$2),"&gt;="&amp;AK$6,INDIRECT($F$1&amp;dbP!$D$2&amp;":"&amp;dbP!$D$2),"&lt;="&amp;AK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L497" s="1">
        <f ca="1">SUMIFS(INDIRECT($F$1&amp;$F497&amp;":"&amp;$F497),INDIRECT($F$1&amp;dbP!$D$2&amp;":"&amp;dbP!$D$2),"&gt;="&amp;AL$6,INDIRECT($F$1&amp;dbP!$D$2&amp;":"&amp;dbP!$D$2),"&lt;="&amp;AL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M497" s="1">
        <f ca="1">SUMIFS(INDIRECT($F$1&amp;$F497&amp;":"&amp;$F497),INDIRECT($F$1&amp;dbP!$D$2&amp;":"&amp;dbP!$D$2),"&gt;="&amp;AM$6,INDIRECT($F$1&amp;dbP!$D$2&amp;":"&amp;dbP!$D$2),"&lt;="&amp;AM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N497" s="1">
        <f ca="1">SUMIFS(INDIRECT($F$1&amp;$F497&amp;":"&amp;$F497),INDIRECT($F$1&amp;dbP!$D$2&amp;":"&amp;dbP!$D$2),"&gt;="&amp;AN$6,INDIRECT($F$1&amp;dbP!$D$2&amp;":"&amp;dbP!$D$2),"&lt;="&amp;AN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O497" s="1">
        <f ca="1">SUMIFS(INDIRECT($F$1&amp;$F497&amp;":"&amp;$F497),INDIRECT($F$1&amp;dbP!$D$2&amp;":"&amp;dbP!$D$2),"&gt;="&amp;AO$6,INDIRECT($F$1&amp;dbP!$D$2&amp;":"&amp;dbP!$D$2),"&lt;="&amp;AO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P497" s="1">
        <f ca="1">SUMIFS(INDIRECT($F$1&amp;$F497&amp;":"&amp;$F497),INDIRECT($F$1&amp;dbP!$D$2&amp;":"&amp;dbP!$D$2),"&gt;="&amp;AP$6,INDIRECT($F$1&amp;dbP!$D$2&amp;":"&amp;dbP!$D$2),"&lt;="&amp;AP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Q497" s="1">
        <f ca="1">SUMIFS(INDIRECT($F$1&amp;$F497&amp;":"&amp;$F497),INDIRECT($F$1&amp;dbP!$D$2&amp;":"&amp;dbP!$D$2),"&gt;="&amp;AQ$6,INDIRECT($F$1&amp;dbP!$D$2&amp;":"&amp;dbP!$D$2),"&lt;="&amp;AQ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R497" s="1">
        <f ca="1">SUMIFS(INDIRECT($F$1&amp;$F497&amp;":"&amp;$F497),INDIRECT($F$1&amp;dbP!$D$2&amp;":"&amp;dbP!$D$2),"&gt;="&amp;AR$6,INDIRECT($F$1&amp;dbP!$D$2&amp;":"&amp;dbP!$D$2),"&lt;="&amp;AR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S497" s="1">
        <f ca="1">SUMIFS(INDIRECT($F$1&amp;$F497&amp;":"&amp;$F497),INDIRECT($F$1&amp;dbP!$D$2&amp;":"&amp;dbP!$D$2),"&gt;="&amp;AS$6,INDIRECT($F$1&amp;dbP!$D$2&amp;":"&amp;dbP!$D$2),"&lt;="&amp;AS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T497" s="1">
        <f ca="1">SUMIFS(INDIRECT($F$1&amp;$F497&amp;":"&amp;$F497),INDIRECT($F$1&amp;dbP!$D$2&amp;":"&amp;dbP!$D$2),"&gt;="&amp;AT$6,INDIRECT($F$1&amp;dbP!$D$2&amp;":"&amp;dbP!$D$2),"&lt;="&amp;AT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U497" s="1">
        <f ca="1">SUMIFS(INDIRECT($F$1&amp;$F497&amp;":"&amp;$F497),INDIRECT($F$1&amp;dbP!$D$2&amp;":"&amp;dbP!$D$2),"&gt;="&amp;AU$6,INDIRECT($F$1&amp;dbP!$D$2&amp;":"&amp;dbP!$D$2),"&lt;="&amp;AU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V497" s="1">
        <f ca="1">SUMIFS(INDIRECT($F$1&amp;$F497&amp;":"&amp;$F497),INDIRECT($F$1&amp;dbP!$D$2&amp;":"&amp;dbP!$D$2),"&gt;="&amp;AV$6,INDIRECT($F$1&amp;dbP!$D$2&amp;":"&amp;dbP!$D$2),"&lt;="&amp;AV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W497" s="1">
        <f ca="1">SUMIFS(INDIRECT($F$1&amp;$F497&amp;":"&amp;$F497),INDIRECT($F$1&amp;dbP!$D$2&amp;":"&amp;dbP!$D$2),"&gt;="&amp;AW$6,INDIRECT($F$1&amp;dbP!$D$2&amp;":"&amp;dbP!$D$2),"&lt;="&amp;AW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X497" s="1">
        <f ca="1">SUMIFS(INDIRECT($F$1&amp;$F497&amp;":"&amp;$F497),INDIRECT($F$1&amp;dbP!$D$2&amp;":"&amp;dbP!$D$2),"&gt;="&amp;AX$6,INDIRECT($F$1&amp;dbP!$D$2&amp;":"&amp;dbP!$D$2),"&lt;="&amp;AX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Y497" s="1">
        <f ca="1">SUMIFS(INDIRECT($F$1&amp;$F497&amp;":"&amp;$F497),INDIRECT($F$1&amp;dbP!$D$2&amp;":"&amp;dbP!$D$2),"&gt;="&amp;AY$6,INDIRECT($F$1&amp;dbP!$D$2&amp;":"&amp;dbP!$D$2),"&lt;="&amp;AY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AZ497" s="1">
        <f ca="1">SUMIFS(INDIRECT($F$1&amp;$F497&amp;":"&amp;$F497),INDIRECT($F$1&amp;dbP!$D$2&amp;":"&amp;dbP!$D$2),"&gt;="&amp;AZ$6,INDIRECT($F$1&amp;dbP!$D$2&amp;":"&amp;dbP!$D$2),"&lt;="&amp;AZ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BA497" s="1">
        <f ca="1">SUMIFS(INDIRECT($F$1&amp;$F497&amp;":"&amp;$F497),INDIRECT($F$1&amp;dbP!$D$2&amp;":"&amp;dbP!$D$2),"&gt;="&amp;BA$6,INDIRECT($F$1&amp;dbP!$D$2&amp;":"&amp;dbP!$D$2),"&lt;="&amp;BA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BB497" s="1">
        <f ca="1">SUMIFS(INDIRECT($F$1&amp;$F497&amp;":"&amp;$F497),INDIRECT($F$1&amp;dbP!$D$2&amp;":"&amp;dbP!$D$2),"&gt;="&amp;BB$6,INDIRECT($F$1&amp;dbP!$D$2&amp;":"&amp;dbP!$D$2),"&lt;="&amp;BB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BC497" s="1">
        <f ca="1">SUMIFS(INDIRECT($F$1&amp;$F497&amp;":"&amp;$F497),INDIRECT($F$1&amp;dbP!$D$2&amp;":"&amp;dbP!$D$2),"&gt;="&amp;BC$6,INDIRECT($F$1&amp;dbP!$D$2&amp;":"&amp;dbP!$D$2),"&lt;="&amp;BC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BD497" s="1">
        <f ca="1">SUMIFS(INDIRECT($F$1&amp;$F497&amp;":"&amp;$F497),INDIRECT($F$1&amp;dbP!$D$2&amp;":"&amp;dbP!$D$2),"&gt;="&amp;BD$6,INDIRECT($F$1&amp;dbP!$D$2&amp;":"&amp;dbP!$D$2),"&lt;="&amp;BD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  <c r="BE497" s="1">
        <f ca="1">SUMIFS(INDIRECT($F$1&amp;$F497&amp;":"&amp;$F497),INDIRECT($F$1&amp;dbP!$D$2&amp;":"&amp;dbP!$D$2),"&gt;="&amp;BE$6,INDIRECT($F$1&amp;dbP!$D$2&amp;":"&amp;dbP!$D$2),"&lt;="&amp;BE$7,INDIRECT($F$1&amp;dbP!$O$2&amp;":"&amp;dbP!$O$2),$H497,INDIRECT($F$1&amp;dbP!$P$2&amp;":"&amp;dbP!$P$2),IF($I497=$J497,"*",$I497),INDIRECT($F$1&amp;dbP!$Q$2&amp;":"&amp;dbP!$Q$2),IF(OR($I497=$J497,"  "&amp;$I497=$J497),"*",RIGHT($J497,LEN($J497)-4)),INDIRECT($F$1&amp;dbP!$AC$2&amp;":"&amp;dbP!$AC$2),RepP!$J$3)</f>
        <v>0</v>
      </c>
    </row>
    <row r="498" spans="2:57" x14ac:dyDescent="0.3">
      <c r="B498" s="1">
        <f>MAX(B$410:B497)+1</f>
        <v>94</v>
      </c>
      <c r="D498" s="1" t="str">
        <f ca="1">INDIRECT($B$1&amp;Items!AB$2&amp;$B498)</f>
        <v>PL(-)</v>
      </c>
      <c r="F498" s="1" t="str">
        <f ca="1">INDIRECT($B$1&amp;Items!X$2&amp;$B498)</f>
        <v>AA</v>
      </c>
      <c r="H498" s="13" t="str">
        <f ca="1">INDIRECT($B$1&amp;Items!U$2&amp;$B498)</f>
        <v>Операционные расходы</v>
      </c>
      <c r="I498" s="13" t="str">
        <f ca="1">IF(INDIRECT($B$1&amp;Items!V$2&amp;$B498)="",H498,INDIRECT($B$1&amp;Items!V$2&amp;$B498))</f>
        <v>Операционные расходы - блок-1</v>
      </c>
      <c r="J498" s="1" t="str">
        <f ca="1">IF(INDIRECT($B$1&amp;Items!W$2&amp;$B498)="",IF(H498&lt;&gt;I498,"  "&amp;I498,I498),"    "&amp;INDIRECT($B$1&amp;Items!W$2&amp;$B498))</f>
        <v xml:space="preserve">    Операционные расходы - 1-11</v>
      </c>
      <c r="S498" s="1">
        <f ca="1">SUM($U498:INDIRECT(ADDRESS(ROW(),SUMIFS($1:$1,$5:$5,MAX($5:$5)))))</f>
        <v>322586.89806100004</v>
      </c>
      <c r="V498" s="1">
        <f ca="1">SUMIFS(INDIRECT($F$1&amp;$F498&amp;":"&amp;$F498),INDIRECT($F$1&amp;dbP!$D$2&amp;":"&amp;dbP!$D$2),"&gt;="&amp;V$6,INDIRECT($F$1&amp;dbP!$D$2&amp;":"&amp;dbP!$D$2),"&lt;="&amp;V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W498" s="1">
        <f ca="1">SUMIFS(INDIRECT($F$1&amp;$F498&amp;":"&amp;$F498),INDIRECT($F$1&amp;dbP!$D$2&amp;":"&amp;dbP!$D$2),"&gt;="&amp;W$6,INDIRECT($F$1&amp;dbP!$D$2&amp;":"&amp;dbP!$D$2),"&lt;="&amp;W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X498" s="1">
        <f ca="1">SUMIFS(INDIRECT($F$1&amp;$F498&amp;":"&amp;$F498),INDIRECT($F$1&amp;dbP!$D$2&amp;":"&amp;dbP!$D$2),"&gt;="&amp;X$6,INDIRECT($F$1&amp;dbP!$D$2&amp;":"&amp;dbP!$D$2),"&lt;="&amp;X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Y498" s="1">
        <f ca="1">SUMIFS(INDIRECT($F$1&amp;$F498&amp;":"&amp;$F498),INDIRECT($F$1&amp;dbP!$D$2&amp;":"&amp;dbP!$D$2),"&gt;="&amp;Y$6,INDIRECT($F$1&amp;dbP!$D$2&amp;":"&amp;dbP!$D$2),"&lt;="&amp;Y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322586.89806100004</v>
      </c>
      <c r="Z498" s="1">
        <f ca="1">SUMIFS(INDIRECT($F$1&amp;$F498&amp;":"&amp;$F498),INDIRECT($F$1&amp;dbP!$D$2&amp;":"&amp;dbP!$D$2),"&gt;="&amp;Z$6,INDIRECT($F$1&amp;dbP!$D$2&amp;":"&amp;dbP!$D$2),"&lt;="&amp;Z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A498" s="1">
        <f ca="1">SUMIFS(INDIRECT($F$1&amp;$F498&amp;":"&amp;$F498),INDIRECT($F$1&amp;dbP!$D$2&amp;":"&amp;dbP!$D$2),"&gt;="&amp;AA$6,INDIRECT($F$1&amp;dbP!$D$2&amp;":"&amp;dbP!$D$2),"&lt;="&amp;AA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B498" s="1">
        <f ca="1">SUMIFS(INDIRECT($F$1&amp;$F498&amp;":"&amp;$F498),INDIRECT($F$1&amp;dbP!$D$2&amp;":"&amp;dbP!$D$2),"&gt;="&amp;AB$6,INDIRECT($F$1&amp;dbP!$D$2&amp;":"&amp;dbP!$D$2),"&lt;="&amp;AB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C498" s="1">
        <f ca="1">SUMIFS(INDIRECT($F$1&amp;$F498&amp;":"&amp;$F498),INDIRECT($F$1&amp;dbP!$D$2&amp;":"&amp;dbP!$D$2),"&gt;="&amp;AC$6,INDIRECT($F$1&amp;dbP!$D$2&amp;":"&amp;dbP!$D$2),"&lt;="&amp;AC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D498" s="1">
        <f ca="1">SUMIFS(INDIRECT($F$1&amp;$F498&amp;":"&amp;$F498),INDIRECT($F$1&amp;dbP!$D$2&amp;":"&amp;dbP!$D$2),"&gt;="&amp;AD$6,INDIRECT($F$1&amp;dbP!$D$2&amp;":"&amp;dbP!$D$2),"&lt;="&amp;AD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E498" s="1">
        <f ca="1">SUMIFS(INDIRECT($F$1&amp;$F498&amp;":"&amp;$F498),INDIRECT($F$1&amp;dbP!$D$2&amp;":"&amp;dbP!$D$2),"&gt;="&amp;AE$6,INDIRECT($F$1&amp;dbP!$D$2&amp;":"&amp;dbP!$D$2),"&lt;="&amp;AE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F498" s="1">
        <f ca="1">SUMIFS(INDIRECT($F$1&amp;$F498&amp;":"&amp;$F498),INDIRECT($F$1&amp;dbP!$D$2&amp;":"&amp;dbP!$D$2),"&gt;="&amp;AF$6,INDIRECT($F$1&amp;dbP!$D$2&amp;":"&amp;dbP!$D$2),"&lt;="&amp;AF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G498" s="1">
        <f ca="1">SUMIFS(INDIRECT($F$1&amp;$F498&amp;":"&amp;$F498),INDIRECT($F$1&amp;dbP!$D$2&amp;":"&amp;dbP!$D$2),"&gt;="&amp;AG$6,INDIRECT($F$1&amp;dbP!$D$2&amp;":"&amp;dbP!$D$2),"&lt;="&amp;AG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H498" s="1">
        <f ca="1">SUMIFS(INDIRECT($F$1&amp;$F498&amp;":"&amp;$F498),INDIRECT($F$1&amp;dbP!$D$2&amp;":"&amp;dbP!$D$2),"&gt;="&amp;AH$6,INDIRECT($F$1&amp;dbP!$D$2&amp;":"&amp;dbP!$D$2),"&lt;="&amp;AH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I498" s="1">
        <f ca="1">SUMIFS(INDIRECT($F$1&amp;$F498&amp;":"&amp;$F498),INDIRECT($F$1&amp;dbP!$D$2&amp;":"&amp;dbP!$D$2),"&gt;="&amp;AI$6,INDIRECT($F$1&amp;dbP!$D$2&amp;":"&amp;dbP!$D$2),"&lt;="&amp;AI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J498" s="1">
        <f ca="1">SUMIFS(INDIRECT($F$1&amp;$F498&amp;":"&amp;$F498),INDIRECT($F$1&amp;dbP!$D$2&amp;":"&amp;dbP!$D$2),"&gt;="&amp;AJ$6,INDIRECT($F$1&amp;dbP!$D$2&amp;":"&amp;dbP!$D$2),"&lt;="&amp;AJ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K498" s="1">
        <f ca="1">SUMIFS(INDIRECT($F$1&amp;$F498&amp;":"&amp;$F498),INDIRECT($F$1&amp;dbP!$D$2&amp;":"&amp;dbP!$D$2),"&gt;="&amp;AK$6,INDIRECT($F$1&amp;dbP!$D$2&amp;":"&amp;dbP!$D$2),"&lt;="&amp;AK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L498" s="1">
        <f ca="1">SUMIFS(INDIRECT($F$1&amp;$F498&amp;":"&amp;$F498),INDIRECT($F$1&amp;dbP!$D$2&amp;":"&amp;dbP!$D$2),"&gt;="&amp;AL$6,INDIRECT($F$1&amp;dbP!$D$2&amp;":"&amp;dbP!$D$2),"&lt;="&amp;AL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M498" s="1">
        <f ca="1">SUMIFS(INDIRECT($F$1&amp;$F498&amp;":"&amp;$F498),INDIRECT($F$1&amp;dbP!$D$2&amp;":"&amp;dbP!$D$2),"&gt;="&amp;AM$6,INDIRECT($F$1&amp;dbP!$D$2&amp;":"&amp;dbP!$D$2),"&lt;="&amp;AM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N498" s="1">
        <f ca="1">SUMIFS(INDIRECT($F$1&amp;$F498&amp;":"&amp;$F498),INDIRECT($F$1&amp;dbP!$D$2&amp;":"&amp;dbP!$D$2),"&gt;="&amp;AN$6,INDIRECT($F$1&amp;dbP!$D$2&amp;":"&amp;dbP!$D$2),"&lt;="&amp;AN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O498" s="1">
        <f ca="1">SUMIFS(INDIRECT($F$1&amp;$F498&amp;":"&amp;$F498),INDIRECT($F$1&amp;dbP!$D$2&amp;":"&amp;dbP!$D$2),"&gt;="&amp;AO$6,INDIRECT($F$1&amp;dbP!$D$2&amp;":"&amp;dbP!$D$2),"&lt;="&amp;AO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P498" s="1">
        <f ca="1">SUMIFS(INDIRECT($F$1&amp;$F498&amp;":"&amp;$F498),INDIRECT($F$1&amp;dbP!$D$2&amp;":"&amp;dbP!$D$2),"&gt;="&amp;AP$6,INDIRECT($F$1&amp;dbP!$D$2&amp;":"&amp;dbP!$D$2),"&lt;="&amp;AP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Q498" s="1">
        <f ca="1">SUMIFS(INDIRECT($F$1&amp;$F498&amp;":"&amp;$F498),INDIRECT($F$1&amp;dbP!$D$2&amp;":"&amp;dbP!$D$2),"&gt;="&amp;AQ$6,INDIRECT($F$1&amp;dbP!$D$2&amp;":"&amp;dbP!$D$2),"&lt;="&amp;AQ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R498" s="1">
        <f ca="1">SUMIFS(INDIRECT($F$1&amp;$F498&amp;":"&amp;$F498),INDIRECT($F$1&amp;dbP!$D$2&amp;":"&amp;dbP!$D$2),"&gt;="&amp;AR$6,INDIRECT($F$1&amp;dbP!$D$2&amp;":"&amp;dbP!$D$2),"&lt;="&amp;AR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S498" s="1">
        <f ca="1">SUMIFS(INDIRECT($F$1&amp;$F498&amp;":"&amp;$F498),INDIRECT($F$1&amp;dbP!$D$2&amp;":"&amp;dbP!$D$2),"&gt;="&amp;AS$6,INDIRECT($F$1&amp;dbP!$D$2&amp;":"&amp;dbP!$D$2),"&lt;="&amp;AS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T498" s="1">
        <f ca="1">SUMIFS(INDIRECT($F$1&amp;$F498&amp;":"&amp;$F498),INDIRECT($F$1&amp;dbP!$D$2&amp;":"&amp;dbP!$D$2),"&gt;="&amp;AT$6,INDIRECT($F$1&amp;dbP!$D$2&amp;":"&amp;dbP!$D$2),"&lt;="&amp;AT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U498" s="1">
        <f ca="1">SUMIFS(INDIRECT($F$1&amp;$F498&amp;":"&amp;$F498),INDIRECT($F$1&amp;dbP!$D$2&amp;":"&amp;dbP!$D$2),"&gt;="&amp;AU$6,INDIRECT($F$1&amp;dbP!$D$2&amp;":"&amp;dbP!$D$2),"&lt;="&amp;AU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V498" s="1">
        <f ca="1">SUMIFS(INDIRECT($F$1&amp;$F498&amp;":"&amp;$F498),INDIRECT($F$1&amp;dbP!$D$2&amp;":"&amp;dbP!$D$2),"&gt;="&amp;AV$6,INDIRECT($F$1&amp;dbP!$D$2&amp;":"&amp;dbP!$D$2),"&lt;="&amp;AV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W498" s="1">
        <f ca="1">SUMIFS(INDIRECT($F$1&amp;$F498&amp;":"&amp;$F498),INDIRECT($F$1&amp;dbP!$D$2&amp;":"&amp;dbP!$D$2),"&gt;="&amp;AW$6,INDIRECT($F$1&amp;dbP!$D$2&amp;":"&amp;dbP!$D$2),"&lt;="&amp;AW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X498" s="1">
        <f ca="1">SUMIFS(INDIRECT($F$1&amp;$F498&amp;":"&amp;$F498),INDIRECT($F$1&amp;dbP!$D$2&amp;":"&amp;dbP!$D$2),"&gt;="&amp;AX$6,INDIRECT($F$1&amp;dbP!$D$2&amp;":"&amp;dbP!$D$2),"&lt;="&amp;AX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Y498" s="1">
        <f ca="1">SUMIFS(INDIRECT($F$1&amp;$F498&amp;":"&amp;$F498),INDIRECT($F$1&amp;dbP!$D$2&amp;":"&amp;dbP!$D$2),"&gt;="&amp;AY$6,INDIRECT($F$1&amp;dbP!$D$2&amp;":"&amp;dbP!$D$2),"&lt;="&amp;AY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AZ498" s="1">
        <f ca="1">SUMIFS(INDIRECT($F$1&amp;$F498&amp;":"&amp;$F498),INDIRECT($F$1&amp;dbP!$D$2&amp;":"&amp;dbP!$D$2),"&gt;="&amp;AZ$6,INDIRECT($F$1&amp;dbP!$D$2&amp;":"&amp;dbP!$D$2),"&lt;="&amp;AZ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BA498" s="1">
        <f ca="1">SUMIFS(INDIRECT($F$1&amp;$F498&amp;":"&amp;$F498),INDIRECT($F$1&amp;dbP!$D$2&amp;":"&amp;dbP!$D$2),"&gt;="&amp;BA$6,INDIRECT($F$1&amp;dbP!$D$2&amp;":"&amp;dbP!$D$2),"&lt;="&amp;BA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BB498" s="1">
        <f ca="1">SUMIFS(INDIRECT($F$1&amp;$F498&amp;":"&amp;$F498),INDIRECT($F$1&amp;dbP!$D$2&amp;":"&amp;dbP!$D$2),"&gt;="&amp;BB$6,INDIRECT($F$1&amp;dbP!$D$2&amp;":"&amp;dbP!$D$2),"&lt;="&amp;BB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BC498" s="1">
        <f ca="1">SUMIFS(INDIRECT($F$1&amp;$F498&amp;":"&amp;$F498),INDIRECT($F$1&amp;dbP!$D$2&amp;":"&amp;dbP!$D$2),"&gt;="&amp;BC$6,INDIRECT($F$1&amp;dbP!$D$2&amp;":"&amp;dbP!$D$2),"&lt;="&amp;BC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BD498" s="1">
        <f ca="1">SUMIFS(INDIRECT($F$1&amp;$F498&amp;":"&amp;$F498),INDIRECT($F$1&amp;dbP!$D$2&amp;":"&amp;dbP!$D$2),"&gt;="&amp;BD$6,INDIRECT($F$1&amp;dbP!$D$2&amp;":"&amp;dbP!$D$2),"&lt;="&amp;BD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  <c r="BE498" s="1">
        <f ca="1">SUMIFS(INDIRECT($F$1&amp;$F498&amp;":"&amp;$F498),INDIRECT($F$1&amp;dbP!$D$2&amp;":"&amp;dbP!$D$2),"&gt;="&amp;BE$6,INDIRECT($F$1&amp;dbP!$D$2&amp;":"&amp;dbP!$D$2),"&lt;="&amp;BE$7,INDIRECT($F$1&amp;dbP!$O$2&amp;":"&amp;dbP!$O$2),$H498,INDIRECT($F$1&amp;dbP!$P$2&amp;":"&amp;dbP!$P$2),IF($I498=$J498,"*",$I498),INDIRECT($F$1&amp;dbP!$Q$2&amp;":"&amp;dbP!$Q$2),IF(OR($I498=$J498,"  "&amp;$I498=$J498),"*",RIGHT($J498,LEN($J498)-4)),INDIRECT($F$1&amp;dbP!$AC$2&amp;":"&amp;dbP!$AC$2),RepP!$J$3)</f>
        <v>0</v>
      </c>
    </row>
    <row r="499" spans="2:57" x14ac:dyDescent="0.3">
      <c r="B499" s="1">
        <f>MAX(B$410:B498)+1</f>
        <v>95</v>
      </c>
      <c r="D499" s="1">
        <f ca="1">INDIRECT($B$1&amp;Items!AB$2&amp;$B499)</f>
        <v>0</v>
      </c>
      <c r="F499" s="1" t="str">
        <f ca="1">INDIRECT($B$1&amp;Items!X$2&amp;$B499)</f>
        <v>AA</v>
      </c>
      <c r="H499" s="13" t="str">
        <f ca="1">INDIRECT($B$1&amp;Items!U$2&amp;$B499)</f>
        <v>Операционные расходы</v>
      </c>
      <c r="I499" s="13" t="str">
        <f ca="1">IF(INDIRECT($B$1&amp;Items!V$2&amp;$B499)="",H499,INDIRECT($B$1&amp;Items!V$2&amp;$B499))</f>
        <v>Операционные расходы - блок-2</v>
      </c>
      <c r="J499" s="1" t="str">
        <f ca="1">IF(INDIRECT($B$1&amp;Items!W$2&amp;$B499)="",IF(H499&lt;&gt;I499,"  "&amp;I499,I499),"    "&amp;INDIRECT($B$1&amp;Items!W$2&amp;$B499))</f>
        <v xml:space="preserve">  Операционные расходы - блок-2</v>
      </c>
      <c r="S499" s="1">
        <f ca="1">SUM($U499:INDIRECT(ADDRESS(ROW(),SUMIFS($1:$1,$5:$5,MAX($5:$5)))))</f>
        <v>1536173.6558010001</v>
      </c>
      <c r="V499" s="1">
        <f ca="1">SUMIFS(INDIRECT($F$1&amp;$F499&amp;":"&amp;$F499),INDIRECT($F$1&amp;dbP!$D$2&amp;":"&amp;dbP!$D$2),"&gt;="&amp;V$6,INDIRECT($F$1&amp;dbP!$D$2&amp;":"&amp;dbP!$D$2),"&lt;="&amp;V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370081.81517100002</v>
      </c>
      <c r="W499" s="1">
        <f ca="1">SUMIFS(INDIRECT($F$1&amp;$F499&amp;":"&amp;$F499),INDIRECT($F$1&amp;dbP!$D$2&amp;":"&amp;dbP!$D$2),"&gt;="&amp;W$6,INDIRECT($F$1&amp;dbP!$D$2&amp;":"&amp;dbP!$D$2),"&lt;="&amp;W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322739.35063000006</v>
      </c>
      <c r="X499" s="1">
        <f ca="1">SUMIFS(INDIRECT($F$1&amp;$F499&amp;":"&amp;$F499),INDIRECT($F$1&amp;dbP!$D$2&amp;":"&amp;dbP!$D$2),"&gt;="&amp;X$6,INDIRECT($F$1&amp;dbP!$D$2&amp;":"&amp;dbP!$D$2),"&lt;="&amp;X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Y499" s="1">
        <f ca="1">SUMIFS(INDIRECT($F$1&amp;$F499&amp;":"&amp;$F499),INDIRECT($F$1&amp;dbP!$D$2&amp;":"&amp;dbP!$D$2),"&gt;="&amp;Y$6,INDIRECT($F$1&amp;dbP!$D$2&amp;":"&amp;dbP!$D$2),"&lt;="&amp;Y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Z499" s="1">
        <f ca="1">SUMIFS(INDIRECT($F$1&amp;$F499&amp;":"&amp;$F499),INDIRECT($F$1&amp;dbP!$D$2&amp;":"&amp;dbP!$D$2),"&gt;="&amp;Z$6,INDIRECT($F$1&amp;dbP!$D$2&amp;":"&amp;dbP!$D$2),"&lt;="&amp;Z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282730</v>
      </c>
      <c r="AA499" s="1">
        <f ca="1">SUMIFS(INDIRECT($F$1&amp;$F499&amp;":"&amp;$F499),INDIRECT($F$1&amp;dbP!$D$2&amp;":"&amp;dbP!$D$2),"&gt;="&amp;AA$6,INDIRECT($F$1&amp;dbP!$D$2&amp;":"&amp;dbP!$D$2),"&lt;="&amp;AA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560622.49</v>
      </c>
      <c r="AB499" s="1">
        <f ca="1">SUMIFS(INDIRECT($F$1&amp;$F499&amp;":"&amp;$F499),INDIRECT($F$1&amp;dbP!$D$2&amp;":"&amp;dbP!$D$2),"&gt;="&amp;AB$6,INDIRECT($F$1&amp;dbP!$D$2&amp;":"&amp;dbP!$D$2),"&lt;="&amp;AB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C499" s="1">
        <f ca="1">SUMIFS(INDIRECT($F$1&amp;$F499&amp;":"&amp;$F499),INDIRECT($F$1&amp;dbP!$D$2&amp;":"&amp;dbP!$D$2),"&gt;="&amp;AC$6,INDIRECT($F$1&amp;dbP!$D$2&amp;":"&amp;dbP!$D$2),"&lt;="&amp;AC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D499" s="1">
        <f ca="1">SUMIFS(INDIRECT($F$1&amp;$F499&amp;":"&amp;$F499),INDIRECT($F$1&amp;dbP!$D$2&amp;":"&amp;dbP!$D$2),"&gt;="&amp;AD$6,INDIRECT($F$1&amp;dbP!$D$2&amp;":"&amp;dbP!$D$2),"&lt;="&amp;AD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E499" s="1">
        <f ca="1">SUMIFS(INDIRECT($F$1&amp;$F499&amp;":"&amp;$F499),INDIRECT($F$1&amp;dbP!$D$2&amp;":"&amp;dbP!$D$2),"&gt;="&amp;AE$6,INDIRECT($F$1&amp;dbP!$D$2&amp;":"&amp;dbP!$D$2),"&lt;="&amp;AE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F499" s="1">
        <f ca="1">SUMIFS(INDIRECT($F$1&amp;$F499&amp;":"&amp;$F499),INDIRECT($F$1&amp;dbP!$D$2&amp;":"&amp;dbP!$D$2),"&gt;="&amp;AF$6,INDIRECT($F$1&amp;dbP!$D$2&amp;":"&amp;dbP!$D$2),"&lt;="&amp;AF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G499" s="1">
        <f ca="1">SUMIFS(INDIRECT($F$1&amp;$F499&amp;":"&amp;$F499),INDIRECT($F$1&amp;dbP!$D$2&amp;":"&amp;dbP!$D$2),"&gt;="&amp;AG$6,INDIRECT($F$1&amp;dbP!$D$2&amp;":"&amp;dbP!$D$2),"&lt;="&amp;AG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H499" s="1">
        <f ca="1">SUMIFS(INDIRECT($F$1&amp;$F499&amp;":"&amp;$F499),INDIRECT($F$1&amp;dbP!$D$2&amp;":"&amp;dbP!$D$2),"&gt;="&amp;AH$6,INDIRECT($F$1&amp;dbP!$D$2&amp;":"&amp;dbP!$D$2),"&lt;="&amp;AH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I499" s="1">
        <f ca="1">SUMIFS(INDIRECT($F$1&amp;$F499&amp;":"&amp;$F499),INDIRECT($F$1&amp;dbP!$D$2&amp;":"&amp;dbP!$D$2),"&gt;="&amp;AI$6,INDIRECT($F$1&amp;dbP!$D$2&amp;":"&amp;dbP!$D$2),"&lt;="&amp;AI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J499" s="1">
        <f ca="1">SUMIFS(INDIRECT($F$1&amp;$F499&amp;":"&amp;$F499),INDIRECT($F$1&amp;dbP!$D$2&amp;":"&amp;dbP!$D$2),"&gt;="&amp;AJ$6,INDIRECT($F$1&amp;dbP!$D$2&amp;":"&amp;dbP!$D$2),"&lt;="&amp;AJ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K499" s="1">
        <f ca="1">SUMIFS(INDIRECT($F$1&amp;$F499&amp;":"&amp;$F499),INDIRECT($F$1&amp;dbP!$D$2&amp;":"&amp;dbP!$D$2),"&gt;="&amp;AK$6,INDIRECT($F$1&amp;dbP!$D$2&amp;":"&amp;dbP!$D$2),"&lt;="&amp;AK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L499" s="1">
        <f ca="1">SUMIFS(INDIRECT($F$1&amp;$F499&amp;":"&amp;$F499),INDIRECT($F$1&amp;dbP!$D$2&amp;":"&amp;dbP!$D$2),"&gt;="&amp;AL$6,INDIRECT($F$1&amp;dbP!$D$2&amp;":"&amp;dbP!$D$2),"&lt;="&amp;AL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M499" s="1">
        <f ca="1">SUMIFS(INDIRECT($F$1&amp;$F499&amp;":"&amp;$F499),INDIRECT($F$1&amp;dbP!$D$2&amp;":"&amp;dbP!$D$2),"&gt;="&amp;AM$6,INDIRECT($F$1&amp;dbP!$D$2&amp;":"&amp;dbP!$D$2),"&lt;="&amp;AM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N499" s="1">
        <f ca="1">SUMIFS(INDIRECT($F$1&amp;$F499&amp;":"&amp;$F499),INDIRECT($F$1&amp;dbP!$D$2&amp;":"&amp;dbP!$D$2),"&gt;="&amp;AN$6,INDIRECT($F$1&amp;dbP!$D$2&amp;":"&amp;dbP!$D$2),"&lt;="&amp;AN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O499" s="1">
        <f ca="1">SUMIFS(INDIRECT($F$1&amp;$F499&amp;":"&amp;$F499),INDIRECT($F$1&amp;dbP!$D$2&amp;":"&amp;dbP!$D$2),"&gt;="&amp;AO$6,INDIRECT($F$1&amp;dbP!$D$2&amp;":"&amp;dbP!$D$2),"&lt;="&amp;AO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P499" s="1">
        <f ca="1">SUMIFS(INDIRECT($F$1&amp;$F499&amp;":"&amp;$F499),INDIRECT($F$1&amp;dbP!$D$2&amp;":"&amp;dbP!$D$2),"&gt;="&amp;AP$6,INDIRECT($F$1&amp;dbP!$D$2&amp;":"&amp;dbP!$D$2),"&lt;="&amp;AP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Q499" s="1">
        <f ca="1">SUMIFS(INDIRECT($F$1&amp;$F499&amp;":"&amp;$F499),INDIRECT($F$1&amp;dbP!$D$2&amp;":"&amp;dbP!$D$2),"&gt;="&amp;AQ$6,INDIRECT($F$1&amp;dbP!$D$2&amp;":"&amp;dbP!$D$2),"&lt;="&amp;AQ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R499" s="1">
        <f ca="1">SUMIFS(INDIRECT($F$1&amp;$F499&amp;":"&amp;$F499),INDIRECT($F$1&amp;dbP!$D$2&amp;":"&amp;dbP!$D$2),"&gt;="&amp;AR$6,INDIRECT($F$1&amp;dbP!$D$2&amp;":"&amp;dbP!$D$2),"&lt;="&amp;AR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S499" s="1">
        <f ca="1">SUMIFS(INDIRECT($F$1&amp;$F499&amp;":"&amp;$F499),INDIRECT($F$1&amp;dbP!$D$2&amp;":"&amp;dbP!$D$2),"&gt;="&amp;AS$6,INDIRECT($F$1&amp;dbP!$D$2&amp;":"&amp;dbP!$D$2),"&lt;="&amp;AS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T499" s="1">
        <f ca="1">SUMIFS(INDIRECT($F$1&amp;$F499&amp;":"&amp;$F499),INDIRECT($F$1&amp;dbP!$D$2&amp;":"&amp;dbP!$D$2),"&gt;="&amp;AT$6,INDIRECT($F$1&amp;dbP!$D$2&amp;":"&amp;dbP!$D$2),"&lt;="&amp;AT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U499" s="1">
        <f ca="1">SUMIFS(INDIRECT($F$1&amp;$F499&amp;":"&amp;$F499),INDIRECT($F$1&amp;dbP!$D$2&amp;":"&amp;dbP!$D$2),"&gt;="&amp;AU$6,INDIRECT($F$1&amp;dbP!$D$2&amp;":"&amp;dbP!$D$2),"&lt;="&amp;AU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V499" s="1">
        <f ca="1">SUMIFS(INDIRECT($F$1&amp;$F499&amp;":"&amp;$F499),INDIRECT($F$1&amp;dbP!$D$2&amp;":"&amp;dbP!$D$2),"&gt;="&amp;AV$6,INDIRECT($F$1&amp;dbP!$D$2&amp;":"&amp;dbP!$D$2),"&lt;="&amp;AV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W499" s="1">
        <f ca="1">SUMIFS(INDIRECT($F$1&amp;$F499&amp;":"&amp;$F499),INDIRECT($F$1&amp;dbP!$D$2&amp;":"&amp;dbP!$D$2),"&gt;="&amp;AW$6,INDIRECT($F$1&amp;dbP!$D$2&amp;":"&amp;dbP!$D$2),"&lt;="&amp;AW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X499" s="1">
        <f ca="1">SUMIFS(INDIRECT($F$1&amp;$F499&amp;":"&amp;$F499),INDIRECT($F$1&amp;dbP!$D$2&amp;":"&amp;dbP!$D$2),"&gt;="&amp;AX$6,INDIRECT($F$1&amp;dbP!$D$2&amp;":"&amp;dbP!$D$2),"&lt;="&amp;AX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Y499" s="1">
        <f ca="1">SUMIFS(INDIRECT($F$1&amp;$F499&amp;":"&amp;$F499),INDIRECT($F$1&amp;dbP!$D$2&amp;":"&amp;dbP!$D$2),"&gt;="&amp;AY$6,INDIRECT($F$1&amp;dbP!$D$2&amp;":"&amp;dbP!$D$2),"&lt;="&amp;AY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AZ499" s="1">
        <f ca="1">SUMIFS(INDIRECT($F$1&amp;$F499&amp;":"&amp;$F499),INDIRECT($F$1&amp;dbP!$D$2&amp;":"&amp;dbP!$D$2),"&gt;="&amp;AZ$6,INDIRECT($F$1&amp;dbP!$D$2&amp;":"&amp;dbP!$D$2),"&lt;="&amp;AZ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BA499" s="1">
        <f ca="1">SUMIFS(INDIRECT($F$1&amp;$F499&amp;":"&amp;$F499),INDIRECT($F$1&amp;dbP!$D$2&amp;":"&amp;dbP!$D$2),"&gt;="&amp;BA$6,INDIRECT($F$1&amp;dbP!$D$2&amp;":"&amp;dbP!$D$2),"&lt;="&amp;BA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BB499" s="1">
        <f ca="1">SUMIFS(INDIRECT($F$1&amp;$F499&amp;":"&amp;$F499),INDIRECT($F$1&amp;dbP!$D$2&amp;":"&amp;dbP!$D$2),"&gt;="&amp;BB$6,INDIRECT($F$1&amp;dbP!$D$2&amp;":"&amp;dbP!$D$2),"&lt;="&amp;BB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BC499" s="1">
        <f ca="1">SUMIFS(INDIRECT($F$1&amp;$F499&amp;":"&amp;$F499),INDIRECT($F$1&amp;dbP!$D$2&amp;":"&amp;dbP!$D$2),"&gt;="&amp;BC$6,INDIRECT($F$1&amp;dbP!$D$2&amp;":"&amp;dbP!$D$2),"&lt;="&amp;BC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BD499" s="1">
        <f ca="1">SUMIFS(INDIRECT($F$1&amp;$F499&amp;":"&amp;$F499),INDIRECT($F$1&amp;dbP!$D$2&amp;":"&amp;dbP!$D$2),"&gt;="&amp;BD$6,INDIRECT($F$1&amp;dbP!$D$2&amp;":"&amp;dbP!$D$2),"&lt;="&amp;BD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  <c r="BE499" s="1">
        <f ca="1">SUMIFS(INDIRECT($F$1&amp;$F499&amp;":"&amp;$F499),INDIRECT($F$1&amp;dbP!$D$2&amp;":"&amp;dbP!$D$2),"&gt;="&amp;BE$6,INDIRECT($F$1&amp;dbP!$D$2&amp;":"&amp;dbP!$D$2),"&lt;="&amp;BE$7,INDIRECT($F$1&amp;dbP!$O$2&amp;":"&amp;dbP!$O$2),$H499,INDIRECT($F$1&amp;dbP!$P$2&amp;":"&amp;dbP!$P$2),IF($I499=$J499,"*",$I499),INDIRECT($F$1&amp;dbP!$Q$2&amp;":"&amp;dbP!$Q$2),IF(OR($I499=$J499,"  "&amp;$I499=$J499),"*",RIGHT($J499,LEN($J499)-4)),INDIRECT($F$1&amp;dbP!$AC$2&amp;":"&amp;dbP!$AC$2),RepP!$J$3)</f>
        <v>0</v>
      </c>
    </row>
    <row r="500" spans="2:57" x14ac:dyDescent="0.3">
      <c r="B500" s="1">
        <f>MAX(B$410:B499)+1</f>
        <v>96</v>
      </c>
      <c r="D500" s="1" t="str">
        <f ca="1">INDIRECT($B$1&amp;Items!AB$2&amp;$B500)</f>
        <v>PL(-)</v>
      </c>
      <c r="F500" s="1" t="str">
        <f ca="1">INDIRECT($B$1&amp;Items!X$2&amp;$B500)</f>
        <v>AA</v>
      </c>
      <c r="H500" s="13" t="str">
        <f ca="1">INDIRECT($B$1&amp;Items!U$2&amp;$B500)</f>
        <v>Операционные расходы</v>
      </c>
      <c r="I500" s="13" t="str">
        <f ca="1">IF(INDIRECT($B$1&amp;Items!V$2&amp;$B500)="",H500,INDIRECT($B$1&amp;Items!V$2&amp;$B500))</f>
        <v>Операционные расходы - блок-2</v>
      </c>
      <c r="J500" s="1" t="str">
        <f ca="1">IF(INDIRECT($B$1&amp;Items!W$2&amp;$B500)="",IF(H500&lt;&gt;I500,"  "&amp;I500,I500),"    "&amp;INDIRECT($B$1&amp;Items!W$2&amp;$B500))</f>
        <v xml:space="preserve">    Операционные расходы - 2-1</v>
      </c>
      <c r="S500" s="1">
        <f ca="1">SUM($U500:INDIRECT(ADDRESS(ROW(),SUMIFS($1:$1,$5:$5,MAX($5:$5)))))</f>
        <v>153000</v>
      </c>
      <c r="V500" s="1">
        <f ca="1">SUMIFS(INDIRECT($F$1&amp;$F500&amp;":"&amp;$F500),INDIRECT($F$1&amp;dbP!$D$2&amp;":"&amp;dbP!$D$2),"&gt;="&amp;V$6,INDIRECT($F$1&amp;dbP!$D$2&amp;":"&amp;dbP!$D$2),"&lt;="&amp;V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W500" s="1">
        <f ca="1">SUMIFS(INDIRECT($F$1&amp;$F500&amp;":"&amp;$F500),INDIRECT($F$1&amp;dbP!$D$2&amp;":"&amp;dbP!$D$2),"&gt;="&amp;W$6,INDIRECT($F$1&amp;dbP!$D$2&amp;":"&amp;dbP!$D$2),"&lt;="&amp;W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X500" s="1">
        <f ca="1">SUMIFS(INDIRECT($F$1&amp;$F500&amp;":"&amp;$F500),INDIRECT($F$1&amp;dbP!$D$2&amp;":"&amp;dbP!$D$2),"&gt;="&amp;X$6,INDIRECT($F$1&amp;dbP!$D$2&amp;":"&amp;dbP!$D$2),"&lt;="&amp;X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Y500" s="1">
        <f ca="1">SUMIFS(INDIRECT($F$1&amp;$F500&amp;":"&amp;$F500),INDIRECT($F$1&amp;dbP!$D$2&amp;":"&amp;dbP!$D$2),"&gt;="&amp;Y$6,INDIRECT($F$1&amp;dbP!$D$2&amp;":"&amp;dbP!$D$2),"&lt;="&amp;Y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Z500" s="1">
        <f ca="1">SUMIFS(INDIRECT($F$1&amp;$F500&amp;":"&amp;$F500),INDIRECT($F$1&amp;dbP!$D$2&amp;":"&amp;dbP!$D$2),"&gt;="&amp;Z$6,INDIRECT($F$1&amp;dbP!$D$2&amp;":"&amp;dbP!$D$2),"&lt;="&amp;Z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153000</v>
      </c>
      <c r="AA500" s="1">
        <f ca="1">SUMIFS(INDIRECT($F$1&amp;$F500&amp;":"&amp;$F500),INDIRECT($F$1&amp;dbP!$D$2&amp;":"&amp;dbP!$D$2),"&gt;="&amp;AA$6,INDIRECT($F$1&amp;dbP!$D$2&amp;":"&amp;dbP!$D$2),"&lt;="&amp;AA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B500" s="1">
        <f ca="1">SUMIFS(INDIRECT($F$1&amp;$F500&amp;":"&amp;$F500),INDIRECT($F$1&amp;dbP!$D$2&amp;":"&amp;dbP!$D$2),"&gt;="&amp;AB$6,INDIRECT($F$1&amp;dbP!$D$2&amp;":"&amp;dbP!$D$2),"&lt;="&amp;AB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C500" s="1">
        <f ca="1">SUMIFS(INDIRECT($F$1&amp;$F500&amp;":"&amp;$F500),INDIRECT($F$1&amp;dbP!$D$2&amp;":"&amp;dbP!$D$2),"&gt;="&amp;AC$6,INDIRECT($F$1&amp;dbP!$D$2&amp;":"&amp;dbP!$D$2),"&lt;="&amp;AC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D500" s="1">
        <f ca="1">SUMIFS(INDIRECT($F$1&amp;$F500&amp;":"&amp;$F500),INDIRECT($F$1&amp;dbP!$D$2&amp;":"&amp;dbP!$D$2),"&gt;="&amp;AD$6,INDIRECT($F$1&amp;dbP!$D$2&amp;":"&amp;dbP!$D$2),"&lt;="&amp;AD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E500" s="1">
        <f ca="1">SUMIFS(INDIRECT($F$1&amp;$F500&amp;":"&amp;$F500),INDIRECT($F$1&amp;dbP!$D$2&amp;":"&amp;dbP!$D$2),"&gt;="&amp;AE$6,INDIRECT($F$1&amp;dbP!$D$2&amp;":"&amp;dbP!$D$2),"&lt;="&amp;AE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F500" s="1">
        <f ca="1">SUMIFS(INDIRECT($F$1&amp;$F500&amp;":"&amp;$F500),INDIRECT($F$1&amp;dbP!$D$2&amp;":"&amp;dbP!$D$2),"&gt;="&amp;AF$6,INDIRECT($F$1&amp;dbP!$D$2&amp;":"&amp;dbP!$D$2),"&lt;="&amp;AF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G500" s="1">
        <f ca="1">SUMIFS(INDIRECT($F$1&amp;$F500&amp;":"&amp;$F500),INDIRECT($F$1&amp;dbP!$D$2&amp;":"&amp;dbP!$D$2),"&gt;="&amp;AG$6,INDIRECT($F$1&amp;dbP!$D$2&amp;":"&amp;dbP!$D$2),"&lt;="&amp;AG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H500" s="1">
        <f ca="1">SUMIFS(INDIRECT($F$1&amp;$F500&amp;":"&amp;$F500),INDIRECT($F$1&amp;dbP!$D$2&amp;":"&amp;dbP!$D$2),"&gt;="&amp;AH$6,INDIRECT($F$1&amp;dbP!$D$2&amp;":"&amp;dbP!$D$2),"&lt;="&amp;AH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I500" s="1">
        <f ca="1">SUMIFS(INDIRECT($F$1&amp;$F500&amp;":"&amp;$F500),INDIRECT($F$1&amp;dbP!$D$2&amp;":"&amp;dbP!$D$2),"&gt;="&amp;AI$6,INDIRECT($F$1&amp;dbP!$D$2&amp;":"&amp;dbP!$D$2),"&lt;="&amp;AI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J500" s="1">
        <f ca="1">SUMIFS(INDIRECT($F$1&amp;$F500&amp;":"&amp;$F500),INDIRECT($F$1&amp;dbP!$D$2&amp;":"&amp;dbP!$D$2),"&gt;="&amp;AJ$6,INDIRECT($F$1&amp;dbP!$D$2&amp;":"&amp;dbP!$D$2),"&lt;="&amp;AJ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K500" s="1">
        <f ca="1">SUMIFS(INDIRECT($F$1&amp;$F500&amp;":"&amp;$F500),INDIRECT($F$1&amp;dbP!$D$2&amp;":"&amp;dbP!$D$2),"&gt;="&amp;AK$6,INDIRECT($F$1&amp;dbP!$D$2&amp;":"&amp;dbP!$D$2),"&lt;="&amp;AK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L500" s="1">
        <f ca="1">SUMIFS(INDIRECT($F$1&amp;$F500&amp;":"&amp;$F500),INDIRECT($F$1&amp;dbP!$D$2&amp;":"&amp;dbP!$D$2),"&gt;="&amp;AL$6,INDIRECT($F$1&amp;dbP!$D$2&amp;":"&amp;dbP!$D$2),"&lt;="&amp;AL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M500" s="1">
        <f ca="1">SUMIFS(INDIRECT($F$1&amp;$F500&amp;":"&amp;$F500),INDIRECT($F$1&amp;dbP!$D$2&amp;":"&amp;dbP!$D$2),"&gt;="&amp;AM$6,INDIRECT($F$1&amp;dbP!$D$2&amp;":"&amp;dbP!$D$2),"&lt;="&amp;AM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N500" s="1">
        <f ca="1">SUMIFS(INDIRECT($F$1&amp;$F500&amp;":"&amp;$F500),INDIRECT($F$1&amp;dbP!$D$2&amp;":"&amp;dbP!$D$2),"&gt;="&amp;AN$6,INDIRECT($F$1&amp;dbP!$D$2&amp;":"&amp;dbP!$D$2),"&lt;="&amp;AN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O500" s="1">
        <f ca="1">SUMIFS(INDIRECT($F$1&amp;$F500&amp;":"&amp;$F500),INDIRECT($F$1&amp;dbP!$D$2&amp;":"&amp;dbP!$D$2),"&gt;="&amp;AO$6,INDIRECT($F$1&amp;dbP!$D$2&amp;":"&amp;dbP!$D$2),"&lt;="&amp;AO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P500" s="1">
        <f ca="1">SUMIFS(INDIRECT($F$1&amp;$F500&amp;":"&amp;$F500),INDIRECT($F$1&amp;dbP!$D$2&amp;":"&amp;dbP!$D$2),"&gt;="&amp;AP$6,INDIRECT($F$1&amp;dbP!$D$2&amp;":"&amp;dbP!$D$2),"&lt;="&amp;AP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Q500" s="1">
        <f ca="1">SUMIFS(INDIRECT($F$1&amp;$F500&amp;":"&amp;$F500),INDIRECT($F$1&amp;dbP!$D$2&amp;":"&amp;dbP!$D$2),"&gt;="&amp;AQ$6,INDIRECT($F$1&amp;dbP!$D$2&amp;":"&amp;dbP!$D$2),"&lt;="&amp;AQ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R500" s="1">
        <f ca="1">SUMIFS(INDIRECT($F$1&amp;$F500&amp;":"&amp;$F500),INDIRECT($F$1&amp;dbP!$D$2&amp;":"&amp;dbP!$D$2),"&gt;="&amp;AR$6,INDIRECT($F$1&amp;dbP!$D$2&amp;":"&amp;dbP!$D$2),"&lt;="&amp;AR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S500" s="1">
        <f ca="1">SUMIFS(INDIRECT($F$1&amp;$F500&amp;":"&amp;$F500),INDIRECT($F$1&amp;dbP!$D$2&amp;":"&amp;dbP!$D$2),"&gt;="&amp;AS$6,INDIRECT($F$1&amp;dbP!$D$2&amp;":"&amp;dbP!$D$2),"&lt;="&amp;AS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T500" s="1">
        <f ca="1">SUMIFS(INDIRECT($F$1&amp;$F500&amp;":"&amp;$F500),INDIRECT($F$1&amp;dbP!$D$2&amp;":"&amp;dbP!$D$2),"&gt;="&amp;AT$6,INDIRECT($F$1&amp;dbP!$D$2&amp;":"&amp;dbP!$D$2),"&lt;="&amp;AT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U500" s="1">
        <f ca="1">SUMIFS(INDIRECT($F$1&amp;$F500&amp;":"&amp;$F500),INDIRECT($F$1&amp;dbP!$D$2&amp;":"&amp;dbP!$D$2),"&gt;="&amp;AU$6,INDIRECT($F$1&amp;dbP!$D$2&amp;":"&amp;dbP!$D$2),"&lt;="&amp;AU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V500" s="1">
        <f ca="1">SUMIFS(INDIRECT($F$1&amp;$F500&amp;":"&amp;$F500),INDIRECT($F$1&amp;dbP!$D$2&amp;":"&amp;dbP!$D$2),"&gt;="&amp;AV$6,INDIRECT($F$1&amp;dbP!$D$2&amp;":"&amp;dbP!$D$2),"&lt;="&amp;AV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W500" s="1">
        <f ca="1">SUMIFS(INDIRECT($F$1&amp;$F500&amp;":"&amp;$F500),INDIRECT($F$1&amp;dbP!$D$2&amp;":"&amp;dbP!$D$2),"&gt;="&amp;AW$6,INDIRECT($F$1&amp;dbP!$D$2&amp;":"&amp;dbP!$D$2),"&lt;="&amp;AW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X500" s="1">
        <f ca="1">SUMIFS(INDIRECT($F$1&amp;$F500&amp;":"&amp;$F500),INDIRECT($F$1&amp;dbP!$D$2&amp;":"&amp;dbP!$D$2),"&gt;="&amp;AX$6,INDIRECT($F$1&amp;dbP!$D$2&amp;":"&amp;dbP!$D$2),"&lt;="&amp;AX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Y500" s="1">
        <f ca="1">SUMIFS(INDIRECT($F$1&amp;$F500&amp;":"&amp;$F500),INDIRECT($F$1&amp;dbP!$D$2&amp;":"&amp;dbP!$D$2),"&gt;="&amp;AY$6,INDIRECT($F$1&amp;dbP!$D$2&amp;":"&amp;dbP!$D$2),"&lt;="&amp;AY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AZ500" s="1">
        <f ca="1">SUMIFS(INDIRECT($F$1&amp;$F500&amp;":"&amp;$F500),INDIRECT($F$1&amp;dbP!$D$2&amp;":"&amp;dbP!$D$2),"&gt;="&amp;AZ$6,INDIRECT($F$1&amp;dbP!$D$2&amp;":"&amp;dbP!$D$2),"&lt;="&amp;AZ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BA500" s="1">
        <f ca="1">SUMIFS(INDIRECT($F$1&amp;$F500&amp;":"&amp;$F500),INDIRECT($F$1&amp;dbP!$D$2&amp;":"&amp;dbP!$D$2),"&gt;="&amp;BA$6,INDIRECT($F$1&amp;dbP!$D$2&amp;":"&amp;dbP!$D$2),"&lt;="&amp;BA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BB500" s="1">
        <f ca="1">SUMIFS(INDIRECT($F$1&amp;$F500&amp;":"&amp;$F500),INDIRECT($F$1&amp;dbP!$D$2&amp;":"&amp;dbP!$D$2),"&gt;="&amp;BB$6,INDIRECT($F$1&amp;dbP!$D$2&amp;":"&amp;dbP!$D$2),"&lt;="&amp;BB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BC500" s="1">
        <f ca="1">SUMIFS(INDIRECT($F$1&amp;$F500&amp;":"&amp;$F500),INDIRECT($F$1&amp;dbP!$D$2&amp;":"&amp;dbP!$D$2),"&gt;="&amp;BC$6,INDIRECT($F$1&amp;dbP!$D$2&amp;":"&amp;dbP!$D$2),"&lt;="&amp;BC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BD500" s="1">
        <f ca="1">SUMIFS(INDIRECT($F$1&amp;$F500&amp;":"&amp;$F500),INDIRECT($F$1&amp;dbP!$D$2&amp;":"&amp;dbP!$D$2),"&gt;="&amp;BD$6,INDIRECT($F$1&amp;dbP!$D$2&amp;":"&amp;dbP!$D$2),"&lt;="&amp;BD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  <c r="BE500" s="1">
        <f ca="1">SUMIFS(INDIRECT($F$1&amp;$F500&amp;":"&amp;$F500),INDIRECT($F$1&amp;dbP!$D$2&amp;":"&amp;dbP!$D$2),"&gt;="&amp;BE$6,INDIRECT($F$1&amp;dbP!$D$2&amp;":"&amp;dbP!$D$2),"&lt;="&amp;BE$7,INDIRECT($F$1&amp;dbP!$O$2&amp;":"&amp;dbP!$O$2),$H500,INDIRECT($F$1&amp;dbP!$P$2&amp;":"&amp;dbP!$P$2),IF($I500=$J500,"*",$I500),INDIRECT($F$1&amp;dbP!$Q$2&amp;":"&amp;dbP!$Q$2),IF(OR($I500=$J500,"  "&amp;$I500=$J500),"*",RIGHT($J500,LEN($J500)-4)),INDIRECT($F$1&amp;dbP!$AC$2&amp;":"&amp;dbP!$AC$2),RepP!$J$3)</f>
        <v>0</v>
      </c>
    </row>
    <row r="501" spans="2:57" x14ac:dyDescent="0.3">
      <c r="B501" s="1">
        <f>MAX(B$410:B500)+1</f>
        <v>97</v>
      </c>
      <c r="D501" s="1" t="str">
        <f ca="1">INDIRECT($B$1&amp;Items!AB$2&amp;$B501)</f>
        <v>PL(-)</v>
      </c>
      <c r="F501" s="1" t="str">
        <f ca="1">INDIRECT($B$1&amp;Items!X$2&amp;$B501)</f>
        <v>AA</v>
      </c>
      <c r="H501" s="13" t="str">
        <f ca="1">INDIRECT($B$1&amp;Items!U$2&amp;$B501)</f>
        <v>Операционные расходы</v>
      </c>
      <c r="I501" s="13" t="str">
        <f ca="1">IF(INDIRECT($B$1&amp;Items!V$2&amp;$B501)="",H501,INDIRECT($B$1&amp;Items!V$2&amp;$B501))</f>
        <v>Операционные расходы - блок-2</v>
      </c>
      <c r="J501" s="1" t="str">
        <f ca="1">IF(INDIRECT($B$1&amp;Items!W$2&amp;$B501)="",IF(H501&lt;&gt;I501,"  "&amp;I501,I501),"    "&amp;INDIRECT($B$1&amp;Items!W$2&amp;$B501))</f>
        <v xml:space="preserve">    Операционные расходы - 2-2</v>
      </c>
      <c r="S501" s="1">
        <f ca="1">SUM($U501:INDIRECT(ADDRESS(ROW(),SUMIFS($1:$1,$5:$5,MAX($5:$5)))))</f>
        <v>88000</v>
      </c>
      <c r="V501" s="1">
        <f ca="1">SUMIFS(INDIRECT($F$1&amp;$F501&amp;":"&amp;$F501),INDIRECT($F$1&amp;dbP!$D$2&amp;":"&amp;dbP!$D$2),"&gt;="&amp;V$6,INDIRECT($F$1&amp;dbP!$D$2&amp;":"&amp;dbP!$D$2),"&lt;="&amp;V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W501" s="1">
        <f ca="1">SUMIFS(INDIRECT($F$1&amp;$F501&amp;":"&amp;$F501),INDIRECT($F$1&amp;dbP!$D$2&amp;":"&amp;dbP!$D$2),"&gt;="&amp;W$6,INDIRECT($F$1&amp;dbP!$D$2&amp;":"&amp;dbP!$D$2),"&lt;="&amp;W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X501" s="1">
        <f ca="1">SUMIFS(INDIRECT($F$1&amp;$F501&amp;":"&amp;$F501),INDIRECT($F$1&amp;dbP!$D$2&amp;":"&amp;dbP!$D$2),"&gt;="&amp;X$6,INDIRECT($F$1&amp;dbP!$D$2&amp;":"&amp;dbP!$D$2),"&lt;="&amp;X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Y501" s="1">
        <f ca="1">SUMIFS(INDIRECT($F$1&amp;$F501&amp;":"&amp;$F501),INDIRECT($F$1&amp;dbP!$D$2&amp;":"&amp;dbP!$D$2),"&gt;="&amp;Y$6,INDIRECT($F$1&amp;dbP!$D$2&amp;":"&amp;dbP!$D$2),"&lt;="&amp;Y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Z501" s="1">
        <f ca="1">SUMIFS(INDIRECT($F$1&amp;$F501&amp;":"&amp;$F501),INDIRECT($F$1&amp;dbP!$D$2&amp;":"&amp;dbP!$D$2),"&gt;="&amp;Z$6,INDIRECT($F$1&amp;dbP!$D$2&amp;":"&amp;dbP!$D$2),"&lt;="&amp;Z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88000</v>
      </c>
      <c r="AA501" s="1">
        <f ca="1">SUMIFS(INDIRECT($F$1&amp;$F501&amp;":"&amp;$F501),INDIRECT($F$1&amp;dbP!$D$2&amp;":"&amp;dbP!$D$2),"&gt;="&amp;AA$6,INDIRECT($F$1&amp;dbP!$D$2&amp;":"&amp;dbP!$D$2),"&lt;="&amp;AA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B501" s="1">
        <f ca="1">SUMIFS(INDIRECT($F$1&amp;$F501&amp;":"&amp;$F501),INDIRECT($F$1&amp;dbP!$D$2&amp;":"&amp;dbP!$D$2),"&gt;="&amp;AB$6,INDIRECT($F$1&amp;dbP!$D$2&amp;":"&amp;dbP!$D$2),"&lt;="&amp;AB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C501" s="1">
        <f ca="1">SUMIFS(INDIRECT($F$1&amp;$F501&amp;":"&amp;$F501),INDIRECT($F$1&amp;dbP!$D$2&amp;":"&amp;dbP!$D$2),"&gt;="&amp;AC$6,INDIRECT($F$1&amp;dbP!$D$2&amp;":"&amp;dbP!$D$2),"&lt;="&amp;AC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D501" s="1">
        <f ca="1">SUMIFS(INDIRECT($F$1&amp;$F501&amp;":"&amp;$F501),INDIRECT($F$1&amp;dbP!$D$2&amp;":"&amp;dbP!$D$2),"&gt;="&amp;AD$6,INDIRECT($F$1&amp;dbP!$D$2&amp;":"&amp;dbP!$D$2),"&lt;="&amp;AD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E501" s="1">
        <f ca="1">SUMIFS(INDIRECT($F$1&amp;$F501&amp;":"&amp;$F501),INDIRECT($F$1&amp;dbP!$D$2&amp;":"&amp;dbP!$D$2),"&gt;="&amp;AE$6,INDIRECT($F$1&amp;dbP!$D$2&amp;":"&amp;dbP!$D$2),"&lt;="&amp;AE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F501" s="1">
        <f ca="1">SUMIFS(INDIRECT($F$1&amp;$F501&amp;":"&amp;$F501),INDIRECT($F$1&amp;dbP!$D$2&amp;":"&amp;dbP!$D$2),"&gt;="&amp;AF$6,INDIRECT($F$1&amp;dbP!$D$2&amp;":"&amp;dbP!$D$2),"&lt;="&amp;AF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G501" s="1">
        <f ca="1">SUMIFS(INDIRECT($F$1&amp;$F501&amp;":"&amp;$F501),INDIRECT($F$1&amp;dbP!$D$2&amp;":"&amp;dbP!$D$2),"&gt;="&amp;AG$6,INDIRECT($F$1&amp;dbP!$D$2&amp;":"&amp;dbP!$D$2),"&lt;="&amp;AG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H501" s="1">
        <f ca="1">SUMIFS(INDIRECT($F$1&amp;$F501&amp;":"&amp;$F501),INDIRECT($F$1&amp;dbP!$D$2&amp;":"&amp;dbP!$D$2),"&gt;="&amp;AH$6,INDIRECT($F$1&amp;dbP!$D$2&amp;":"&amp;dbP!$D$2),"&lt;="&amp;AH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I501" s="1">
        <f ca="1">SUMIFS(INDIRECT($F$1&amp;$F501&amp;":"&amp;$F501),INDIRECT($F$1&amp;dbP!$D$2&amp;":"&amp;dbP!$D$2),"&gt;="&amp;AI$6,INDIRECT($F$1&amp;dbP!$D$2&amp;":"&amp;dbP!$D$2),"&lt;="&amp;AI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J501" s="1">
        <f ca="1">SUMIFS(INDIRECT($F$1&amp;$F501&amp;":"&amp;$F501),INDIRECT($F$1&amp;dbP!$D$2&amp;":"&amp;dbP!$D$2),"&gt;="&amp;AJ$6,INDIRECT($F$1&amp;dbP!$D$2&amp;":"&amp;dbP!$D$2),"&lt;="&amp;AJ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K501" s="1">
        <f ca="1">SUMIFS(INDIRECT($F$1&amp;$F501&amp;":"&amp;$F501),INDIRECT($F$1&amp;dbP!$D$2&amp;":"&amp;dbP!$D$2),"&gt;="&amp;AK$6,INDIRECT($F$1&amp;dbP!$D$2&amp;":"&amp;dbP!$D$2),"&lt;="&amp;AK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L501" s="1">
        <f ca="1">SUMIFS(INDIRECT($F$1&amp;$F501&amp;":"&amp;$F501),INDIRECT($F$1&amp;dbP!$D$2&amp;":"&amp;dbP!$D$2),"&gt;="&amp;AL$6,INDIRECT($F$1&amp;dbP!$D$2&amp;":"&amp;dbP!$D$2),"&lt;="&amp;AL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M501" s="1">
        <f ca="1">SUMIFS(INDIRECT($F$1&amp;$F501&amp;":"&amp;$F501),INDIRECT($F$1&amp;dbP!$D$2&amp;":"&amp;dbP!$D$2),"&gt;="&amp;AM$6,INDIRECT($F$1&amp;dbP!$D$2&amp;":"&amp;dbP!$D$2),"&lt;="&amp;AM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N501" s="1">
        <f ca="1">SUMIFS(INDIRECT($F$1&amp;$F501&amp;":"&amp;$F501),INDIRECT($F$1&amp;dbP!$D$2&amp;":"&amp;dbP!$D$2),"&gt;="&amp;AN$6,INDIRECT($F$1&amp;dbP!$D$2&amp;":"&amp;dbP!$D$2),"&lt;="&amp;AN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O501" s="1">
        <f ca="1">SUMIFS(INDIRECT($F$1&amp;$F501&amp;":"&amp;$F501),INDIRECT($F$1&amp;dbP!$D$2&amp;":"&amp;dbP!$D$2),"&gt;="&amp;AO$6,INDIRECT($F$1&amp;dbP!$D$2&amp;":"&amp;dbP!$D$2),"&lt;="&amp;AO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P501" s="1">
        <f ca="1">SUMIFS(INDIRECT($F$1&amp;$F501&amp;":"&amp;$F501),INDIRECT($F$1&amp;dbP!$D$2&amp;":"&amp;dbP!$D$2),"&gt;="&amp;AP$6,INDIRECT($F$1&amp;dbP!$D$2&amp;":"&amp;dbP!$D$2),"&lt;="&amp;AP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Q501" s="1">
        <f ca="1">SUMIFS(INDIRECT($F$1&amp;$F501&amp;":"&amp;$F501),INDIRECT($F$1&amp;dbP!$D$2&amp;":"&amp;dbP!$D$2),"&gt;="&amp;AQ$6,INDIRECT($F$1&amp;dbP!$D$2&amp;":"&amp;dbP!$D$2),"&lt;="&amp;AQ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R501" s="1">
        <f ca="1">SUMIFS(INDIRECT($F$1&amp;$F501&amp;":"&amp;$F501),INDIRECT($F$1&amp;dbP!$D$2&amp;":"&amp;dbP!$D$2),"&gt;="&amp;AR$6,INDIRECT($F$1&amp;dbP!$D$2&amp;":"&amp;dbP!$D$2),"&lt;="&amp;AR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S501" s="1">
        <f ca="1">SUMIFS(INDIRECT($F$1&amp;$F501&amp;":"&amp;$F501),INDIRECT($F$1&amp;dbP!$D$2&amp;":"&amp;dbP!$D$2),"&gt;="&amp;AS$6,INDIRECT($F$1&amp;dbP!$D$2&amp;":"&amp;dbP!$D$2),"&lt;="&amp;AS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T501" s="1">
        <f ca="1">SUMIFS(INDIRECT($F$1&amp;$F501&amp;":"&amp;$F501),INDIRECT($F$1&amp;dbP!$D$2&amp;":"&amp;dbP!$D$2),"&gt;="&amp;AT$6,INDIRECT($F$1&amp;dbP!$D$2&amp;":"&amp;dbP!$D$2),"&lt;="&amp;AT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U501" s="1">
        <f ca="1">SUMIFS(INDIRECT($F$1&amp;$F501&amp;":"&amp;$F501),INDIRECT($F$1&amp;dbP!$D$2&amp;":"&amp;dbP!$D$2),"&gt;="&amp;AU$6,INDIRECT($F$1&amp;dbP!$D$2&amp;":"&amp;dbP!$D$2),"&lt;="&amp;AU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V501" s="1">
        <f ca="1">SUMIFS(INDIRECT($F$1&amp;$F501&amp;":"&amp;$F501),INDIRECT($F$1&amp;dbP!$D$2&amp;":"&amp;dbP!$D$2),"&gt;="&amp;AV$6,INDIRECT($F$1&amp;dbP!$D$2&amp;":"&amp;dbP!$D$2),"&lt;="&amp;AV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W501" s="1">
        <f ca="1">SUMIFS(INDIRECT($F$1&amp;$F501&amp;":"&amp;$F501),INDIRECT($F$1&amp;dbP!$D$2&amp;":"&amp;dbP!$D$2),"&gt;="&amp;AW$6,INDIRECT($F$1&amp;dbP!$D$2&amp;":"&amp;dbP!$D$2),"&lt;="&amp;AW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X501" s="1">
        <f ca="1">SUMIFS(INDIRECT($F$1&amp;$F501&amp;":"&amp;$F501),INDIRECT($F$1&amp;dbP!$D$2&amp;":"&amp;dbP!$D$2),"&gt;="&amp;AX$6,INDIRECT($F$1&amp;dbP!$D$2&amp;":"&amp;dbP!$D$2),"&lt;="&amp;AX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Y501" s="1">
        <f ca="1">SUMIFS(INDIRECT($F$1&amp;$F501&amp;":"&amp;$F501),INDIRECT($F$1&amp;dbP!$D$2&amp;":"&amp;dbP!$D$2),"&gt;="&amp;AY$6,INDIRECT($F$1&amp;dbP!$D$2&amp;":"&amp;dbP!$D$2),"&lt;="&amp;AY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AZ501" s="1">
        <f ca="1">SUMIFS(INDIRECT($F$1&amp;$F501&amp;":"&amp;$F501),INDIRECT($F$1&amp;dbP!$D$2&amp;":"&amp;dbP!$D$2),"&gt;="&amp;AZ$6,INDIRECT($F$1&amp;dbP!$D$2&amp;":"&amp;dbP!$D$2),"&lt;="&amp;AZ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BA501" s="1">
        <f ca="1">SUMIFS(INDIRECT($F$1&amp;$F501&amp;":"&amp;$F501),INDIRECT($F$1&amp;dbP!$D$2&amp;":"&amp;dbP!$D$2),"&gt;="&amp;BA$6,INDIRECT($F$1&amp;dbP!$D$2&amp;":"&amp;dbP!$D$2),"&lt;="&amp;BA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BB501" s="1">
        <f ca="1">SUMIFS(INDIRECT($F$1&amp;$F501&amp;":"&amp;$F501),INDIRECT($F$1&amp;dbP!$D$2&amp;":"&amp;dbP!$D$2),"&gt;="&amp;BB$6,INDIRECT($F$1&amp;dbP!$D$2&amp;":"&amp;dbP!$D$2),"&lt;="&amp;BB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BC501" s="1">
        <f ca="1">SUMIFS(INDIRECT($F$1&amp;$F501&amp;":"&amp;$F501),INDIRECT($F$1&amp;dbP!$D$2&amp;":"&amp;dbP!$D$2),"&gt;="&amp;BC$6,INDIRECT($F$1&amp;dbP!$D$2&amp;":"&amp;dbP!$D$2),"&lt;="&amp;BC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BD501" s="1">
        <f ca="1">SUMIFS(INDIRECT($F$1&amp;$F501&amp;":"&amp;$F501),INDIRECT($F$1&amp;dbP!$D$2&amp;":"&amp;dbP!$D$2),"&gt;="&amp;BD$6,INDIRECT($F$1&amp;dbP!$D$2&amp;":"&amp;dbP!$D$2),"&lt;="&amp;BD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  <c r="BE501" s="1">
        <f ca="1">SUMIFS(INDIRECT($F$1&amp;$F501&amp;":"&amp;$F501),INDIRECT($F$1&amp;dbP!$D$2&amp;":"&amp;dbP!$D$2),"&gt;="&amp;BE$6,INDIRECT($F$1&amp;dbP!$D$2&amp;":"&amp;dbP!$D$2),"&lt;="&amp;BE$7,INDIRECT($F$1&amp;dbP!$O$2&amp;":"&amp;dbP!$O$2),$H501,INDIRECT($F$1&amp;dbP!$P$2&amp;":"&amp;dbP!$P$2),IF($I501=$J501,"*",$I501),INDIRECT($F$1&amp;dbP!$Q$2&amp;":"&amp;dbP!$Q$2),IF(OR($I501=$J501,"  "&amp;$I501=$J501),"*",RIGHT($J501,LEN($J501)-4)),INDIRECT($F$1&amp;dbP!$AC$2&amp;":"&amp;dbP!$AC$2),RepP!$J$3)</f>
        <v>0</v>
      </c>
    </row>
    <row r="502" spans="2:57" x14ac:dyDescent="0.3">
      <c r="B502" s="1">
        <f>MAX(B$410:B501)+1</f>
        <v>98</v>
      </c>
      <c r="D502" s="1" t="str">
        <f ca="1">INDIRECT($B$1&amp;Items!AB$2&amp;$B502)</f>
        <v>PL(-)</v>
      </c>
      <c r="F502" s="1" t="str">
        <f ca="1">INDIRECT($B$1&amp;Items!X$2&amp;$B502)</f>
        <v>AA</v>
      </c>
      <c r="H502" s="13" t="str">
        <f ca="1">INDIRECT($B$1&amp;Items!U$2&amp;$B502)</f>
        <v>Операционные расходы</v>
      </c>
      <c r="I502" s="13" t="str">
        <f ca="1">IF(INDIRECT($B$1&amp;Items!V$2&amp;$B502)="",H502,INDIRECT($B$1&amp;Items!V$2&amp;$B502))</f>
        <v>Операционные расходы - блок-2</v>
      </c>
      <c r="J502" s="1" t="str">
        <f ca="1">IF(INDIRECT($B$1&amp;Items!W$2&amp;$B502)="",IF(H502&lt;&gt;I502,"  "&amp;I502,I502),"    "&amp;INDIRECT($B$1&amp;Items!W$2&amp;$B502))</f>
        <v xml:space="preserve">    Операционные расходы - 2-3</v>
      </c>
      <c r="S502" s="1">
        <f ca="1">SUM($U502:INDIRECT(ADDRESS(ROW(),SUMIFS($1:$1,$5:$5,MAX($5:$5)))))</f>
        <v>41730</v>
      </c>
      <c r="V502" s="1">
        <f ca="1">SUMIFS(INDIRECT($F$1&amp;$F502&amp;":"&amp;$F502),INDIRECT($F$1&amp;dbP!$D$2&amp;":"&amp;dbP!$D$2),"&gt;="&amp;V$6,INDIRECT($F$1&amp;dbP!$D$2&amp;":"&amp;dbP!$D$2),"&lt;="&amp;V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W502" s="1">
        <f ca="1">SUMIFS(INDIRECT($F$1&amp;$F502&amp;":"&amp;$F502),INDIRECT($F$1&amp;dbP!$D$2&amp;":"&amp;dbP!$D$2),"&gt;="&amp;W$6,INDIRECT($F$1&amp;dbP!$D$2&amp;":"&amp;dbP!$D$2),"&lt;="&amp;W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X502" s="1">
        <f ca="1">SUMIFS(INDIRECT($F$1&amp;$F502&amp;":"&amp;$F502),INDIRECT($F$1&amp;dbP!$D$2&amp;":"&amp;dbP!$D$2),"&gt;="&amp;X$6,INDIRECT($F$1&amp;dbP!$D$2&amp;":"&amp;dbP!$D$2),"&lt;="&amp;X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Y502" s="1">
        <f ca="1">SUMIFS(INDIRECT($F$1&amp;$F502&amp;":"&amp;$F502),INDIRECT($F$1&amp;dbP!$D$2&amp;":"&amp;dbP!$D$2),"&gt;="&amp;Y$6,INDIRECT($F$1&amp;dbP!$D$2&amp;":"&amp;dbP!$D$2),"&lt;="&amp;Y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Z502" s="1">
        <f ca="1">SUMIFS(INDIRECT($F$1&amp;$F502&amp;":"&amp;$F502),INDIRECT($F$1&amp;dbP!$D$2&amp;":"&amp;dbP!$D$2),"&gt;="&amp;Z$6,INDIRECT($F$1&amp;dbP!$D$2&amp;":"&amp;dbP!$D$2),"&lt;="&amp;Z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41730</v>
      </c>
      <c r="AA502" s="1">
        <f ca="1">SUMIFS(INDIRECT($F$1&amp;$F502&amp;":"&amp;$F502),INDIRECT($F$1&amp;dbP!$D$2&amp;":"&amp;dbP!$D$2),"&gt;="&amp;AA$6,INDIRECT($F$1&amp;dbP!$D$2&amp;":"&amp;dbP!$D$2),"&lt;="&amp;AA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B502" s="1">
        <f ca="1">SUMIFS(INDIRECT($F$1&amp;$F502&amp;":"&amp;$F502),INDIRECT($F$1&amp;dbP!$D$2&amp;":"&amp;dbP!$D$2),"&gt;="&amp;AB$6,INDIRECT($F$1&amp;dbP!$D$2&amp;":"&amp;dbP!$D$2),"&lt;="&amp;AB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C502" s="1">
        <f ca="1">SUMIFS(INDIRECT($F$1&amp;$F502&amp;":"&amp;$F502),INDIRECT($F$1&amp;dbP!$D$2&amp;":"&amp;dbP!$D$2),"&gt;="&amp;AC$6,INDIRECT($F$1&amp;dbP!$D$2&amp;":"&amp;dbP!$D$2),"&lt;="&amp;AC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D502" s="1">
        <f ca="1">SUMIFS(INDIRECT($F$1&amp;$F502&amp;":"&amp;$F502),INDIRECT($F$1&amp;dbP!$D$2&amp;":"&amp;dbP!$D$2),"&gt;="&amp;AD$6,INDIRECT($F$1&amp;dbP!$D$2&amp;":"&amp;dbP!$D$2),"&lt;="&amp;AD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E502" s="1">
        <f ca="1">SUMIFS(INDIRECT($F$1&amp;$F502&amp;":"&amp;$F502),INDIRECT($F$1&amp;dbP!$D$2&amp;":"&amp;dbP!$D$2),"&gt;="&amp;AE$6,INDIRECT($F$1&amp;dbP!$D$2&amp;":"&amp;dbP!$D$2),"&lt;="&amp;AE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F502" s="1">
        <f ca="1">SUMIFS(INDIRECT($F$1&amp;$F502&amp;":"&amp;$F502),INDIRECT($F$1&amp;dbP!$D$2&amp;":"&amp;dbP!$D$2),"&gt;="&amp;AF$6,INDIRECT($F$1&amp;dbP!$D$2&amp;":"&amp;dbP!$D$2),"&lt;="&amp;AF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G502" s="1">
        <f ca="1">SUMIFS(INDIRECT($F$1&amp;$F502&amp;":"&amp;$F502),INDIRECT($F$1&amp;dbP!$D$2&amp;":"&amp;dbP!$D$2),"&gt;="&amp;AG$6,INDIRECT($F$1&amp;dbP!$D$2&amp;":"&amp;dbP!$D$2),"&lt;="&amp;AG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H502" s="1">
        <f ca="1">SUMIFS(INDIRECT($F$1&amp;$F502&amp;":"&amp;$F502),INDIRECT($F$1&amp;dbP!$D$2&amp;":"&amp;dbP!$D$2),"&gt;="&amp;AH$6,INDIRECT($F$1&amp;dbP!$D$2&amp;":"&amp;dbP!$D$2),"&lt;="&amp;AH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I502" s="1">
        <f ca="1">SUMIFS(INDIRECT($F$1&amp;$F502&amp;":"&amp;$F502),INDIRECT($F$1&amp;dbP!$D$2&amp;":"&amp;dbP!$D$2),"&gt;="&amp;AI$6,INDIRECT($F$1&amp;dbP!$D$2&amp;":"&amp;dbP!$D$2),"&lt;="&amp;AI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J502" s="1">
        <f ca="1">SUMIFS(INDIRECT($F$1&amp;$F502&amp;":"&amp;$F502),INDIRECT($F$1&amp;dbP!$D$2&amp;":"&amp;dbP!$D$2),"&gt;="&amp;AJ$6,INDIRECT($F$1&amp;dbP!$D$2&amp;":"&amp;dbP!$D$2),"&lt;="&amp;AJ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K502" s="1">
        <f ca="1">SUMIFS(INDIRECT($F$1&amp;$F502&amp;":"&amp;$F502),INDIRECT($F$1&amp;dbP!$D$2&amp;":"&amp;dbP!$D$2),"&gt;="&amp;AK$6,INDIRECT($F$1&amp;dbP!$D$2&amp;":"&amp;dbP!$D$2),"&lt;="&amp;AK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L502" s="1">
        <f ca="1">SUMIFS(INDIRECT($F$1&amp;$F502&amp;":"&amp;$F502),INDIRECT($F$1&amp;dbP!$D$2&amp;":"&amp;dbP!$D$2),"&gt;="&amp;AL$6,INDIRECT($F$1&amp;dbP!$D$2&amp;":"&amp;dbP!$D$2),"&lt;="&amp;AL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M502" s="1">
        <f ca="1">SUMIFS(INDIRECT($F$1&amp;$F502&amp;":"&amp;$F502),INDIRECT($F$1&amp;dbP!$D$2&amp;":"&amp;dbP!$D$2),"&gt;="&amp;AM$6,INDIRECT($F$1&amp;dbP!$D$2&amp;":"&amp;dbP!$D$2),"&lt;="&amp;AM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N502" s="1">
        <f ca="1">SUMIFS(INDIRECT($F$1&amp;$F502&amp;":"&amp;$F502),INDIRECT($F$1&amp;dbP!$D$2&amp;":"&amp;dbP!$D$2),"&gt;="&amp;AN$6,INDIRECT($F$1&amp;dbP!$D$2&amp;":"&amp;dbP!$D$2),"&lt;="&amp;AN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O502" s="1">
        <f ca="1">SUMIFS(INDIRECT($F$1&amp;$F502&amp;":"&amp;$F502),INDIRECT($F$1&amp;dbP!$D$2&amp;":"&amp;dbP!$D$2),"&gt;="&amp;AO$6,INDIRECT($F$1&amp;dbP!$D$2&amp;":"&amp;dbP!$D$2),"&lt;="&amp;AO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P502" s="1">
        <f ca="1">SUMIFS(INDIRECT($F$1&amp;$F502&amp;":"&amp;$F502),INDIRECT($F$1&amp;dbP!$D$2&amp;":"&amp;dbP!$D$2),"&gt;="&amp;AP$6,INDIRECT($F$1&amp;dbP!$D$2&amp;":"&amp;dbP!$D$2),"&lt;="&amp;AP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Q502" s="1">
        <f ca="1">SUMIFS(INDIRECT($F$1&amp;$F502&amp;":"&amp;$F502),INDIRECT($F$1&amp;dbP!$D$2&amp;":"&amp;dbP!$D$2),"&gt;="&amp;AQ$6,INDIRECT($F$1&amp;dbP!$D$2&amp;":"&amp;dbP!$D$2),"&lt;="&amp;AQ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R502" s="1">
        <f ca="1">SUMIFS(INDIRECT($F$1&amp;$F502&amp;":"&amp;$F502),INDIRECT($F$1&amp;dbP!$D$2&amp;":"&amp;dbP!$D$2),"&gt;="&amp;AR$6,INDIRECT($F$1&amp;dbP!$D$2&amp;":"&amp;dbP!$D$2),"&lt;="&amp;AR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S502" s="1">
        <f ca="1">SUMIFS(INDIRECT($F$1&amp;$F502&amp;":"&amp;$F502),INDIRECT($F$1&amp;dbP!$D$2&amp;":"&amp;dbP!$D$2),"&gt;="&amp;AS$6,INDIRECT($F$1&amp;dbP!$D$2&amp;":"&amp;dbP!$D$2),"&lt;="&amp;AS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T502" s="1">
        <f ca="1">SUMIFS(INDIRECT($F$1&amp;$F502&amp;":"&amp;$F502),INDIRECT($F$1&amp;dbP!$D$2&amp;":"&amp;dbP!$D$2),"&gt;="&amp;AT$6,INDIRECT($F$1&amp;dbP!$D$2&amp;":"&amp;dbP!$D$2),"&lt;="&amp;AT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U502" s="1">
        <f ca="1">SUMIFS(INDIRECT($F$1&amp;$F502&amp;":"&amp;$F502),INDIRECT($F$1&amp;dbP!$D$2&amp;":"&amp;dbP!$D$2),"&gt;="&amp;AU$6,INDIRECT($F$1&amp;dbP!$D$2&amp;":"&amp;dbP!$D$2),"&lt;="&amp;AU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V502" s="1">
        <f ca="1">SUMIFS(INDIRECT($F$1&amp;$F502&amp;":"&amp;$F502),INDIRECT($F$1&amp;dbP!$D$2&amp;":"&amp;dbP!$D$2),"&gt;="&amp;AV$6,INDIRECT($F$1&amp;dbP!$D$2&amp;":"&amp;dbP!$D$2),"&lt;="&amp;AV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W502" s="1">
        <f ca="1">SUMIFS(INDIRECT($F$1&amp;$F502&amp;":"&amp;$F502),INDIRECT($F$1&amp;dbP!$D$2&amp;":"&amp;dbP!$D$2),"&gt;="&amp;AW$6,INDIRECT($F$1&amp;dbP!$D$2&amp;":"&amp;dbP!$D$2),"&lt;="&amp;AW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X502" s="1">
        <f ca="1">SUMIFS(INDIRECT($F$1&amp;$F502&amp;":"&amp;$F502),INDIRECT($F$1&amp;dbP!$D$2&amp;":"&amp;dbP!$D$2),"&gt;="&amp;AX$6,INDIRECT($F$1&amp;dbP!$D$2&amp;":"&amp;dbP!$D$2),"&lt;="&amp;AX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Y502" s="1">
        <f ca="1">SUMIFS(INDIRECT($F$1&amp;$F502&amp;":"&amp;$F502),INDIRECT($F$1&amp;dbP!$D$2&amp;":"&amp;dbP!$D$2),"&gt;="&amp;AY$6,INDIRECT($F$1&amp;dbP!$D$2&amp;":"&amp;dbP!$D$2),"&lt;="&amp;AY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AZ502" s="1">
        <f ca="1">SUMIFS(INDIRECT($F$1&amp;$F502&amp;":"&amp;$F502),INDIRECT($F$1&amp;dbP!$D$2&amp;":"&amp;dbP!$D$2),"&gt;="&amp;AZ$6,INDIRECT($F$1&amp;dbP!$D$2&amp;":"&amp;dbP!$D$2),"&lt;="&amp;AZ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BA502" s="1">
        <f ca="1">SUMIFS(INDIRECT($F$1&amp;$F502&amp;":"&amp;$F502),INDIRECT($F$1&amp;dbP!$D$2&amp;":"&amp;dbP!$D$2),"&gt;="&amp;BA$6,INDIRECT($F$1&amp;dbP!$D$2&amp;":"&amp;dbP!$D$2),"&lt;="&amp;BA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BB502" s="1">
        <f ca="1">SUMIFS(INDIRECT($F$1&amp;$F502&amp;":"&amp;$F502),INDIRECT($F$1&amp;dbP!$D$2&amp;":"&amp;dbP!$D$2),"&gt;="&amp;BB$6,INDIRECT($F$1&amp;dbP!$D$2&amp;":"&amp;dbP!$D$2),"&lt;="&amp;BB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BC502" s="1">
        <f ca="1">SUMIFS(INDIRECT($F$1&amp;$F502&amp;":"&amp;$F502),INDIRECT($F$1&amp;dbP!$D$2&amp;":"&amp;dbP!$D$2),"&gt;="&amp;BC$6,INDIRECT($F$1&amp;dbP!$D$2&amp;":"&amp;dbP!$D$2),"&lt;="&amp;BC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BD502" s="1">
        <f ca="1">SUMIFS(INDIRECT($F$1&amp;$F502&amp;":"&amp;$F502),INDIRECT($F$1&amp;dbP!$D$2&amp;":"&amp;dbP!$D$2),"&gt;="&amp;BD$6,INDIRECT($F$1&amp;dbP!$D$2&amp;":"&amp;dbP!$D$2),"&lt;="&amp;BD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  <c r="BE502" s="1">
        <f ca="1">SUMIFS(INDIRECT($F$1&amp;$F502&amp;":"&amp;$F502),INDIRECT($F$1&amp;dbP!$D$2&amp;":"&amp;dbP!$D$2),"&gt;="&amp;BE$6,INDIRECT($F$1&amp;dbP!$D$2&amp;":"&amp;dbP!$D$2),"&lt;="&amp;BE$7,INDIRECT($F$1&amp;dbP!$O$2&amp;":"&amp;dbP!$O$2),$H502,INDIRECT($F$1&amp;dbP!$P$2&amp;":"&amp;dbP!$P$2),IF($I502=$J502,"*",$I502),INDIRECT($F$1&amp;dbP!$Q$2&amp;":"&amp;dbP!$Q$2),IF(OR($I502=$J502,"  "&amp;$I502=$J502),"*",RIGHT($J502,LEN($J502)-4)),INDIRECT($F$1&amp;dbP!$AC$2&amp;":"&amp;dbP!$AC$2),RepP!$J$3)</f>
        <v>0</v>
      </c>
    </row>
    <row r="503" spans="2:57" x14ac:dyDescent="0.3">
      <c r="B503" s="1">
        <f>MAX(B$410:B502)+1</f>
        <v>99</v>
      </c>
      <c r="D503" s="1" t="str">
        <f ca="1">INDIRECT($B$1&amp;Items!AB$2&amp;$B503)</f>
        <v>PL(-)</v>
      </c>
      <c r="F503" s="1" t="str">
        <f ca="1">INDIRECT($B$1&amp;Items!X$2&amp;$B503)</f>
        <v>AA</v>
      </c>
      <c r="H503" s="13" t="str">
        <f ca="1">INDIRECT($B$1&amp;Items!U$2&amp;$B503)</f>
        <v>Операционные расходы</v>
      </c>
      <c r="I503" s="13" t="str">
        <f ca="1">IF(INDIRECT($B$1&amp;Items!V$2&amp;$B503)="",H503,INDIRECT($B$1&amp;Items!V$2&amp;$B503))</f>
        <v>Операционные расходы - блок-2</v>
      </c>
      <c r="J503" s="1" t="str">
        <f ca="1">IF(INDIRECT($B$1&amp;Items!W$2&amp;$B503)="",IF(H503&lt;&gt;I503,"  "&amp;I503,I503),"    "&amp;INDIRECT($B$1&amp;Items!W$2&amp;$B503))</f>
        <v xml:space="preserve">    Операционные расходы - 2-4</v>
      </c>
      <c r="S503" s="1">
        <f ca="1">SUM($U503:INDIRECT(ADDRESS(ROW(),SUMIFS($1:$1,$5:$5,MAX($5:$5)))))</f>
        <v>281513.79000000004</v>
      </c>
      <c r="V503" s="1">
        <f ca="1">SUMIFS(INDIRECT($F$1&amp;$F503&amp;":"&amp;$F503),INDIRECT($F$1&amp;dbP!$D$2&amp;":"&amp;dbP!$D$2),"&gt;="&amp;V$6,INDIRECT($F$1&amp;dbP!$D$2&amp;":"&amp;dbP!$D$2),"&lt;="&amp;V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W503" s="1">
        <f ca="1">SUMIFS(INDIRECT($F$1&amp;$F503&amp;":"&amp;$F503),INDIRECT($F$1&amp;dbP!$D$2&amp;":"&amp;dbP!$D$2),"&gt;="&amp;W$6,INDIRECT($F$1&amp;dbP!$D$2&amp;":"&amp;dbP!$D$2),"&lt;="&amp;W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X503" s="1">
        <f ca="1">SUMIFS(INDIRECT($F$1&amp;$F503&amp;":"&amp;$F503),INDIRECT($F$1&amp;dbP!$D$2&amp;":"&amp;dbP!$D$2),"&gt;="&amp;X$6,INDIRECT($F$1&amp;dbP!$D$2&amp;":"&amp;dbP!$D$2),"&lt;="&amp;X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Y503" s="1">
        <f ca="1">SUMIFS(INDIRECT($F$1&amp;$F503&amp;":"&amp;$F503),INDIRECT($F$1&amp;dbP!$D$2&amp;":"&amp;dbP!$D$2),"&gt;="&amp;Y$6,INDIRECT($F$1&amp;dbP!$D$2&amp;":"&amp;dbP!$D$2),"&lt;="&amp;Y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Z503" s="1">
        <f ca="1">SUMIFS(INDIRECT($F$1&amp;$F503&amp;":"&amp;$F503),INDIRECT($F$1&amp;dbP!$D$2&amp;":"&amp;dbP!$D$2),"&gt;="&amp;Z$6,INDIRECT($F$1&amp;dbP!$D$2&amp;":"&amp;dbP!$D$2),"&lt;="&amp;Z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A503" s="1">
        <f ca="1">SUMIFS(INDIRECT($F$1&amp;$F503&amp;":"&amp;$F503),INDIRECT($F$1&amp;dbP!$D$2&amp;":"&amp;dbP!$D$2),"&gt;="&amp;AA$6,INDIRECT($F$1&amp;dbP!$D$2&amp;":"&amp;dbP!$D$2),"&lt;="&amp;AA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281513.79000000004</v>
      </c>
      <c r="AB503" s="1">
        <f ca="1">SUMIFS(INDIRECT($F$1&amp;$F503&amp;":"&amp;$F503),INDIRECT($F$1&amp;dbP!$D$2&amp;":"&amp;dbP!$D$2),"&gt;="&amp;AB$6,INDIRECT($F$1&amp;dbP!$D$2&amp;":"&amp;dbP!$D$2),"&lt;="&amp;AB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C503" s="1">
        <f ca="1">SUMIFS(INDIRECT($F$1&amp;$F503&amp;":"&amp;$F503),INDIRECT($F$1&amp;dbP!$D$2&amp;":"&amp;dbP!$D$2),"&gt;="&amp;AC$6,INDIRECT($F$1&amp;dbP!$D$2&amp;":"&amp;dbP!$D$2),"&lt;="&amp;AC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D503" s="1">
        <f ca="1">SUMIFS(INDIRECT($F$1&amp;$F503&amp;":"&amp;$F503),INDIRECT($F$1&amp;dbP!$D$2&amp;":"&amp;dbP!$D$2),"&gt;="&amp;AD$6,INDIRECT($F$1&amp;dbP!$D$2&amp;":"&amp;dbP!$D$2),"&lt;="&amp;AD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E503" s="1">
        <f ca="1">SUMIFS(INDIRECT($F$1&amp;$F503&amp;":"&amp;$F503),INDIRECT($F$1&amp;dbP!$D$2&amp;":"&amp;dbP!$D$2),"&gt;="&amp;AE$6,INDIRECT($F$1&amp;dbP!$D$2&amp;":"&amp;dbP!$D$2),"&lt;="&amp;AE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F503" s="1">
        <f ca="1">SUMIFS(INDIRECT($F$1&amp;$F503&amp;":"&amp;$F503),INDIRECT($F$1&amp;dbP!$D$2&amp;":"&amp;dbP!$D$2),"&gt;="&amp;AF$6,INDIRECT($F$1&amp;dbP!$D$2&amp;":"&amp;dbP!$D$2),"&lt;="&amp;AF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G503" s="1">
        <f ca="1">SUMIFS(INDIRECT($F$1&amp;$F503&amp;":"&amp;$F503),INDIRECT($F$1&amp;dbP!$D$2&amp;":"&amp;dbP!$D$2),"&gt;="&amp;AG$6,INDIRECT($F$1&amp;dbP!$D$2&amp;":"&amp;dbP!$D$2),"&lt;="&amp;AG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H503" s="1">
        <f ca="1">SUMIFS(INDIRECT($F$1&amp;$F503&amp;":"&amp;$F503),INDIRECT($F$1&amp;dbP!$D$2&amp;":"&amp;dbP!$D$2),"&gt;="&amp;AH$6,INDIRECT($F$1&amp;dbP!$D$2&amp;":"&amp;dbP!$D$2),"&lt;="&amp;AH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I503" s="1">
        <f ca="1">SUMIFS(INDIRECT($F$1&amp;$F503&amp;":"&amp;$F503),INDIRECT($F$1&amp;dbP!$D$2&amp;":"&amp;dbP!$D$2),"&gt;="&amp;AI$6,INDIRECT($F$1&amp;dbP!$D$2&amp;":"&amp;dbP!$D$2),"&lt;="&amp;AI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J503" s="1">
        <f ca="1">SUMIFS(INDIRECT($F$1&amp;$F503&amp;":"&amp;$F503),INDIRECT($F$1&amp;dbP!$D$2&amp;":"&amp;dbP!$D$2),"&gt;="&amp;AJ$6,INDIRECT($F$1&amp;dbP!$D$2&amp;":"&amp;dbP!$D$2),"&lt;="&amp;AJ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K503" s="1">
        <f ca="1">SUMIFS(INDIRECT($F$1&amp;$F503&amp;":"&amp;$F503),INDIRECT($F$1&amp;dbP!$D$2&amp;":"&amp;dbP!$D$2),"&gt;="&amp;AK$6,INDIRECT($F$1&amp;dbP!$D$2&amp;":"&amp;dbP!$D$2),"&lt;="&amp;AK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L503" s="1">
        <f ca="1">SUMIFS(INDIRECT($F$1&amp;$F503&amp;":"&amp;$F503),INDIRECT($F$1&amp;dbP!$D$2&amp;":"&amp;dbP!$D$2),"&gt;="&amp;AL$6,INDIRECT($F$1&amp;dbP!$D$2&amp;":"&amp;dbP!$D$2),"&lt;="&amp;AL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M503" s="1">
        <f ca="1">SUMIFS(INDIRECT($F$1&amp;$F503&amp;":"&amp;$F503),INDIRECT($F$1&amp;dbP!$D$2&amp;":"&amp;dbP!$D$2),"&gt;="&amp;AM$6,INDIRECT($F$1&amp;dbP!$D$2&amp;":"&amp;dbP!$D$2),"&lt;="&amp;AM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N503" s="1">
        <f ca="1">SUMIFS(INDIRECT($F$1&amp;$F503&amp;":"&amp;$F503),INDIRECT($F$1&amp;dbP!$D$2&amp;":"&amp;dbP!$D$2),"&gt;="&amp;AN$6,INDIRECT($F$1&amp;dbP!$D$2&amp;":"&amp;dbP!$D$2),"&lt;="&amp;AN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O503" s="1">
        <f ca="1">SUMIFS(INDIRECT($F$1&amp;$F503&amp;":"&amp;$F503),INDIRECT($F$1&amp;dbP!$D$2&amp;":"&amp;dbP!$D$2),"&gt;="&amp;AO$6,INDIRECT($F$1&amp;dbP!$D$2&amp;":"&amp;dbP!$D$2),"&lt;="&amp;AO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P503" s="1">
        <f ca="1">SUMIFS(INDIRECT($F$1&amp;$F503&amp;":"&amp;$F503),INDIRECT($F$1&amp;dbP!$D$2&amp;":"&amp;dbP!$D$2),"&gt;="&amp;AP$6,INDIRECT($F$1&amp;dbP!$D$2&amp;":"&amp;dbP!$D$2),"&lt;="&amp;AP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Q503" s="1">
        <f ca="1">SUMIFS(INDIRECT($F$1&amp;$F503&amp;":"&amp;$F503),INDIRECT($F$1&amp;dbP!$D$2&amp;":"&amp;dbP!$D$2),"&gt;="&amp;AQ$6,INDIRECT($F$1&amp;dbP!$D$2&amp;":"&amp;dbP!$D$2),"&lt;="&amp;AQ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R503" s="1">
        <f ca="1">SUMIFS(INDIRECT($F$1&amp;$F503&amp;":"&amp;$F503),INDIRECT($F$1&amp;dbP!$D$2&amp;":"&amp;dbP!$D$2),"&gt;="&amp;AR$6,INDIRECT($F$1&amp;dbP!$D$2&amp;":"&amp;dbP!$D$2),"&lt;="&amp;AR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S503" s="1">
        <f ca="1">SUMIFS(INDIRECT($F$1&amp;$F503&amp;":"&amp;$F503),INDIRECT($F$1&amp;dbP!$D$2&amp;":"&amp;dbP!$D$2),"&gt;="&amp;AS$6,INDIRECT($F$1&amp;dbP!$D$2&amp;":"&amp;dbP!$D$2),"&lt;="&amp;AS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T503" s="1">
        <f ca="1">SUMIFS(INDIRECT($F$1&amp;$F503&amp;":"&amp;$F503),INDIRECT($F$1&amp;dbP!$D$2&amp;":"&amp;dbP!$D$2),"&gt;="&amp;AT$6,INDIRECT($F$1&amp;dbP!$D$2&amp;":"&amp;dbP!$D$2),"&lt;="&amp;AT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U503" s="1">
        <f ca="1">SUMIFS(INDIRECT($F$1&amp;$F503&amp;":"&amp;$F503),INDIRECT($F$1&amp;dbP!$D$2&amp;":"&amp;dbP!$D$2),"&gt;="&amp;AU$6,INDIRECT($F$1&amp;dbP!$D$2&amp;":"&amp;dbP!$D$2),"&lt;="&amp;AU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V503" s="1">
        <f ca="1">SUMIFS(INDIRECT($F$1&amp;$F503&amp;":"&amp;$F503),INDIRECT($F$1&amp;dbP!$D$2&amp;":"&amp;dbP!$D$2),"&gt;="&amp;AV$6,INDIRECT($F$1&amp;dbP!$D$2&amp;":"&amp;dbP!$D$2),"&lt;="&amp;AV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W503" s="1">
        <f ca="1">SUMIFS(INDIRECT($F$1&amp;$F503&amp;":"&amp;$F503),INDIRECT($F$1&amp;dbP!$D$2&amp;":"&amp;dbP!$D$2),"&gt;="&amp;AW$6,INDIRECT($F$1&amp;dbP!$D$2&amp;":"&amp;dbP!$D$2),"&lt;="&amp;AW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X503" s="1">
        <f ca="1">SUMIFS(INDIRECT($F$1&amp;$F503&amp;":"&amp;$F503),INDIRECT($F$1&amp;dbP!$D$2&amp;":"&amp;dbP!$D$2),"&gt;="&amp;AX$6,INDIRECT($F$1&amp;dbP!$D$2&amp;":"&amp;dbP!$D$2),"&lt;="&amp;AX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Y503" s="1">
        <f ca="1">SUMIFS(INDIRECT($F$1&amp;$F503&amp;":"&amp;$F503),INDIRECT($F$1&amp;dbP!$D$2&amp;":"&amp;dbP!$D$2),"&gt;="&amp;AY$6,INDIRECT($F$1&amp;dbP!$D$2&amp;":"&amp;dbP!$D$2),"&lt;="&amp;AY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AZ503" s="1">
        <f ca="1">SUMIFS(INDIRECT($F$1&amp;$F503&amp;":"&amp;$F503),INDIRECT($F$1&amp;dbP!$D$2&amp;":"&amp;dbP!$D$2),"&gt;="&amp;AZ$6,INDIRECT($F$1&amp;dbP!$D$2&amp;":"&amp;dbP!$D$2),"&lt;="&amp;AZ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BA503" s="1">
        <f ca="1">SUMIFS(INDIRECT($F$1&amp;$F503&amp;":"&amp;$F503),INDIRECT($F$1&amp;dbP!$D$2&amp;":"&amp;dbP!$D$2),"&gt;="&amp;BA$6,INDIRECT($F$1&amp;dbP!$D$2&amp;":"&amp;dbP!$D$2),"&lt;="&amp;BA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BB503" s="1">
        <f ca="1">SUMIFS(INDIRECT($F$1&amp;$F503&amp;":"&amp;$F503),INDIRECT($F$1&amp;dbP!$D$2&amp;":"&amp;dbP!$D$2),"&gt;="&amp;BB$6,INDIRECT($F$1&amp;dbP!$D$2&amp;":"&amp;dbP!$D$2),"&lt;="&amp;BB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BC503" s="1">
        <f ca="1">SUMIFS(INDIRECT($F$1&amp;$F503&amp;":"&amp;$F503),INDIRECT($F$1&amp;dbP!$D$2&amp;":"&amp;dbP!$D$2),"&gt;="&amp;BC$6,INDIRECT($F$1&amp;dbP!$D$2&amp;":"&amp;dbP!$D$2),"&lt;="&amp;BC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BD503" s="1">
        <f ca="1">SUMIFS(INDIRECT($F$1&amp;$F503&amp;":"&amp;$F503),INDIRECT($F$1&amp;dbP!$D$2&amp;":"&amp;dbP!$D$2),"&gt;="&amp;BD$6,INDIRECT($F$1&amp;dbP!$D$2&amp;":"&amp;dbP!$D$2),"&lt;="&amp;BD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  <c r="BE503" s="1">
        <f ca="1">SUMIFS(INDIRECT($F$1&amp;$F503&amp;":"&amp;$F503),INDIRECT($F$1&amp;dbP!$D$2&amp;":"&amp;dbP!$D$2),"&gt;="&amp;BE$6,INDIRECT($F$1&amp;dbP!$D$2&amp;":"&amp;dbP!$D$2),"&lt;="&amp;BE$7,INDIRECT($F$1&amp;dbP!$O$2&amp;":"&amp;dbP!$O$2),$H503,INDIRECT($F$1&amp;dbP!$P$2&amp;":"&amp;dbP!$P$2),IF($I503=$J503,"*",$I503),INDIRECT($F$1&amp;dbP!$Q$2&amp;":"&amp;dbP!$Q$2),IF(OR($I503=$J503,"  "&amp;$I503=$J503),"*",RIGHT($J503,LEN($J503)-4)),INDIRECT($F$1&amp;dbP!$AC$2&amp;":"&amp;dbP!$AC$2),RepP!$J$3)</f>
        <v>0</v>
      </c>
    </row>
    <row r="504" spans="2:57" x14ac:dyDescent="0.3">
      <c r="B504" s="1">
        <f>MAX(B$410:B503)+1</f>
        <v>100</v>
      </c>
      <c r="D504" s="1" t="str">
        <f ca="1">INDIRECT($B$1&amp;Items!AB$2&amp;$B504)</f>
        <v>PL(-)</v>
      </c>
      <c r="F504" s="1" t="str">
        <f ca="1">INDIRECT($B$1&amp;Items!X$2&amp;$B504)</f>
        <v>AA</v>
      </c>
      <c r="H504" s="13" t="str">
        <f ca="1">INDIRECT($B$1&amp;Items!U$2&amp;$B504)</f>
        <v>Операционные расходы</v>
      </c>
      <c r="I504" s="13" t="str">
        <f ca="1">IF(INDIRECT($B$1&amp;Items!V$2&amp;$B504)="",H504,INDIRECT($B$1&amp;Items!V$2&amp;$B504))</f>
        <v>Операционные расходы - блок-2</v>
      </c>
      <c r="J504" s="1" t="str">
        <f ca="1">IF(INDIRECT($B$1&amp;Items!W$2&amp;$B504)="",IF(H504&lt;&gt;I504,"  "&amp;I504,I504),"    "&amp;INDIRECT($B$1&amp;Items!W$2&amp;$B504))</f>
        <v xml:space="preserve">    Операционные расходы - 2-5</v>
      </c>
      <c r="S504" s="1">
        <f ca="1">SUM($U504:INDIRECT(ADDRESS(ROW(),SUMIFS($1:$1,$5:$5,MAX($5:$5)))))</f>
        <v>177633</v>
      </c>
      <c r="V504" s="1">
        <f ca="1">SUMIFS(INDIRECT($F$1&amp;$F504&amp;":"&amp;$F504),INDIRECT($F$1&amp;dbP!$D$2&amp;":"&amp;dbP!$D$2),"&gt;="&amp;V$6,INDIRECT($F$1&amp;dbP!$D$2&amp;":"&amp;dbP!$D$2),"&lt;="&amp;V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W504" s="1">
        <f ca="1">SUMIFS(INDIRECT($F$1&amp;$F504&amp;":"&amp;$F504),INDIRECT($F$1&amp;dbP!$D$2&amp;":"&amp;dbP!$D$2),"&gt;="&amp;W$6,INDIRECT($F$1&amp;dbP!$D$2&amp;":"&amp;dbP!$D$2),"&lt;="&amp;W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X504" s="1">
        <f ca="1">SUMIFS(INDIRECT($F$1&amp;$F504&amp;":"&amp;$F504),INDIRECT($F$1&amp;dbP!$D$2&amp;":"&amp;dbP!$D$2),"&gt;="&amp;X$6,INDIRECT($F$1&amp;dbP!$D$2&amp;":"&amp;dbP!$D$2),"&lt;="&amp;X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Y504" s="1">
        <f ca="1">SUMIFS(INDIRECT($F$1&amp;$F504&amp;":"&amp;$F504),INDIRECT($F$1&amp;dbP!$D$2&amp;":"&amp;dbP!$D$2),"&gt;="&amp;Y$6,INDIRECT($F$1&amp;dbP!$D$2&amp;":"&amp;dbP!$D$2),"&lt;="&amp;Y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Z504" s="1">
        <f ca="1">SUMIFS(INDIRECT($F$1&amp;$F504&amp;":"&amp;$F504),INDIRECT($F$1&amp;dbP!$D$2&amp;":"&amp;dbP!$D$2),"&gt;="&amp;Z$6,INDIRECT($F$1&amp;dbP!$D$2&amp;":"&amp;dbP!$D$2),"&lt;="&amp;Z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A504" s="1">
        <f ca="1">SUMIFS(INDIRECT($F$1&amp;$F504&amp;":"&amp;$F504),INDIRECT($F$1&amp;dbP!$D$2&amp;":"&amp;dbP!$D$2),"&gt;="&amp;AA$6,INDIRECT($F$1&amp;dbP!$D$2&amp;":"&amp;dbP!$D$2),"&lt;="&amp;AA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177633</v>
      </c>
      <c r="AB504" s="1">
        <f ca="1">SUMIFS(INDIRECT($F$1&amp;$F504&amp;":"&amp;$F504),INDIRECT($F$1&amp;dbP!$D$2&amp;":"&amp;dbP!$D$2),"&gt;="&amp;AB$6,INDIRECT($F$1&amp;dbP!$D$2&amp;":"&amp;dbP!$D$2),"&lt;="&amp;AB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C504" s="1">
        <f ca="1">SUMIFS(INDIRECT($F$1&amp;$F504&amp;":"&amp;$F504),INDIRECT($F$1&amp;dbP!$D$2&amp;":"&amp;dbP!$D$2),"&gt;="&amp;AC$6,INDIRECT($F$1&amp;dbP!$D$2&amp;":"&amp;dbP!$D$2),"&lt;="&amp;AC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D504" s="1">
        <f ca="1">SUMIFS(INDIRECT($F$1&amp;$F504&amp;":"&amp;$F504),INDIRECT($F$1&amp;dbP!$D$2&amp;":"&amp;dbP!$D$2),"&gt;="&amp;AD$6,INDIRECT($F$1&amp;dbP!$D$2&amp;":"&amp;dbP!$D$2),"&lt;="&amp;AD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E504" s="1">
        <f ca="1">SUMIFS(INDIRECT($F$1&amp;$F504&amp;":"&amp;$F504),INDIRECT($F$1&amp;dbP!$D$2&amp;":"&amp;dbP!$D$2),"&gt;="&amp;AE$6,INDIRECT($F$1&amp;dbP!$D$2&amp;":"&amp;dbP!$D$2),"&lt;="&amp;AE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F504" s="1">
        <f ca="1">SUMIFS(INDIRECT($F$1&amp;$F504&amp;":"&amp;$F504),INDIRECT($F$1&amp;dbP!$D$2&amp;":"&amp;dbP!$D$2),"&gt;="&amp;AF$6,INDIRECT($F$1&amp;dbP!$D$2&amp;":"&amp;dbP!$D$2),"&lt;="&amp;AF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G504" s="1">
        <f ca="1">SUMIFS(INDIRECT($F$1&amp;$F504&amp;":"&amp;$F504),INDIRECT($F$1&amp;dbP!$D$2&amp;":"&amp;dbP!$D$2),"&gt;="&amp;AG$6,INDIRECT($F$1&amp;dbP!$D$2&amp;":"&amp;dbP!$D$2),"&lt;="&amp;AG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H504" s="1">
        <f ca="1">SUMIFS(INDIRECT($F$1&amp;$F504&amp;":"&amp;$F504),INDIRECT($F$1&amp;dbP!$D$2&amp;":"&amp;dbP!$D$2),"&gt;="&amp;AH$6,INDIRECT($F$1&amp;dbP!$D$2&amp;":"&amp;dbP!$D$2),"&lt;="&amp;AH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I504" s="1">
        <f ca="1">SUMIFS(INDIRECT($F$1&amp;$F504&amp;":"&amp;$F504),INDIRECT($F$1&amp;dbP!$D$2&amp;":"&amp;dbP!$D$2),"&gt;="&amp;AI$6,INDIRECT($F$1&amp;dbP!$D$2&amp;":"&amp;dbP!$D$2),"&lt;="&amp;AI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J504" s="1">
        <f ca="1">SUMIFS(INDIRECT($F$1&amp;$F504&amp;":"&amp;$F504),INDIRECT($F$1&amp;dbP!$D$2&amp;":"&amp;dbP!$D$2),"&gt;="&amp;AJ$6,INDIRECT($F$1&amp;dbP!$D$2&amp;":"&amp;dbP!$D$2),"&lt;="&amp;AJ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K504" s="1">
        <f ca="1">SUMIFS(INDIRECT($F$1&amp;$F504&amp;":"&amp;$F504),INDIRECT($F$1&amp;dbP!$D$2&amp;":"&amp;dbP!$D$2),"&gt;="&amp;AK$6,INDIRECT($F$1&amp;dbP!$D$2&amp;":"&amp;dbP!$D$2),"&lt;="&amp;AK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L504" s="1">
        <f ca="1">SUMIFS(INDIRECT($F$1&amp;$F504&amp;":"&amp;$F504),INDIRECT($F$1&amp;dbP!$D$2&amp;":"&amp;dbP!$D$2),"&gt;="&amp;AL$6,INDIRECT($F$1&amp;dbP!$D$2&amp;":"&amp;dbP!$D$2),"&lt;="&amp;AL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M504" s="1">
        <f ca="1">SUMIFS(INDIRECT($F$1&amp;$F504&amp;":"&amp;$F504),INDIRECT($F$1&amp;dbP!$D$2&amp;":"&amp;dbP!$D$2),"&gt;="&amp;AM$6,INDIRECT($F$1&amp;dbP!$D$2&amp;":"&amp;dbP!$D$2),"&lt;="&amp;AM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N504" s="1">
        <f ca="1">SUMIFS(INDIRECT($F$1&amp;$F504&amp;":"&amp;$F504),INDIRECT($F$1&amp;dbP!$D$2&amp;":"&amp;dbP!$D$2),"&gt;="&amp;AN$6,INDIRECT($F$1&amp;dbP!$D$2&amp;":"&amp;dbP!$D$2),"&lt;="&amp;AN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O504" s="1">
        <f ca="1">SUMIFS(INDIRECT($F$1&amp;$F504&amp;":"&amp;$F504),INDIRECT($F$1&amp;dbP!$D$2&amp;":"&amp;dbP!$D$2),"&gt;="&amp;AO$6,INDIRECT($F$1&amp;dbP!$D$2&amp;":"&amp;dbP!$D$2),"&lt;="&amp;AO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P504" s="1">
        <f ca="1">SUMIFS(INDIRECT($F$1&amp;$F504&amp;":"&amp;$F504),INDIRECT($F$1&amp;dbP!$D$2&amp;":"&amp;dbP!$D$2),"&gt;="&amp;AP$6,INDIRECT($F$1&amp;dbP!$D$2&amp;":"&amp;dbP!$D$2),"&lt;="&amp;AP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Q504" s="1">
        <f ca="1">SUMIFS(INDIRECT($F$1&amp;$F504&amp;":"&amp;$F504),INDIRECT($F$1&amp;dbP!$D$2&amp;":"&amp;dbP!$D$2),"&gt;="&amp;AQ$6,INDIRECT($F$1&amp;dbP!$D$2&amp;":"&amp;dbP!$D$2),"&lt;="&amp;AQ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R504" s="1">
        <f ca="1">SUMIFS(INDIRECT($F$1&amp;$F504&amp;":"&amp;$F504),INDIRECT($F$1&amp;dbP!$D$2&amp;":"&amp;dbP!$D$2),"&gt;="&amp;AR$6,INDIRECT($F$1&amp;dbP!$D$2&amp;":"&amp;dbP!$D$2),"&lt;="&amp;AR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S504" s="1">
        <f ca="1">SUMIFS(INDIRECT($F$1&amp;$F504&amp;":"&amp;$F504),INDIRECT($F$1&amp;dbP!$D$2&amp;":"&amp;dbP!$D$2),"&gt;="&amp;AS$6,INDIRECT($F$1&amp;dbP!$D$2&amp;":"&amp;dbP!$D$2),"&lt;="&amp;AS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T504" s="1">
        <f ca="1">SUMIFS(INDIRECT($F$1&amp;$F504&amp;":"&amp;$F504),INDIRECT($F$1&amp;dbP!$D$2&amp;":"&amp;dbP!$D$2),"&gt;="&amp;AT$6,INDIRECT($F$1&amp;dbP!$D$2&amp;":"&amp;dbP!$D$2),"&lt;="&amp;AT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U504" s="1">
        <f ca="1">SUMIFS(INDIRECT($F$1&amp;$F504&amp;":"&amp;$F504),INDIRECT($F$1&amp;dbP!$D$2&amp;":"&amp;dbP!$D$2),"&gt;="&amp;AU$6,INDIRECT($F$1&amp;dbP!$D$2&amp;":"&amp;dbP!$D$2),"&lt;="&amp;AU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V504" s="1">
        <f ca="1">SUMIFS(INDIRECT($F$1&amp;$F504&amp;":"&amp;$F504),INDIRECT($F$1&amp;dbP!$D$2&amp;":"&amp;dbP!$D$2),"&gt;="&amp;AV$6,INDIRECT($F$1&amp;dbP!$D$2&amp;":"&amp;dbP!$D$2),"&lt;="&amp;AV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W504" s="1">
        <f ca="1">SUMIFS(INDIRECT($F$1&amp;$F504&amp;":"&amp;$F504),INDIRECT($F$1&amp;dbP!$D$2&amp;":"&amp;dbP!$D$2),"&gt;="&amp;AW$6,INDIRECT($F$1&amp;dbP!$D$2&amp;":"&amp;dbP!$D$2),"&lt;="&amp;AW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X504" s="1">
        <f ca="1">SUMIFS(INDIRECT($F$1&amp;$F504&amp;":"&amp;$F504),INDIRECT($F$1&amp;dbP!$D$2&amp;":"&amp;dbP!$D$2),"&gt;="&amp;AX$6,INDIRECT($F$1&amp;dbP!$D$2&amp;":"&amp;dbP!$D$2),"&lt;="&amp;AX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Y504" s="1">
        <f ca="1">SUMIFS(INDIRECT($F$1&amp;$F504&amp;":"&amp;$F504),INDIRECT($F$1&amp;dbP!$D$2&amp;":"&amp;dbP!$D$2),"&gt;="&amp;AY$6,INDIRECT($F$1&amp;dbP!$D$2&amp;":"&amp;dbP!$D$2),"&lt;="&amp;AY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AZ504" s="1">
        <f ca="1">SUMIFS(INDIRECT($F$1&amp;$F504&amp;":"&amp;$F504),INDIRECT($F$1&amp;dbP!$D$2&amp;":"&amp;dbP!$D$2),"&gt;="&amp;AZ$6,INDIRECT($F$1&amp;dbP!$D$2&amp;":"&amp;dbP!$D$2),"&lt;="&amp;AZ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BA504" s="1">
        <f ca="1">SUMIFS(INDIRECT($F$1&amp;$F504&amp;":"&amp;$F504),INDIRECT($F$1&amp;dbP!$D$2&amp;":"&amp;dbP!$D$2),"&gt;="&amp;BA$6,INDIRECT($F$1&amp;dbP!$D$2&amp;":"&amp;dbP!$D$2),"&lt;="&amp;BA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BB504" s="1">
        <f ca="1">SUMIFS(INDIRECT($F$1&amp;$F504&amp;":"&amp;$F504),INDIRECT($F$1&amp;dbP!$D$2&amp;":"&amp;dbP!$D$2),"&gt;="&amp;BB$6,INDIRECT($F$1&amp;dbP!$D$2&amp;":"&amp;dbP!$D$2),"&lt;="&amp;BB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BC504" s="1">
        <f ca="1">SUMIFS(INDIRECT($F$1&amp;$F504&amp;":"&amp;$F504),INDIRECT($F$1&amp;dbP!$D$2&amp;":"&amp;dbP!$D$2),"&gt;="&amp;BC$6,INDIRECT($F$1&amp;dbP!$D$2&amp;":"&amp;dbP!$D$2),"&lt;="&amp;BC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BD504" s="1">
        <f ca="1">SUMIFS(INDIRECT($F$1&amp;$F504&amp;":"&amp;$F504),INDIRECT($F$1&amp;dbP!$D$2&amp;":"&amp;dbP!$D$2),"&gt;="&amp;BD$6,INDIRECT($F$1&amp;dbP!$D$2&amp;":"&amp;dbP!$D$2),"&lt;="&amp;BD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  <c r="BE504" s="1">
        <f ca="1">SUMIFS(INDIRECT($F$1&amp;$F504&amp;":"&amp;$F504),INDIRECT($F$1&amp;dbP!$D$2&amp;":"&amp;dbP!$D$2),"&gt;="&amp;BE$6,INDIRECT($F$1&amp;dbP!$D$2&amp;":"&amp;dbP!$D$2),"&lt;="&amp;BE$7,INDIRECT($F$1&amp;dbP!$O$2&amp;":"&amp;dbP!$O$2),$H504,INDIRECT($F$1&amp;dbP!$P$2&amp;":"&amp;dbP!$P$2),IF($I504=$J504,"*",$I504),INDIRECT($F$1&amp;dbP!$Q$2&amp;":"&amp;dbP!$Q$2),IF(OR($I504=$J504,"  "&amp;$I504=$J504),"*",RIGHT($J504,LEN($J504)-4)),INDIRECT($F$1&amp;dbP!$AC$2&amp;":"&amp;dbP!$AC$2),RepP!$J$3)</f>
        <v>0</v>
      </c>
    </row>
    <row r="505" spans="2:57" x14ac:dyDescent="0.3">
      <c r="B505" s="1">
        <f>MAX(B$410:B504)+1</f>
        <v>101</v>
      </c>
      <c r="D505" s="1" t="str">
        <f ca="1">INDIRECT($B$1&amp;Items!AB$2&amp;$B505)</f>
        <v>PL(-)</v>
      </c>
      <c r="F505" s="1" t="str">
        <f ca="1">INDIRECT($B$1&amp;Items!X$2&amp;$B505)</f>
        <v>AA</v>
      </c>
      <c r="H505" s="13" t="str">
        <f ca="1">INDIRECT($B$1&amp;Items!U$2&amp;$B505)</f>
        <v>Операционные расходы</v>
      </c>
      <c r="I505" s="13" t="str">
        <f ca="1">IF(INDIRECT($B$1&amp;Items!V$2&amp;$B505)="",H505,INDIRECT($B$1&amp;Items!V$2&amp;$B505))</f>
        <v>Операционные расходы - блок-2</v>
      </c>
      <c r="J505" s="1" t="str">
        <f ca="1">IF(INDIRECT($B$1&amp;Items!W$2&amp;$B505)="",IF(H505&lt;&gt;I505,"  "&amp;I505,I505),"    "&amp;INDIRECT($B$1&amp;Items!W$2&amp;$B505))</f>
        <v xml:space="preserve">    Операционные расходы - 2-6</v>
      </c>
      <c r="S505" s="1">
        <f ca="1">SUM($U505:INDIRECT(ADDRESS(ROW(),SUMIFS($1:$1,$5:$5,MAX($5:$5)))))</f>
        <v>101475.70000000001</v>
      </c>
      <c r="V505" s="1">
        <f ca="1">SUMIFS(INDIRECT($F$1&amp;$F505&amp;":"&amp;$F505),INDIRECT($F$1&amp;dbP!$D$2&amp;":"&amp;dbP!$D$2),"&gt;="&amp;V$6,INDIRECT($F$1&amp;dbP!$D$2&amp;":"&amp;dbP!$D$2),"&lt;="&amp;V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W505" s="1">
        <f ca="1">SUMIFS(INDIRECT($F$1&amp;$F505&amp;":"&amp;$F505),INDIRECT($F$1&amp;dbP!$D$2&amp;":"&amp;dbP!$D$2),"&gt;="&amp;W$6,INDIRECT($F$1&amp;dbP!$D$2&amp;":"&amp;dbP!$D$2),"&lt;="&amp;W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X505" s="1">
        <f ca="1">SUMIFS(INDIRECT($F$1&amp;$F505&amp;":"&amp;$F505),INDIRECT($F$1&amp;dbP!$D$2&amp;":"&amp;dbP!$D$2),"&gt;="&amp;X$6,INDIRECT($F$1&amp;dbP!$D$2&amp;":"&amp;dbP!$D$2),"&lt;="&amp;X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Y505" s="1">
        <f ca="1">SUMIFS(INDIRECT($F$1&amp;$F505&amp;":"&amp;$F505),INDIRECT($F$1&amp;dbP!$D$2&amp;":"&amp;dbP!$D$2),"&gt;="&amp;Y$6,INDIRECT($F$1&amp;dbP!$D$2&amp;":"&amp;dbP!$D$2),"&lt;="&amp;Y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Z505" s="1">
        <f ca="1">SUMIFS(INDIRECT($F$1&amp;$F505&amp;":"&amp;$F505),INDIRECT($F$1&amp;dbP!$D$2&amp;":"&amp;dbP!$D$2),"&gt;="&amp;Z$6,INDIRECT($F$1&amp;dbP!$D$2&amp;":"&amp;dbP!$D$2),"&lt;="&amp;Z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A505" s="1">
        <f ca="1">SUMIFS(INDIRECT($F$1&amp;$F505&amp;":"&amp;$F505),INDIRECT($F$1&amp;dbP!$D$2&amp;":"&amp;dbP!$D$2),"&gt;="&amp;AA$6,INDIRECT($F$1&amp;dbP!$D$2&amp;":"&amp;dbP!$D$2),"&lt;="&amp;AA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101475.70000000001</v>
      </c>
      <c r="AB505" s="1">
        <f ca="1">SUMIFS(INDIRECT($F$1&amp;$F505&amp;":"&amp;$F505),INDIRECT($F$1&amp;dbP!$D$2&amp;":"&amp;dbP!$D$2),"&gt;="&amp;AB$6,INDIRECT($F$1&amp;dbP!$D$2&amp;":"&amp;dbP!$D$2),"&lt;="&amp;AB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C505" s="1">
        <f ca="1">SUMIFS(INDIRECT($F$1&amp;$F505&amp;":"&amp;$F505),INDIRECT($F$1&amp;dbP!$D$2&amp;":"&amp;dbP!$D$2),"&gt;="&amp;AC$6,INDIRECT($F$1&amp;dbP!$D$2&amp;":"&amp;dbP!$D$2),"&lt;="&amp;AC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D505" s="1">
        <f ca="1">SUMIFS(INDIRECT($F$1&amp;$F505&amp;":"&amp;$F505),INDIRECT($F$1&amp;dbP!$D$2&amp;":"&amp;dbP!$D$2),"&gt;="&amp;AD$6,INDIRECT($F$1&amp;dbP!$D$2&amp;":"&amp;dbP!$D$2),"&lt;="&amp;AD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E505" s="1">
        <f ca="1">SUMIFS(INDIRECT($F$1&amp;$F505&amp;":"&amp;$F505),INDIRECT($F$1&amp;dbP!$D$2&amp;":"&amp;dbP!$D$2),"&gt;="&amp;AE$6,INDIRECT($F$1&amp;dbP!$D$2&amp;":"&amp;dbP!$D$2),"&lt;="&amp;AE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F505" s="1">
        <f ca="1">SUMIFS(INDIRECT($F$1&amp;$F505&amp;":"&amp;$F505),INDIRECT($F$1&amp;dbP!$D$2&amp;":"&amp;dbP!$D$2),"&gt;="&amp;AF$6,INDIRECT($F$1&amp;dbP!$D$2&amp;":"&amp;dbP!$D$2),"&lt;="&amp;AF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G505" s="1">
        <f ca="1">SUMIFS(INDIRECT($F$1&amp;$F505&amp;":"&amp;$F505),INDIRECT($F$1&amp;dbP!$D$2&amp;":"&amp;dbP!$D$2),"&gt;="&amp;AG$6,INDIRECT($F$1&amp;dbP!$D$2&amp;":"&amp;dbP!$D$2),"&lt;="&amp;AG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H505" s="1">
        <f ca="1">SUMIFS(INDIRECT($F$1&amp;$F505&amp;":"&amp;$F505),INDIRECT($F$1&amp;dbP!$D$2&amp;":"&amp;dbP!$D$2),"&gt;="&amp;AH$6,INDIRECT($F$1&amp;dbP!$D$2&amp;":"&amp;dbP!$D$2),"&lt;="&amp;AH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I505" s="1">
        <f ca="1">SUMIFS(INDIRECT($F$1&amp;$F505&amp;":"&amp;$F505),INDIRECT($F$1&amp;dbP!$D$2&amp;":"&amp;dbP!$D$2),"&gt;="&amp;AI$6,INDIRECT($F$1&amp;dbP!$D$2&amp;":"&amp;dbP!$D$2),"&lt;="&amp;AI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J505" s="1">
        <f ca="1">SUMIFS(INDIRECT($F$1&amp;$F505&amp;":"&amp;$F505),INDIRECT($F$1&amp;dbP!$D$2&amp;":"&amp;dbP!$D$2),"&gt;="&amp;AJ$6,INDIRECT($F$1&amp;dbP!$D$2&amp;":"&amp;dbP!$D$2),"&lt;="&amp;AJ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K505" s="1">
        <f ca="1">SUMIFS(INDIRECT($F$1&amp;$F505&amp;":"&amp;$F505),INDIRECT($F$1&amp;dbP!$D$2&amp;":"&amp;dbP!$D$2),"&gt;="&amp;AK$6,INDIRECT($F$1&amp;dbP!$D$2&amp;":"&amp;dbP!$D$2),"&lt;="&amp;AK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L505" s="1">
        <f ca="1">SUMIFS(INDIRECT($F$1&amp;$F505&amp;":"&amp;$F505),INDIRECT($F$1&amp;dbP!$D$2&amp;":"&amp;dbP!$D$2),"&gt;="&amp;AL$6,INDIRECT($F$1&amp;dbP!$D$2&amp;":"&amp;dbP!$D$2),"&lt;="&amp;AL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M505" s="1">
        <f ca="1">SUMIFS(INDIRECT($F$1&amp;$F505&amp;":"&amp;$F505),INDIRECT($F$1&amp;dbP!$D$2&amp;":"&amp;dbP!$D$2),"&gt;="&amp;AM$6,INDIRECT($F$1&amp;dbP!$D$2&amp;":"&amp;dbP!$D$2),"&lt;="&amp;AM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N505" s="1">
        <f ca="1">SUMIFS(INDIRECT($F$1&amp;$F505&amp;":"&amp;$F505),INDIRECT($F$1&amp;dbP!$D$2&amp;":"&amp;dbP!$D$2),"&gt;="&amp;AN$6,INDIRECT($F$1&amp;dbP!$D$2&amp;":"&amp;dbP!$D$2),"&lt;="&amp;AN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O505" s="1">
        <f ca="1">SUMIFS(INDIRECT($F$1&amp;$F505&amp;":"&amp;$F505),INDIRECT($F$1&amp;dbP!$D$2&amp;":"&amp;dbP!$D$2),"&gt;="&amp;AO$6,INDIRECT($F$1&amp;dbP!$D$2&amp;":"&amp;dbP!$D$2),"&lt;="&amp;AO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P505" s="1">
        <f ca="1">SUMIFS(INDIRECT($F$1&amp;$F505&amp;":"&amp;$F505),INDIRECT($F$1&amp;dbP!$D$2&amp;":"&amp;dbP!$D$2),"&gt;="&amp;AP$6,INDIRECT($F$1&amp;dbP!$D$2&amp;":"&amp;dbP!$D$2),"&lt;="&amp;AP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Q505" s="1">
        <f ca="1">SUMIFS(INDIRECT($F$1&amp;$F505&amp;":"&amp;$F505),INDIRECT($F$1&amp;dbP!$D$2&amp;":"&amp;dbP!$D$2),"&gt;="&amp;AQ$6,INDIRECT($F$1&amp;dbP!$D$2&amp;":"&amp;dbP!$D$2),"&lt;="&amp;AQ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R505" s="1">
        <f ca="1">SUMIFS(INDIRECT($F$1&amp;$F505&amp;":"&amp;$F505),INDIRECT($F$1&amp;dbP!$D$2&amp;":"&amp;dbP!$D$2),"&gt;="&amp;AR$6,INDIRECT($F$1&amp;dbP!$D$2&amp;":"&amp;dbP!$D$2),"&lt;="&amp;AR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S505" s="1">
        <f ca="1">SUMIFS(INDIRECT($F$1&amp;$F505&amp;":"&amp;$F505),INDIRECT($F$1&amp;dbP!$D$2&amp;":"&amp;dbP!$D$2),"&gt;="&amp;AS$6,INDIRECT($F$1&amp;dbP!$D$2&amp;":"&amp;dbP!$D$2),"&lt;="&amp;AS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T505" s="1">
        <f ca="1">SUMIFS(INDIRECT($F$1&amp;$F505&amp;":"&amp;$F505),INDIRECT($F$1&amp;dbP!$D$2&amp;":"&amp;dbP!$D$2),"&gt;="&amp;AT$6,INDIRECT($F$1&amp;dbP!$D$2&amp;":"&amp;dbP!$D$2),"&lt;="&amp;AT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U505" s="1">
        <f ca="1">SUMIFS(INDIRECT($F$1&amp;$F505&amp;":"&amp;$F505),INDIRECT($F$1&amp;dbP!$D$2&amp;":"&amp;dbP!$D$2),"&gt;="&amp;AU$6,INDIRECT($F$1&amp;dbP!$D$2&amp;":"&amp;dbP!$D$2),"&lt;="&amp;AU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V505" s="1">
        <f ca="1">SUMIFS(INDIRECT($F$1&amp;$F505&amp;":"&amp;$F505),INDIRECT($F$1&amp;dbP!$D$2&amp;":"&amp;dbP!$D$2),"&gt;="&amp;AV$6,INDIRECT($F$1&amp;dbP!$D$2&amp;":"&amp;dbP!$D$2),"&lt;="&amp;AV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W505" s="1">
        <f ca="1">SUMIFS(INDIRECT($F$1&amp;$F505&amp;":"&amp;$F505),INDIRECT($F$1&amp;dbP!$D$2&amp;":"&amp;dbP!$D$2),"&gt;="&amp;AW$6,INDIRECT($F$1&amp;dbP!$D$2&amp;":"&amp;dbP!$D$2),"&lt;="&amp;AW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X505" s="1">
        <f ca="1">SUMIFS(INDIRECT($F$1&amp;$F505&amp;":"&amp;$F505),INDIRECT($F$1&amp;dbP!$D$2&amp;":"&amp;dbP!$D$2),"&gt;="&amp;AX$6,INDIRECT($F$1&amp;dbP!$D$2&amp;":"&amp;dbP!$D$2),"&lt;="&amp;AX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Y505" s="1">
        <f ca="1">SUMIFS(INDIRECT($F$1&amp;$F505&amp;":"&amp;$F505),INDIRECT($F$1&amp;dbP!$D$2&amp;":"&amp;dbP!$D$2),"&gt;="&amp;AY$6,INDIRECT($F$1&amp;dbP!$D$2&amp;":"&amp;dbP!$D$2),"&lt;="&amp;AY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AZ505" s="1">
        <f ca="1">SUMIFS(INDIRECT($F$1&amp;$F505&amp;":"&amp;$F505),INDIRECT($F$1&amp;dbP!$D$2&amp;":"&amp;dbP!$D$2),"&gt;="&amp;AZ$6,INDIRECT($F$1&amp;dbP!$D$2&amp;":"&amp;dbP!$D$2),"&lt;="&amp;AZ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BA505" s="1">
        <f ca="1">SUMIFS(INDIRECT($F$1&amp;$F505&amp;":"&amp;$F505),INDIRECT($F$1&amp;dbP!$D$2&amp;":"&amp;dbP!$D$2),"&gt;="&amp;BA$6,INDIRECT($F$1&amp;dbP!$D$2&amp;":"&amp;dbP!$D$2),"&lt;="&amp;BA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BB505" s="1">
        <f ca="1">SUMIFS(INDIRECT($F$1&amp;$F505&amp;":"&amp;$F505),INDIRECT($F$1&amp;dbP!$D$2&amp;":"&amp;dbP!$D$2),"&gt;="&amp;BB$6,INDIRECT($F$1&amp;dbP!$D$2&amp;":"&amp;dbP!$D$2),"&lt;="&amp;BB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BC505" s="1">
        <f ca="1">SUMIFS(INDIRECT($F$1&amp;$F505&amp;":"&amp;$F505),INDIRECT($F$1&amp;dbP!$D$2&amp;":"&amp;dbP!$D$2),"&gt;="&amp;BC$6,INDIRECT($F$1&amp;dbP!$D$2&amp;":"&amp;dbP!$D$2),"&lt;="&amp;BC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BD505" s="1">
        <f ca="1">SUMIFS(INDIRECT($F$1&amp;$F505&amp;":"&amp;$F505),INDIRECT($F$1&amp;dbP!$D$2&amp;":"&amp;dbP!$D$2),"&gt;="&amp;BD$6,INDIRECT($F$1&amp;dbP!$D$2&amp;":"&amp;dbP!$D$2),"&lt;="&amp;BD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  <c r="BE505" s="1">
        <f ca="1">SUMIFS(INDIRECT($F$1&amp;$F505&amp;":"&amp;$F505),INDIRECT($F$1&amp;dbP!$D$2&amp;":"&amp;dbP!$D$2),"&gt;="&amp;BE$6,INDIRECT($F$1&amp;dbP!$D$2&amp;":"&amp;dbP!$D$2),"&lt;="&amp;BE$7,INDIRECT($F$1&amp;dbP!$O$2&amp;":"&amp;dbP!$O$2),$H505,INDIRECT($F$1&amp;dbP!$P$2&amp;":"&amp;dbP!$P$2),IF($I505=$J505,"*",$I505),INDIRECT($F$1&amp;dbP!$Q$2&amp;":"&amp;dbP!$Q$2),IF(OR($I505=$J505,"  "&amp;$I505=$J505),"*",RIGHT($J505,LEN($J505)-4)),INDIRECT($F$1&amp;dbP!$AC$2&amp;":"&amp;dbP!$AC$2),RepP!$J$3)</f>
        <v>0</v>
      </c>
    </row>
    <row r="506" spans="2:57" x14ac:dyDescent="0.3">
      <c r="B506" s="1">
        <f>MAX(B$410:B505)+1</f>
        <v>102</v>
      </c>
      <c r="D506" s="1" t="str">
        <f ca="1">INDIRECT($B$1&amp;Items!AB$2&amp;$B506)</f>
        <v>PL(-)</v>
      </c>
      <c r="F506" s="1" t="str">
        <f ca="1">INDIRECT($B$1&amp;Items!X$2&amp;$B506)</f>
        <v>AA</v>
      </c>
      <c r="H506" s="13" t="str">
        <f ca="1">INDIRECT($B$1&amp;Items!U$2&amp;$B506)</f>
        <v>Операционные расходы</v>
      </c>
      <c r="I506" s="13" t="str">
        <f ca="1">IF(INDIRECT($B$1&amp;Items!V$2&amp;$B506)="",H506,INDIRECT($B$1&amp;Items!V$2&amp;$B506))</f>
        <v>Операционные расходы - блок-2</v>
      </c>
      <c r="J506" s="1" t="str">
        <f ca="1">IF(INDIRECT($B$1&amp;Items!W$2&amp;$B506)="",IF(H506&lt;&gt;I506,"  "&amp;I506,I506),"    "&amp;INDIRECT($B$1&amp;Items!W$2&amp;$B506))</f>
        <v xml:space="preserve">    Операционные расходы - 2-7</v>
      </c>
      <c r="S506" s="1">
        <f ca="1">SUM($U506:INDIRECT(ADDRESS(ROW(),SUMIFS($1:$1,$5:$5,MAX($5:$5)))))</f>
        <v>47776.677000000003</v>
      </c>
      <c r="V506" s="1">
        <f ca="1">SUMIFS(INDIRECT($F$1&amp;$F506&amp;":"&amp;$F506),INDIRECT($F$1&amp;dbP!$D$2&amp;":"&amp;dbP!$D$2),"&gt;="&amp;V$6,INDIRECT($F$1&amp;dbP!$D$2&amp;":"&amp;dbP!$D$2),"&lt;="&amp;V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47776.677000000003</v>
      </c>
      <c r="W506" s="1">
        <f ca="1">SUMIFS(INDIRECT($F$1&amp;$F506&amp;":"&amp;$F506),INDIRECT($F$1&amp;dbP!$D$2&amp;":"&amp;dbP!$D$2),"&gt;="&amp;W$6,INDIRECT($F$1&amp;dbP!$D$2&amp;":"&amp;dbP!$D$2),"&lt;="&amp;W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X506" s="1">
        <f ca="1">SUMIFS(INDIRECT($F$1&amp;$F506&amp;":"&amp;$F506),INDIRECT($F$1&amp;dbP!$D$2&amp;":"&amp;dbP!$D$2),"&gt;="&amp;X$6,INDIRECT($F$1&amp;dbP!$D$2&amp;":"&amp;dbP!$D$2),"&lt;="&amp;X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Y506" s="1">
        <f ca="1">SUMIFS(INDIRECT($F$1&amp;$F506&amp;":"&amp;$F506),INDIRECT($F$1&amp;dbP!$D$2&amp;":"&amp;dbP!$D$2),"&gt;="&amp;Y$6,INDIRECT($F$1&amp;dbP!$D$2&amp;":"&amp;dbP!$D$2),"&lt;="&amp;Y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Z506" s="1">
        <f ca="1">SUMIFS(INDIRECT($F$1&amp;$F506&amp;":"&amp;$F506),INDIRECT($F$1&amp;dbP!$D$2&amp;":"&amp;dbP!$D$2),"&gt;="&amp;Z$6,INDIRECT($F$1&amp;dbP!$D$2&amp;":"&amp;dbP!$D$2),"&lt;="&amp;Z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A506" s="1">
        <f ca="1">SUMIFS(INDIRECT($F$1&amp;$F506&amp;":"&amp;$F506),INDIRECT($F$1&amp;dbP!$D$2&amp;":"&amp;dbP!$D$2),"&gt;="&amp;AA$6,INDIRECT($F$1&amp;dbP!$D$2&amp;":"&amp;dbP!$D$2),"&lt;="&amp;AA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B506" s="1">
        <f ca="1">SUMIFS(INDIRECT($F$1&amp;$F506&amp;":"&amp;$F506),INDIRECT($F$1&amp;dbP!$D$2&amp;":"&amp;dbP!$D$2),"&gt;="&amp;AB$6,INDIRECT($F$1&amp;dbP!$D$2&amp;":"&amp;dbP!$D$2),"&lt;="&amp;AB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C506" s="1">
        <f ca="1">SUMIFS(INDIRECT($F$1&amp;$F506&amp;":"&amp;$F506),INDIRECT($F$1&amp;dbP!$D$2&amp;":"&amp;dbP!$D$2),"&gt;="&amp;AC$6,INDIRECT($F$1&amp;dbP!$D$2&amp;":"&amp;dbP!$D$2),"&lt;="&amp;AC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D506" s="1">
        <f ca="1">SUMIFS(INDIRECT($F$1&amp;$F506&amp;":"&amp;$F506),INDIRECT($F$1&amp;dbP!$D$2&amp;":"&amp;dbP!$D$2),"&gt;="&amp;AD$6,INDIRECT($F$1&amp;dbP!$D$2&amp;":"&amp;dbP!$D$2),"&lt;="&amp;AD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E506" s="1">
        <f ca="1">SUMIFS(INDIRECT($F$1&amp;$F506&amp;":"&amp;$F506),INDIRECT($F$1&amp;dbP!$D$2&amp;":"&amp;dbP!$D$2),"&gt;="&amp;AE$6,INDIRECT($F$1&amp;dbP!$D$2&amp;":"&amp;dbP!$D$2),"&lt;="&amp;AE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F506" s="1">
        <f ca="1">SUMIFS(INDIRECT($F$1&amp;$F506&amp;":"&amp;$F506),INDIRECT($F$1&amp;dbP!$D$2&amp;":"&amp;dbP!$D$2),"&gt;="&amp;AF$6,INDIRECT($F$1&amp;dbP!$D$2&amp;":"&amp;dbP!$D$2),"&lt;="&amp;AF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G506" s="1">
        <f ca="1">SUMIFS(INDIRECT($F$1&amp;$F506&amp;":"&amp;$F506),INDIRECT($F$1&amp;dbP!$D$2&amp;":"&amp;dbP!$D$2),"&gt;="&amp;AG$6,INDIRECT($F$1&amp;dbP!$D$2&amp;":"&amp;dbP!$D$2),"&lt;="&amp;AG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H506" s="1">
        <f ca="1">SUMIFS(INDIRECT($F$1&amp;$F506&amp;":"&amp;$F506),INDIRECT($F$1&amp;dbP!$D$2&amp;":"&amp;dbP!$D$2),"&gt;="&amp;AH$6,INDIRECT($F$1&amp;dbP!$D$2&amp;":"&amp;dbP!$D$2),"&lt;="&amp;AH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I506" s="1">
        <f ca="1">SUMIFS(INDIRECT($F$1&amp;$F506&amp;":"&amp;$F506),INDIRECT($F$1&amp;dbP!$D$2&amp;":"&amp;dbP!$D$2),"&gt;="&amp;AI$6,INDIRECT($F$1&amp;dbP!$D$2&amp;":"&amp;dbP!$D$2),"&lt;="&amp;AI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J506" s="1">
        <f ca="1">SUMIFS(INDIRECT($F$1&amp;$F506&amp;":"&amp;$F506),INDIRECT($F$1&amp;dbP!$D$2&amp;":"&amp;dbP!$D$2),"&gt;="&amp;AJ$6,INDIRECT($F$1&amp;dbP!$D$2&amp;":"&amp;dbP!$D$2),"&lt;="&amp;AJ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K506" s="1">
        <f ca="1">SUMIFS(INDIRECT($F$1&amp;$F506&amp;":"&amp;$F506),INDIRECT($F$1&amp;dbP!$D$2&amp;":"&amp;dbP!$D$2),"&gt;="&amp;AK$6,INDIRECT($F$1&amp;dbP!$D$2&amp;":"&amp;dbP!$D$2),"&lt;="&amp;AK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L506" s="1">
        <f ca="1">SUMIFS(INDIRECT($F$1&amp;$F506&amp;":"&amp;$F506),INDIRECT($F$1&amp;dbP!$D$2&amp;":"&amp;dbP!$D$2),"&gt;="&amp;AL$6,INDIRECT($F$1&amp;dbP!$D$2&amp;":"&amp;dbP!$D$2),"&lt;="&amp;AL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M506" s="1">
        <f ca="1">SUMIFS(INDIRECT($F$1&amp;$F506&amp;":"&amp;$F506),INDIRECT($F$1&amp;dbP!$D$2&amp;":"&amp;dbP!$D$2),"&gt;="&amp;AM$6,INDIRECT($F$1&amp;dbP!$D$2&amp;":"&amp;dbP!$D$2),"&lt;="&amp;AM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N506" s="1">
        <f ca="1">SUMIFS(INDIRECT($F$1&amp;$F506&amp;":"&amp;$F506),INDIRECT($F$1&amp;dbP!$D$2&amp;":"&amp;dbP!$D$2),"&gt;="&amp;AN$6,INDIRECT($F$1&amp;dbP!$D$2&amp;":"&amp;dbP!$D$2),"&lt;="&amp;AN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O506" s="1">
        <f ca="1">SUMIFS(INDIRECT($F$1&amp;$F506&amp;":"&amp;$F506),INDIRECT($F$1&amp;dbP!$D$2&amp;":"&amp;dbP!$D$2),"&gt;="&amp;AO$6,INDIRECT($F$1&amp;dbP!$D$2&amp;":"&amp;dbP!$D$2),"&lt;="&amp;AO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P506" s="1">
        <f ca="1">SUMIFS(INDIRECT($F$1&amp;$F506&amp;":"&amp;$F506),INDIRECT($F$1&amp;dbP!$D$2&amp;":"&amp;dbP!$D$2),"&gt;="&amp;AP$6,INDIRECT($F$1&amp;dbP!$D$2&amp;":"&amp;dbP!$D$2),"&lt;="&amp;AP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Q506" s="1">
        <f ca="1">SUMIFS(INDIRECT($F$1&amp;$F506&amp;":"&amp;$F506),INDIRECT($F$1&amp;dbP!$D$2&amp;":"&amp;dbP!$D$2),"&gt;="&amp;AQ$6,INDIRECT($F$1&amp;dbP!$D$2&amp;":"&amp;dbP!$D$2),"&lt;="&amp;AQ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R506" s="1">
        <f ca="1">SUMIFS(INDIRECT($F$1&amp;$F506&amp;":"&amp;$F506),INDIRECT($F$1&amp;dbP!$D$2&amp;":"&amp;dbP!$D$2),"&gt;="&amp;AR$6,INDIRECT($F$1&amp;dbP!$D$2&amp;":"&amp;dbP!$D$2),"&lt;="&amp;AR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S506" s="1">
        <f ca="1">SUMIFS(INDIRECT($F$1&amp;$F506&amp;":"&amp;$F506),INDIRECT($F$1&amp;dbP!$D$2&amp;":"&amp;dbP!$D$2),"&gt;="&amp;AS$6,INDIRECT($F$1&amp;dbP!$D$2&amp;":"&amp;dbP!$D$2),"&lt;="&amp;AS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T506" s="1">
        <f ca="1">SUMIFS(INDIRECT($F$1&amp;$F506&amp;":"&amp;$F506),INDIRECT($F$1&amp;dbP!$D$2&amp;":"&amp;dbP!$D$2),"&gt;="&amp;AT$6,INDIRECT($F$1&amp;dbP!$D$2&amp;":"&amp;dbP!$D$2),"&lt;="&amp;AT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U506" s="1">
        <f ca="1">SUMIFS(INDIRECT($F$1&amp;$F506&amp;":"&amp;$F506),INDIRECT($F$1&amp;dbP!$D$2&amp;":"&amp;dbP!$D$2),"&gt;="&amp;AU$6,INDIRECT($F$1&amp;dbP!$D$2&amp;":"&amp;dbP!$D$2),"&lt;="&amp;AU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V506" s="1">
        <f ca="1">SUMIFS(INDIRECT($F$1&amp;$F506&amp;":"&amp;$F506),INDIRECT($F$1&amp;dbP!$D$2&amp;":"&amp;dbP!$D$2),"&gt;="&amp;AV$6,INDIRECT($F$1&amp;dbP!$D$2&amp;":"&amp;dbP!$D$2),"&lt;="&amp;AV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W506" s="1">
        <f ca="1">SUMIFS(INDIRECT($F$1&amp;$F506&amp;":"&amp;$F506),INDIRECT($F$1&amp;dbP!$D$2&amp;":"&amp;dbP!$D$2),"&gt;="&amp;AW$6,INDIRECT($F$1&amp;dbP!$D$2&amp;":"&amp;dbP!$D$2),"&lt;="&amp;AW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X506" s="1">
        <f ca="1">SUMIFS(INDIRECT($F$1&amp;$F506&amp;":"&amp;$F506),INDIRECT($F$1&amp;dbP!$D$2&amp;":"&amp;dbP!$D$2),"&gt;="&amp;AX$6,INDIRECT($F$1&amp;dbP!$D$2&amp;":"&amp;dbP!$D$2),"&lt;="&amp;AX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Y506" s="1">
        <f ca="1">SUMIFS(INDIRECT($F$1&amp;$F506&amp;":"&amp;$F506),INDIRECT($F$1&amp;dbP!$D$2&amp;":"&amp;dbP!$D$2),"&gt;="&amp;AY$6,INDIRECT($F$1&amp;dbP!$D$2&amp;":"&amp;dbP!$D$2),"&lt;="&amp;AY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AZ506" s="1">
        <f ca="1">SUMIFS(INDIRECT($F$1&amp;$F506&amp;":"&amp;$F506),INDIRECT($F$1&amp;dbP!$D$2&amp;":"&amp;dbP!$D$2),"&gt;="&amp;AZ$6,INDIRECT($F$1&amp;dbP!$D$2&amp;":"&amp;dbP!$D$2),"&lt;="&amp;AZ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BA506" s="1">
        <f ca="1">SUMIFS(INDIRECT($F$1&amp;$F506&amp;":"&amp;$F506),INDIRECT($F$1&amp;dbP!$D$2&amp;":"&amp;dbP!$D$2),"&gt;="&amp;BA$6,INDIRECT($F$1&amp;dbP!$D$2&amp;":"&amp;dbP!$D$2),"&lt;="&amp;BA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BB506" s="1">
        <f ca="1">SUMIFS(INDIRECT($F$1&amp;$F506&amp;":"&amp;$F506),INDIRECT($F$1&amp;dbP!$D$2&amp;":"&amp;dbP!$D$2),"&gt;="&amp;BB$6,INDIRECT($F$1&amp;dbP!$D$2&amp;":"&amp;dbP!$D$2),"&lt;="&amp;BB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BC506" s="1">
        <f ca="1">SUMIFS(INDIRECT($F$1&amp;$F506&amp;":"&amp;$F506),INDIRECT($F$1&amp;dbP!$D$2&amp;":"&amp;dbP!$D$2),"&gt;="&amp;BC$6,INDIRECT($F$1&amp;dbP!$D$2&amp;":"&amp;dbP!$D$2),"&lt;="&amp;BC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BD506" s="1">
        <f ca="1">SUMIFS(INDIRECT($F$1&amp;$F506&amp;":"&amp;$F506),INDIRECT($F$1&amp;dbP!$D$2&amp;":"&amp;dbP!$D$2),"&gt;="&amp;BD$6,INDIRECT($F$1&amp;dbP!$D$2&amp;":"&amp;dbP!$D$2),"&lt;="&amp;BD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  <c r="BE506" s="1">
        <f ca="1">SUMIFS(INDIRECT($F$1&amp;$F506&amp;":"&amp;$F506),INDIRECT($F$1&amp;dbP!$D$2&amp;":"&amp;dbP!$D$2),"&gt;="&amp;BE$6,INDIRECT($F$1&amp;dbP!$D$2&amp;":"&amp;dbP!$D$2),"&lt;="&amp;BE$7,INDIRECT($F$1&amp;dbP!$O$2&amp;":"&amp;dbP!$O$2),$H506,INDIRECT($F$1&amp;dbP!$P$2&amp;":"&amp;dbP!$P$2),IF($I506=$J506,"*",$I506),INDIRECT($F$1&amp;dbP!$Q$2&amp;":"&amp;dbP!$Q$2),IF(OR($I506=$J506,"  "&amp;$I506=$J506),"*",RIGHT($J506,LEN($J506)-4)),INDIRECT($F$1&amp;dbP!$AC$2&amp;":"&amp;dbP!$AC$2),RepP!$J$3)</f>
        <v>0</v>
      </c>
    </row>
    <row r="507" spans="2:57" x14ac:dyDescent="0.3">
      <c r="B507" s="1">
        <f>MAX(B$410:B506)+1</f>
        <v>103</v>
      </c>
      <c r="D507" s="1" t="str">
        <f ca="1">INDIRECT($B$1&amp;Items!AB$2&amp;$B507)</f>
        <v>PL(-)</v>
      </c>
      <c r="F507" s="1" t="str">
        <f ca="1">INDIRECT($B$1&amp;Items!X$2&amp;$B507)</f>
        <v>AA</v>
      </c>
      <c r="H507" s="13" t="str">
        <f ca="1">INDIRECT($B$1&amp;Items!U$2&amp;$B507)</f>
        <v>Операционные расходы</v>
      </c>
      <c r="I507" s="13" t="str">
        <f ca="1">IF(INDIRECT($B$1&amp;Items!V$2&amp;$B507)="",H507,INDIRECT($B$1&amp;Items!V$2&amp;$B507))</f>
        <v>Операционные расходы - блок-2</v>
      </c>
      <c r="J507" s="1" t="str">
        <f ca="1">IF(INDIRECT($B$1&amp;Items!W$2&amp;$B507)="",IF(H507&lt;&gt;I507,"  "&amp;I507,I507),"    "&amp;INDIRECT($B$1&amp;Items!W$2&amp;$B507))</f>
        <v xml:space="preserve">    Операционные расходы - 2-8</v>
      </c>
      <c r="S507" s="1">
        <f ca="1">SUM($U507:INDIRECT(ADDRESS(ROW(),SUMIFS($1:$1,$5:$5,MAX($5:$5)))))</f>
        <v>322305.138171</v>
      </c>
      <c r="V507" s="1">
        <f ca="1">SUMIFS(INDIRECT($F$1&amp;$F507&amp;":"&amp;$F507),INDIRECT($F$1&amp;dbP!$D$2&amp;":"&amp;dbP!$D$2),"&gt;="&amp;V$6,INDIRECT($F$1&amp;dbP!$D$2&amp;":"&amp;dbP!$D$2),"&lt;="&amp;V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322305.138171</v>
      </c>
      <c r="W507" s="1">
        <f ca="1">SUMIFS(INDIRECT($F$1&amp;$F507&amp;":"&amp;$F507),INDIRECT($F$1&amp;dbP!$D$2&amp;":"&amp;dbP!$D$2),"&gt;="&amp;W$6,INDIRECT($F$1&amp;dbP!$D$2&amp;":"&amp;dbP!$D$2),"&lt;="&amp;W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X507" s="1">
        <f ca="1">SUMIFS(INDIRECT($F$1&amp;$F507&amp;":"&amp;$F507),INDIRECT($F$1&amp;dbP!$D$2&amp;":"&amp;dbP!$D$2),"&gt;="&amp;X$6,INDIRECT($F$1&amp;dbP!$D$2&amp;":"&amp;dbP!$D$2),"&lt;="&amp;X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Y507" s="1">
        <f ca="1">SUMIFS(INDIRECT($F$1&amp;$F507&amp;":"&amp;$F507),INDIRECT($F$1&amp;dbP!$D$2&amp;":"&amp;dbP!$D$2),"&gt;="&amp;Y$6,INDIRECT($F$1&amp;dbP!$D$2&amp;":"&amp;dbP!$D$2),"&lt;="&amp;Y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Z507" s="1">
        <f ca="1">SUMIFS(INDIRECT($F$1&amp;$F507&amp;":"&amp;$F507),INDIRECT($F$1&amp;dbP!$D$2&amp;":"&amp;dbP!$D$2),"&gt;="&amp;Z$6,INDIRECT($F$1&amp;dbP!$D$2&amp;":"&amp;dbP!$D$2),"&lt;="&amp;Z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A507" s="1">
        <f ca="1">SUMIFS(INDIRECT($F$1&amp;$F507&amp;":"&amp;$F507),INDIRECT($F$1&amp;dbP!$D$2&amp;":"&amp;dbP!$D$2),"&gt;="&amp;AA$6,INDIRECT($F$1&amp;dbP!$D$2&amp;":"&amp;dbP!$D$2),"&lt;="&amp;AA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B507" s="1">
        <f ca="1">SUMIFS(INDIRECT($F$1&amp;$F507&amp;":"&amp;$F507),INDIRECT($F$1&amp;dbP!$D$2&amp;":"&amp;dbP!$D$2),"&gt;="&amp;AB$6,INDIRECT($F$1&amp;dbP!$D$2&amp;":"&amp;dbP!$D$2),"&lt;="&amp;AB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C507" s="1">
        <f ca="1">SUMIFS(INDIRECT($F$1&amp;$F507&amp;":"&amp;$F507),INDIRECT($F$1&amp;dbP!$D$2&amp;":"&amp;dbP!$D$2),"&gt;="&amp;AC$6,INDIRECT($F$1&amp;dbP!$D$2&amp;":"&amp;dbP!$D$2),"&lt;="&amp;AC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D507" s="1">
        <f ca="1">SUMIFS(INDIRECT($F$1&amp;$F507&amp;":"&amp;$F507),INDIRECT($F$1&amp;dbP!$D$2&amp;":"&amp;dbP!$D$2),"&gt;="&amp;AD$6,INDIRECT($F$1&amp;dbP!$D$2&amp;":"&amp;dbP!$D$2),"&lt;="&amp;AD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E507" s="1">
        <f ca="1">SUMIFS(INDIRECT($F$1&amp;$F507&amp;":"&amp;$F507),INDIRECT($F$1&amp;dbP!$D$2&amp;":"&amp;dbP!$D$2),"&gt;="&amp;AE$6,INDIRECT($F$1&amp;dbP!$D$2&amp;":"&amp;dbP!$D$2),"&lt;="&amp;AE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F507" s="1">
        <f ca="1">SUMIFS(INDIRECT($F$1&amp;$F507&amp;":"&amp;$F507),INDIRECT($F$1&amp;dbP!$D$2&amp;":"&amp;dbP!$D$2),"&gt;="&amp;AF$6,INDIRECT($F$1&amp;dbP!$D$2&amp;":"&amp;dbP!$D$2),"&lt;="&amp;AF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G507" s="1">
        <f ca="1">SUMIFS(INDIRECT($F$1&amp;$F507&amp;":"&amp;$F507),INDIRECT($F$1&amp;dbP!$D$2&amp;":"&amp;dbP!$D$2),"&gt;="&amp;AG$6,INDIRECT($F$1&amp;dbP!$D$2&amp;":"&amp;dbP!$D$2),"&lt;="&amp;AG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H507" s="1">
        <f ca="1">SUMIFS(INDIRECT($F$1&amp;$F507&amp;":"&amp;$F507),INDIRECT($F$1&amp;dbP!$D$2&amp;":"&amp;dbP!$D$2),"&gt;="&amp;AH$6,INDIRECT($F$1&amp;dbP!$D$2&amp;":"&amp;dbP!$D$2),"&lt;="&amp;AH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I507" s="1">
        <f ca="1">SUMIFS(INDIRECT($F$1&amp;$F507&amp;":"&amp;$F507),INDIRECT($F$1&amp;dbP!$D$2&amp;":"&amp;dbP!$D$2),"&gt;="&amp;AI$6,INDIRECT($F$1&amp;dbP!$D$2&amp;":"&amp;dbP!$D$2),"&lt;="&amp;AI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J507" s="1">
        <f ca="1">SUMIFS(INDIRECT($F$1&amp;$F507&amp;":"&amp;$F507),INDIRECT($F$1&amp;dbP!$D$2&amp;":"&amp;dbP!$D$2),"&gt;="&amp;AJ$6,INDIRECT($F$1&amp;dbP!$D$2&amp;":"&amp;dbP!$D$2),"&lt;="&amp;AJ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K507" s="1">
        <f ca="1">SUMIFS(INDIRECT($F$1&amp;$F507&amp;":"&amp;$F507),INDIRECT($F$1&amp;dbP!$D$2&amp;":"&amp;dbP!$D$2),"&gt;="&amp;AK$6,INDIRECT($F$1&amp;dbP!$D$2&amp;":"&amp;dbP!$D$2),"&lt;="&amp;AK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L507" s="1">
        <f ca="1">SUMIFS(INDIRECT($F$1&amp;$F507&amp;":"&amp;$F507),INDIRECT($F$1&amp;dbP!$D$2&amp;":"&amp;dbP!$D$2),"&gt;="&amp;AL$6,INDIRECT($F$1&amp;dbP!$D$2&amp;":"&amp;dbP!$D$2),"&lt;="&amp;AL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M507" s="1">
        <f ca="1">SUMIFS(INDIRECT($F$1&amp;$F507&amp;":"&amp;$F507),INDIRECT($F$1&amp;dbP!$D$2&amp;":"&amp;dbP!$D$2),"&gt;="&amp;AM$6,INDIRECT($F$1&amp;dbP!$D$2&amp;":"&amp;dbP!$D$2),"&lt;="&amp;AM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N507" s="1">
        <f ca="1">SUMIFS(INDIRECT($F$1&amp;$F507&amp;":"&amp;$F507),INDIRECT($F$1&amp;dbP!$D$2&amp;":"&amp;dbP!$D$2),"&gt;="&amp;AN$6,INDIRECT($F$1&amp;dbP!$D$2&amp;":"&amp;dbP!$D$2),"&lt;="&amp;AN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O507" s="1">
        <f ca="1">SUMIFS(INDIRECT($F$1&amp;$F507&amp;":"&amp;$F507),INDIRECT($F$1&amp;dbP!$D$2&amp;":"&amp;dbP!$D$2),"&gt;="&amp;AO$6,INDIRECT($F$1&amp;dbP!$D$2&amp;":"&amp;dbP!$D$2),"&lt;="&amp;AO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P507" s="1">
        <f ca="1">SUMIFS(INDIRECT($F$1&amp;$F507&amp;":"&amp;$F507),INDIRECT($F$1&amp;dbP!$D$2&amp;":"&amp;dbP!$D$2),"&gt;="&amp;AP$6,INDIRECT($F$1&amp;dbP!$D$2&amp;":"&amp;dbP!$D$2),"&lt;="&amp;AP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Q507" s="1">
        <f ca="1">SUMIFS(INDIRECT($F$1&amp;$F507&amp;":"&amp;$F507),INDIRECT($F$1&amp;dbP!$D$2&amp;":"&amp;dbP!$D$2),"&gt;="&amp;AQ$6,INDIRECT($F$1&amp;dbP!$D$2&amp;":"&amp;dbP!$D$2),"&lt;="&amp;AQ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R507" s="1">
        <f ca="1">SUMIFS(INDIRECT($F$1&amp;$F507&amp;":"&amp;$F507),INDIRECT($F$1&amp;dbP!$D$2&amp;":"&amp;dbP!$D$2),"&gt;="&amp;AR$6,INDIRECT($F$1&amp;dbP!$D$2&amp;":"&amp;dbP!$D$2),"&lt;="&amp;AR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S507" s="1">
        <f ca="1">SUMIFS(INDIRECT($F$1&amp;$F507&amp;":"&amp;$F507),INDIRECT($F$1&amp;dbP!$D$2&amp;":"&amp;dbP!$D$2),"&gt;="&amp;AS$6,INDIRECT($F$1&amp;dbP!$D$2&amp;":"&amp;dbP!$D$2),"&lt;="&amp;AS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T507" s="1">
        <f ca="1">SUMIFS(INDIRECT($F$1&amp;$F507&amp;":"&amp;$F507),INDIRECT($F$1&amp;dbP!$D$2&amp;":"&amp;dbP!$D$2),"&gt;="&amp;AT$6,INDIRECT($F$1&amp;dbP!$D$2&amp;":"&amp;dbP!$D$2),"&lt;="&amp;AT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U507" s="1">
        <f ca="1">SUMIFS(INDIRECT($F$1&amp;$F507&amp;":"&amp;$F507),INDIRECT($F$1&amp;dbP!$D$2&amp;":"&amp;dbP!$D$2),"&gt;="&amp;AU$6,INDIRECT($F$1&amp;dbP!$D$2&amp;":"&amp;dbP!$D$2),"&lt;="&amp;AU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V507" s="1">
        <f ca="1">SUMIFS(INDIRECT($F$1&amp;$F507&amp;":"&amp;$F507),INDIRECT($F$1&amp;dbP!$D$2&amp;":"&amp;dbP!$D$2),"&gt;="&amp;AV$6,INDIRECT($F$1&amp;dbP!$D$2&amp;":"&amp;dbP!$D$2),"&lt;="&amp;AV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W507" s="1">
        <f ca="1">SUMIFS(INDIRECT($F$1&amp;$F507&amp;":"&amp;$F507),INDIRECT($F$1&amp;dbP!$D$2&amp;":"&amp;dbP!$D$2),"&gt;="&amp;AW$6,INDIRECT($F$1&amp;dbP!$D$2&amp;":"&amp;dbP!$D$2),"&lt;="&amp;AW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X507" s="1">
        <f ca="1">SUMIFS(INDIRECT($F$1&amp;$F507&amp;":"&amp;$F507),INDIRECT($F$1&amp;dbP!$D$2&amp;":"&amp;dbP!$D$2),"&gt;="&amp;AX$6,INDIRECT($F$1&amp;dbP!$D$2&amp;":"&amp;dbP!$D$2),"&lt;="&amp;AX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Y507" s="1">
        <f ca="1">SUMIFS(INDIRECT($F$1&amp;$F507&amp;":"&amp;$F507),INDIRECT($F$1&amp;dbP!$D$2&amp;":"&amp;dbP!$D$2),"&gt;="&amp;AY$6,INDIRECT($F$1&amp;dbP!$D$2&amp;":"&amp;dbP!$D$2),"&lt;="&amp;AY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AZ507" s="1">
        <f ca="1">SUMIFS(INDIRECT($F$1&amp;$F507&amp;":"&amp;$F507),INDIRECT($F$1&amp;dbP!$D$2&amp;":"&amp;dbP!$D$2),"&gt;="&amp;AZ$6,INDIRECT($F$1&amp;dbP!$D$2&amp;":"&amp;dbP!$D$2),"&lt;="&amp;AZ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BA507" s="1">
        <f ca="1">SUMIFS(INDIRECT($F$1&amp;$F507&amp;":"&amp;$F507),INDIRECT($F$1&amp;dbP!$D$2&amp;":"&amp;dbP!$D$2),"&gt;="&amp;BA$6,INDIRECT($F$1&amp;dbP!$D$2&amp;":"&amp;dbP!$D$2),"&lt;="&amp;BA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BB507" s="1">
        <f ca="1">SUMIFS(INDIRECT($F$1&amp;$F507&amp;":"&amp;$F507),INDIRECT($F$1&amp;dbP!$D$2&amp;":"&amp;dbP!$D$2),"&gt;="&amp;BB$6,INDIRECT($F$1&amp;dbP!$D$2&amp;":"&amp;dbP!$D$2),"&lt;="&amp;BB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BC507" s="1">
        <f ca="1">SUMIFS(INDIRECT($F$1&amp;$F507&amp;":"&amp;$F507),INDIRECT($F$1&amp;dbP!$D$2&amp;":"&amp;dbP!$D$2),"&gt;="&amp;BC$6,INDIRECT($F$1&amp;dbP!$D$2&amp;":"&amp;dbP!$D$2),"&lt;="&amp;BC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BD507" s="1">
        <f ca="1">SUMIFS(INDIRECT($F$1&amp;$F507&amp;":"&amp;$F507),INDIRECT($F$1&amp;dbP!$D$2&amp;":"&amp;dbP!$D$2),"&gt;="&amp;BD$6,INDIRECT($F$1&amp;dbP!$D$2&amp;":"&amp;dbP!$D$2),"&lt;="&amp;BD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  <c r="BE507" s="1">
        <f ca="1">SUMIFS(INDIRECT($F$1&amp;$F507&amp;":"&amp;$F507),INDIRECT($F$1&amp;dbP!$D$2&amp;":"&amp;dbP!$D$2),"&gt;="&amp;BE$6,INDIRECT($F$1&amp;dbP!$D$2&amp;":"&amp;dbP!$D$2),"&lt;="&amp;BE$7,INDIRECT($F$1&amp;dbP!$O$2&amp;":"&amp;dbP!$O$2),$H507,INDIRECT($F$1&amp;dbP!$P$2&amp;":"&amp;dbP!$P$2),IF($I507=$J507,"*",$I507),INDIRECT($F$1&amp;dbP!$Q$2&amp;":"&amp;dbP!$Q$2),IF(OR($I507=$J507,"  "&amp;$I507=$J507),"*",RIGHT($J507,LEN($J507)-4)),INDIRECT($F$1&amp;dbP!$AC$2&amp;":"&amp;dbP!$AC$2),RepP!$J$3)</f>
        <v>0</v>
      </c>
    </row>
    <row r="508" spans="2:57" x14ac:dyDescent="0.3">
      <c r="B508" s="1">
        <f>MAX(B$410:B507)+1</f>
        <v>104</v>
      </c>
      <c r="D508" s="1" t="str">
        <f ca="1">INDIRECT($B$1&amp;Items!AB$2&amp;$B508)</f>
        <v>PL(-)</v>
      </c>
      <c r="F508" s="1" t="str">
        <f ca="1">INDIRECT($B$1&amp;Items!X$2&amp;$B508)</f>
        <v>AA</v>
      </c>
      <c r="H508" s="13" t="str">
        <f ca="1">INDIRECT($B$1&amp;Items!U$2&amp;$B508)</f>
        <v>Операционные расходы</v>
      </c>
      <c r="I508" s="13" t="str">
        <f ca="1">IF(INDIRECT($B$1&amp;Items!V$2&amp;$B508)="",H508,INDIRECT($B$1&amp;Items!V$2&amp;$B508))</f>
        <v>Операционные расходы - блок-2</v>
      </c>
      <c r="J508" s="1" t="str">
        <f ca="1">IF(INDIRECT($B$1&amp;Items!W$2&amp;$B508)="",IF(H508&lt;&gt;I508,"  "&amp;I508,I508),"    "&amp;INDIRECT($B$1&amp;Items!W$2&amp;$B508))</f>
        <v xml:space="preserve">    Операционные расходы - 2-9</v>
      </c>
      <c r="S508" s="1">
        <f ca="1">SUM($U508:INDIRECT(ADDRESS(ROW(),SUMIFS($1:$1,$5:$5,MAX($5:$5)))))</f>
        <v>205835.32170000003</v>
      </c>
      <c r="V508" s="1">
        <f ca="1">SUMIFS(INDIRECT($F$1&amp;$F508&amp;":"&amp;$F508),INDIRECT($F$1&amp;dbP!$D$2&amp;":"&amp;dbP!$D$2),"&gt;="&amp;V$6,INDIRECT($F$1&amp;dbP!$D$2&amp;":"&amp;dbP!$D$2),"&lt;="&amp;V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W508" s="1">
        <f ca="1">SUMIFS(INDIRECT($F$1&amp;$F508&amp;":"&amp;$F508),INDIRECT($F$1&amp;dbP!$D$2&amp;":"&amp;dbP!$D$2),"&gt;="&amp;W$6,INDIRECT($F$1&amp;dbP!$D$2&amp;":"&amp;dbP!$D$2),"&lt;="&amp;W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205835.32170000003</v>
      </c>
      <c r="X508" s="1">
        <f ca="1">SUMIFS(INDIRECT($F$1&amp;$F508&amp;":"&amp;$F508),INDIRECT($F$1&amp;dbP!$D$2&amp;":"&amp;dbP!$D$2),"&gt;="&amp;X$6,INDIRECT($F$1&amp;dbP!$D$2&amp;":"&amp;dbP!$D$2),"&lt;="&amp;X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Y508" s="1">
        <f ca="1">SUMIFS(INDIRECT($F$1&amp;$F508&amp;":"&amp;$F508),INDIRECT($F$1&amp;dbP!$D$2&amp;":"&amp;dbP!$D$2),"&gt;="&amp;Y$6,INDIRECT($F$1&amp;dbP!$D$2&amp;":"&amp;dbP!$D$2),"&lt;="&amp;Y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Z508" s="1">
        <f ca="1">SUMIFS(INDIRECT($F$1&amp;$F508&amp;":"&amp;$F508),INDIRECT($F$1&amp;dbP!$D$2&amp;":"&amp;dbP!$D$2),"&gt;="&amp;Z$6,INDIRECT($F$1&amp;dbP!$D$2&amp;":"&amp;dbP!$D$2),"&lt;="&amp;Z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A508" s="1">
        <f ca="1">SUMIFS(INDIRECT($F$1&amp;$F508&amp;":"&amp;$F508),INDIRECT($F$1&amp;dbP!$D$2&amp;":"&amp;dbP!$D$2),"&gt;="&amp;AA$6,INDIRECT($F$1&amp;dbP!$D$2&amp;":"&amp;dbP!$D$2),"&lt;="&amp;AA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B508" s="1">
        <f ca="1">SUMIFS(INDIRECT($F$1&amp;$F508&amp;":"&amp;$F508),INDIRECT($F$1&amp;dbP!$D$2&amp;":"&amp;dbP!$D$2),"&gt;="&amp;AB$6,INDIRECT($F$1&amp;dbP!$D$2&amp;":"&amp;dbP!$D$2),"&lt;="&amp;AB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C508" s="1">
        <f ca="1">SUMIFS(INDIRECT($F$1&amp;$F508&amp;":"&amp;$F508),INDIRECT($F$1&amp;dbP!$D$2&amp;":"&amp;dbP!$D$2),"&gt;="&amp;AC$6,INDIRECT($F$1&amp;dbP!$D$2&amp;":"&amp;dbP!$D$2),"&lt;="&amp;AC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D508" s="1">
        <f ca="1">SUMIFS(INDIRECT($F$1&amp;$F508&amp;":"&amp;$F508),INDIRECT($F$1&amp;dbP!$D$2&amp;":"&amp;dbP!$D$2),"&gt;="&amp;AD$6,INDIRECT($F$1&amp;dbP!$D$2&amp;":"&amp;dbP!$D$2),"&lt;="&amp;AD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E508" s="1">
        <f ca="1">SUMIFS(INDIRECT($F$1&amp;$F508&amp;":"&amp;$F508),INDIRECT($F$1&amp;dbP!$D$2&amp;":"&amp;dbP!$D$2),"&gt;="&amp;AE$6,INDIRECT($F$1&amp;dbP!$D$2&amp;":"&amp;dbP!$D$2),"&lt;="&amp;AE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F508" s="1">
        <f ca="1">SUMIFS(INDIRECT($F$1&amp;$F508&amp;":"&amp;$F508),INDIRECT($F$1&amp;dbP!$D$2&amp;":"&amp;dbP!$D$2),"&gt;="&amp;AF$6,INDIRECT($F$1&amp;dbP!$D$2&amp;":"&amp;dbP!$D$2),"&lt;="&amp;AF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G508" s="1">
        <f ca="1">SUMIFS(INDIRECT($F$1&amp;$F508&amp;":"&amp;$F508),INDIRECT($F$1&amp;dbP!$D$2&amp;":"&amp;dbP!$D$2),"&gt;="&amp;AG$6,INDIRECT($F$1&amp;dbP!$D$2&amp;":"&amp;dbP!$D$2),"&lt;="&amp;AG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H508" s="1">
        <f ca="1">SUMIFS(INDIRECT($F$1&amp;$F508&amp;":"&amp;$F508),INDIRECT($F$1&amp;dbP!$D$2&amp;":"&amp;dbP!$D$2),"&gt;="&amp;AH$6,INDIRECT($F$1&amp;dbP!$D$2&amp;":"&amp;dbP!$D$2),"&lt;="&amp;AH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I508" s="1">
        <f ca="1">SUMIFS(INDIRECT($F$1&amp;$F508&amp;":"&amp;$F508),INDIRECT($F$1&amp;dbP!$D$2&amp;":"&amp;dbP!$D$2),"&gt;="&amp;AI$6,INDIRECT($F$1&amp;dbP!$D$2&amp;":"&amp;dbP!$D$2),"&lt;="&amp;AI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J508" s="1">
        <f ca="1">SUMIFS(INDIRECT($F$1&amp;$F508&amp;":"&amp;$F508),INDIRECT($F$1&amp;dbP!$D$2&amp;":"&amp;dbP!$D$2),"&gt;="&amp;AJ$6,INDIRECT($F$1&amp;dbP!$D$2&amp;":"&amp;dbP!$D$2),"&lt;="&amp;AJ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K508" s="1">
        <f ca="1">SUMIFS(INDIRECT($F$1&amp;$F508&amp;":"&amp;$F508),INDIRECT($F$1&amp;dbP!$D$2&amp;":"&amp;dbP!$D$2),"&gt;="&amp;AK$6,INDIRECT($F$1&amp;dbP!$D$2&amp;":"&amp;dbP!$D$2),"&lt;="&amp;AK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L508" s="1">
        <f ca="1">SUMIFS(INDIRECT($F$1&amp;$F508&amp;":"&amp;$F508),INDIRECT($F$1&amp;dbP!$D$2&amp;":"&amp;dbP!$D$2),"&gt;="&amp;AL$6,INDIRECT($F$1&amp;dbP!$D$2&amp;":"&amp;dbP!$D$2),"&lt;="&amp;AL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M508" s="1">
        <f ca="1">SUMIFS(INDIRECT($F$1&amp;$F508&amp;":"&amp;$F508),INDIRECT($F$1&amp;dbP!$D$2&amp;":"&amp;dbP!$D$2),"&gt;="&amp;AM$6,INDIRECT($F$1&amp;dbP!$D$2&amp;":"&amp;dbP!$D$2),"&lt;="&amp;AM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N508" s="1">
        <f ca="1">SUMIFS(INDIRECT($F$1&amp;$F508&amp;":"&amp;$F508),INDIRECT($F$1&amp;dbP!$D$2&amp;":"&amp;dbP!$D$2),"&gt;="&amp;AN$6,INDIRECT($F$1&amp;dbP!$D$2&amp;":"&amp;dbP!$D$2),"&lt;="&amp;AN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O508" s="1">
        <f ca="1">SUMIFS(INDIRECT($F$1&amp;$F508&amp;":"&amp;$F508),INDIRECT($F$1&amp;dbP!$D$2&amp;":"&amp;dbP!$D$2),"&gt;="&amp;AO$6,INDIRECT($F$1&amp;dbP!$D$2&amp;":"&amp;dbP!$D$2),"&lt;="&amp;AO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P508" s="1">
        <f ca="1">SUMIFS(INDIRECT($F$1&amp;$F508&amp;":"&amp;$F508),INDIRECT($F$1&amp;dbP!$D$2&amp;":"&amp;dbP!$D$2),"&gt;="&amp;AP$6,INDIRECT($F$1&amp;dbP!$D$2&amp;":"&amp;dbP!$D$2),"&lt;="&amp;AP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Q508" s="1">
        <f ca="1">SUMIFS(INDIRECT($F$1&amp;$F508&amp;":"&amp;$F508),INDIRECT($F$1&amp;dbP!$D$2&amp;":"&amp;dbP!$D$2),"&gt;="&amp;AQ$6,INDIRECT($F$1&amp;dbP!$D$2&amp;":"&amp;dbP!$D$2),"&lt;="&amp;AQ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R508" s="1">
        <f ca="1">SUMIFS(INDIRECT($F$1&amp;$F508&amp;":"&amp;$F508),INDIRECT($F$1&amp;dbP!$D$2&amp;":"&amp;dbP!$D$2),"&gt;="&amp;AR$6,INDIRECT($F$1&amp;dbP!$D$2&amp;":"&amp;dbP!$D$2),"&lt;="&amp;AR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S508" s="1">
        <f ca="1">SUMIFS(INDIRECT($F$1&amp;$F508&amp;":"&amp;$F508),INDIRECT($F$1&amp;dbP!$D$2&amp;":"&amp;dbP!$D$2),"&gt;="&amp;AS$6,INDIRECT($F$1&amp;dbP!$D$2&amp;":"&amp;dbP!$D$2),"&lt;="&amp;AS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T508" s="1">
        <f ca="1">SUMIFS(INDIRECT($F$1&amp;$F508&amp;":"&amp;$F508),INDIRECT($F$1&amp;dbP!$D$2&amp;":"&amp;dbP!$D$2),"&gt;="&amp;AT$6,INDIRECT($F$1&amp;dbP!$D$2&amp;":"&amp;dbP!$D$2),"&lt;="&amp;AT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U508" s="1">
        <f ca="1">SUMIFS(INDIRECT($F$1&amp;$F508&amp;":"&amp;$F508),INDIRECT($F$1&amp;dbP!$D$2&amp;":"&amp;dbP!$D$2),"&gt;="&amp;AU$6,INDIRECT($F$1&amp;dbP!$D$2&amp;":"&amp;dbP!$D$2),"&lt;="&amp;AU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V508" s="1">
        <f ca="1">SUMIFS(INDIRECT($F$1&amp;$F508&amp;":"&amp;$F508),INDIRECT($F$1&amp;dbP!$D$2&amp;":"&amp;dbP!$D$2),"&gt;="&amp;AV$6,INDIRECT($F$1&amp;dbP!$D$2&amp;":"&amp;dbP!$D$2),"&lt;="&amp;AV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W508" s="1">
        <f ca="1">SUMIFS(INDIRECT($F$1&amp;$F508&amp;":"&amp;$F508),INDIRECT($F$1&amp;dbP!$D$2&amp;":"&amp;dbP!$D$2),"&gt;="&amp;AW$6,INDIRECT($F$1&amp;dbP!$D$2&amp;":"&amp;dbP!$D$2),"&lt;="&amp;AW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X508" s="1">
        <f ca="1">SUMIFS(INDIRECT($F$1&amp;$F508&amp;":"&amp;$F508),INDIRECT($F$1&amp;dbP!$D$2&amp;":"&amp;dbP!$D$2),"&gt;="&amp;AX$6,INDIRECT($F$1&amp;dbP!$D$2&amp;":"&amp;dbP!$D$2),"&lt;="&amp;AX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Y508" s="1">
        <f ca="1">SUMIFS(INDIRECT($F$1&amp;$F508&amp;":"&amp;$F508),INDIRECT($F$1&amp;dbP!$D$2&amp;":"&amp;dbP!$D$2),"&gt;="&amp;AY$6,INDIRECT($F$1&amp;dbP!$D$2&amp;":"&amp;dbP!$D$2),"&lt;="&amp;AY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AZ508" s="1">
        <f ca="1">SUMIFS(INDIRECT($F$1&amp;$F508&amp;":"&amp;$F508),INDIRECT($F$1&amp;dbP!$D$2&amp;":"&amp;dbP!$D$2),"&gt;="&amp;AZ$6,INDIRECT($F$1&amp;dbP!$D$2&amp;":"&amp;dbP!$D$2),"&lt;="&amp;AZ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BA508" s="1">
        <f ca="1">SUMIFS(INDIRECT($F$1&amp;$F508&amp;":"&amp;$F508),INDIRECT($F$1&amp;dbP!$D$2&amp;":"&amp;dbP!$D$2),"&gt;="&amp;BA$6,INDIRECT($F$1&amp;dbP!$D$2&amp;":"&amp;dbP!$D$2),"&lt;="&amp;BA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BB508" s="1">
        <f ca="1">SUMIFS(INDIRECT($F$1&amp;$F508&amp;":"&amp;$F508),INDIRECT($F$1&amp;dbP!$D$2&amp;":"&amp;dbP!$D$2),"&gt;="&amp;BB$6,INDIRECT($F$1&amp;dbP!$D$2&amp;":"&amp;dbP!$D$2),"&lt;="&amp;BB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BC508" s="1">
        <f ca="1">SUMIFS(INDIRECT($F$1&amp;$F508&amp;":"&amp;$F508),INDIRECT($F$1&amp;dbP!$D$2&amp;":"&amp;dbP!$D$2),"&gt;="&amp;BC$6,INDIRECT($F$1&amp;dbP!$D$2&amp;":"&amp;dbP!$D$2),"&lt;="&amp;BC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BD508" s="1">
        <f ca="1">SUMIFS(INDIRECT($F$1&amp;$F508&amp;":"&amp;$F508),INDIRECT($F$1&amp;dbP!$D$2&amp;":"&amp;dbP!$D$2),"&gt;="&amp;BD$6,INDIRECT($F$1&amp;dbP!$D$2&amp;":"&amp;dbP!$D$2),"&lt;="&amp;BD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  <c r="BE508" s="1">
        <f ca="1">SUMIFS(INDIRECT($F$1&amp;$F508&amp;":"&amp;$F508),INDIRECT($F$1&amp;dbP!$D$2&amp;":"&amp;dbP!$D$2),"&gt;="&amp;BE$6,INDIRECT($F$1&amp;dbP!$D$2&amp;":"&amp;dbP!$D$2),"&lt;="&amp;BE$7,INDIRECT($F$1&amp;dbP!$O$2&amp;":"&amp;dbP!$O$2),$H508,INDIRECT($F$1&amp;dbP!$P$2&amp;":"&amp;dbP!$P$2),IF($I508=$J508,"*",$I508),INDIRECT($F$1&amp;dbP!$Q$2&amp;":"&amp;dbP!$Q$2),IF(OR($I508=$J508,"  "&amp;$I508=$J508),"*",RIGHT($J508,LEN($J508)-4)),INDIRECT($F$1&amp;dbP!$AC$2&amp;":"&amp;dbP!$AC$2),RepP!$J$3)</f>
        <v>0</v>
      </c>
    </row>
    <row r="509" spans="2:57" x14ac:dyDescent="0.3">
      <c r="B509" s="1">
        <f>MAX(B$410:B508)+1</f>
        <v>105</v>
      </c>
      <c r="D509" s="1" t="str">
        <f ca="1">INDIRECT($B$1&amp;Items!AB$2&amp;$B509)</f>
        <v>PL(-)</v>
      </c>
      <c r="F509" s="1" t="str">
        <f ca="1">INDIRECT($B$1&amp;Items!X$2&amp;$B509)</f>
        <v>AA</v>
      </c>
      <c r="H509" s="13" t="str">
        <f ca="1">INDIRECT($B$1&amp;Items!U$2&amp;$B509)</f>
        <v>Операционные расходы</v>
      </c>
      <c r="I509" s="13" t="str">
        <f ca="1">IF(INDIRECT($B$1&amp;Items!V$2&amp;$B509)="",H509,INDIRECT($B$1&amp;Items!V$2&amp;$B509))</f>
        <v>Операционные расходы - блок-2</v>
      </c>
      <c r="J509" s="1" t="str">
        <f ca="1">IF(INDIRECT($B$1&amp;Items!W$2&amp;$B509)="",IF(H509&lt;&gt;I509,"  "&amp;I509,I509),"    "&amp;INDIRECT($B$1&amp;Items!W$2&amp;$B509))</f>
        <v xml:space="preserve">    Операционные расходы - 2-10</v>
      </c>
      <c r="S509" s="1">
        <f ca="1">SUM($U509:INDIRECT(ADDRESS(ROW(),SUMIFS($1:$1,$5:$5,MAX($5:$5)))))</f>
        <v>116904.02893000001</v>
      </c>
      <c r="V509" s="1">
        <f ca="1">SUMIFS(INDIRECT($F$1&amp;$F509&amp;":"&amp;$F509),INDIRECT($F$1&amp;dbP!$D$2&amp;":"&amp;dbP!$D$2),"&gt;="&amp;V$6,INDIRECT($F$1&amp;dbP!$D$2&amp;":"&amp;dbP!$D$2),"&lt;="&amp;V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W509" s="1">
        <f ca="1">SUMIFS(INDIRECT($F$1&amp;$F509&amp;":"&amp;$F509),INDIRECT($F$1&amp;dbP!$D$2&amp;":"&amp;dbP!$D$2),"&gt;="&amp;W$6,INDIRECT($F$1&amp;dbP!$D$2&amp;":"&amp;dbP!$D$2),"&lt;="&amp;W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116904.02893000001</v>
      </c>
      <c r="X509" s="1">
        <f ca="1">SUMIFS(INDIRECT($F$1&amp;$F509&amp;":"&amp;$F509),INDIRECT($F$1&amp;dbP!$D$2&amp;":"&amp;dbP!$D$2),"&gt;="&amp;X$6,INDIRECT($F$1&amp;dbP!$D$2&amp;":"&amp;dbP!$D$2),"&lt;="&amp;X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Y509" s="1">
        <f ca="1">SUMIFS(INDIRECT($F$1&amp;$F509&amp;":"&amp;$F509),INDIRECT($F$1&amp;dbP!$D$2&amp;":"&amp;dbP!$D$2),"&gt;="&amp;Y$6,INDIRECT($F$1&amp;dbP!$D$2&amp;":"&amp;dbP!$D$2),"&lt;="&amp;Y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Z509" s="1">
        <f ca="1">SUMIFS(INDIRECT($F$1&amp;$F509&amp;":"&amp;$F509),INDIRECT($F$1&amp;dbP!$D$2&amp;":"&amp;dbP!$D$2),"&gt;="&amp;Z$6,INDIRECT($F$1&amp;dbP!$D$2&amp;":"&amp;dbP!$D$2),"&lt;="&amp;Z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A509" s="1">
        <f ca="1">SUMIFS(INDIRECT($F$1&amp;$F509&amp;":"&amp;$F509),INDIRECT($F$1&amp;dbP!$D$2&amp;":"&amp;dbP!$D$2),"&gt;="&amp;AA$6,INDIRECT($F$1&amp;dbP!$D$2&amp;":"&amp;dbP!$D$2),"&lt;="&amp;AA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B509" s="1">
        <f ca="1">SUMIFS(INDIRECT($F$1&amp;$F509&amp;":"&amp;$F509),INDIRECT($F$1&amp;dbP!$D$2&amp;":"&amp;dbP!$D$2),"&gt;="&amp;AB$6,INDIRECT($F$1&amp;dbP!$D$2&amp;":"&amp;dbP!$D$2),"&lt;="&amp;AB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C509" s="1">
        <f ca="1">SUMIFS(INDIRECT($F$1&amp;$F509&amp;":"&amp;$F509),INDIRECT($F$1&amp;dbP!$D$2&amp;":"&amp;dbP!$D$2),"&gt;="&amp;AC$6,INDIRECT($F$1&amp;dbP!$D$2&amp;":"&amp;dbP!$D$2),"&lt;="&amp;AC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D509" s="1">
        <f ca="1">SUMIFS(INDIRECT($F$1&amp;$F509&amp;":"&amp;$F509),INDIRECT($F$1&amp;dbP!$D$2&amp;":"&amp;dbP!$D$2),"&gt;="&amp;AD$6,INDIRECT($F$1&amp;dbP!$D$2&amp;":"&amp;dbP!$D$2),"&lt;="&amp;AD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E509" s="1">
        <f ca="1">SUMIFS(INDIRECT($F$1&amp;$F509&amp;":"&amp;$F509),INDIRECT($F$1&amp;dbP!$D$2&amp;":"&amp;dbP!$D$2),"&gt;="&amp;AE$6,INDIRECT($F$1&amp;dbP!$D$2&amp;":"&amp;dbP!$D$2),"&lt;="&amp;AE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F509" s="1">
        <f ca="1">SUMIFS(INDIRECT($F$1&amp;$F509&amp;":"&amp;$F509),INDIRECT($F$1&amp;dbP!$D$2&amp;":"&amp;dbP!$D$2),"&gt;="&amp;AF$6,INDIRECT($F$1&amp;dbP!$D$2&amp;":"&amp;dbP!$D$2),"&lt;="&amp;AF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G509" s="1">
        <f ca="1">SUMIFS(INDIRECT($F$1&amp;$F509&amp;":"&amp;$F509),INDIRECT($F$1&amp;dbP!$D$2&amp;":"&amp;dbP!$D$2),"&gt;="&amp;AG$6,INDIRECT($F$1&amp;dbP!$D$2&amp;":"&amp;dbP!$D$2),"&lt;="&amp;AG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H509" s="1">
        <f ca="1">SUMIFS(INDIRECT($F$1&amp;$F509&amp;":"&amp;$F509),INDIRECT($F$1&amp;dbP!$D$2&amp;":"&amp;dbP!$D$2),"&gt;="&amp;AH$6,INDIRECT($F$1&amp;dbP!$D$2&amp;":"&amp;dbP!$D$2),"&lt;="&amp;AH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I509" s="1">
        <f ca="1">SUMIFS(INDIRECT($F$1&amp;$F509&amp;":"&amp;$F509),INDIRECT($F$1&amp;dbP!$D$2&amp;":"&amp;dbP!$D$2),"&gt;="&amp;AI$6,INDIRECT($F$1&amp;dbP!$D$2&amp;":"&amp;dbP!$D$2),"&lt;="&amp;AI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J509" s="1">
        <f ca="1">SUMIFS(INDIRECT($F$1&amp;$F509&amp;":"&amp;$F509),INDIRECT($F$1&amp;dbP!$D$2&amp;":"&amp;dbP!$D$2),"&gt;="&amp;AJ$6,INDIRECT($F$1&amp;dbP!$D$2&amp;":"&amp;dbP!$D$2),"&lt;="&amp;AJ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K509" s="1">
        <f ca="1">SUMIFS(INDIRECT($F$1&amp;$F509&amp;":"&amp;$F509),INDIRECT($F$1&amp;dbP!$D$2&amp;":"&amp;dbP!$D$2),"&gt;="&amp;AK$6,INDIRECT($F$1&amp;dbP!$D$2&amp;":"&amp;dbP!$D$2),"&lt;="&amp;AK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L509" s="1">
        <f ca="1">SUMIFS(INDIRECT($F$1&amp;$F509&amp;":"&amp;$F509),INDIRECT($F$1&amp;dbP!$D$2&amp;":"&amp;dbP!$D$2),"&gt;="&amp;AL$6,INDIRECT($F$1&amp;dbP!$D$2&amp;":"&amp;dbP!$D$2),"&lt;="&amp;AL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M509" s="1">
        <f ca="1">SUMIFS(INDIRECT($F$1&amp;$F509&amp;":"&amp;$F509),INDIRECT($F$1&amp;dbP!$D$2&amp;":"&amp;dbP!$D$2),"&gt;="&amp;AM$6,INDIRECT($F$1&amp;dbP!$D$2&amp;":"&amp;dbP!$D$2),"&lt;="&amp;AM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N509" s="1">
        <f ca="1">SUMIFS(INDIRECT($F$1&amp;$F509&amp;":"&amp;$F509),INDIRECT($F$1&amp;dbP!$D$2&amp;":"&amp;dbP!$D$2),"&gt;="&amp;AN$6,INDIRECT($F$1&amp;dbP!$D$2&amp;":"&amp;dbP!$D$2),"&lt;="&amp;AN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O509" s="1">
        <f ca="1">SUMIFS(INDIRECT($F$1&amp;$F509&amp;":"&amp;$F509),INDIRECT($F$1&amp;dbP!$D$2&amp;":"&amp;dbP!$D$2),"&gt;="&amp;AO$6,INDIRECT($F$1&amp;dbP!$D$2&amp;":"&amp;dbP!$D$2),"&lt;="&amp;AO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P509" s="1">
        <f ca="1">SUMIFS(INDIRECT($F$1&amp;$F509&amp;":"&amp;$F509),INDIRECT($F$1&amp;dbP!$D$2&amp;":"&amp;dbP!$D$2),"&gt;="&amp;AP$6,INDIRECT($F$1&amp;dbP!$D$2&amp;":"&amp;dbP!$D$2),"&lt;="&amp;AP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Q509" s="1">
        <f ca="1">SUMIFS(INDIRECT($F$1&amp;$F509&amp;":"&amp;$F509),INDIRECT($F$1&amp;dbP!$D$2&amp;":"&amp;dbP!$D$2),"&gt;="&amp;AQ$6,INDIRECT($F$1&amp;dbP!$D$2&amp;":"&amp;dbP!$D$2),"&lt;="&amp;AQ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R509" s="1">
        <f ca="1">SUMIFS(INDIRECT($F$1&amp;$F509&amp;":"&amp;$F509),INDIRECT($F$1&amp;dbP!$D$2&amp;":"&amp;dbP!$D$2),"&gt;="&amp;AR$6,INDIRECT($F$1&amp;dbP!$D$2&amp;":"&amp;dbP!$D$2),"&lt;="&amp;AR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S509" s="1">
        <f ca="1">SUMIFS(INDIRECT($F$1&amp;$F509&amp;":"&amp;$F509),INDIRECT($F$1&amp;dbP!$D$2&amp;":"&amp;dbP!$D$2),"&gt;="&amp;AS$6,INDIRECT($F$1&amp;dbP!$D$2&amp;":"&amp;dbP!$D$2),"&lt;="&amp;AS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T509" s="1">
        <f ca="1">SUMIFS(INDIRECT($F$1&amp;$F509&amp;":"&amp;$F509),INDIRECT($F$1&amp;dbP!$D$2&amp;":"&amp;dbP!$D$2),"&gt;="&amp;AT$6,INDIRECT($F$1&amp;dbP!$D$2&amp;":"&amp;dbP!$D$2),"&lt;="&amp;AT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U509" s="1">
        <f ca="1">SUMIFS(INDIRECT($F$1&amp;$F509&amp;":"&amp;$F509),INDIRECT($F$1&amp;dbP!$D$2&amp;":"&amp;dbP!$D$2),"&gt;="&amp;AU$6,INDIRECT($F$1&amp;dbP!$D$2&amp;":"&amp;dbP!$D$2),"&lt;="&amp;AU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V509" s="1">
        <f ca="1">SUMIFS(INDIRECT($F$1&amp;$F509&amp;":"&amp;$F509),INDIRECT($F$1&amp;dbP!$D$2&amp;":"&amp;dbP!$D$2),"&gt;="&amp;AV$6,INDIRECT($F$1&amp;dbP!$D$2&amp;":"&amp;dbP!$D$2),"&lt;="&amp;AV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W509" s="1">
        <f ca="1">SUMIFS(INDIRECT($F$1&amp;$F509&amp;":"&amp;$F509),INDIRECT($F$1&amp;dbP!$D$2&amp;":"&amp;dbP!$D$2),"&gt;="&amp;AW$6,INDIRECT($F$1&amp;dbP!$D$2&amp;":"&amp;dbP!$D$2),"&lt;="&amp;AW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X509" s="1">
        <f ca="1">SUMIFS(INDIRECT($F$1&amp;$F509&amp;":"&amp;$F509),INDIRECT($F$1&amp;dbP!$D$2&amp;":"&amp;dbP!$D$2),"&gt;="&amp;AX$6,INDIRECT($F$1&amp;dbP!$D$2&amp;":"&amp;dbP!$D$2),"&lt;="&amp;AX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Y509" s="1">
        <f ca="1">SUMIFS(INDIRECT($F$1&amp;$F509&amp;":"&amp;$F509),INDIRECT($F$1&amp;dbP!$D$2&amp;":"&amp;dbP!$D$2),"&gt;="&amp;AY$6,INDIRECT($F$1&amp;dbP!$D$2&amp;":"&amp;dbP!$D$2),"&lt;="&amp;AY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AZ509" s="1">
        <f ca="1">SUMIFS(INDIRECT($F$1&amp;$F509&amp;":"&amp;$F509),INDIRECT($F$1&amp;dbP!$D$2&amp;":"&amp;dbP!$D$2),"&gt;="&amp;AZ$6,INDIRECT($F$1&amp;dbP!$D$2&amp;":"&amp;dbP!$D$2),"&lt;="&amp;AZ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BA509" s="1">
        <f ca="1">SUMIFS(INDIRECT($F$1&amp;$F509&amp;":"&amp;$F509),INDIRECT($F$1&amp;dbP!$D$2&amp;":"&amp;dbP!$D$2),"&gt;="&amp;BA$6,INDIRECT($F$1&amp;dbP!$D$2&amp;":"&amp;dbP!$D$2),"&lt;="&amp;BA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BB509" s="1">
        <f ca="1">SUMIFS(INDIRECT($F$1&amp;$F509&amp;":"&amp;$F509),INDIRECT($F$1&amp;dbP!$D$2&amp;":"&amp;dbP!$D$2),"&gt;="&amp;BB$6,INDIRECT($F$1&amp;dbP!$D$2&amp;":"&amp;dbP!$D$2),"&lt;="&amp;BB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BC509" s="1">
        <f ca="1">SUMIFS(INDIRECT($F$1&amp;$F509&amp;":"&amp;$F509),INDIRECT($F$1&amp;dbP!$D$2&amp;":"&amp;dbP!$D$2),"&gt;="&amp;BC$6,INDIRECT($F$1&amp;dbP!$D$2&amp;":"&amp;dbP!$D$2),"&lt;="&amp;BC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BD509" s="1">
        <f ca="1">SUMIFS(INDIRECT($F$1&amp;$F509&amp;":"&amp;$F509),INDIRECT($F$1&amp;dbP!$D$2&amp;":"&amp;dbP!$D$2),"&gt;="&amp;BD$6,INDIRECT($F$1&amp;dbP!$D$2&amp;":"&amp;dbP!$D$2),"&lt;="&amp;BD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  <c r="BE509" s="1">
        <f ca="1">SUMIFS(INDIRECT($F$1&amp;$F509&amp;":"&amp;$F509),INDIRECT($F$1&amp;dbP!$D$2&amp;":"&amp;dbP!$D$2),"&gt;="&amp;BE$6,INDIRECT($F$1&amp;dbP!$D$2&amp;":"&amp;dbP!$D$2),"&lt;="&amp;BE$7,INDIRECT($F$1&amp;dbP!$O$2&amp;":"&amp;dbP!$O$2),$H509,INDIRECT($F$1&amp;dbP!$P$2&amp;":"&amp;dbP!$P$2),IF($I509=$J509,"*",$I509),INDIRECT($F$1&amp;dbP!$Q$2&amp;":"&amp;dbP!$Q$2),IF(OR($I509=$J509,"  "&amp;$I509=$J509),"*",RIGHT($J509,LEN($J509)-4)),INDIRECT($F$1&amp;dbP!$AC$2&amp;":"&amp;dbP!$AC$2),RepP!$J$3)</f>
        <v>0</v>
      </c>
    </row>
    <row r="510" spans="2:57" x14ac:dyDescent="0.3">
      <c r="B510" s="1">
        <f>MAX(B$410:B509)+1</f>
        <v>106</v>
      </c>
      <c r="D510" s="1">
        <f ca="1">INDIRECT($B$1&amp;Items!AB$2&amp;$B510)</f>
        <v>0</v>
      </c>
      <c r="F510" s="1" t="str">
        <f ca="1">INDIRECT($B$1&amp;Items!X$2&amp;$B510)</f>
        <v>AA</v>
      </c>
      <c r="H510" s="13" t="str">
        <f ca="1">INDIRECT($B$1&amp;Items!U$2&amp;$B510)</f>
        <v>Операционные расходы</v>
      </c>
      <c r="I510" s="13" t="str">
        <f ca="1">IF(INDIRECT($B$1&amp;Items!V$2&amp;$B510)="",H510,INDIRECT($B$1&amp;Items!V$2&amp;$B510))</f>
        <v>Операционные расходы - блок-3</v>
      </c>
      <c r="J510" s="1" t="str">
        <f ca="1">IF(INDIRECT($B$1&amp;Items!W$2&amp;$B510)="",IF(H510&lt;&gt;I510,"  "&amp;I510,I510),"    "&amp;INDIRECT($B$1&amp;Items!W$2&amp;$B510))</f>
        <v xml:space="preserve">  Операционные расходы - блок-3</v>
      </c>
      <c r="S510" s="1">
        <f ca="1">SUM($U510:INDIRECT(ADDRESS(ROW(),SUMIFS($1:$1,$5:$5,MAX($5:$5)))))</f>
        <v>2313901.2817222001</v>
      </c>
      <c r="V510" s="1">
        <f ca="1">SUMIFS(INDIRECT($F$1&amp;$F510&amp;":"&amp;$F510),INDIRECT($F$1&amp;dbP!$D$2&amp;":"&amp;dbP!$D$2),"&gt;="&amp;V$6,INDIRECT($F$1&amp;dbP!$D$2&amp;":"&amp;dbP!$D$2),"&lt;="&amp;V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220662</v>
      </c>
      <c r="W510" s="1">
        <f ca="1">SUMIFS(INDIRECT($F$1&amp;$F510&amp;":"&amp;$F510),INDIRECT($F$1&amp;dbP!$D$2&amp;":"&amp;dbP!$D$2),"&gt;="&amp;W$6,INDIRECT($F$1&amp;dbP!$D$2&amp;":"&amp;dbP!$D$2),"&lt;="&amp;W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311675.26449730003</v>
      </c>
      <c r="X510" s="1">
        <f ca="1">SUMIFS(INDIRECT($F$1&amp;$F510&amp;":"&amp;$F510),INDIRECT($F$1&amp;dbP!$D$2&amp;":"&amp;dbP!$D$2),"&gt;="&amp;X$6,INDIRECT($F$1&amp;dbP!$D$2&amp;":"&amp;dbP!$D$2),"&lt;="&amp;X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465670</v>
      </c>
      <c r="Y510" s="1">
        <f ca="1">SUMIFS(INDIRECT($F$1&amp;$F510&amp;":"&amp;$F510),INDIRECT($F$1&amp;dbP!$D$2&amp;":"&amp;dbP!$D$2),"&gt;="&amp;Y$6,INDIRECT($F$1&amp;dbP!$D$2&amp;":"&amp;dbP!$D$2),"&lt;="&amp;Y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498845.84700000001</v>
      </c>
      <c r="Z510" s="1">
        <f ca="1">SUMIFS(INDIRECT($F$1&amp;$F510&amp;":"&amp;$F510),INDIRECT($F$1&amp;dbP!$D$2&amp;":"&amp;dbP!$D$2),"&gt;="&amp;Z$6,INDIRECT($F$1&amp;dbP!$D$2&amp;":"&amp;dbP!$D$2),"&lt;="&amp;Z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487739.28604929999</v>
      </c>
      <c r="AA510" s="1">
        <f ca="1">SUMIFS(INDIRECT($F$1&amp;$F510&amp;":"&amp;$F510),INDIRECT($F$1&amp;dbP!$D$2&amp;":"&amp;dbP!$D$2),"&gt;="&amp;AA$6,INDIRECT($F$1&amp;dbP!$D$2&amp;":"&amp;dbP!$D$2),"&lt;="&amp;AA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329308.88417560002</v>
      </c>
      <c r="AB510" s="1">
        <f ca="1">SUMIFS(INDIRECT($F$1&amp;$F510&amp;":"&amp;$F510),INDIRECT($F$1&amp;dbP!$D$2&amp;":"&amp;dbP!$D$2),"&gt;="&amp;AB$6,INDIRECT($F$1&amp;dbP!$D$2&amp;":"&amp;dbP!$D$2),"&lt;="&amp;AB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C510" s="1">
        <f ca="1">SUMIFS(INDIRECT($F$1&amp;$F510&amp;":"&amp;$F510),INDIRECT($F$1&amp;dbP!$D$2&amp;":"&amp;dbP!$D$2),"&gt;="&amp;AC$6,INDIRECT($F$1&amp;dbP!$D$2&amp;":"&amp;dbP!$D$2),"&lt;="&amp;AC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D510" s="1">
        <f ca="1">SUMIFS(INDIRECT($F$1&amp;$F510&amp;":"&amp;$F510),INDIRECT($F$1&amp;dbP!$D$2&amp;":"&amp;dbP!$D$2),"&gt;="&amp;AD$6,INDIRECT($F$1&amp;dbP!$D$2&amp;":"&amp;dbP!$D$2),"&lt;="&amp;AD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E510" s="1">
        <f ca="1">SUMIFS(INDIRECT($F$1&amp;$F510&amp;":"&amp;$F510),INDIRECT($F$1&amp;dbP!$D$2&amp;":"&amp;dbP!$D$2),"&gt;="&amp;AE$6,INDIRECT($F$1&amp;dbP!$D$2&amp;":"&amp;dbP!$D$2),"&lt;="&amp;AE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F510" s="1">
        <f ca="1">SUMIFS(INDIRECT($F$1&amp;$F510&amp;":"&amp;$F510),INDIRECT($F$1&amp;dbP!$D$2&amp;":"&amp;dbP!$D$2),"&gt;="&amp;AF$6,INDIRECT($F$1&amp;dbP!$D$2&amp;":"&amp;dbP!$D$2),"&lt;="&amp;AF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G510" s="1">
        <f ca="1">SUMIFS(INDIRECT($F$1&amp;$F510&amp;":"&amp;$F510),INDIRECT($F$1&amp;dbP!$D$2&amp;":"&amp;dbP!$D$2),"&gt;="&amp;AG$6,INDIRECT($F$1&amp;dbP!$D$2&amp;":"&amp;dbP!$D$2),"&lt;="&amp;AG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H510" s="1">
        <f ca="1">SUMIFS(INDIRECT($F$1&amp;$F510&amp;":"&amp;$F510),INDIRECT($F$1&amp;dbP!$D$2&amp;":"&amp;dbP!$D$2),"&gt;="&amp;AH$6,INDIRECT($F$1&amp;dbP!$D$2&amp;":"&amp;dbP!$D$2),"&lt;="&amp;AH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I510" s="1">
        <f ca="1">SUMIFS(INDIRECT($F$1&amp;$F510&amp;":"&amp;$F510),INDIRECT($F$1&amp;dbP!$D$2&amp;":"&amp;dbP!$D$2),"&gt;="&amp;AI$6,INDIRECT($F$1&amp;dbP!$D$2&amp;":"&amp;dbP!$D$2),"&lt;="&amp;AI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J510" s="1">
        <f ca="1">SUMIFS(INDIRECT($F$1&amp;$F510&amp;":"&amp;$F510),INDIRECT($F$1&amp;dbP!$D$2&amp;":"&amp;dbP!$D$2),"&gt;="&amp;AJ$6,INDIRECT($F$1&amp;dbP!$D$2&amp;":"&amp;dbP!$D$2),"&lt;="&amp;AJ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K510" s="1">
        <f ca="1">SUMIFS(INDIRECT($F$1&amp;$F510&amp;":"&amp;$F510),INDIRECT($F$1&amp;dbP!$D$2&amp;":"&amp;dbP!$D$2),"&gt;="&amp;AK$6,INDIRECT($F$1&amp;dbP!$D$2&amp;":"&amp;dbP!$D$2),"&lt;="&amp;AK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L510" s="1">
        <f ca="1">SUMIFS(INDIRECT($F$1&amp;$F510&amp;":"&amp;$F510),INDIRECT($F$1&amp;dbP!$D$2&amp;":"&amp;dbP!$D$2),"&gt;="&amp;AL$6,INDIRECT($F$1&amp;dbP!$D$2&amp;":"&amp;dbP!$D$2),"&lt;="&amp;AL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M510" s="1">
        <f ca="1">SUMIFS(INDIRECT($F$1&amp;$F510&amp;":"&amp;$F510),INDIRECT($F$1&amp;dbP!$D$2&amp;":"&amp;dbP!$D$2),"&gt;="&amp;AM$6,INDIRECT($F$1&amp;dbP!$D$2&amp;":"&amp;dbP!$D$2),"&lt;="&amp;AM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N510" s="1">
        <f ca="1">SUMIFS(INDIRECT($F$1&amp;$F510&amp;":"&amp;$F510),INDIRECT($F$1&amp;dbP!$D$2&amp;":"&amp;dbP!$D$2),"&gt;="&amp;AN$6,INDIRECT($F$1&amp;dbP!$D$2&amp;":"&amp;dbP!$D$2),"&lt;="&amp;AN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O510" s="1">
        <f ca="1">SUMIFS(INDIRECT($F$1&amp;$F510&amp;":"&amp;$F510),INDIRECT($F$1&amp;dbP!$D$2&amp;":"&amp;dbP!$D$2),"&gt;="&amp;AO$6,INDIRECT($F$1&amp;dbP!$D$2&amp;":"&amp;dbP!$D$2),"&lt;="&amp;AO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P510" s="1">
        <f ca="1">SUMIFS(INDIRECT($F$1&amp;$F510&amp;":"&amp;$F510),INDIRECT($F$1&amp;dbP!$D$2&amp;":"&amp;dbP!$D$2),"&gt;="&amp;AP$6,INDIRECT($F$1&amp;dbP!$D$2&amp;":"&amp;dbP!$D$2),"&lt;="&amp;AP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Q510" s="1">
        <f ca="1">SUMIFS(INDIRECT($F$1&amp;$F510&amp;":"&amp;$F510),INDIRECT($F$1&amp;dbP!$D$2&amp;":"&amp;dbP!$D$2),"&gt;="&amp;AQ$6,INDIRECT($F$1&amp;dbP!$D$2&amp;":"&amp;dbP!$D$2),"&lt;="&amp;AQ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R510" s="1">
        <f ca="1">SUMIFS(INDIRECT($F$1&amp;$F510&amp;":"&amp;$F510),INDIRECT($F$1&amp;dbP!$D$2&amp;":"&amp;dbP!$D$2),"&gt;="&amp;AR$6,INDIRECT($F$1&amp;dbP!$D$2&amp;":"&amp;dbP!$D$2),"&lt;="&amp;AR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S510" s="1">
        <f ca="1">SUMIFS(INDIRECT($F$1&amp;$F510&amp;":"&amp;$F510),INDIRECT($F$1&amp;dbP!$D$2&amp;":"&amp;dbP!$D$2),"&gt;="&amp;AS$6,INDIRECT($F$1&amp;dbP!$D$2&amp;":"&amp;dbP!$D$2),"&lt;="&amp;AS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T510" s="1">
        <f ca="1">SUMIFS(INDIRECT($F$1&amp;$F510&amp;":"&amp;$F510),INDIRECT($F$1&amp;dbP!$D$2&amp;":"&amp;dbP!$D$2),"&gt;="&amp;AT$6,INDIRECT($F$1&amp;dbP!$D$2&amp;":"&amp;dbP!$D$2),"&lt;="&amp;AT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U510" s="1">
        <f ca="1">SUMIFS(INDIRECT($F$1&amp;$F510&amp;":"&amp;$F510),INDIRECT($F$1&amp;dbP!$D$2&amp;":"&amp;dbP!$D$2),"&gt;="&amp;AU$6,INDIRECT($F$1&amp;dbP!$D$2&amp;":"&amp;dbP!$D$2),"&lt;="&amp;AU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V510" s="1">
        <f ca="1">SUMIFS(INDIRECT($F$1&amp;$F510&amp;":"&amp;$F510),INDIRECT($F$1&amp;dbP!$D$2&amp;":"&amp;dbP!$D$2),"&gt;="&amp;AV$6,INDIRECT($F$1&amp;dbP!$D$2&amp;":"&amp;dbP!$D$2),"&lt;="&amp;AV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W510" s="1">
        <f ca="1">SUMIFS(INDIRECT($F$1&amp;$F510&amp;":"&amp;$F510),INDIRECT($F$1&amp;dbP!$D$2&amp;":"&amp;dbP!$D$2),"&gt;="&amp;AW$6,INDIRECT($F$1&amp;dbP!$D$2&amp;":"&amp;dbP!$D$2),"&lt;="&amp;AW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X510" s="1">
        <f ca="1">SUMIFS(INDIRECT($F$1&amp;$F510&amp;":"&amp;$F510),INDIRECT($F$1&amp;dbP!$D$2&amp;":"&amp;dbP!$D$2),"&gt;="&amp;AX$6,INDIRECT($F$1&amp;dbP!$D$2&amp;":"&amp;dbP!$D$2),"&lt;="&amp;AX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Y510" s="1">
        <f ca="1">SUMIFS(INDIRECT($F$1&amp;$F510&amp;":"&amp;$F510),INDIRECT($F$1&amp;dbP!$D$2&amp;":"&amp;dbP!$D$2),"&gt;="&amp;AY$6,INDIRECT($F$1&amp;dbP!$D$2&amp;":"&amp;dbP!$D$2),"&lt;="&amp;AY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AZ510" s="1">
        <f ca="1">SUMIFS(INDIRECT($F$1&amp;$F510&amp;":"&amp;$F510),INDIRECT($F$1&amp;dbP!$D$2&amp;":"&amp;dbP!$D$2),"&gt;="&amp;AZ$6,INDIRECT($F$1&amp;dbP!$D$2&amp;":"&amp;dbP!$D$2),"&lt;="&amp;AZ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BA510" s="1">
        <f ca="1">SUMIFS(INDIRECT($F$1&amp;$F510&amp;":"&amp;$F510),INDIRECT($F$1&amp;dbP!$D$2&amp;":"&amp;dbP!$D$2),"&gt;="&amp;BA$6,INDIRECT($F$1&amp;dbP!$D$2&amp;":"&amp;dbP!$D$2),"&lt;="&amp;BA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BB510" s="1">
        <f ca="1">SUMIFS(INDIRECT($F$1&amp;$F510&amp;":"&amp;$F510),INDIRECT($F$1&amp;dbP!$D$2&amp;":"&amp;dbP!$D$2),"&gt;="&amp;BB$6,INDIRECT($F$1&amp;dbP!$D$2&amp;":"&amp;dbP!$D$2),"&lt;="&amp;BB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BC510" s="1">
        <f ca="1">SUMIFS(INDIRECT($F$1&amp;$F510&amp;":"&amp;$F510),INDIRECT($F$1&amp;dbP!$D$2&amp;":"&amp;dbP!$D$2),"&gt;="&amp;BC$6,INDIRECT($F$1&amp;dbP!$D$2&amp;":"&amp;dbP!$D$2),"&lt;="&amp;BC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BD510" s="1">
        <f ca="1">SUMIFS(INDIRECT($F$1&amp;$F510&amp;":"&amp;$F510),INDIRECT($F$1&amp;dbP!$D$2&amp;":"&amp;dbP!$D$2),"&gt;="&amp;BD$6,INDIRECT($F$1&amp;dbP!$D$2&amp;":"&amp;dbP!$D$2),"&lt;="&amp;BD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  <c r="BE510" s="1">
        <f ca="1">SUMIFS(INDIRECT($F$1&amp;$F510&amp;":"&amp;$F510),INDIRECT($F$1&amp;dbP!$D$2&amp;":"&amp;dbP!$D$2),"&gt;="&amp;BE$6,INDIRECT($F$1&amp;dbP!$D$2&amp;":"&amp;dbP!$D$2),"&lt;="&amp;BE$7,INDIRECT($F$1&amp;dbP!$O$2&amp;":"&amp;dbP!$O$2),$H510,INDIRECT($F$1&amp;dbP!$P$2&amp;":"&amp;dbP!$P$2),IF($I510=$J510,"*",$I510),INDIRECT($F$1&amp;dbP!$Q$2&amp;":"&amp;dbP!$Q$2),IF(OR($I510=$J510,"  "&amp;$I510=$J510),"*",RIGHT($J510,LEN($J510)-4)),INDIRECT($F$1&amp;dbP!$AC$2&amp;":"&amp;dbP!$AC$2),RepP!$J$3)</f>
        <v>0</v>
      </c>
    </row>
    <row r="511" spans="2:57" x14ac:dyDescent="0.3">
      <c r="B511" s="1">
        <f>MAX(B$410:B510)+1</f>
        <v>107</v>
      </c>
      <c r="D511" s="1" t="str">
        <f ca="1">INDIRECT($B$1&amp;Items!AB$2&amp;$B511)</f>
        <v>PL(-)</v>
      </c>
      <c r="F511" s="1" t="str">
        <f ca="1">INDIRECT($B$1&amp;Items!X$2&amp;$B511)</f>
        <v>AA</v>
      </c>
      <c r="H511" s="13" t="str">
        <f ca="1">INDIRECT($B$1&amp;Items!U$2&amp;$B511)</f>
        <v>Операционные расходы</v>
      </c>
      <c r="I511" s="13" t="str">
        <f ca="1">IF(INDIRECT($B$1&amp;Items!V$2&amp;$B511)="",H511,INDIRECT($B$1&amp;Items!V$2&amp;$B511))</f>
        <v>Операционные расходы - блок-3</v>
      </c>
      <c r="J511" s="1" t="str">
        <f ca="1">IF(INDIRECT($B$1&amp;Items!W$2&amp;$B511)="",IF(H511&lt;&gt;I511,"  "&amp;I511,I511),"    "&amp;INDIRECT($B$1&amp;Items!W$2&amp;$B511))</f>
        <v xml:space="preserve">    Операционные расходы - 3-1</v>
      </c>
      <c r="S511" s="1">
        <f ca="1">SUM($U511:INDIRECT(ADDRESS(ROW(),SUMIFS($1:$1,$5:$5,MAX($5:$5)))))</f>
        <v>54699.51749730001</v>
      </c>
      <c r="V511" s="1">
        <f ca="1">SUMIFS(INDIRECT($F$1&amp;$F511&amp;":"&amp;$F511),INDIRECT($F$1&amp;dbP!$D$2&amp;":"&amp;dbP!$D$2),"&gt;="&amp;V$6,INDIRECT($F$1&amp;dbP!$D$2&amp;":"&amp;dbP!$D$2),"&lt;="&amp;V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W511" s="1">
        <f ca="1">SUMIFS(INDIRECT($F$1&amp;$F511&amp;":"&amp;$F511),INDIRECT($F$1&amp;dbP!$D$2&amp;":"&amp;dbP!$D$2),"&gt;="&amp;W$6,INDIRECT($F$1&amp;dbP!$D$2&amp;":"&amp;dbP!$D$2),"&lt;="&amp;W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54699.51749730001</v>
      </c>
      <c r="X511" s="1">
        <f ca="1">SUMIFS(INDIRECT($F$1&amp;$F511&amp;":"&amp;$F511),INDIRECT($F$1&amp;dbP!$D$2&amp;":"&amp;dbP!$D$2),"&gt;="&amp;X$6,INDIRECT($F$1&amp;dbP!$D$2&amp;":"&amp;dbP!$D$2),"&lt;="&amp;X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Y511" s="1">
        <f ca="1">SUMIFS(INDIRECT($F$1&amp;$F511&amp;":"&amp;$F511),INDIRECT($F$1&amp;dbP!$D$2&amp;":"&amp;dbP!$D$2),"&gt;="&amp;Y$6,INDIRECT($F$1&amp;dbP!$D$2&amp;":"&amp;dbP!$D$2),"&lt;="&amp;Y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Z511" s="1">
        <f ca="1">SUMIFS(INDIRECT($F$1&amp;$F511&amp;":"&amp;$F511),INDIRECT($F$1&amp;dbP!$D$2&amp;":"&amp;dbP!$D$2),"&gt;="&amp;Z$6,INDIRECT($F$1&amp;dbP!$D$2&amp;":"&amp;dbP!$D$2),"&lt;="&amp;Z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A511" s="1">
        <f ca="1">SUMIFS(INDIRECT($F$1&amp;$F511&amp;":"&amp;$F511),INDIRECT($F$1&amp;dbP!$D$2&amp;":"&amp;dbP!$D$2),"&gt;="&amp;AA$6,INDIRECT($F$1&amp;dbP!$D$2&amp;":"&amp;dbP!$D$2),"&lt;="&amp;AA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B511" s="1">
        <f ca="1">SUMIFS(INDIRECT($F$1&amp;$F511&amp;":"&amp;$F511),INDIRECT($F$1&amp;dbP!$D$2&amp;":"&amp;dbP!$D$2),"&gt;="&amp;AB$6,INDIRECT($F$1&amp;dbP!$D$2&amp;":"&amp;dbP!$D$2),"&lt;="&amp;AB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C511" s="1">
        <f ca="1">SUMIFS(INDIRECT($F$1&amp;$F511&amp;":"&amp;$F511),INDIRECT($F$1&amp;dbP!$D$2&amp;":"&amp;dbP!$D$2),"&gt;="&amp;AC$6,INDIRECT($F$1&amp;dbP!$D$2&amp;":"&amp;dbP!$D$2),"&lt;="&amp;AC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D511" s="1">
        <f ca="1">SUMIFS(INDIRECT($F$1&amp;$F511&amp;":"&amp;$F511),INDIRECT($F$1&amp;dbP!$D$2&amp;":"&amp;dbP!$D$2),"&gt;="&amp;AD$6,INDIRECT($F$1&amp;dbP!$D$2&amp;":"&amp;dbP!$D$2),"&lt;="&amp;AD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E511" s="1">
        <f ca="1">SUMIFS(INDIRECT($F$1&amp;$F511&amp;":"&amp;$F511),INDIRECT($F$1&amp;dbP!$D$2&amp;":"&amp;dbP!$D$2),"&gt;="&amp;AE$6,INDIRECT($F$1&amp;dbP!$D$2&amp;":"&amp;dbP!$D$2),"&lt;="&amp;AE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F511" s="1">
        <f ca="1">SUMIFS(INDIRECT($F$1&amp;$F511&amp;":"&amp;$F511),INDIRECT($F$1&amp;dbP!$D$2&amp;":"&amp;dbP!$D$2),"&gt;="&amp;AF$6,INDIRECT($F$1&amp;dbP!$D$2&amp;":"&amp;dbP!$D$2),"&lt;="&amp;AF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G511" s="1">
        <f ca="1">SUMIFS(INDIRECT($F$1&amp;$F511&amp;":"&amp;$F511),INDIRECT($F$1&amp;dbP!$D$2&amp;":"&amp;dbP!$D$2),"&gt;="&amp;AG$6,INDIRECT($F$1&amp;dbP!$D$2&amp;":"&amp;dbP!$D$2),"&lt;="&amp;AG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H511" s="1">
        <f ca="1">SUMIFS(INDIRECT($F$1&amp;$F511&amp;":"&amp;$F511),INDIRECT($F$1&amp;dbP!$D$2&amp;":"&amp;dbP!$D$2),"&gt;="&amp;AH$6,INDIRECT($F$1&amp;dbP!$D$2&amp;":"&amp;dbP!$D$2),"&lt;="&amp;AH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I511" s="1">
        <f ca="1">SUMIFS(INDIRECT($F$1&amp;$F511&amp;":"&amp;$F511),INDIRECT($F$1&amp;dbP!$D$2&amp;":"&amp;dbP!$D$2),"&gt;="&amp;AI$6,INDIRECT($F$1&amp;dbP!$D$2&amp;":"&amp;dbP!$D$2),"&lt;="&amp;AI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J511" s="1">
        <f ca="1">SUMIFS(INDIRECT($F$1&amp;$F511&amp;":"&amp;$F511),INDIRECT($F$1&amp;dbP!$D$2&amp;":"&amp;dbP!$D$2),"&gt;="&amp;AJ$6,INDIRECT($F$1&amp;dbP!$D$2&amp;":"&amp;dbP!$D$2),"&lt;="&amp;AJ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K511" s="1">
        <f ca="1">SUMIFS(INDIRECT($F$1&amp;$F511&amp;":"&amp;$F511),INDIRECT($F$1&amp;dbP!$D$2&amp;":"&amp;dbP!$D$2),"&gt;="&amp;AK$6,INDIRECT($F$1&amp;dbP!$D$2&amp;":"&amp;dbP!$D$2),"&lt;="&amp;AK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L511" s="1">
        <f ca="1">SUMIFS(INDIRECT($F$1&amp;$F511&amp;":"&amp;$F511),INDIRECT($F$1&amp;dbP!$D$2&amp;":"&amp;dbP!$D$2),"&gt;="&amp;AL$6,INDIRECT($F$1&amp;dbP!$D$2&amp;":"&amp;dbP!$D$2),"&lt;="&amp;AL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M511" s="1">
        <f ca="1">SUMIFS(INDIRECT($F$1&amp;$F511&amp;":"&amp;$F511),INDIRECT($F$1&amp;dbP!$D$2&amp;":"&amp;dbP!$D$2),"&gt;="&amp;AM$6,INDIRECT($F$1&amp;dbP!$D$2&amp;":"&amp;dbP!$D$2),"&lt;="&amp;AM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N511" s="1">
        <f ca="1">SUMIFS(INDIRECT($F$1&amp;$F511&amp;":"&amp;$F511),INDIRECT($F$1&amp;dbP!$D$2&amp;":"&amp;dbP!$D$2),"&gt;="&amp;AN$6,INDIRECT($F$1&amp;dbP!$D$2&amp;":"&amp;dbP!$D$2),"&lt;="&amp;AN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O511" s="1">
        <f ca="1">SUMIFS(INDIRECT($F$1&amp;$F511&amp;":"&amp;$F511),INDIRECT($F$1&amp;dbP!$D$2&amp;":"&amp;dbP!$D$2),"&gt;="&amp;AO$6,INDIRECT($F$1&amp;dbP!$D$2&amp;":"&amp;dbP!$D$2),"&lt;="&amp;AO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P511" s="1">
        <f ca="1">SUMIFS(INDIRECT($F$1&amp;$F511&amp;":"&amp;$F511),INDIRECT($F$1&amp;dbP!$D$2&amp;":"&amp;dbP!$D$2),"&gt;="&amp;AP$6,INDIRECT($F$1&amp;dbP!$D$2&amp;":"&amp;dbP!$D$2),"&lt;="&amp;AP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Q511" s="1">
        <f ca="1">SUMIFS(INDIRECT($F$1&amp;$F511&amp;":"&amp;$F511),INDIRECT($F$1&amp;dbP!$D$2&amp;":"&amp;dbP!$D$2),"&gt;="&amp;AQ$6,INDIRECT($F$1&amp;dbP!$D$2&amp;":"&amp;dbP!$D$2),"&lt;="&amp;AQ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R511" s="1">
        <f ca="1">SUMIFS(INDIRECT($F$1&amp;$F511&amp;":"&amp;$F511),INDIRECT($F$1&amp;dbP!$D$2&amp;":"&amp;dbP!$D$2),"&gt;="&amp;AR$6,INDIRECT($F$1&amp;dbP!$D$2&amp;":"&amp;dbP!$D$2),"&lt;="&amp;AR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S511" s="1">
        <f ca="1">SUMIFS(INDIRECT($F$1&amp;$F511&amp;":"&amp;$F511),INDIRECT($F$1&amp;dbP!$D$2&amp;":"&amp;dbP!$D$2),"&gt;="&amp;AS$6,INDIRECT($F$1&amp;dbP!$D$2&amp;":"&amp;dbP!$D$2),"&lt;="&amp;AS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T511" s="1">
        <f ca="1">SUMIFS(INDIRECT($F$1&amp;$F511&amp;":"&amp;$F511),INDIRECT($F$1&amp;dbP!$D$2&amp;":"&amp;dbP!$D$2),"&gt;="&amp;AT$6,INDIRECT($F$1&amp;dbP!$D$2&amp;":"&amp;dbP!$D$2),"&lt;="&amp;AT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U511" s="1">
        <f ca="1">SUMIFS(INDIRECT($F$1&amp;$F511&amp;":"&amp;$F511),INDIRECT($F$1&amp;dbP!$D$2&amp;":"&amp;dbP!$D$2),"&gt;="&amp;AU$6,INDIRECT($F$1&amp;dbP!$D$2&amp;":"&amp;dbP!$D$2),"&lt;="&amp;AU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V511" s="1">
        <f ca="1">SUMIFS(INDIRECT($F$1&amp;$F511&amp;":"&amp;$F511),INDIRECT($F$1&amp;dbP!$D$2&amp;":"&amp;dbP!$D$2),"&gt;="&amp;AV$6,INDIRECT($F$1&amp;dbP!$D$2&amp;":"&amp;dbP!$D$2),"&lt;="&amp;AV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W511" s="1">
        <f ca="1">SUMIFS(INDIRECT($F$1&amp;$F511&amp;":"&amp;$F511),INDIRECT($F$1&amp;dbP!$D$2&amp;":"&amp;dbP!$D$2),"&gt;="&amp;AW$6,INDIRECT($F$1&amp;dbP!$D$2&amp;":"&amp;dbP!$D$2),"&lt;="&amp;AW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X511" s="1">
        <f ca="1">SUMIFS(INDIRECT($F$1&amp;$F511&amp;":"&amp;$F511),INDIRECT($F$1&amp;dbP!$D$2&amp;":"&amp;dbP!$D$2),"&gt;="&amp;AX$6,INDIRECT($F$1&amp;dbP!$D$2&amp;":"&amp;dbP!$D$2),"&lt;="&amp;AX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Y511" s="1">
        <f ca="1">SUMIFS(INDIRECT($F$1&amp;$F511&amp;":"&amp;$F511),INDIRECT($F$1&amp;dbP!$D$2&amp;":"&amp;dbP!$D$2),"&gt;="&amp;AY$6,INDIRECT($F$1&amp;dbP!$D$2&amp;":"&amp;dbP!$D$2),"&lt;="&amp;AY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AZ511" s="1">
        <f ca="1">SUMIFS(INDIRECT($F$1&amp;$F511&amp;":"&amp;$F511),INDIRECT($F$1&amp;dbP!$D$2&amp;":"&amp;dbP!$D$2),"&gt;="&amp;AZ$6,INDIRECT($F$1&amp;dbP!$D$2&amp;":"&amp;dbP!$D$2),"&lt;="&amp;AZ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BA511" s="1">
        <f ca="1">SUMIFS(INDIRECT($F$1&amp;$F511&amp;":"&amp;$F511),INDIRECT($F$1&amp;dbP!$D$2&amp;":"&amp;dbP!$D$2),"&gt;="&amp;BA$6,INDIRECT($F$1&amp;dbP!$D$2&amp;":"&amp;dbP!$D$2),"&lt;="&amp;BA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BB511" s="1">
        <f ca="1">SUMIFS(INDIRECT($F$1&amp;$F511&amp;":"&amp;$F511),INDIRECT($F$1&amp;dbP!$D$2&amp;":"&amp;dbP!$D$2),"&gt;="&amp;BB$6,INDIRECT($F$1&amp;dbP!$D$2&amp;":"&amp;dbP!$D$2),"&lt;="&amp;BB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BC511" s="1">
        <f ca="1">SUMIFS(INDIRECT($F$1&amp;$F511&amp;":"&amp;$F511),INDIRECT($F$1&amp;dbP!$D$2&amp;":"&amp;dbP!$D$2),"&gt;="&amp;BC$6,INDIRECT($F$1&amp;dbP!$D$2&amp;":"&amp;dbP!$D$2),"&lt;="&amp;BC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BD511" s="1">
        <f ca="1">SUMIFS(INDIRECT($F$1&amp;$F511&amp;":"&amp;$F511),INDIRECT($F$1&amp;dbP!$D$2&amp;":"&amp;dbP!$D$2),"&gt;="&amp;BD$6,INDIRECT($F$1&amp;dbP!$D$2&amp;":"&amp;dbP!$D$2),"&lt;="&amp;BD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  <c r="BE511" s="1">
        <f ca="1">SUMIFS(INDIRECT($F$1&amp;$F511&amp;":"&amp;$F511),INDIRECT($F$1&amp;dbP!$D$2&amp;":"&amp;dbP!$D$2),"&gt;="&amp;BE$6,INDIRECT($F$1&amp;dbP!$D$2&amp;":"&amp;dbP!$D$2),"&lt;="&amp;BE$7,INDIRECT($F$1&amp;dbP!$O$2&amp;":"&amp;dbP!$O$2),$H511,INDIRECT($F$1&amp;dbP!$P$2&amp;":"&amp;dbP!$P$2),IF($I511=$J511,"*",$I511),INDIRECT($F$1&amp;dbP!$Q$2&amp;":"&amp;dbP!$Q$2),IF(OR($I511=$J511,"  "&amp;$I511=$J511),"*",RIGHT($J511,LEN($J511)-4)),INDIRECT($F$1&amp;dbP!$AC$2&amp;":"&amp;dbP!$AC$2),RepP!$J$3)</f>
        <v>0</v>
      </c>
    </row>
    <row r="512" spans="2:57" x14ac:dyDescent="0.3">
      <c r="B512" s="1">
        <f>MAX(B$410:B511)+1</f>
        <v>108</v>
      </c>
      <c r="D512" s="1" t="str">
        <f ca="1">INDIRECT($B$1&amp;Items!AB$2&amp;$B512)</f>
        <v>PL(-)</v>
      </c>
      <c r="F512" s="1" t="str">
        <f ca="1">INDIRECT($B$1&amp;Items!X$2&amp;$B512)</f>
        <v>AA</v>
      </c>
      <c r="H512" s="13" t="str">
        <f ca="1">INDIRECT($B$1&amp;Items!U$2&amp;$B512)</f>
        <v>Операционные расходы</v>
      </c>
      <c r="I512" s="13" t="str">
        <f ca="1">IF(INDIRECT($B$1&amp;Items!V$2&amp;$B512)="",H512,INDIRECT($B$1&amp;Items!V$2&amp;$B512))</f>
        <v>Операционные расходы - блок-3</v>
      </c>
      <c r="J512" s="1" t="str">
        <f ca="1">IF(INDIRECT($B$1&amp;Items!W$2&amp;$B512)="",IF(H512&lt;&gt;I512,"  "&amp;I512,I512),"    "&amp;INDIRECT($B$1&amp;Items!W$2&amp;$B512))</f>
        <v xml:space="preserve">    Операционные расходы - 3-2</v>
      </c>
      <c r="S512" s="1">
        <f ca="1">SUM($U512:INDIRECT(ADDRESS(ROW(),SUMIFS($1:$1,$5:$5,MAX($5:$5)))))</f>
        <v>254610</v>
      </c>
      <c r="V512" s="1">
        <f ca="1">SUMIFS(INDIRECT($F$1&amp;$F512&amp;":"&amp;$F512),INDIRECT($F$1&amp;dbP!$D$2&amp;":"&amp;dbP!$D$2),"&gt;="&amp;V$6,INDIRECT($F$1&amp;dbP!$D$2&amp;":"&amp;dbP!$D$2),"&lt;="&amp;V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W512" s="1">
        <f ca="1">SUMIFS(INDIRECT($F$1&amp;$F512&amp;":"&amp;$F512),INDIRECT($F$1&amp;dbP!$D$2&amp;":"&amp;dbP!$D$2),"&gt;="&amp;W$6,INDIRECT($F$1&amp;dbP!$D$2&amp;":"&amp;dbP!$D$2),"&lt;="&amp;W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X512" s="1">
        <f ca="1">SUMIFS(INDIRECT($F$1&amp;$F512&amp;":"&amp;$F512),INDIRECT($F$1&amp;dbP!$D$2&amp;":"&amp;dbP!$D$2),"&gt;="&amp;X$6,INDIRECT($F$1&amp;dbP!$D$2&amp;":"&amp;dbP!$D$2),"&lt;="&amp;X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254610</v>
      </c>
      <c r="Y512" s="1">
        <f ca="1">SUMIFS(INDIRECT($F$1&amp;$F512&amp;":"&amp;$F512),INDIRECT($F$1&amp;dbP!$D$2&amp;":"&amp;dbP!$D$2),"&gt;="&amp;Y$6,INDIRECT($F$1&amp;dbP!$D$2&amp;":"&amp;dbP!$D$2),"&lt;="&amp;Y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Z512" s="1">
        <f ca="1">SUMIFS(INDIRECT($F$1&amp;$F512&amp;":"&amp;$F512),INDIRECT($F$1&amp;dbP!$D$2&amp;":"&amp;dbP!$D$2),"&gt;="&amp;Z$6,INDIRECT($F$1&amp;dbP!$D$2&amp;":"&amp;dbP!$D$2),"&lt;="&amp;Z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A512" s="1">
        <f ca="1">SUMIFS(INDIRECT($F$1&amp;$F512&amp;":"&amp;$F512),INDIRECT($F$1&amp;dbP!$D$2&amp;":"&amp;dbP!$D$2),"&gt;="&amp;AA$6,INDIRECT($F$1&amp;dbP!$D$2&amp;":"&amp;dbP!$D$2),"&lt;="&amp;AA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B512" s="1">
        <f ca="1">SUMIFS(INDIRECT($F$1&amp;$F512&amp;":"&amp;$F512),INDIRECT($F$1&amp;dbP!$D$2&amp;":"&amp;dbP!$D$2),"&gt;="&amp;AB$6,INDIRECT($F$1&amp;dbP!$D$2&amp;":"&amp;dbP!$D$2),"&lt;="&amp;AB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C512" s="1">
        <f ca="1">SUMIFS(INDIRECT($F$1&amp;$F512&amp;":"&amp;$F512),INDIRECT($F$1&amp;dbP!$D$2&amp;":"&amp;dbP!$D$2),"&gt;="&amp;AC$6,INDIRECT($F$1&amp;dbP!$D$2&amp;":"&amp;dbP!$D$2),"&lt;="&amp;AC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D512" s="1">
        <f ca="1">SUMIFS(INDIRECT($F$1&amp;$F512&amp;":"&amp;$F512),INDIRECT($F$1&amp;dbP!$D$2&amp;":"&amp;dbP!$D$2),"&gt;="&amp;AD$6,INDIRECT($F$1&amp;dbP!$D$2&amp;":"&amp;dbP!$D$2),"&lt;="&amp;AD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E512" s="1">
        <f ca="1">SUMIFS(INDIRECT($F$1&amp;$F512&amp;":"&amp;$F512),INDIRECT($F$1&amp;dbP!$D$2&amp;":"&amp;dbP!$D$2),"&gt;="&amp;AE$6,INDIRECT($F$1&amp;dbP!$D$2&amp;":"&amp;dbP!$D$2),"&lt;="&amp;AE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F512" s="1">
        <f ca="1">SUMIFS(INDIRECT($F$1&amp;$F512&amp;":"&amp;$F512),INDIRECT($F$1&amp;dbP!$D$2&amp;":"&amp;dbP!$D$2),"&gt;="&amp;AF$6,INDIRECT($F$1&amp;dbP!$D$2&amp;":"&amp;dbP!$D$2),"&lt;="&amp;AF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G512" s="1">
        <f ca="1">SUMIFS(INDIRECT($F$1&amp;$F512&amp;":"&amp;$F512),INDIRECT($F$1&amp;dbP!$D$2&amp;":"&amp;dbP!$D$2),"&gt;="&amp;AG$6,INDIRECT($F$1&amp;dbP!$D$2&amp;":"&amp;dbP!$D$2),"&lt;="&amp;AG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H512" s="1">
        <f ca="1">SUMIFS(INDIRECT($F$1&amp;$F512&amp;":"&amp;$F512),INDIRECT($F$1&amp;dbP!$D$2&amp;":"&amp;dbP!$D$2),"&gt;="&amp;AH$6,INDIRECT($F$1&amp;dbP!$D$2&amp;":"&amp;dbP!$D$2),"&lt;="&amp;AH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I512" s="1">
        <f ca="1">SUMIFS(INDIRECT($F$1&amp;$F512&amp;":"&amp;$F512),INDIRECT($F$1&amp;dbP!$D$2&amp;":"&amp;dbP!$D$2),"&gt;="&amp;AI$6,INDIRECT($F$1&amp;dbP!$D$2&amp;":"&amp;dbP!$D$2),"&lt;="&amp;AI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J512" s="1">
        <f ca="1">SUMIFS(INDIRECT($F$1&amp;$F512&amp;":"&amp;$F512),INDIRECT($F$1&amp;dbP!$D$2&amp;":"&amp;dbP!$D$2),"&gt;="&amp;AJ$6,INDIRECT($F$1&amp;dbP!$D$2&amp;":"&amp;dbP!$D$2),"&lt;="&amp;AJ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K512" s="1">
        <f ca="1">SUMIFS(INDIRECT($F$1&amp;$F512&amp;":"&amp;$F512),INDIRECT($F$1&amp;dbP!$D$2&amp;":"&amp;dbP!$D$2),"&gt;="&amp;AK$6,INDIRECT($F$1&amp;dbP!$D$2&amp;":"&amp;dbP!$D$2),"&lt;="&amp;AK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L512" s="1">
        <f ca="1">SUMIFS(INDIRECT($F$1&amp;$F512&amp;":"&amp;$F512),INDIRECT($F$1&amp;dbP!$D$2&amp;":"&amp;dbP!$D$2),"&gt;="&amp;AL$6,INDIRECT($F$1&amp;dbP!$D$2&amp;":"&amp;dbP!$D$2),"&lt;="&amp;AL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M512" s="1">
        <f ca="1">SUMIFS(INDIRECT($F$1&amp;$F512&amp;":"&amp;$F512),INDIRECT($F$1&amp;dbP!$D$2&amp;":"&amp;dbP!$D$2),"&gt;="&amp;AM$6,INDIRECT($F$1&amp;dbP!$D$2&amp;":"&amp;dbP!$D$2),"&lt;="&amp;AM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N512" s="1">
        <f ca="1">SUMIFS(INDIRECT($F$1&amp;$F512&amp;":"&amp;$F512),INDIRECT($F$1&amp;dbP!$D$2&amp;":"&amp;dbP!$D$2),"&gt;="&amp;AN$6,INDIRECT($F$1&amp;dbP!$D$2&amp;":"&amp;dbP!$D$2),"&lt;="&amp;AN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O512" s="1">
        <f ca="1">SUMIFS(INDIRECT($F$1&amp;$F512&amp;":"&amp;$F512),INDIRECT($F$1&amp;dbP!$D$2&amp;":"&amp;dbP!$D$2),"&gt;="&amp;AO$6,INDIRECT($F$1&amp;dbP!$D$2&amp;":"&amp;dbP!$D$2),"&lt;="&amp;AO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P512" s="1">
        <f ca="1">SUMIFS(INDIRECT($F$1&amp;$F512&amp;":"&amp;$F512),INDIRECT($F$1&amp;dbP!$D$2&amp;":"&amp;dbP!$D$2),"&gt;="&amp;AP$6,INDIRECT($F$1&amp;dbP!$D$2&amp;":"&amp;dbP!$D$2),"&lt;="&amp;AP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Q512" s="1">
        <f ca="1">SUMIFS(INDIRECT($F$1&amp;$F512&amp;":"&amp;$F512),INDIRECT($F$1&amp;dbP!$D$2&amp;":"&amp;dbP!$D$2),"&gt;="&amp;AQ$6,INDIRECT($F$1&amp;dbP!$D$2&amp;":"&amp;dbP!$D$2),"&lt;="&amp;AQ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R512" s="1">
        <f ca="1">SUMIFS(INDIRECT($F$1&amp;$F512&amp;":"&amp;$F512),INDIRECT($F$1&amp;dbP!$D$2&amp;":"&amp;dbP!$D$2),"&gt;="&amp;AR$6,INDIRECT($F$1&amp;dbP!$D$2&amp;":"&amp;dbP!$D$2),"&lt;="&amp;AR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S512" s="1">
        <f ca="1">SUMIFS(INDIRECT($F$1&amp;$F512&amp;":"&amp;$F512),INDIRECT($F$1&amp;dbP!$D$2&amp;":"&amp;dbP!$D$2),"&gt;="&amp;AS$6,INDIRECT($F$1&amp;dbP!$D$2&amp;":"&amp;dbP!$D$2),"&lt;="&amp;AS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T512" s="1">
        <f ca="1">SUMIFS(INDIRECT($F$1&amp;$F512&amp;":"&amp;$F512),INDIRECT($F$1&amp;dbP!$D$2&amp;":"&amp;dbP!$D$2),"&gt;="&amp;AT$6,INDIRECT($F$1&amp;dbP!$D$2&amp;":"&amp;dbP!$D$2),"&lt;="&amp;AT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U512" s="1">
        <f ca="1">SUMIFS(INDIRECT($F$1&amp;$F512&amp;":"&amp;$F512),INDIRECT($F$1&amp;dbP!$D$2&amp;":"&amp;dbP!$D$2),"&gt;="&amp;AU$6,INDIRECT($F$1&amp;dbP!$D$2&amp;":"&amp;dbP!$D$2),"&lt;="&amp;AU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V512" s="1">
        <f ca="1">SUMIFS(INDIRECT($F$1&amp;$F512&amp;":"&amp;$F512),INDIRECT($F$1&amp;dbP!$D$2&amp;":"&amp;dbP!$D$2),"&gt;="&amp;AV$6,INDIRECT($F$1&amp;dbP!$D$2&amp;":"&amp;dbP!$D$2),"&lt;="&amp;AV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W512" s="1">
        <f ca="1">SUMIFS(INDIRECT($F$1&amp;$F512&amp;":"&amp;$F512),INDIRECT($F$1&amp;dbP!$D$2&amp;":"&amp;dbP!$D$2),"&gt;="&amp;AW$6,INDIRECT($F$1&amp;dbP!$D$2&amp;":"&amp;dbP!$D$2),"&lt;="&amp;AW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X512" s="1">
        <f ca="1">SUMIFS(INDIRECT($F$1&amp;$F512&amp;":"&amp;$F512),INDIRECT($F$1&amp;dbP!$D$2&amp;":"&amp;dbP!$D$2),"&gt;="&amp;AX$6,INDIRECT($F$1&amp;dbP!$D$2&amp;":"&amp;dbP!$D$2),"&lt;="&amp;AX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Y512" s="1">
        <f ca="1">SUMIFS(INDIRECT($F$1&amp;$F512&amp;":"&amp;$F512),INDIRECT($F$1&amp;dbP!$D$2&amp;":"&amp;dbP!$D$2),"&gt;="&amp;AY$6,INDIRECT($F$1&amp;dbP!$D$2&amp;":"&amp;dbP!$D$2),"&lt;="&amp;AY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AZ512" s="1">
        <f ca="1">SUMIFS(INDIRECT($F$1&amp;$F512&amp;":"&amp;$F512),INDIRECT($F$1&amp;dbP!$D$2&amp;":"&amp;dbP!$D$2),"&gt;="&amp;AZ$6,INDIRECT($F$1&amp;dbP!$D$2&amp;":"&amp;dbP!$D$2),"&lt;="&amp;AZ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BA512" s="1">
        <f ca="1">SUMIFS(INDIRECT($F$1&amp;$F512&amp;":"&amp;$F512),INDIRECT($F$1&amp;dbP!$D$2&amp;":"&amp;dbP!$D$2),"&gt;="&amp;BA$6,INDIRECT($F$1&amp;dbP!$D$2&amp;":"&amp;dbP!$D$2),"&lt;="&amp;BA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BB512" s="1">
        <f ca="1">SUMIFS(INDIRECT($F$1&amp;$F512&amp;":"&amp;$F512),INDIRECT($F$1&amp;dbP!$D$2&amp;":"&amp;dbP!$D$2),"&gt;="&amp;BB$6,INDIRECT($F$1&amp;dbP!$D$2&amp;":"&amp;dbP!$D$2),"&lt;="&amp;BB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BC512" s="1">
        <f ca="1">SUMIFS(INDIRECT($F$1&amp;$F512&amp;":"&amp;$F512),INDIRECT($F$1&amp;dbP!$D$2&amp;":"&amp;dbP!$D$2),"&gt;="&amp;BC$6,INDIRECT($F$1&amp;dbP!$D$2&amp;":"&amp;dbP!$D$2),"&lt;="&amp;BC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BD512" s="1">
        <f ca="1">SUMIFS(INDIRECT($F$1&amp;$F512&amp;":"&amp;$F512),INDIRECT($F$1&amp;dbP!$D$2&amp;":"&amp;dbP!$D$2),"&gt;="&amp;BD$6,INDIRECT($F$1&amp;dbP!$D$2&amp;":"&amp;dbP!$D$2),"&lt;="&amp;BD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  <c r="BE512" s="1">
        <f ca="1">SUMIFS(INDIRECT($F$1&amp;$F512&amp;":"&amp;$F512),INDIRECT($F$1&amp;dbP!$D$2&amp;":"&amp;dbP!$D$2),"&gt;="&amp;BE$6,INDIRECT($F$1&amp;dbP!$D$2&amp;":"&amp;dbP!$D$2),"&lt;="&amp;BE$7,INDIRECT($F$1&amp;dbP!$O$2&amp;":"&amp;dbP!$O$2),$H512,INDIRECT($F$1&amp;dbP!$P$2&amp;":"&amp;dbP!$P$2),IF($I512=$J512,"*",$I512),INDIRECT($F$1&amp;dbP!$Q$2&amp;":"&amp;dbP!$Q$2),IF(OR($I512=$J512,"  "&amp;$I512=$J512),"*",RIGHT($J512,LEN($J512)-4)),INDIRECT($F$1&amp;dbP!$AC$2&amp;":"&amp;dbP!$AC$2),RepP!$J$3)</f>
        <v>0</v>
      </c>
    </row>
    <row r="513" spans="2:57" x14ac:dyDescent="0.3">
      <c r="B513" s="1">
        <f>MAX(B$410:B512)+1</f>
        <v>109</v>
      </c>
      <c r="D513" s="1" t="str">
        <f ca="1">INDIRECT($B$1&amp;Items!AB$2&amp;$B513)</f>
        <v>PL(-)</v>
      </c>
      <c r="F513" s="1" t="str">
        <f ca="1">INDIRECT($B$1&amp;Items!X$2&amp;$B513)</f>
        <v>AA</v>
      </c>
      <c r="H513" s="13" t="str">
        <f ca="1">INDIRECT($B$1&amp;Items!U$2&amp;$B513)</f>
        <v>Операционные расходы</v>
      </c>
      <c r="I513" s="13" t="str">
        <f ca="1">IF(INDIRECT($B$1&amp;Items!V$2&amp;$B513)="",H513,INDIRECT($B$1&amp;Items!V$2&amp;$B513))</f>
        <v>Операционные расходы - блок-3</v>
      </c>
      <c r="J513" s="1" t="str">
        <f ca="1">IF(INDIRECT($B$1&amp;Items!W$2&amp;$B513)="",IF(H513&lt;&gt;I513,"  "&amp;I513,I513),"    "&amp;INDIRECT($B$1&amp;Items!W$2&amp;$B513))</f>
        <v xml:space="preserve">    Операционные расходы - 3-3</v>
      </c>
      <c r="S513" s="1">
        <f ca="1">SUM($U513:INDIRECT(ADDRESS(ROW(),SUMIFS($1:$1,$5:$5,MAX($5:$5)))))</f>
        <v>132600</v>
      </c>
      <c r="V513" s="1">
        <f ca="1">SUMIFS(INDIRECT($F$1&amp;$F513&amp;":"&amp;$F513),INDIRECT($F$1&amp;dbP!$D$2&amp;":"&amp;dbP!$D$2),"&gt;="&amp;V$6,INDIRECT($F$1&amp;dbP!$D$2&amp;":"&amp;dbP!$D$2),"&lt;="&amp;V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W513" s="1">
        <f ca="1">SUMIFS(INDIRECT($F$1&amp;$F513&amp;":"&amp;$F513),INDIRECT($F$1&amp;dbP!$D$2&amp;":"&amp;dbP!$D$2),"&gt;="&amp;W$6,INDIRECT($F$1&amp;dbP!$D$2&amp;":"&amp;dbP!$D$2),"&lt;="&amp;W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X513" s="1">
        <f ca="1">SUMIFS(INDIRECT($F$1&amp;$F513&amp;":"&amp;$F513),INDIRECT($F$1&amp;dbP!$D$2&amp;":"&amp;dbP!$D$2),"&gt;="&amp;X$6,INDIRECT($F$1&amp;dbP!$D$2&amp;":"&amp;dbP!$D$2),"&lt;="&amp;X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132600</v>
      </c>
      <c r="Y513" s="1">
        <f ca="1">SUMIFS(INDIRECT($F$1&amp;$F513&amp;":"&amp;$F513),INDIRECT($F$1&amp;dbP!$D$2&amp;":"&amp;dbP!$D$2),"&gt;="&amp;Y$6,INDIRECT($F$1&amp;dbP!$D$2&amp;":"&amp;dbP!$D$2),"&lt;="&amp;Y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Z513" s="1">
        <f ca="1">SUMIFS(INDIRECT($F$1&amp;$F513&amp;":"&amp;$F513),INDIRECT($F$1&amp;dbP!$D$2&amp;":"&amp;dbP!$D$2),"&gt;="&amp;Z$6,INDIRECT($F$1&amp;dbP!$D$2&amp;":"&amp;dbP!$D$2),"&lt;="&amp;Z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A513" s="1">
        <f ca="1">SUMIFS(INDIRECT($F$1&amp;$F513&amp;":"&amp;$F513),INDIRECT($F$1&amp;dbP!$D$2&amp;":"&amp;dbP!$D$2),"&gt;="&amp;AA$6,INDIRECT($F$1&amp;dbP!$D$2&amp;":"&amp;dbP!$D$2),"&lt;="&amp;AA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B513" s="1">
        <f ca="1">SUMIFS(INDIRECT($F$1&amp;$F513&amp;":"&amp;$F513),INDIRECT($F$1&amp;dbP!$D$2&amp;":"&amp;dbP!$D$2),"&gt;="&amp;AB$6,INDIRECT($F$1&amp;dbP!$D$2&amp;":"&amp;dbP!$D$2),"&lt;="&amp;AB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C513" s="1">
        <f ca="1">SUMIFS(INDIRECT($F$1&amp;$F513&amp;":"&amp;$F513),INDIRECT($F$1&amp;dbP!$D$2&amp;":"&amp;dbP!$D$2),"&gt;="&amp;AC$6,INDIRECT($F$1&amp;dbP!$D$2&amp;":"&amp;dbP!$D$2),"&lt;="&amp;AC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D513" s="1">
        <f ca="1">SUMIFS(INDIRECT($F$1&amp;$F513&amp;":"&amp;$F513),INDIRECT($F$1&amp;dbP!$D$2&amp;":"&amp;dbP!$D$2),"&gt;="&amp;AD$6,INDIRECT($F$1&amp;dbP!$D$2&amp;":"&amp;dbP!$D$2),"&lt;="&amp;AD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E513" s="1">
        <f ca="1">SUMIFS(INDIRECT($F$1&amp;$F513&amp;":"&amp;$F513),INDIRECT($F$1&amp;dbP!$D$2&amp;":"&amp;dbP!$D$2),"&gt;="&amp;AE$6,INDIRECT($F$1&amp;dbP!$D$2&amp;":"&amp;dbP!$D$2),"&lt;="&amp;AE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F513" s="1">
        <f ca="1">SUMIFS(INDIRECT($F$1&amp;$F513&amp;":"&amp;$F513),INDIRECT($F$1&amp;dbP!$D$2&amp;":"&amp;dbP!$D$2),"&gt;="&amp;AF$6,INDIRECT($F$1&amp;dbP!$D$2&amp;":"&amp;dbP!$D$2),"&lt;="&amp;AF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G513" s="1">
        <f ca="1">SUMIFS(INDIRECT($F$1&amp;$F513&amp;":"&amp;$F513),INDIRECT($F$1&amp;dbP!$D$2&amp;":"&amp;dbP!$D$2),"&gt;="&amp;AG$6,INDIRECT($F$1&amp;dbP!$D$2&amp;":"&amp;dbP!$D$2),"&lt;="&amp;AG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H513" s="1">
        <f ca="1">SUMIFS(INDIRECT($F$1&amp;$F513&amp;":"&amp;$F513),INDIRECT($F$1&amp;dbP!$D$2&amp;":"&amp;dbP!$D$2),"&gt;="&amp;AH$6,INDIRECT($F$1&amp;dbP!$D$2&amp;":"&amp;dbP!$D$2),"&lt;="&amp;AH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I513" s="1">
        <f ca="1">SUMIFS(INDIRECT($F$1&amp;$F513&amp;":"&amp;$F513),INDIRECT($F$1&amp;dbP!$D$2&amp;":"&amp;dbP!$D$2),"&gt;="&amp;AI$6,INDIRECT($F$1&amp;dbP!$D$2&amp;":"&amp;dbP!$D$2),"&lt;="&amp;AI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J513" s="1">
        <f ca="1">SUMIFS(INDIRECT($F$1&amp;$F513&amp;":"&amp;$F513),INDIRECT($F$1&amp;dbP!$D$2&amp;":"&amp;dbP!$D$2),"&gt;="&amp;AJ$6,INDIRECT($F$1&amp;dbP!$D$2&amp;":"&amp;dbP!$D$2),"&lt;="&amp;AJ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K513" s="1">
        <f ca="1">SUMIFS(INDIRECT($F$1&amp;$F513&amp;":"&amp;$F513),INDIRECT($F$1&amp;dbP!$D$2&amp;":"&amp;dbP!$D$2),"&gt;="&amp;AK$6,INDIRECT($F$1&amp;dbP!$D$2&amp;":"&amp;dbP!$D$2),"&lt;="&amp;AK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L513" s="1">
        <f ca="1">SUMIFS(INDIRECT($F$1&amp;$F513&amp;":"&amp;$F513),INDIRECT($F$1&amp;dbP!$D$2&amp;":"&amp;dbP!$D$2),"&gt;="&amp;AL$6,INDIRECT($F$1&amp;dbP!$D$2&amp;":"&amp;dbP!$D$2),"&lt;="&amp;AL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M513" s="1">
        <f ca="1">SUMIFS(INDIRECT($F$1&amp;$F513&amp;":"&amp;$F513),INDIRECT($F$1&amp;dbP!$D$2&amp;":"&amp;dbP!$D$2),"&gt;="&amp;AM$6,INDIRECT($F$1&amp;dbP!$D$2&amp;":"&amp;dbP!$D$2),"&lt;="&amp;AM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N513" s="1">
        <f ca="1">SUMIFS(INDIRECT($F$1&amp;$F513&amp;":"&amp;$F513),INDIRECT($F$1&amp;dbP!$D$2&amp;":"&amp;dbP!$D$2),"&gt;="&amp;AN$6,INDIRECT($F$1&amp;dbP!$D$2&amp;":"&amp;dbP!$D$2),"&lt;="&amp;AN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O513" s="1">
        <f ca="1">SUMIFS(INDIRECT($F$1&amp;$F513&amp;":"&amp;$F513),INDIRECT($F$1&amp;dbP!$D$2&amp;":"&amp;dbP!$D$2),"&gt;="&amp;AO$6,INDIRECT($F$1&amp;dbP!$D$2&amp;":"&amp;dbP!$D$2),"&lt;="&amp;AO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P513" s="1">
        <f ca="1">SUMIFS(INDIRECT($F$1&amp;$F513&amp;":"&amp;$F513),INDIRECT($F$1&amp;dbP!$D$2&amp;":"&amp;dbP!$D$2),"&gt;="&amp;AP$6,INDIRECT($F$1&amp;dbP!$D$2&amp;":"&amp;dbP!$D$2),"&lt;="&amp;AP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Q513" s="1">
        <f ca="1">SUMIFS(INDIRECT($F$1&amp;$F513&amp;":"&amp;$F513),INDIRECT($F$1&amp;dbP!$D$2&amp;":"&amp;dbP!$D$2),"&gt;="&amp;AQ$6,INDIRECT($F$1&amp;dbP!$D$2&amp;":"&amp;dbP!$D$2),"&lt;="&amp;AQ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R513" s="1">
        <f ca="1">SUMIFS(INDIRECT($F$1&amp;$F513&amp;":"&amp;$F513),INDIRECT($F$1&amp;dbP!$D$2&amp;":"&amp;dbP!$D$2),"&gt;="&amp;AR$6,INDIRECT($F$1&amp;dbP!$D$2&amp;":"&amp;dbP!$D$2),"&lt;="&amp;AR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S513" s="1">
        <f ca="1">SUMIFS(INDIRECT($F$1&amp;$F513&amp;":"&amp;$F513),INDIRECT($F$1&amp;dbP!$D$2&amp;":"&amp;dbP!$D$2),"&gt;="&amp;AS$6,INDIRECT($F$1&amp;dbP!$D$2&amp;":"&amp;dbP!$D$2),"&lt;="&amp;AS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T513" s="1">
        <f ca="1">SUMIFS(INDIRECT($F$1&amp;$F513&amp;":"&amp;$F513),INDIRECT($F$1&amp;dbP!$D$2&amp;":"&amp;dbP!$D$2),"&gt;="&amp;AT$6,INDIRECT($F$1&amp;dbP!$D$2&amp;":"&amp;dbP!$D$2),"&lt;="&amp;AT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U513" s="1">
        <f ca="1">SUMIFS(INDIRECT($F$1&amp;$F513&amp;":"&amp;$F513),INDIRECT($F$1&amp;dbP!$D$2&amp;":"&amp;dbP!$D$2),"&gt;="&amp;AU$6,INDIRECT($F$1&amp;dbP!$D$2&amp;":"&amp;dbP!$D$2),"&lt;="&amp;AU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V513" s="1">
        <f ca="1">SUMIFS(INDIRECT($F$1&amp;$F513&amp;":"&amp;$F513),INDIRECT($F$1&amp;dbP!$D$2&amp;":"&amp;dbP!$D$2),"&gt;="&amp;AV$6,INDIRECT($F$1&amp;dbP!$D$2&amp;":"&amp;dbP!$D$2),"&lt;="&amp;AV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W513" s="1">
        <f ca="1">SUMIFS(INDIRECT($F$1&amp;$F513&amp;":"&amp;$F513),INDIRECT($F$1&amp;dbP!$D$2&amp;":"&amp;dbP!$D$2),"&gt;="&amp;AW$6,INDIRECT($F$1&amp;dbP!$D$2&amp;":"&amp;dbP!$D$2),"&lt;="&amp;AW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X513" s="1">
        <f ca="1">SUMIFS(INDIRECT($F$1&amp;$F513&amp;":"&amp;$F513),INDIRECT($F$1&amp;dbP!$D$2&amp;":"&amp;dbP!$D$2),"&gt;="&amp;AX$6,INDIRECT($F$1&amp;dbP!$D$2&amp;":"&amp;dbP!$D$2),"&lt;="&amp;AX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Y513" s="1">
        <f ca="1">SUMIFS(INDIRECT($F$1&amp;$F513&amp;":"&amp;$F513),INDIRECT($F$1&amp;dbP!$D$2&amp;":"&amp;dbP!$D$2),"&gt;="&amp;AY$6,INDIRECT($F$1&amp;dbP!$D$2&amp;":"&amp;dbP!$D$2),"&lt;="&amp;AY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AZ513" s="1">
        <f ca="1">SUMIFS(INDIRECT($F$1&amp;$F513&amp;":"&amp;$F513),INDIRECT($F$1&amp;dbP!$D$2&amp;":"&amp;dbP!$D$2),"&gt;="&amp;AZ$6,INDIRECT($F$1&amp;dbP!$D$2&amp;":"&amp;dbP!$D$2),"&lt;="&amp;AZ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BA513" s="1">
        <f ca="1">SUMIFS(INDIRECT($F$1&amp;$F513&amp;":"&amp;$F513),INDIRECT($F$1&amp;dbP!$D$2&amp;":"&amp;dbP!$D$2),"&gt;="&amp;BA$6,INDIRECT($F$1&amp;dbP!$D$2&amp;":"&amp;dbP!$D$2),"&lt;="&amp;BA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BB513" s="1">
        <f ca="1">SUMIFS(INDIRECT($F$1&amp;$F513&amp;":"&amp;$F513),INDIRECT($F$1&amp;dbP!$D$2&amp;":"&amp;dbP!$D$2),"&gt;="&amp;BB$6,INDIRECT($F$1&amp;dbP!$D$2&amp;":"&amp;dbP!$D$2),"&lt;="&amp;BB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BC513" s="1">
        <f ca="1">SUMIFS(INDIRECT($F$1&amp;$F513&amp;":"&amp;$F513),INDIRECT($F$1&amp;dbP!$D$2&amp;":"&amp;dbP!$D$2),"&gt;="&amp;BC$6,INDIRECT($F$1&amp;dbP!$D$2&amp;":"&amp;dbP!$D$2),"&lt;="&amp;BC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BD513" s="1">
        <f ca="1">SUMIFS(INDIRECT($F$1&amp;$F513&amp;":"&amp;$F513),INDIRECT($F$1&amp;dbP!$D$2&amp;":"&amp;dbP!$D$2),"&gt;="&amp;BD$6,INDIRECT($F$1&amp;dbP!$D$2&amp;":"&amp;dbP!$D$2),"&lt;="&amp;BD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  <c r="BE513" s="1">
        <f ca="1">SUMIFS(INDIRECT($F$1&amp;$F513&amp;":"&amp;$F513),INDIRECT($F$1&amp;dbP!$D$2&amp;":"&amp;dbP!$D$2),"&gt;="&amp;BE$6,INDIRECT($F$1&amp;dbP!$D$2&amp;":"&amp;dbP!$D$2),"&lt;="&amp;BE$7,INDIRECT($F$1&amp;dbP!$O$2&amp;":"&amp;dbP!$O$2),$H513,INDIRECT($F$1&amp;dbP!$P$2&amp;":"&amp;dbP!$P$2),IF($I513=$J513,"*",$I513),INDIRECT($F$1&amp;dbP!$Q$2&amp;":"&amp;dbP!$Q$2),IF(OR($I513=$J513,"  "&amp;$I513=$J513),"*",RIGHT($J513,LEN($J513)-4)),INDIRECT($F$1&amp;dbP!$AC$2&amp;":"&amp;dbP!$AC$2),RepP!$J$3)</f>
        <v>0</v>
      </c>
    </row>
    <row r="514" spans="2:57" x14ac:dyDescent="0.3">
      <c r="B514" s="1">
        <f>MAX(B$410:B513)+1</f>
        <v>110</v>
      </c>
      <c r="D514" s="1" t="str">
        <f ca="1">INDIRECT($B$1&amp;Items!AB$2&amp;$B514)</f>
        <v>PL(-)</v>
      </c>
      <c r="F514" s="1" t="str">
        <f ca="1">INDIRECT($B$1&amp;Items!X$2&amp;$B514)</f>
        <v>AA</v>
      </c>
      <c r="H514" s="13" t="str">
        <f ca="1">INDIRECT($B$1&amp;Items!U$2&amp;$B514)</f>
        <v>Операционные расходы</v>
      </c>
      <c r="I514" s="13" t="str">
        <f ca="1">IF(INDIRECT($B$1&amp;Items!V$2&amp;$B514)="",H514,INDIRECT($B$1&amp;Items!V$2&amp;$B514))</f>
        <v>Операционные расходы - блок-3</v>
      </c>
      <c r="J514" s="1" t="str">
        <f ca="1">IF(INDIRECT($B$1&amp;Items!W$2&amp;$B514)="",IF(H514&lt;&gt;I514,"  "&amp;I514,I514),"    "&amp;INDIRECT($B$1&amp;Items!W$2&amp;$B514))</f>
        <v xml:space="preserve">    Операционные расходы - 3-4</v>
      </c>
      <c r="S514" s="1">
        <f ca="1">SUM($U514:INDIRECT(ADDRESS(ROW(),SUMIFS($1:$1,$5:$5,MAX($5:$5)))))</f>
        <v>78460</v>
      </c>
      <c r="V514" s="1">
        <f ca="1">SUMIFS(INDIRECT($F$1&amp;$F514&amp;":"&amp;$F514),INDIRECT($F$1&amp;dbP!$D$2&amp;":"&amp;dbP!$D$2),"&gt;="&amp;V$6,INDIRECT($F$1&amp;dbP!$D$2&amp;":"&amp;dbP!$D$2),"&lt;="&amp;V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W514" s="1">
        <f ca="1">SUMIFS(INDIRECT($F$1&amp;$F514&amp;":"&amp;$F514),INDIRECT($F$1&amp;dbP!$D$2&amp;":"&amp;dbP!$D$2),"&gt;="&amp;W$6,INDIRECT($F$1&amp;dbP!$D$2&amp;":"&amp;dbP!$D$2),"&lt;="&amp;W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X514" s="1">
        <f ca="1">SUMIFS(INDIRECT($F$1&amp;$F514&amp;":"&amp;$F514),INDIRECT($F$1&amp;dbP!$D$2&amp;":"&amp;dbP!$D$2),"&gt;="&amp;X$6,INDIRECT($F$1&amp;dbP!$D$2&amp;":"&amp;dbP!$D$2),"&lt;="&amp;X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78460</v>
      </c>
      <c r="Y514" s="1">
        <f ca="1">SUMIFS(INDIRECT($F$1&amp;$F514&amp;":"&amp;$F514),INDIRECT($F$1&amp;dbP!$D$2&amp;":"&amp;dbP!$D$2),"&gt;="&amp;Y$6,INDIRECT($F$1&amp;dbP!$D$2&amp;":"&amp;dbP!$D$2),"&lt;="&amp;Y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Z514" s="1">
        <f ca="1">SUMIFS(INDIRECT($F$1&amp;$F514&amp;":"&amp;$F514),INDIRECT($F$1&amp;dbP!$D$2&amp;":"&amp;dbP!$D$2),"&gt;="&amp;Z$6,INDIRECT($F$1&amp;dbP!$D$2&amp;":"&amp;dbP!$D$2),"&lt;="&amp;Z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A514" s="1">
        <f ca="1">SUMIFS(INDIRECT($F$1&amp;$F514&amp;":"&amp;$F514),INDIRECT($F$1&amp;dbP!$D$2&amp;":"&amp;dbP!$D$2),"&gt;="&amp;AA$6,INDIRECT($F$1&amp;dbP!$D$2&amp;":"&amp;dbP!$D$2),"&lt;="&amp;AA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B514" s="1">
        <f ca="1">SUMIFS(INDIRECT($F$1&amp;$F514&amp;":"&amp;$F514),INDIRECT($F$1&amp;dbP!$D$2&amp;":"&amp;dbP!$D$2),"&gt;="&amp;AB$6,INDIRECT($F$1&amp;dbP!$D$2&amp;":"&amp;dbP!$D$2),"&lt;="&amp;AB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C514" s="1">
        <f ca="1">SUMIFS(INDIRECT($F$1&amp;$F514&amp;":"&amp;$F514),INDIRECT($F$1&amp;dbP!$D$2&amp;":"&amp;dbP!$D$2),"&gt;="&amp;AC$6,INDIRECT($F$1&amp;dbP!$D$2&amp;":"&amp;dbP!$D$2),"&lt;="&amp;AC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D514" s="1">
        <f ca="1">SUMIFS(INDIRECT($F$1&amp;$F514&amp;":"&amp;$F514),INDIRECT($F$1&amp;dbP!$D$2&amp;":"&amp;dbP!$D$2),"&gt;="&amp;AD$6,INDIRECT($F$1&amp;dbP!$D$2&amp;":"&amp;dbP!$D$2),"&lt;="&amp;AD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E514" s="1">
        <f ca="1">SUMIFS(INDIRECT($F$1&amp;$F514&amp;":"&amp;$F514),INDIRECT($F$1&amp;dbP!$D$2&amp;":"&amp;dbP!$D$2),"&gt;="&amp;AE$6,INDIRECT($F$1&amp;dbP!$D$2&amp;":"&amp;dbP!$D$2),"&lt;="&amp;AE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F514" s="1">
        <f ca="1">SUMIFS(INDIRECT($F$1&amp;$F514&amp;":"&amp;$F514),INDIRECT($F$1&amp;dbP!$D$2&amp;":"&amp;dbP!$D$2),"&gt;="&amp;AF$6,INDIRECT($F$1&amp;dbP!$D$2&amp;":"&amp;dbP!$D$2),"&lt;="&amp;AF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G514" s="1">
        <f ca="1">SUMIFS(INDIRECT($F$1&amp;$F514&amp;":"&amp;$F514),INDIRECT($F$1&amp;dbP!$D$2&amp;":"&amp;dbP!$D$2),"&gt;="&amp;AG$6,INDIRECT($F$1&amp;dbP!$D$2&amp;":"&amp;dbP!$D$2),"&lt;="&amp;AG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H514" s="1">
        <f ca="1">SUMIFS(INDIRECT($F$1&amp;$F514&amp;":"&amp;$F514),INDIRECT($F$1&amp;dbP!$D$2&amp;":"&amp;dbP!$D$2),"&gt;="&amp;AH$6,INDIRECT($F$1&amp;dbP!$D$2&amp;":"&amp;dbP!$D$2),"&lt;="&amp;AH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I514" s="1">
        <f ca="1">SUMIFS(INDIRECT($F$1&amp;$F514&amp;":"&amp;$F514),INDIRECT($F$1&amp;dbP!$D$2&amp;":"&amp;dbP!$D$2),"&gt;="&amp;AI$6,INDIRECT($F$1&amp;dbP!$D$2&amp;":"&amp;dbP!$D$2),"&lt;="&amp;AI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J514" s="1">
        <f ca="1">SUMIFS(INDIRECT($F$1&amp;$F514&amp;":"&amp;$F514),INDIRECT($F$1&amp;dbP!$D$2&amp;":"&amp;dbP!$D$2),"&gt;="&amp;AJ$6,INDIRECT($F$1&amp;dbP!$D$2&amp;":"&amp;dbP!$D$2),"&lt;="&amp;AJ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K514" s="1">
        <f ca="1">SUMIFS(INDIRECT($F$1&amp;$F514&amp;":"&amp;$F514),INDIRECT($F$1&amp;dbP!$D$2&amp;":"&amp;dbP!$D$2),"&gt;="&amp;AK$6,INDIRECT($F$1&amp;dbP!$D$2&amp;":"&amp;dbP!$D$2),"&lt;="&amp;AK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L514" s="1">
        <f ca="1">SUMIFS(INDIRECT($F$1&amp;$F514&amp;":"&amp;$F514),INDIRECT($F$1&amp;dbP!$D$2&amp;":"&amp;dbP!$D$2),"&gt;="&amp;AL$6,INDIRECT($F$1&amp;dbP!$D$2&amp;":"&amp;dbP!$D$2),"&lt;="&amp;AL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M514" s="1">
        <f ca="1">SUMIFS(INDIRECT($F$1&amp;$F514&amp;":"&amp;$F514),INDIRECT($F$1&amp;dbP!$D$2&amp;":"&amp;dbP!$D$2),"&gt;="&amp;AM$6,INDIRECT($F$1&amp;dbP!$D$2&amp;":"&amp;dbP!$D$2),"&lt;="&amp;AM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N514" s="1">
        <f ca="1">SUMIFS(INDIRECT($F$1&amp;$F514&amp;":"&amp;$F514),INDIRECT($F$1&amp;dbP!$D$2&amp;":"&amp;dbP!$D$2),"&gt;="&amp;AN$6,INDIRECT($F$1&amp;dbP!$D$2&amp;":"&amp;dbP!$D$2),"&lt;="&amp;AN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O514" s="1">
        <f ca="1">SUMIFS(INDIRECT($F$1&amp;$F514&amp;":"&amp;$F514),INDIRECT($F$1&amp;dbP!$D$2&amp;":"&amp;dbP!$D$2),"&gt;="&amp;AO$6,INDIRECT($F$1&amp;dbP!$D$2&amp;":"&amp;dbP!$D$2),"&lt;="&amp;AO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P514" s="1">
        <f ca="1">SUMIFS(INDIRECT($F$1&amp;$F514&amp;":"&amp;$F514),INDIRECT($F$1&amp;dbP!$D$2&amp;":"&amp;dbP!$D$2),"&gt;="&amp;AP$6,INDIRECT($F$1&amp;dbP!$D$2&amp;":"&amp;dbP!$D$2),"&lt;="&amp;AP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Q514" s="1">
        <f ca="1">SUMIFS(INDIRECT($F$1&amp;$F514&amp;":"&amp;$F514),INDIRECT($F$1&amp;dbP!$D$2&amp;":"&amp;dbP!$D$2),"&gt;="&amp;AQ$6,INDIRECT($F$1&amp;dbP!$D$2&amp;":"&amp;dbP!$D$2),"&lt;="&amp;AQ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R514" s="1">
        <f ca="1">SUMIFS(INDIRECT($F$1&amp;$F514&amp;":"&amp;$F514),INDIRECT($F$1&amp;dbP!$D$2&amp;":"&amp;dbP!$D$2),"&gt;="&amp;AR$6,INDIRECT($F$1&amp;dbP!$D$2&amp;":"&amp;dbP!$D$2),"&lt;="&amp;AR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S514" s="1">
        <f ca="1">SUMIFS(INDIRECT($F$1&amp;$F514&amp;":"&amp;$F514),INDIRECT($F$1&amp;dbP!$D$2&amp;":"&amp;dbP!$D$2),"&gt;="&amp;AS$6,INDIRECT($F$1&amp;dbP!$D$2&amp;":"&amp;dbP!$D$2),"&lt;="&amp;AS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T514" s="1">
        <f ca="1">SUMIFS(INDIRECT($F$1&amp;$F514&amp;":"&amp;$F514),INDIRECT($F$1&amp;dbP!$D$2&amp;":"&amp;dbP!$D$2),"&gt;="&amp;AT$6,INDIRECT($F$1&amp;dbP!$D$2&amp;":"&amp;dbP!$D$2),"&lt;="&amp;AT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U514" s="1">
        <f ca="1">SUMIFS(INDIRECT($F$1&amp;$F514&amp;":"&amp;$F514),INDIRECT($F$1&amp;dbP!$D$2&amp;":"&amp;dbP!$D$2),"&gt;="&amp;AU$6,INDIRECT($F$1&amp;dbP!$D$2&amp;":"&amp;dbP!$D$2),"&lt;="&amp;AU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V514" s="1">
        <f ca="1">SUMIFS(INDIRECT($F$1&amp;$F514&amp;":"&amp;$F514),INDIRECT($F$1&amp;dbP!$D$2&amp;":"&amp;dbP!$D$2),"&gt;="&amp;AV$6,INDIRECT($F$1&amp;dbP!$D$2&amp;":"&amp;dbP!$D$2),"&lt;="&amp;AV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W514" s="1">
        <f ca="1">SUMIFS(INDIRECT($F$1&amp;$F514&amp;":"&amp;$F514),INDIRECT($F$1&amp;dbP!$D$2&amp;":"&amp;dbP!$D$2),"&gt;="&amp;AW$6,INDIRECT($F$1&amp;dbP!$D$2&amp;":"&amp;dbP!$D$2),"&lt;="&amp;AW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X514" s="1">
        <f ca="1">SUMIFS(INDIRECT($F$1&amp;$F514&amp;":"&amp;$F514),INDIRECT($F$1&amp;dbP!$D$2&amp;":"&amp;dbP!$D$2),"&gt;="&amp;AX$6,INDIRECT($F$1&amp;dbP!$D$2&amp;":"&amp;dbP!$D$2),"&lt;="&amp;AX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Y514" s="1">
        <f ca="1">SUMIFS(INDIRECT($F$1&amp;$F514&amp;":"&amp;$F514),INDIRECT($F$1&amp;dbP!$D$2&amp;":"&amp;dbP!$D$2),"&gt;="&amp;AY$6,INDIRECT($F$1&amp;dbP!$D$2&amp;":"&amp;dbP!$D$2),"&lt;="&amp;AY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AZ514" s="1">
        <f ca="1">SUMIFS(INDIRECT($F$1&amp;$F514&amp;":"&amp;$F514),INDIRECT($F$1&amp;dbP!$D$2&amp;":"&amp;dbP!$D$2),"&gt;="&amp;AZ$6,INDIRECT($F$1&amp;dbP!$D$2&amp;":"&amp;dbP!$D$2),"&lt;="&amp;AZ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BA514" s="1">
        <f ca="1">SUMIFS(INDIRECT($F$1&amp;$F514&amp;":"&amp;$F514),INDIRECT($F$1&amp;dbP!$D$2&amp;":"&amp;dbP!$D$2),"&gt;="&amp;BA$6,INDIRECT($F$1&amp;dbP!$D$2&amp;":"&amp;dbP!$D$2),"&lt;="&amp;BA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BB514" s="1">
        <f ca="1">SUMIFS(INDIRECT($F$1&amp;$F514&amp;":"&amp;$F514),INDIRECT($F$1&amp;dbP!$D$2&amp;":"&amp;dbP!$D$2),"&gt;="&amp;BB$6,INDIRECT($F$1&amp;dbP!$D$2&amp;":"&amp;dbP!$D$2),"&lt;="&amp;BB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BC514" s="1">
        <f ca="1">SUMIFS(INDIRECT($F$1&amp;$F514&amp;":"&amp;$F514),INDIRECT($F$1&amp;dbP!$D$2&amp;":"&amp;dbP!$D$2),"&gt;="&amp;BC$6,INDIRECT($F$1&amp;dbP!$D$2&amp;":"&amp;dbP!$D$2),"&lt;="&amp;BC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BD514" s="1">
        <f ca="1">SUMIFS(INDIRECT($F$1&amp;$F514&amp;":"&amp;$F514),INDIRECT($F$1&amp;dbP!$D$2&amp;":"&amp;dbP!$D$2),"&gt;="&amp;BD$6,INDIRECT($F$1&amp;dbP!$D$2&amp;":"&amp;dbP!$D$2),"&lt;="&amp;BD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  <c r="BE514" s="1">
        <f ca="1">SUMIFS(INDIRECT($F$1&amp;$F514&amp;":"&amp;$F514),INDIRECT($F$1&amp;dbP!$D$2&amp;":"&amp;dbP!$D$2),"&gt;="&amp;BE$6,INDIRECT($F$1&amp;dbP!$D$2&amp;":"&amp;dbP!$D$2),"&lt;="&amp;BE$7,INDIRECT($F$1&amp;dbP!$O$2&amp;":"&amp;dbP!$O$2),$H514,INDIRECT($F$1&amp;dbP!$P$2&amp;":"&amp;dbP!$P$2),IF($I514=$J514,"*",$I514),INDIRECT($F$1&amp;dbP!$Q$2&amp;":"&amp;dbP!$Q$2),IF(OR($I514=$J514,"  "&amp;$I514=$J514),"*",RIGHT($J514,LEN($J514)-4)),INDIRECT($F$1&amp;dbP!$AC$2&amp;":"&amp;dbP!$AC$2),RepP!$J$3)</f>
        <v>0</v>
      </c>
    </row>
    <row r="515" spans="2:57" x14ac:dyDescent="0.3">
      <c r="B515" s="1">
        <f>MAX(B$410:B514)+1</f>
        <v>111</v>
      </c>
      <c r="D515" s="1" t="str">
        <f ca="1">INDIRECT($B$1&amp;Items!AB$2&amp;$B515)</f>
        <v>PL(-)</v>
      </c>
      <c r="F515" s="1" t="str">
        <f ca="1">INDIRECT($B$1&amp;Items!X$2&amp;$B515)</f>
        <v>AA</v>
      </c>
      <c r="H515" s="13" t="str">
        <f ca="1">INDIRECT($B$1&amp;Items!U$2&amp;$B515)</f>
        <v>Операционные расходы</v>
      </c>
      <c r="I515" s="13" t="str">
        <f ca="1">IF(INDIRECT($B$1&amp;Items!V$2&amp;$B515)="",H515,INDIRECT($B$1&amp;Items!V$2&amp;$B515))</f>
        <v>Операционные расходы - блок-3</v>
      </c>
      <c r="J515" s="1" t="str">
        <f ca="1">IF(INDIRECT($B$1&amp;Items!W$2&amp;$B515)="",IF(H515&lt;&gt;I515,"  "&amp;I515,I515),"    "&amp;INDIRECT($B$1&amp;Items!W$2&amp;$B515))</f>
        <v xml:space="preserve">    Операционные расходы - 3-5</v>
      </c>
      <c r="S515" s="1">
        <f ca="1">SUM($U515:INDIRECT(ADDRESS(ROW(),SUMIFS($1:$1,$5:$5,MAX($5:$5)))))</f>
        <v>47734.947000000007</v>
      </c>
      <c r="V515" s="1">
        <f ca="1">SUMIFS(INDIRECT($F$1&amp;$F515&amp;":"&amp;$F515),INDIRECT($F$1&amp;dbP!$D$2&amp;":"&amp;dbP!$D$2),"&gt;="&amp;V$6,INDIRECT($F$1&amp;dbP!$D$2&amp;":"&amp;dbP!$D$2),"&lt;="&amp;V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W515" s="1">
        <f ca="1">SUMIFS(INDIRECT($F$1&amp;$F515&amp;":"&amp;$F515),INDIRECT($F$1&amp;dbP!$D$2&amp;":"&amp;dbP!$D$2),"&gt;="&amp;W$6,INDIRECT($F$1&amp;dbP!$D$2&amp;":"&amp;dbP!$D$2),"&lt;="&amp;W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X515" s="1">
        <f ca="1">SUMIFS(INDIRECT($F$1&amp;$F515&amp;":"&amp;$F515),INDIRECT($F$1&amp;dbP!$D$2&amp;":"&amp;dbP!$D$2),"&gt;="&amp;X$6,INDIRECT($F$1&amp;dbP!$D$2&amp;":"&amp;dbP!$D$2),"&lt;="&amp;X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Y515" s="1">
        <f ca="1">SUMIFS(INDIRECT($F$1&amp;$F515&amp;":"&amp;$F515),INDIRECT($F$1&amp;dbP!$D$2&amp;":"&amp;dbP!$D$2),"&gt;="&amp;Y$6,INDIRECT($F$1&amp;dbP!$D$2&amp;":"&amp;dbP!$D$2),"&lt;="&amp;Y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47734.947000000007</v>
      </c>
      <c r="Z515" s="1">
        <f ca="1">SUMIFS(INDIRECT($F$1&amp;$F515&amp;":"&amp;$F515),INDIRECT($F$1&amp;dbP!$D$2&amp;":"&amp;dbP!$D$2),"&gt;="&amp;Z$6,INDIRECT($F$1&amp;dbP!$D$2&amp;":"&amp;dbP!$D$2),"&lt;="&amp;Z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A515" s="1">
        <f ca="1">SUMIFS(INDIRECT($F$1&amp;$F515&amp;":"&amp;$F515),INDIRECT($F$1&amp;dbP!$D$2&amp;":"&amp;dbP!$D$2),"&gt;="&amp;AA$6,INDIRECT($F$1&amp;dbP!$D$2&amp;":"&amp;dbP!$D$2),"&lt;="&amp;AA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B515" s="1">
        <f ca="1">SUMIFS(INDIRECT($F$1&amp;$F515&amp;":"&amp;$F515),INDIRECT($F$1&amp;dbP!$D$2&amp;":"&amp;dbP!$D$2),"&gt;="&amp;AB$6,INDIRECT($F$1&amp;dbP!$D$2&amp;":"&amp;dbP!$D$2),"&lt;="&amp;AB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C515" s="1">
        <f ca="1">SUMIFS(INDIRECT($F$1&amp;$F515&amp;":"&amp;$F515),INDIRECT($F$1&amp;dbP!$D$2&amp;":"&amp;dbP!$D$2),"&gt;="&amp;AC$6,INDIRECT($F$1&amp;dbP!$D$2&amp;":"&amp;dbP!$D$2),"&lt;="&amp;AC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D515" s="1">
        <f ca="1">SUMIFS(INDIRECT($F$1&amp;$F515&amp;":"&amp;$F515),INDIRECT($F$1&amp;dbP!$D$2&amp;":"&amp;dbP!$D$2),"&gt;="&amp;AD$6,INDIRECT($F$1&amp;dbP!$D$2&amp;":"&amp;dbP!$D$2),"&lt;="&amp;AD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E515" s="1">
        <f ca="1">SUMIFS(INDIRECT($F$1&amp;$F515&amp;":"&amp;$F515),INDIRECT($F$1&amp;dbP!$D$2&amp;":"&amp;dbP!$D$2),"&gt;="&amp;AE$6,INDIRECT($F$1&amp;dbP!$D$2&amp;":"&amp;dbP!$D$2),"&lt;="&amp;AE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F515" s="1">
        <f ca="1">SUMIFS(INDIRECT($F$1&amp;$F515&amp;":"&amp;$F515),INDIRECT($F$1&amp;dbP!$D$2&amp;":"&amp;dbP!$D$2),"&gt;="&amp;AF$6,INDIRECT($F$1&amp;dbP!$D$2&amp;":"&amp;dbP!$D$2),"&lt;="&amp;AF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G515" s="1">
        <f ca="1">SUMIFS(INDIRECT($F$1&amp;$F515&amp;":"&amp;$F515),INDIRECT($F$1&amp;dbP!$D$2&amp;":"&amp;dbP!$D$2),"&gt;="&amp;AG$6,INDIRECT($F$1&amp;dbP!$D$2&amp;":"&amp;dbP!$D$2),"&lt;="&amp;AG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H515" s="1">
        <f ca="1">SUMIFS(INDIRECT($F$1&amp;$F515&amp;":"&amp;$F515),INDIRECT($F$1&amp;dbP!$D$2&amp;":"&amp;dbP!$D$2),"&gt;="&amp;AH$6,INDIRECT($F$1&amp;dbP!$D$2&amp;":"&amp;dbP!$D$2),"&lt;="&amp;AH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I515" s="1">
        <f ca="1">SUMIFS(INDIRECT($F$1&amp;$F515&amp;":"&amp;$F515),INDIRECT($F$1&amp;dbP!$D$2&amp;":"&amp;dbP!$D$2),"&gt;="&amp;AI$6,INDIRECT($F$1&amp;dbP!$D$2&amp;":"&amp;dbP!$D$2),"&lt;="&amp;AI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J515" s="1">
        <f ca="1">SUMIFS(INDIRECT($F$1&amp;$F515&amp;":"&amp;$F515),INDIRECT($F$1&amp;dbP!$D$2&amp;":"&amp;dbP!$D$2),"&gt;="&amp;AJ$6,INDIRECT($F$1&amp;dbP!$D$2&amp;":"&amp;dbP!$D$2),"&lt;="&amp;AJ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K515" s="1">
        <f ca="1">SUMIFS(INDIRECT($F$1&amp;$F515&amp;":"&amp;$F515),INDIRECT($F$1&amp;dbP!$D$2&amp;":"&amp;dbP!$D$2),"&gt;="&amp;AK$6,INDIRECT($F$1&amp;dbP!$D$2&amp;":"&amp;dbP!$D$2),"&lt;="&amp;AK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L515" s="1">
        <f ca="1">SUMIFS(INDIRECT($F$1&amp;$F515&amp;":"&amp;$F515),INDIRECT($F$1&amp;dbP!$D$2&amp;":"&amp;dbP!$D$2),"&gt;="&amp;AL$6,INDIRECT($F$1&amp;dbP!$D$2&amp;":"&amp;dbP!$D$2),"&lt;="&amp;AL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M515" s="1">
        <f ca="1">SUMIFS(INDIRECT($F$1&amp;$F515&amp;":"&amp;$F515),INDIRECT($F$1&amp;dbP!$D$2&amp;":"&amp;dbP!$D$2),"&gt;="&amp;AM$6,INDIRECT($F$1&amp;dbP!$D$2&amp;":"&amp;dbP!$D$2),"&lt;="&amp;AM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N515" s="1">
        <f ca="1">SUMIFS(INDIRECT($F$1&amp;$F515&amp;":"&amp;$F515),INDIRECT($F$1&amp;dbP!$D$2&amp;":"&amp;dbP!$D$2),"&gt;="&amp;AN$6,INDIRECT($F$1&amp;dbP!$D$2&amp;":"&amp;dbP!$D$2),"&lt;="&amp;AN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O515" s="1">
        <f ca="1">SUMIFS(INDIRECT($F$1&amp;$F515&amp;":"&amp;$F515),INDIRECT($F$1&amp;dbP!$D$2&amp;":"&amp;dbP!$D$2),"&gt;="&amp;AO$6,INDIRECT($F$1&amp;dbP!$D$2&amp;":"&amp;dbP!$D$2),"&lt;="&amp;AO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P515" s="1">
        <f ca="1">SUMIFS(INDIRECT($F$1&amp;$F515&amp;":"&amp;$F515),INDIRECT($F$1&amp;dbP!$D$2&amp;":"&amp;dbP!$D$2),"&gt;="&amp;AP$6,INDIRECT($F$1&amp;dbP!$D$2&amp;":"&amp;dbP!$D$2),"&lt;="&amp;AP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Q515" s="1">
        <f ca="1">SUMIFS(INDIRECT($F$1&amp;$F515&amp;":"&amp;$F515),INDIRECT($F$1&amp;dbP!$D$2&amp;":"&amp;dbP!$D$2),"&gt;="&amp;AQ$6,INDIRECT($F$1&amp;dbP!$D$2&amp;":"&amp;dbP!$D$2),"&lt;="&amp;AQ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R515" s="1">
        <f ca="1">SUMIFS(INDIRECT($F$1&amp;$F515&amp;":"&amp;$F515),INDIRECT($F$1&amp;dbP!$D$2&amp;":"&amp;dbP!$D$2),"&gt;="&amp;AR$6,INDIRECT($F$1&amp;dbP!$D$2&amp;":"&amp;dbP!$D$2),"&lt;="&amp;AR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S515" s="1">
        <f ca="1">SUMIFS(INDIRECT($F$1&amp;$F515&amp;":"&amp;$F515),INDIRECT($F$1&amp;dbP!$D$2&amp;":"&amp;dbP!$D$2),"&gt;="&amp;AS$6,INDIRECT($F$1&amp;dbP!$D$2&amp;":"&amp;dbP!$D$2),"&lt;="&amp;AS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T515" s="1">
        <f ca="1">SUMIFS(INDIRECT($F$1&amp;$F515&amp;":"&amp;$F515),INDIRECT($F$1&amp;dbP!$D$2&amp;":"&amp;dbP!$D$2),"&gt;="&amp;AT$6,INDIRECT($F$1&amp;dbP!$D$2&amp;":"&amp;dbP!$D$2),"&lt;="&amp;AT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U515" s="1">
        <f ca="1">SUMIFS(INDIRECT($F$1&amp;$F515&amp;":"&amp;$F515),INDIRECT($F$1&amp;dbP!$D$2&amp;":"&amp;dbP!$D$2),"&gt;="&amp;AU$6,INDIRECT($F$1&amp;dbP!$D$2&amp;":"&amp;dbP!$D$2),"&lt;="&amp;AU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V515" s="1">
        <f ca="1">SUMIFS(INDIRECT($F$1&amp;$F515&amp;":"&amp;$F515),INDIRECT($F$1&amp;dbP!$D$2&amp;":"&amp;dbP!$D$2),"&gt;="&amp;AV$6,INDIRECT($F$1&amp;dbP!$D$2&amp;":"&amp;dbP!$D$2),"&lt;="&amp;AV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W515" s="1">
        <f ca="1">SUMIFS(INDIRECT($F$1&amp;$F515&amp;":"&amp;$F515),INDIRECT($F$1&amp;dbP!$D$2&amp;":"&amp;dbP!$D$2),"&gt;="&amp;AW$6,INDIRECT($F$1&amp;dbP!$D$2&amp;":"&amp;dbP!$D$2),"&lt;="&amp;AW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X515" s="1">
        <f ca="1">SUMIFS(INDIRECT($F$1&amp;$F515&amp;":"&amp;$F515),INDIRECT($F$1&amp;dbP!$D$2&amp;":"&amp;dbP!$D$2),"&gt;="&amp;AX$6,INDIRECT($F$1&amp;dbP!$D$2&amp;":"&amp;dbP!$D$2),"&lt;="&amp;AX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Y515" s="1">
        <f ca="1">SUMIFS(INDIRECT($F$1&amp;$F515&amp;":"&amp;$F515),INDIRECT($F$1&amp;dbP!$D$2&amp;":"&amp;dbP!$D$2),"&gt;="&amp;AY$6,INDIRECT($F$1&amp;dbP!$D$2&amp;":"&amp;dbP!$D$2),"&lt;="&amp;AY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AZ515" s="1">
        <f ca="1">SUMIFS(INDIRECT($F$1&amp;$F515&amp;":"&amp;$F515),INDIRECT($F$1&amp;dbP!$D$2&amp;":"&amp;dbP!$D$2),"&gt;="&amp;AZ$6,INDIRECT($F$1&amp;dbP!$D$2&amp;":"&amp;dbP!$D$2),"&lt;="&amp;AZ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BA515" s="1">
        <f ca="1">SUMIFS(INDIRECT($F$1&amp;$F515&amp;":"&amp;$F515),INDIRECT($F$1&amp;dbP!$D$2&amp;":"&amp;dbP!$D$2),"&gt;="&amp;BA$6,INDIRECT($F$1&amp;dbP!$D$2&amp;":"&amp;dbP!$D$2),"&lt;="&amp;BA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BB515" s="1">
        <f ca="1">SUMIFS(INDIRECT($F$1&amp;$F515&amp;":"&amp;$F515),INDIRECT($F$1&amp;dbP!$D$2&amp;":"&amp;dbP!$D$2),"&gt;="&amp;BB$6,INDIRECT($F$1&amp;dbP!$D$2&amp;":"&amp;dbP!$D$2),"&lt;="&amp;BB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BC515" s="1">
        <f ca="1">SUMIFS(INDIRECT($F$1&amp;$F515&amp;":"&amp;$F515),INDIRECT($F$1&amp;dbP!$D$2&amp;":"&amp;dbP!$D$2),"&gt;="&amp;BC$6,INDIRECT($F$1&amp;dbP!$D$2&amp;":"&amp;dbP!$D$2),"&lt;="&amp;BC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BD515" s="1">
        <f ca="1">SUMIFS(INDIRECT($F$1&amp;$F515&amp;":"&amp;$F515),INDIRECT($F$1&amp;dbP!$D$2&amp;":"&amp;dbP!$D$2),"&gt;="&amp;BD$6,INDIRECT($F$1&amp;dbP!$D$2&amp;":"&amp;dbP!$D$2),"&lt;="&amp;BD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  <c r="BE515" s="1">
        <f ca="1">SUMIFS(INDIRECT($F$1&amp;$F515&amp;":"&amp;$F515),INDIRECT($F$1&amp;dbP!$D$2&amp;":"&amp;dbP!$D$2),"&gt;="&amp;BE$6,INDIRECT($F$1&amp;dbP!$D$2&amp;":"&amp;dbP!$D$2),"&lt;="&amp;BE$7,INDIRECT($F$1&amp;dbP!$O$2&amp;":"&amp;dbP!$O$2),$H515,INDIRECT($F$1&amp;dbP!$P$2&amp;":"&amp;dbP!$P$2),IF($I515=$J515,"*",$I515),INDIRECT($F$1&amp;dbP!$Q$2&amp;":"&amp;dbP!$Q$2),IF(OR($I515=$J515,"  "&amp;$I515=$J515),"*",RIGHT($J515,LEN($J515)-4)),INDIRECT($F$1&amp;dbP!$AC$2&amp;":"&amp;dbP!$AC$2),RepP!$J$3)</f>
        <v>0</v>
      </c>
    </row>
    <row r="516" spans="2:57" x14ac:dyDescent="0.3">
      <c r="B516" s="1">
        <f>MAX(B$410:B515)+1</f>
        <v>112</v>
      </c>
      <c r="D516" s="1" t="str">
        <f ca="1">INDIRECT($B$1&amp;Items!AB$2&amp;$B516)</f>
        <v>PL(-)</v>
      </c>
      <c r="F516" s="1" t="str">
        <f ca="1">INDIRECT($B$1&amp;Items!X$2&amp;$B516)</f>
        <v>AA</v>
      </c>
      <c r="H516" s="13" t="str">
        <f ca="1">INDIRECT($B$1&amp;Items!U$2&amp;$B516)</f>
        <v>Операционные расходы</v>
      </c>
      <c r="I516" s="13" t="str">
        <f ca="1">IF(INDIRECT($B$1&amp;Items!V$2&amp;$B516)="",H516,INDIRECT($B$1&amp;Items!V$2&amp;$B516))</f>
        <v>Операционные расходы - блок-3</v>
      </c>
      <c r="J516" s="1" t="str">
        <f ca="1">IF(INDIRECT($B$1&amp;Items!W$2&amp;$B516)="",IF(H516&lt;&gt;I516,"  "&amp;I516,I516),"    "&amp;INDIRECT($B$1&amp;Items!W$2&amp;$B516))</f>
        <v xml:space="preserve">    Операционные расходы - 3-6</v>
      </c>
      <c r="S516" s="1">
        <f ca="1">SUM($U516:INDIRECT(ADDRESS(ROW(),SUMIFS($1:$1,$5:$5,MAX($5:$5)))))</f>
        <v>295602.21000000002</v>
      </c>
      <c r="V516" s="1">
        <f ca="1">SUMIFS(INDIRECT($F$1&amp;$F516&amp;":"&amp;$F516),INDIRECT($F$1&amp;dbP!$D$2&amp;":"&amp;dbP!$D$2),"&gt;="&amp;V$6,INDIRECT($F$1&amp;dbP!$D$2&amp;":"&amp;dbP!$D$2),"&lt;="&amp;V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W516" s="1">
        <f ca="1">SUMIFS(INDIRECT($F$1&amp;$F516&amp;":"&amp;$F516),INDIRECT($F$1&amp;dbP!$D$2&amp;":"&amp;dbP!$D$2),"&gt;="&amp;W$6,INDIRECT($F$1&amp;dbP!$D$2&amp;":"&amp;dbP!$D$2),"&lt;="&amp;W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X516" s="1">
        <f ca="1">SUMIFS(INDIRECT($F$1&amp;$F516&amp;":"&amp;$F516),INDIRECT($F$1&amp;dbP!$D$2&amp;":"&amp;dbP!$D$2),"&gt;="&amp;X$6,INDIRECT($F$1&amp;dbP!$D$2&amp;":"&amp;dbP!$D$2),"&lt;="&amp;X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Y516" s="1">
        <f ca="1">SUMIFS(INDIRECT($F$1&amp;$F516&amp;":"&amp;$F516),INDIRECT($F$1&amp;dbP!$D$2&amp;":"&amp;dbP!$D$2),"&gt;="&amp;Y$6,INDIRECT($F$1&amp;dbP!$D$2&amp;":"&amp;dbP!$D$2),"&lt;="&amp;Y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295602.21000000002</v>
      </c>
      <c r="Z516" s="1">
        <f ca="1">SUMIFS(INDIRECT($F$1&amp;$F516&amp;":"&amp;$F516),INDIRECT($F$1&amp;dbP!$D$2&amp;":"&amp;dbP!$D$2),"&gt;="&amp;Z$6,INDIRECT($F$1&amp;dbP!$D$2&amp;":"&amp;dbP!$D$2),"&lt;="&amp;Z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A516" s="1">
        <f ca="1">SUMIFS(INDIRECT($F$1&amp;$F516&amp;":"&amp;$F516),INDIRECT($F$1&amp;dbP!$D$2&amp;":"&amp;dbP!$D$2),"&gt;="&amp;AA$6,INDIRECT($F$1&amp;dbP!$D$2&amp;":"&amp;dbP!$D$2),"&lt;="&amp;AA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B516" s="1">
        <f ca="1">SUMIFS(INDIRECT($F$1&amp;$F516&amp;":"&amp;$F516),INDIRECT($F$1&amp;dbP!$D$2&amp;":"&amp;dbP!$D$2),"&gt;="&amp;AB$6,INDIRECT($F$1&amp;dbP!$D$2&amp;":"&amp;dbP!$D$2),"&lt;="&amp;AB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C516" s="1">
        <f ca="1">SUMIFS(INDIRECT($F$1&amp;$F516&amp;":"&amp;$F516),INDIRECT($F$1&amp;dbP!$D$2&amp;":"&amp;dbP!$D$2),"&gt;="&amp;AC$6,INDIRECT($F$1&amp;dbP!$D$2&amp;":"&amp;dbP!$D$2),"&lt;="&amp;AC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D516" s="1">
        <f ca="1">SUMIFS(INDIRECT($F$1&amp;$F516&amp;":"&amp;$F516),INDIRECT($F$1&amp;dbP!$D$2&amp;":"&amp;dbP!$D$2),"&gt;="&amp;AD$6,INDIRECT($F$1&amp;dbP!$D$2&amp;":"&amp;dbP!$D$2),"&lt;="&amp;AD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E516" s="1">
        <f ca="1">SUMIFS(INDIRECT($F$1&amp;$F516&amp;":"&amp;$F516),INDIRECT($F$1&amp;dbP!$D$2&amp;":"&amp;dbP!$D$2),"&gt;="&amp;AE$6,INDIRECT($F$1&amp;dbP!$D$2&amp;":"&amp;dbP!$D$2),"&lt;="&amp;AE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F516" s="1">
        <f ca="1">SUMIFS(INDIRECT($F$1&amp;$F516&amp;":"&amp;$F516),INDIRECT($F$1&amp;dbP!$D$2&amp;":"&amp;dbP!$D$2),"&gt;="&amp;AF$6,INDIRECT($F$1&amp;dbP!$D$2&amp;":"&amp;dbP!$D$2),"&lt;="&amp;AF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G516" s="1">
        <f ca="1">SUMIFS(INDIRECT($F$1&amp;$F516&amp;":"&amp;$F516),INDIRECT($F$1&amp;dbP!$D$2&amp;":"&amp;dbP!$D$2),"&gt;="&amp;AG$6,INDIRECT($F$1&amp;dbP!$D$2&amp;":"&amp;dbP!$D$2),"&lt;="&amp;AG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H516" s="1">
        <f ca="1">SUMIFS(INDIRECT($F$1&amp;$F516&amp;":"&amp;$F516),INDIRECT($F$1&amp;dbP!$D$2&amp;":"&amp;dbP!$D$2),"&gt;="&amp;AH$6,INDIRECT($F$1&amp;dbP!$D$2&amp;":"&amp;dbP!$D$2),"&lt;="&amp;AH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I516" s="1">
        <f ca="1">SUMIFS(INDIRECT($F$1&amp;$F516&amp;":"&amp;$F516),INDIRECT($F$1&amp;dbP!$D$2&amp;":"&amp;dbP!$D$2),"&gt;="&amp;AI$6,INDIRECT($F$1&amp;dbP!$D$2&amp;":"&amp;dbP!$D$2),"&lt;="&amp;AI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J516" s="1">
        <f ca="1">SUMIFS(INDIRECT($F$1&amp;$F516&amp;":"&amp;$F516),INDIRECT($F$1&amp;dbP!$D$2&amp;":"&amp;dbP!$D$2),"&gt;="&amp;AJ$6,INDIRECT($F$1&amp;dbP!$D$2&amp;":"&amp;dbP!$D$2),"&lt;="&amp;AJ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K516" s="1">
        <f ca="1">SUMIFS(INDIRECT($F$1&amp;$F516&amp;":"&amp;$F516),INDIRECT($F$1&amp;dbP!$D$2&amp;":"&amp;dbP!$D$2),"&gt;="&amp;AK$6,INDIRECT($F$1&amp;dbP!$D$2&amp;":"&amp;dbP!$D$2),"&lt;="&amp;AK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L516" s="1">
        <f ca="1">SUMIFS(INDIRECT($F$1&amp;$F516&amp;":"&amp;$F516),INDIRECT($F$1&amp;dbP!$D$2&amp;":"&amp;dbP!$D$2),"&gt;="&amp;AL$6,INDIRECT($F$1&amp;dbP!$D$2&amp;":"&amp;dbP!$D$2),"&lt;="&amp;AL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M516" s="1">
        <f ca="1">SUMIFS(INDIRECT($F$1&amp;$F516&amp;":"&amp;$F516),INDIRECT($F$1&amp;dbP!$D$2&amp;":"&amp;dbP!$D$2),"&gt;="&amp;AM$6,INDIRECT($F$1&amp;dbP!$D$2&amp;":"&amp;dbP!$D$2),"&lt;="&amp;AM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N516" s="1">
        <f ca="1">SUMIFS(INDIRECT($F$1&amp;$F516&amp;":"&amp;$F516),INDIRECT($F$1&amp;dbP!$D$2&amp;":"&amp;dbP!$D$2),"&gt;="&amp;AN$6,INDIRECT($F$1&amp;dbP!$D$2&amp;":"&amp;dbP!$D$2),"&lt;="&amp;AN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O516" s="1">
        <f ca="1">SUMIFS(INDIRECT($F$1&amp;$F516&amp;":"&amp;$F516),INDIRECT($F$1&amp;dbP!$D$2&amp;":"&amp;dbP!$D$2),"&gt;="&amp;AO$6,INDIRECT($F$1&amp;dbP!$D$2&amp;":"&amp;dbP!$D$2),"&lt;="&amp;AO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P516" s="1">
        <f ca="1">SUMIFS(INDIRECT($F$1&amp;$F516&amp;":"&amp;$F516),INDIRECT($F$1&amp;dbP!$D$2&amp;":"&amp;dbP!$D$2),"&gt;="&amp;AP$6,INDIRECT($F$1&amp;dbP!$D$2&amp;":"&amp;dbP!$D$2),"&lt;="&amp;AP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Q516" s="1">
        <f ca="1">SUMIFS(INDIRECT($F$1&amp;$F516&amp;":"&amp;$F516),INDIRECT($F$1&amp;dbP!$D$2&amp;":"&amp;dbP!$D$2),"&gt;="&amp;AQ$6,INDIRECT($F$1&amp;dbP!$D$2&amp;":"&amp;dbP!$D$2),"&lt;="&amp;AQ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R516" s="1">
        <f ca="1">SUMIFS(INDIRECT($F$1&amp;$F516&amp;":"&amp;$F516),INDIRECT($F$1&amp;dbP!$D$2&amp;":"&amp;dbP!$D$2),"&gt;="&amp;AR$6,INDIRECT($F$1&amp;dbP!$D$2&amp;":"&amp;dbP!$D$2),"&lt;="&amp;AR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S516" s="1">
        <f ca="1">SUMIFS(INDIRECT($F$1&amp;$F516&amp;":"&amp;$F516),INDIRECT($F$1&amp;dbP!$D$2&amp;":"&amp;dbP!$D$2),"&gt;="&amp;AS$6,INDIRECT($F$1&amp;dbP!$D$2&amp;":"&amp;dbP!$D$2),"&lt;="&amp;AS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T516" s="1">
        <f ca="1">SUMIFS(INDIRECT($F$1&amp;$F516&amp;":"&amp;$F516),INDIRECT($F$1&amp;dbP!$D$2&amp;":"&amp;dbP!$D$2),"&gt;="&amp;AT$6,INDIRECT($F$1&amp;dbP!$D$2&amp;":"&amp;dbP!$D$2),"&lt;="&amp;AT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U516" s="1">
        <f ca="1">SUMIFS(INDIRECT($F$1&amp;$F516&amp;":"&amp;$F516),INDIRECT($F$1&amp;dbP!$D$2&amp;":"&amp;dbP!$D$2),"&gt;="&amp;AU$6,INDIRECT($F$1&amp;dbP!$D$2&amp;":"&amp;dbP!$D$2),"&lt;="&amp;AU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V516" s="1">
        <f ca="1">SUMIFS(INDIRECT($F$1&amp;$F516&amp;":"&amp;$F516),INDIRECT($F$1&amp;dbP!$D$2&amp;":"&amp;dbP!$D$2),"&gt;="&amp;AV$6,INDIRECT($F$1&amp;dbP!$D$2&amp;":"&amp;dbP!$D$2),"&lt;="&amp;AV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W516" s="1">
        <f ca="1">SUMIFS(INDIRECT($F$1&amp;$F516&amp;":"&amp;$F516),INDIRECT($F$1&amp;dbP!$D$2&amp;":"&amp;dbP!$D$2),"&gt;="&amp;AW$6,INDIRECT($F$1&amp;dbP!$D$2&amp;":"&amp;dbP!$D$2),"&lt;="&amp;AW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X516" s="1">
        <f ca="1">SUMIFS(INDIRECT($F$1&amp;$F516&amp;":"&amp;$F516),INDIRECT($F$1&amp;dbP!$D$2&amp;":"&amp;dbP!$D$2),"&gt;="&amp;AX$6,INDIRECT($F$1&amp;dbP!$D$2&amp;":"&amp;dbP!$D$2),"&lt;="&amp;AX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Y516" s="1">
        <f ca="1">SUMIFS(INDIRECT($F$1&amp;$F516&amp;":"&amp;$F516),INDIRECT($F$1&amp;dbP!$D$2&amp;":"&amp;dbP!$D$2),"&gt;="&amp;AY$6,INDIRECT($F$1&amp;dbP!$D$2&amp;":"&amp;dbP!$D$2),"&lt;="&amp;AY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AZ516" s="1">
        <f ca="1">SUMIFS(INDIRECT($F$1&amp;$F516&amp;":"&amp;$F516),INDIRECT($F$1&amp;dbP!$D$2&amp;":"&amp;dbP!$D$2),"&gt;="&amp;AZ$6,INDIRECT($F$1&amp;dbP!$D$2&amp;":"&amp;dbP!$D$2),"&lt;="&amp;AZ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BA516" s="1">
        <f ca="1">SUMIFS(INDIRECT($F$1&amp;$F516&amp;":"&amp;$F516),INDIRECT($F$1&amp;dbP!$D$2&amp;":"&amp;dbP!$D$2),"&gt;="&amp;BA$6,INDIRECT($F$1&amp;dbP!$D$2&amp;":"&amp;dbP!$D$2),"&lt;="&amp;BA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BB516" s="1">
        <f ca="1">SUMIFS(INDIRECT($F$1&amp;$F516&amp;":"&amp;$F516),INDIRECT($F$1&amp;dbP!$D$2&amp;":"&amp;dbP!$D$2),"&gt;="&amp;BB$6,INDIRECT($F$1&amp;dbP!$D$2&amp;":"&amp;dbP!$D$2),"&lt;="&amp;BB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BC516" s="1">
        <f ca="1">SUMIFS(INDIRECT($F$1&amp;$F516&amp;":"&amp;$F516),INDIRECT($F$1&amp;dbP!$D$2&amp;":"&amp;dbP!$D$2),"&gt;="&amp;BC$6,INDIRECT($F$1&amp;dbP!$D$2&amp;":"&amp;dbP!$D$2),"&lt;="&amp;BC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BD516" s="1">
        <f ca="1">SUMIFS(INDIRECT($F$1&amp;$F516&amp;":"&amp;$F516),INDIRECT($F$1&amp;dbP!$D$2&amp;":"&amp;dbP!$D$2),"&gt;="&amp;BD$6,INDIRECT($F$1&amp;dbP!$D$2&amp;":"&amp;dbP!$D$2),"&lt;="&amp;BD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  <c r="BE516" s="1">
        <f ca="1">SUMIFS(INDIRECT($F$1&amp;$F516&amp;":"&amp;$F516),INDIRECT($F$1&amp;dbP!$D$2&amp;":"&amp;dbP!$D$2),"&gt;="&amp;BE$6,INDIRECT($F$1&amp;dbP!$D$2&amp;":"&amp;dbP!$D$2),"&lt;="&amp;BE$7,INDIRECT($F$1&amp;dbP!$O$2&amp;":"&amp;dbP!$O$2),$H516,INDIRECT($F$1&amp;dbP!$P$2&amp;":"&amp;dbP!$P$2),IF($I516=$J516,"*",$I516),INDIRECT($F$1&amp;dbP!$Q$2&amp;":"&amp;dbP!$Q$2),IF(OR($I516=$J516,"  "&amp;$I516=$J516),"*",RIGHT($J516,LEN($J516)-4)),INDIRECT($F$1&amp;dbP!$AC$2&amp;":"&amp;dbP!$AC$2),RepP!$J$3)</f>
        <v>0</v>
      </c>
    </row>
    <row r="517" spans="2:57" x14ac:dyDescent="0.3">
      <c r="B517" s="1">
        <f>MAX(B$410:B516)+1</f>
        <v>113</v>
      </c>
      <c r="D517" s="1" t="str">
        <f ca="1">INDIRECT($B$1&amp;Items!AB$2&amp;$B517)</f>
        <v>PL(-)</v>
      </c>
      <c r="F517" s="1" t="str">
        <f ca="1">INDIRECT($B$1&amp;Items!X$2&amp;$B517)</f>
        <v>AA</v>
      </c>
      <c r="H517" s="13" t="str">
        <f ca="1">INDIRECT($B$1&amp;Items!U$2&amp;$B517)</f>
        <v>Операционные расходы</v>
      </c>
      <c r="I517" s="13" t="str">
        <f ca="1">IF(INDIRECT($B$1&amp;Items!V$2&amp;$B517)="",H517,INDIRECT($B$1&amp;Items!V$2&amp;$B517))</f>
        <v>Операционные расходы - блок-3</v>
      </c>
      <c r="J517" s="1" t="str">
        <f ca="1">IF(INDIRECT($B$1&amp;Items!W$2&amp;$B517)="",IF(H517&lt;&gt;I517,"  "&amp;I517,I517),"    "&amp;INDIRECT($B$1&amp;Items!W$2&amp;$B517))</f>
        <v xml:space="preserve">    Операционные расходы - 3-7</v>
      </c>
      <c r="S517" s="1">
        <f ca="1">SUM($U517:INDIRECT(ADDRESS(ROW(),SUMIFS($1:$1,$5:$5,MAX($5:$5)))))</f>
        <v>155508.69</v>
      </c>
      <c r="V517" s="1">
        <f ca="1">SUMIFS(INDIRECT($F$1&amp;$F517&amp;":"&amp;$F517),INDIRECT($F$1&amp;dbP!$D$2&amp;":"&amp;dbP!$D$2),"&gt;="&amp;V$6,INDIRECT($F$1&amp;dbP!$D$2&amp;":"&amp;dbP!$D$2),"&lt;="&amp;V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W517" s="1">
        <f ca="1">SUMIFS(INDIRECT($F$1&amp;$F517&amp;":"&amp;$F517),INDIRECT($F$1&amp;dbP!$D$2&amp;":"&amp;dbP!$D$2),"&gt;="&amp;W$6,INDIRECT($F$1&amp;dbP!$D$2&amp;":"&amp;dbP!$D$2),"&lt;="&amp;W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X517" s="1">
        <f ca="1">SUMIFS(INDIRECT($F$1&amp;$F517&amp;":"&amp;$F517),INDIRECT($F$1&amp;dbP!$D$2&amp;":"&amp;dbP!$D$2),"&gt;="&amp;X$6,INDIRECT($F$1&amp;dbP!$D$2&amp;":"&amp;dbP!$D$2),"&lt;="&amp;X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Y517" s="1">
        <f ca="1">SUMIFS(INDIRECT($F$1&amp;$F517&amp;":"&amp;$F517),INDIRECT($F$1&amp;dbP!$D$2&amp;":"&amp;dbP!$D$2),"&gt;="&amp;Y$6,INDIRECT($F$1&amp;dbP!$D$2&amp;":"&amp;dbP!$D$2),"&lt;="&amp;Y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155508.69</v>
      </c>
      <c r="Z517" s="1">
        <f ca="1">SUMIFS(INDIRECT($F$1&amp;$F517&amp;":"&amp;$F517),INDIRECT($F$1&amp;dbP!$D$2&amp;":"&amp;dbP!$D$2),"&gt;="&amp;Z$6,INDIRECT($F$1&amp;dbP!$D$2&amp;":"&amp;dbP!$D$2),"&lt;="&amp;Z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A517" s="1">
        <f ca="1">SUMIFS(INDIRECT($F$1&amp;$F517&amp;":"&amp;$F517),INDIRECT($F$1&amp;dbP!$D$2&amp;":"&amp;dbP!$D$2),"&gt;="&amp;AA$6,INDIRECT($F$1&amp;dbP!$D$2&amp;":"&amp;dbP!$D$2),"&lt;="&amp;AA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B517" s="1">
        <f ca="1">SUMIFS(INDIRECT($F$1&amp;$F517&amp;":"&amp;$F517),INDIRECT($F$1&amp;dbP!$D$2&amp;":"&amp;dbP!$D$2),"&gt;="&amp;AB$6,INDIRECT($F$1&amp;dbP!$D$2&amp;":"&amp;dbP!$D$2),"&lt;="&amp;AB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C517" s="1">
        <f ca="1">SUMIFS(INDIRECT($F$1&amp;$F517&amp;":"&amp;$F517),INDIRECT($F$1&amp;dbP!$D$2&amp;":"&amp;dbP!$D$2),"&gt;="&amp;AC$6,INDIRECT($F$1&amp;dbP!$D$2&amp;":"&amp;dbP!$D$2),"&lt;="&amp;AC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D517" s="1">
        <f ca="1">SUMIFS(INDIRECT($F$1&amp;$F517&amp;":"&amp;$F517),INDIRECT($F$1&amp;dbP!$D$2&amp;":"&amp;dbP!$D$2),"&gt;="&amp;AD$6,INDIRECT($F$1&amp;dbP!$D$2&amp;":"&amp;dbP!$D$2),"&lt;="&amp;AD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E517" s="1">
        <f ca="1">SUMIFS(INDIRECT($F$1&amp;$F517&amp;":"&amp;$F517),INDIRECT($F$1&amp;dbP!$D$2&amp;":"&amp;dbP!$D$2),"&gt;="&amp;AE$6,INDIRECT($F$1&amp;dbP!$D$2&amp;":"&amp;dbP!$D$2),"&lt;="&amp;AE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F517" s="1">
        <f ca="1">SUMIFS(INDIRECT($F$1&amp;$F517&amp;":"&amp;$F517),INDIRECT($F$1&amp;dbP!$D$2&amp;":"&amp;dbP!$D$2),"&gt;="&amp;AF$6,INDIRECT($F$1&amp;dbP!$D$2&amp;":"&amp;dbP!$D$2),"&lt;="&amp;AF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G517" s="1">
        <f ca="1">SUMIFS(INDIRECT($F$1&amp;$F517&amp;":"&amp;$F517),INDIRECT($F$1&amp;dbP!$D$2&amp;":"&amp;dbP!$D$2),"&gt;="&amp;AG$6,INDIRECT($F$1&amp;dbP!$D$2&amp;":"&amp;dbP!$D$2),"&lt;="&amp;AG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H517" s="1">
        <f ca="1">SUMIFS(INDIRECT($F$1&amp;$F517&amp;":"&amp;$F517),INDIRECT($F$1&amp;dbP!$D$2&amp;":"&amp;dbP!$D$2),"&gt;="&amp;AH$6,INDIRECT($F$1&amp;dbP!$D$2&amp;":"&amp;dbP!$D$2),"&lt;="&amp;AH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I517" s="1">
        <f ca="1">SUMIFS(INDIRECT($F$1&amp;$F517&amp;":"&amp;$F517),INDIRECT($F$1&amp;dbP!$D$2&amp;":"&amp;dbP!$D$2),"&gt;="&amp;AI$6,INDIRECT($F$1&amp;dbP!$D$2&amp;":"&amp;dbP!$D$2),"&lt;="&amp;AI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J517" s="1">
        <f ca="1">SUMIFS(INDIRECT($F$1&amp;$F517&amp;":"&amp;$F517),INDIRECT($F$1&amp;dbP!$D$2&amp;":"&amp;dbP!$D$2),"&gt;="&amp;AJ$6,INDIRECT($F$1&amp;dbP!$D$2&amp;":"&amp;dbP!$D$2),"&lt;="&amp;AJ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K517" s="1">
        <f ca="1">SUMIFS(INDIRECT($F$1&amp;$F517&amp;":"&amp;$F517),INDIRECT($F$1&amp;dbP!$D$2&amp;":"&amp;dbP!$D$2),"&gt;="&amp;AK$6,INDIRECT($F$1&amp;dbP!$D$2&amp;":"&amp;dbP!$D$2),"&lt;="&amp;AK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L517" s="1">
        <f ca="1">SUMIFS(INDIRECT($F$1&amp;$F517&amp;":"&amp;$F517),INDIRECT($F$1&amp;dbP!$D$2&amp;":"&amp;dbP!$D$2),"&gt;="&amp;AL$6,INDIRECT($F$1&amp;dbP!$D$2&amp;":"&amp;dbP!$D$2),"&lt;="&amp;AL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M517" s="1">
        <f ca="1">SUMIFS(INDIRECT($F$1&amp;$F517&amp;":"&amp;$F517),INDIRECT($F$1&amp;dbP!$D$2&amp;":"&amp;dbP!$D$2),"&gt;="&amp;AM$6,INDIRECT($F$1&amp;dbP!$D$2&amp;":"&amp;dbP!$D$2),"&lt;="&amp;AM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N517" s="1">
        <f ca="1">SUMIFS(INDIRECT($F$1&amp;$F517&amp;":"&amp;$F517),INDIRECT($F$1&amp;dbP!$D$2&amp;":"&amp;dbP!$D$2),"&gt;="&amp;AN$6,INDIRECT($F$1&amp;dbP!$D$2&amp;":"&amp;dbP!$D$2),"&lt;="&amp;AN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O517" s="1">
        <f ca="1">SUMIFS(INDIRECT($F$1&amp;$F517&amp;":"&amp;$F517),INDIRECT($F$1&amp;dbP!$D$2&amp;":"&amp;dbP!$D$2),"&gt;="&amp;AO$6,INDIRECT($F$1&amp;dbP!$D$2&amp;":"&amp;dbP!$D$2),"&lt;="&amp;AO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P517" s="1">
        <f ca="1">SUMIFS(INDIRECT($F$1&amp;$F517&amp;":"&amp;$F517),INDIRECT($F$1&amp;dbP!$D$2&amp;":"&amp;dbP!$D$2),"&gt;="&amp;AP$6,INDIRECT($F$1&amp;dbP!$D$2&amp;":"&amp;dbP!$D$2),"&lt;="&amp;AP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Q517" s="1">
        <f ca="1">SUMIFS(INDIRECT($F$1&amp;$F517&amp;":"&amp;$F517),INDIRECT($F$1&amp;dbP!$D$2&amp;":"&amp;dbP!$D$2),"&gt;="&amp;AQ$6,INDIRECT($F$1&amp;dbP!$D$2&amp;":"&amp;dbP!$D$2),"&lt;="&amp;AQ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R517" s="1">
        <f ca="1">SUMIFS(INDIRECT($F$1&amp;$F517&amp;":"&amp;$F517),INDIRECT($F$1&amp;dbP!$D$2&amp;":"&amp;dbP!$D$2),"&gt;="&amp;AR$6,INDIRECT($F$1&amp;dbP!$D$2&amp;":"&amp;dbP!$D$2),"&lt;="&amp;AR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S517" s="1">
        <f ca="1">SUMIFS(INDIRECT($F$1&amp;$F517&amp;":"&amp;$F517),INDIRECT($F$1&amp;dbP!$D$2&amp;":"&amp;dbP!$D$2),"&gt;="&amp;AS$6,INDIRECT($F$1&amp;dbP!$D$2&amp;":"&amp;dbP!$D$2),"&lt;="&amp;AS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T517" s="1">
        <f ca="1">SUMIFS(INDIRECT($F$1&amp;$F517&amp;":"&amp;$F517),INDIRECT($F$1&amp;dbP!$D$2&amp;":"&amp;dbP!$D$2),"&gt;="&amp;AT$6,INDIRECT($F$1&amp;dbP!$D$2&amp;":"&amp;dbP!$D$2),"&lt;="&amp;AT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U517" s="1">
        <f ca="1">SUMIFS(INDIRECT($F$1&amp;$F517&amp;":"&amp;$F517),INDIRECT($F$1&amp;dbP!$D$2&amp;":"&amp;dbP!$D$2),"&gt;="&amp;AU$6,INDIRECT($F$1&amp;dbP!$D$2&amp;":"&amp;dbP!$D$2),"&lt;="&amp;AU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V517" s="1">
        <f ca="1">SUMIFS(INDIRECT($F$1&amp;$F517&amp;":"&amp;$F517),INDIRECT($F$1&amp;dbP!$D$2&amp;":"&amp;dbP!$D$2),"&gt;="&amp;AV$6,INDIRECT($F$1&amp;dbP!$D$2&amp;":"&amp;dbP!$D$2),"&lt;="&amp;AV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W517" s="1">
        <f ca="1">SUMIFS(INDIRECT($F$1&amp;$F517&amp;":"&amp;$F517),INDIRECT($F$1&amp;dbP!$D$2&amp;":"&amp;dbP!$D$2),"&gt;="&amp;AW$6,INDIRECT($F$1&amp;dbP!$D$2&amp;":"&amp;dbP!$D$2),"&lt;="&amp;AW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X517" s="1">
        <f ca="1">SUMIFS(INDIRECT($F$1&amp;$F517&amp;":"&amp;$F517),INDIRECT($F$1&amp;dbP!$D$2&amp;":"&amp;dbP!$D$2),"&gt;="&amp;AX$6,INDIRECT($F$1&amp;dbP!$D$2&amp;":"&amp;dbP!$D$2),"&lt;="&amp;AX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Y517" s="1">
        <f ca="1">SUMIFS(INDIRECT($F$1&amp;$F517&amp;":"&amp;$F517),INDIRECT($F$1&amp;dbP!$D$2&amp;":"&amp;dbP!$D$2),"&gt;="&amp;AY$6,INDIRECT($F$1&amp;dbP!$D$2&amp;":"&amp;dbP!$D$2),"&lt;="&amp;AY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AZ517" s="1">
        <f ca="1">SUMIFS(INDIRECT($F$1&amp;$F517&amp;":"&amp;$F517),INDIRECT($F$1&amp;dbP!$D$2&amp;":"&amp;dbP!$D$2),"&gt;="&amp;AZ$6,INDIRECT($F$1&amp;dbP!$D$2&amp;":"&amp;dbP!$D$2),"&lt;="&amp;AZ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BA517" s="1">
        <f ca="1">SUMIFS(INDIRECT($F$1&amp;$F517&amp;":"&amp;$F517),INDIRECT($F$1&amp;dbP!$D$2&amp;":"&amp;dbP!$D$2),"&gt;="&amp;BA$6,INDIRECT($F$1&amp;dbP!$D$2&amp;":"&amp;dbP!$D$2),"&lt;="&amp;BA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BB517" s="1">
        <f ca="1">SUMIFS(INDIRECT($F$1&amp;$F517&amp;":"&amp;$F517),INDIRECT($F$1&amp;dbP!$D$2&amp;":"&amp;dbP!$D$2),"&gt;="&amp;BB$6,INDIRECT($F$1&amp;dbP!$D$2&amp;":"&amp;dbP!$D$2),"&lt;="&amp;BB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BC517" s="1">
        <f ca="1">SUMIFS(INDIRECT($F$1&amp;$F517&amp;":"&amp;$F517),INDIRECT($F$1&amp;dbP!$D$2&amp;":"&amp;dbP!$D$2),"&gt;="&amp;BC$6,INDIRECT($F$1&amp;dbP!$D$2&amp;":"&amp;dbP!$D$2),"&lt;="&amp;BC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BD517" s="1">
        <f ca="1">SUMIFS(INDIRECT($F$1&amp;$F517&amp;":"&amp;$F517),INDIRECT($F$1&amp;dbP!$D$2&amp;":"&amp;dbP!$D$2),"&gt;="&amp;BD$6,INDIRECT($F$1&amp;dbP!$D$2&amp;":"&amp;dbP!$D$2),"&lt;="&amp;BD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  <c r="BE517" s="1">
        <f ca="1">SUMIFS(INDIRECT($F$1&amp;$F517&amp;":"&amp;$F517),INDIRECT($F$1&amp;dbP!$D$2&amp;":"&amp;dbP!$D$2),"&gt;="&amp;BE$6,INDIRECT($F$1&amp;dbP!$D$2&amp;":"&amp;dbP!$D$2),"&lt;="&amp;BE$7,INDIRECT($F$1&amp;dbP!$O$2&amp;":"&amp;dbP!$O$2),$H517,INDIRECT($F$1&amp;dbP!$P$2&amp;":"&amp;dbP!$P$2),IF($I517=$J517,"*",$I517),INDIRECT($F$1&amp;dbP!$Q$2&amp;":"&amp;dbP!$Q$2),IF(OR($I517=$J517,"  "&amp;$I517=$J517),"*",RIGHT($J517,LEN($J517)-4)),INDIRECT($F$1&amp;dbP!$AC$2&amp;":"&amp;dbP!$AC$2),RepP!$J$3)</f>
        <v>0</v>
      </c>
    </row>
    <row r="518" spans="2:57" x14ac:dyDescent="0.3">
      <c r="B518" s="1">
        <f>MAX(B$410:B517)+1</f>
        <v>114</v>
      </c>
      <c r="D518" s="1" t="str">
        <f ca="1">INDIRECT($B$1&amp;Items!AB$2&amp;$B518)</f>
        <v>PL(-)</v>
      </c>
      <c r="F518" s="1" t="str">
        <f ca="1">INDIRECT($B$1&amp;Items!X$2&amp;$B518)</f>
        <v>AA</v>
      </c>
      <c r="H518" s="13" t="str">
        <f ca="1">INDIRECT($B$1&amp;Items!U$2&amp;$B518)</f>
        <v>Операционные расходы</v>
      </c>
      <c r="I518" s="13" t="str">
        <f ca="1">IF(INDIRECT($B$1&amp;Items!V$2&amp;$B518)="",H518,INDIRECT($B$1&amp;Items!V$2&amp;$B518))</f>
        <v>Операционные расходы - блок-3</v>
      </c>
      <c r="J518" s="1" t="str">
        <f ca="1">IF(INDIRECT($B$1&amp;Items!W$2&amp;$B518)="",IF(H518&lt;&gt;I518,"  "&amp;I518,I518),"    "&amp;INDIRECT($B$1&amp;Items!W$2&amp;$B518))</f>
        <v xml:space="preserve">    Операционные расходы - 3-8</v>
      </c>
      <c r="S518" s="1">
        <f ca="1">SUM($U518:INDIRECT(ADDRESS(ROW(),SUMIFS($1:$1,$5:$5,MAX($5:$5)))))</f>
        <v>90553.354000000007</v>
      </c>
      <c r="V518" s="1">
        <f ca="1">SUMIFS(INDIRECT($F$1&amp;$F518&amp;":"&amp;$F518),INDIRECT($F$1&amp;dbP!$D$2&amp;":"&amp;dbP!$D$2),"&gt;="&amp;V$6,INDIRECT($F$1&amp;dbP!$D$2&amp;":"&amp;dbP!$D$2),"&lt;="&amp;V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W518" s="1">
        <f ca="1">SUMIFS(INDIRECT($F$1&amp;$F518&amp;":"&amp;$F518),INDIRECT($F$1&amp;dbP!$D$2&amp;":"&amp;dbP!$D$2),"&gt;="&amp;W$6,INDIRECT($F$1&amp;dbP!$D$2&amp;":"&amp;dbP!$D$2),"&lt;="&amp;W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X518" s="1">
        <f ca="1">SUMIFS(INDIRECT($F$1&amp;$F518&amp;":"&amp;$F518),INDIRECT($F$1&amp;dbP!$D$2&amp;":"&amp;dbP!$D$2),"&gt;="&amp;X$6,INDIRECT($F$1&amp;dbP!$D$2&amp;":"&amp;dbP!$D$2),"&lt;="&amp;X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Y518" s="1">
        <f ca="1">SUMIFS(INDIRECT($F$1&amp;$F518&amp;":"&amp;$F518),INDIRECT($F$1&amp;dbP!$D$2&amp;":"&amp;dbP!$D$2),"&gt;="&amp;Y$6,INDIRECT($F$1&amp;dbP!$D$2&amp;":"&amp;dbP!$D$2),"&lt;="&amp;Y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Z518" s="1">
        <f ca="1">SUMIFS(INDIRECT($F$1&amp;$F518&amp;":"&amp;$F518),INDIRECT($F$1&amp;dbP!$D$2&amp;":"&amp;dbP!$D$2),"&gt;="&amp;Z$6,INDIRECT($F$1&amp;dbP!$D$2&amp;":"&amp;dbP!$D$2),"&lt;="&amp;Z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90553.354000000007</v>
      </c>
      <c r="AA518" s="1">
        <f ca="1">SUMIFS(INDIRECT($F$1&amp;$F518&amp;":"&amp;$F518),INDIRECT($F$1&amp;dbP!$D$2&amp;":"&amp;dbP!$D$2),"&gt;="&amp;AA$6,INDIRECT($F$1&amp;dbP!$D$2&amp;":"&amp;dbP!$D$2),"&lt;="&amp;AA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B518" s="1">
        <f ca="1">SUMIFS(INDIRECT($F$1&amp;$F518&amp;":"&amp;$F518),INDIRECT($F$1&amp;dbP!$D$2&amp;":"&amp;dbP!$D$2),"&gt;="&amp;AB$6,INDIRECT($F$1&amp;dbP!$D$2&amp;":"&amp;dbP!$D$2),"&lt;="&amp;AB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C518" s="1">
        <f ca="1">SUMIFS(INDIRECT($F$1&amp;$F518&amp;":"&amp;$F518),INDIRECT($F$1&amp;dbP!$D$2&amp;":"&amp;dbP!$D$2),"&gt;="&amp;AC$6,INDIRECT($F$1&amp;dbP!$D$2&amp;":"&amp;dbP!$D$2),"&lt;="&amp;AC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D518" s="1">
        <f ca="1">SUMIFS(INDIRECT($F$1&amp;$F518&amp;":"&amp;$F518),INDIRECT($F$1&amp;dbP!$D$2&amp;":"&amp;dbP!$D$2),"&gt;="&amp;AD$6,INDIRECT($F$1&amp;dbP!$D$2&amp;":"&amp;dbP!$D$2),"&lt;="&amp;AD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E518" s="1">
        <f ca="1">SUMIFS(INDIRECT($F$1&amp;$F518&amp;":"&amp;$F518),INDIRECT($F$1&amp;dbP!$D$2&amp;":"&amp;dbP!$D$2),"&gt;="&amp;AE$6,INDIRECT($F$1&amp;dbP!$D$2&amp;":"&amp;dbP!$D$2),"&lt;="&amp;AE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F518" s="1">
        <f ca="1">SUMIFS(INDIRECT($F$1&amp;$F518&amp;":"&amp;$F518),INDIRECT($F$1&amp;dbP!$D$2&amp;":"&amp;dbP!$D$2),"&gt;="&amp;AF$6,INDIRECT($F$1&amp;dbP!$D$2&amp;":"&amp;dbP!$D$2),"&lt;="&amp;AF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G518" s="1">
        <f ca="1">SUMIFS(INDIRECT($F$1&amp;$F518&amp;":"&amp;$F518),INDIRECT($F$1&amp;dbP!$D$2&amp;":"&amp;dbP!$D$2),"&gt;="&amp;AG$6,INDIRECT($F$1&amp;dbP!$D$2&amp;":"&amp;dbP!$D$2),"&lt;="&amp;AG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H518" s="1">
        <f ca="1">SUMIFS(INDIRECT($F$1&amp;$F518&amp;":"&amp;$F518),INDIRECT($F$1&amp;dbP!$D$2&amp;":"&amp;dbP!$D$2),"&gt;="&amp;AH$6,INDIRECT($F$1&amp;dbP!$D$2&amp;":"&amp;dbP!$D$2),"&lt;="&amp;AH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I518" s="1">
        <f ca="1">SUMIFS(INDIRECT($F$1&amp;$F518&amp;":"&amp;$F518),INDIRECT($F$1&amp;dbP!$D$2&amp;":"&amp;dbP!$D$2),"&gt;="&amp;AI$6,INDIRECT($F$1&amp;dbP!$D$2&amp;":"&amp;dbP!$D$2),"&lt;="&amp;AI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J518" s="1">
        <f ca="1">SUMIFS(INDIRECT($F$1&amp;$F518&amp;":"&amp;$F518),INDIRECT($F$1&amp;dbP!$D$2&amp;":"&amp;dbP!$D$2),"&gt;="&amp;AJ$6,INDIRECT($F$1&amp;dbP!$D$2&amp;":"&amp;dbP!$D$2),"&lt;="&amp;AJ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K518" s="1">
        <f ca="1">SUMIFS(INDIRECT($F$1&amp;$F518&amp;":"&amp;$F518),INDIRECT($F$1&amp;dbP!$D$2&amp;":"&amp;dbP!$D$2),"&gt;="&amp;AK$6,INDIRECT($F$1&amp;dbP!$D$2&amp;":"&amp;dbP!$D$2),"&lt;="&amp;AK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L518" s="1">
        <f ca="1">SUMIFS(INDIRECT($F$1&amp;$F518&amp;":"&amp;$F518),INDIRECT($F$1&amp;dbP!$D$2&amp;":"&amp;dbP!$D$2),"&gt;="&amp;AL$6,INDIRECT($F$1&amp;dbP!$D$2&amp;":"&amp;dbP!$D$2),"&lt;="&amp;AL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M518" s="1">
        <f ca="1">SUMIFS(INDIRECT($F$1&amp;$F518&amp;":"&amp;$F518),INDIRECT($F$1&amp;dbP!$D$2&amp;":"&amp;dbP!$D$2),"&gt;="&amp;AM$6,INDIRECT($F$1&amp;dbP!$D$2&amp;":"&amp;dbP!$D$2),"&lt;="&amp;AM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N518" s="1">
        <f ca="1">SUMIFS(INDIRECT($F$1&amp;$F518&amp;":"&amp;$F518),INDIRECT($F$1&amp;dbP!$D$2&amp;":"&amp;dbP!$D$2),"&gt;="&amp;AN$6,INDIRECT($F$1&amp;dbP!$D$2&amp;":"&amp;dbP!$D$2),"&lt;="&amp;AN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O518" s="1">
        <f ca="1">SUMIFS(INDIRECT($F$1&amp;$F518&amp;":"&amp;$F518),INDIRECT($F$1&amp;dbP!$D$2&amp;":"&amp;dbP!$D$2),"&gt;="&amp;AO$6,INDIRECT($F$1&amp;dbP!$D$2&amp;":"&amp;dbP!$D$2),"&lt;="&amp;AO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P518" s="1">
        <f ca="1">SUMIFS(INDIRECT($F$1&amp;$F518&amp;":"&amp;$F518),INDIRECT($F$1&amp;dbP!$D$2&amp;":"&amp;dbP!$D$2),"&gt;="&amp;AP$6,INDIRECT($F$1&amp;dbP!$D$2&amp;":"&amp;dbP!$D$2),"&lt;="&amp;AP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Q518" s="1">
        <f ca="1">SUMIFS(INDIRECT($F$1&amp;$F518&amp;":"&amp;$F518),INDIRECT($F$1&amp;dbP!$D$2&amp;":"&amp;dbP!$D$2),"&gt;="&amp;AQ$6,INDIRECT($F$1&amp;dbP!$D$2&amp;":"&amp;dbP!$D$2),"&lt;="&amp;AQ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R518" s="1">
        <f ca="1">SUMIFS(INDIRECT($F$1&amp;$F518&amp;":"&amp;$F518),INDIRECT($F$1&amp;dbP!$D$2&amp;":"&amp;dbP!$D$2),"&gt;="&amp;AR$6,INDIRECT($F$1&amp;dbP!$D$2&amp;":"&amp;dbP!$D$2),"&lt;="&amp;AR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S518" s="1">
        <f ca="1">SUMIFS(INDIRECT($F$1&amp;$F518&amp;":"&amp;$F518),INDIRECT($F$1&amp;dbP!$D$2&amp;":"&amp;dbP!$D$2),"&gt;="&amp;AS$6,INDIRECT($F$1&amp;dbP!$D$2&amp;":"&amp;dbP!$D$2),"&lt;="&amp;AS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T518" s="1">
        <f ca="1">SUMIFS(INDIRECT($F$1&amp;$F518&amp;":"&amp;$F518),INDIRECT($F$1&amp;dbP!$D$2&amp;":"&amp;dbP!$D$2),"&gt;="&amp;AT$6,INDIRECT($F$1&amp;dbP!$D$2&amp;":"&amp;dbP!$D$2),"&lt;="&amp;AT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U518" s="1">
        <f ca="1">SUMIFS(INDIRECT($F$1&amp;$F518&amp;":"&amp;$F518),INDIRECT($F$1&amp;dbP!$D$2&amp;":"&amp;dbP!$D$2),"&gt;="&amp;AU$6,INDIRECT($F$1&amp;dbP!$D$2&amp;":"&amp;dbP!$D$2),"&lt;="&amp;AU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V518" s="1">
        <f ca="1">SUMIFS(INDIRECT($F$1&amp;$F518&amp;":"&amp;$F518),INDIRECT($F$1&amp;dbP!$D$2&amp;":"&amp;dbP!$D$2),"&gt;="&amp;AV$6,INDIRECT($F$1&amp;dbP!$D$2&amp;":"&amp;dbP!$D$2),"&lt;="&amp;AV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W518" s="1">
        <f ca="1">SUMIFS(INDIRECT($F$1&amp;$F518&amp;":"&amp;$F518),INDIRECT($F$1&amp;dbP!$D$2&amp;":"&amp;dbP!$D$2),"&gt;="&amp;AW$6,INDIRECT($F$1&amp;dbP!$D$2&amp;":"&amp;dbP!$D$2),"&lt;="&amp;AW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X518" s="1">
        <f ca="1">SUMIFS(INDIRECT($F$1&amp;$F518&amp;":"&amp;$F518),INDIRECT($F$1&amp;dbP!$D$2&amp;":"&amp;dbP!$D$2),"&gt;="&amp;AX$6,INDIRECT($F$1&amp;dbP!$D$2&amp;":"&amp;dbP!$D$2),"&lt;="&amp;AX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Y518" s="1">
        <f ca="1">SUMIFS(INDIRECT($F$1&amp;$F518&amp;":"&amp;$F518),INDIRECT($F$1&amp;dbP!$D$2&amp;":"&amp;dbP!$D$2),"&gt;="&amp;AY$6,INDIRECT($F$1&amp;dbP!$D$2&amp;":"&amp;dbP!$D$2),"&lt;="&amp;AY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AZ518" s="1">
        <f ca="1">SUMIFS(INDIRECT($F$1&amp;$F518&amp;":"&amp;$F518),INDIRECT($F$1&amp;dbP!$D$2&amp;":"&amp;dbP!$D$2),"&gt;="&amp;AZ$6,INDIRECT($F$1&amp;dbP!$D$2&amp;":"&amp;dbP!$D$2),"&lt;="&amp;AZ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BA518" s="1">
        <f ca="1">SUMIFS(INDIRECT($F$1&amp;$F518&amp;":"&amp;$F518),INDIRECT($F$1&amp;dbP!$D$2&amp;":"&amp;dbP!$D$2),"&gt;="&amp;BA$6,INDIRECT($F$1&amp;dbP!$D$2&amp;":"&amp;dbP!$D$2),"&lt;="&amp;BA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BB518" s="1">
        <f ca="1">SUMIFS(INDIRECT($F$1&amp;$F518&amp;":"&amp;$F518),INDIRECT($F$1&amp;dbP!$D$2&amp;":"&amp;dbP!$D$2),"&gt;="&amp;BB$6,INDIRECT($F$1&amp;dbP!$D$2&amp;":"&amp;dbP!$D$2),"&lt;="&amp;BB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BC518" s="1">
        <f ca="1">SUMIFS(INDIRECT($F$1&amp;$F518&amp;":"&amp;$F518),INDIRECT($F$1&amp;dbP!$D$2&amp;":"&amp;dbP!$D$2),"&gt;="&amp;BC$6,INDIRECT($F$1&amp;dbP!$D$2&amp;":"&amp;dbP!$D$2),"&lt;="&amp;BC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BD518" s="1">
        <f ca="1">SUMIFS(INDIRECT($F$1&amp;$F518&amp;":"&amp;$F518),INDIRECT($F$1&amp;dbP!$D$2&amp;":"&amp;dbP!$D$2),"&gt;="&amp;BD$6,INDIRECT($F$1&amp;dbP!$D$2&amp;":"&amp;dbP!$D$2),"&lt;="&amp;BD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  <c r="BE518" s="1">
        <f ca="1">SUMIFS(INDIRECT($F$1&amp;$F518&amp;":"&amp;$F518),INDIRECT($F$1&amp;dbP!$D$2&amp;":"&amp;dbP!$D$2),"&gt;="&amp;BE$6,INDIRECT($F$1&amp;dbP!$D$2&amp;":"&amp;dbP!$D$2),"&lt;="&amp;BE$7,INDIRECT($F$1&amp;dbP!$O$2&amp;":"&amp;dbP!$O$2),$H518,INDIRECT($F$1&amp;dbP!$P$2&amp;":"&amp;dbP!$P$2),IF($I518=$J518,"*",$I518),INDIRECT($F$1&amp;dbP!$Q$2&amp;":"&amp;dbP!$Q$2),IF(OR($I518=$J518,"  "&amp;$I518=$J518),"*",RIGHT($J518,LEN($J518)-4)),INDIRECT($F$1&amp;dbP!$AC$2&amp;":"&amp;dbP!$AC$2),RepP!$J$3)</f>
        <v>0</v>
      </c>
    </row>
    <row r="519" spans="2:57" x14ac:dyDescent="0.3">
      <c r="B519" s="1">
        <f>MAX(B$410:B518)+1</f>
        <v>115</v>
      </c>
      <c r="D519" s="1" t="str">
        <f ca="1">INDIRECT($B$1&amp;Items!AB$2&amp;$B519)</f>
        <v>PL(-)</v>
      </c>
      <c r="F519" s="1" t="str">
        <f ca="1">INDIRECT($B$1&amp;Items!X$2&amp;$B519)</f>
        <v>AA</v>
      </c>
      <c r="H519" s="13" t="str">
        <f ca="1">INDIRECT($B$1&amp;Items!U$2&amp;$B519)</f>
        <v>Операционные расходы</v>
      </c>
      <c r="I519" s="13" t="str">
        <f ca="1">IF(INDIRECT($B$1&amp;Items!V$2&amp;$B519)="",H519,INDIRECT($B$1&amp;Items!V$2&amp;$B519))</f>
        <v>Операционные расходы - блок-3</v>
      </c>
      <c r="J519" s="1" t="str">
        <f ca="1">IF(INDIRECT($B$1&amp;Items!W$2&amp;$B519)="",IF(H519&lt;&gt;I519,"  "&amp;I519,I519),"    "&amp;INDIRECT($B$1&amp;Items!W$2&amp;$B519))</f>
        <v xml:space="preserve">    Операционные расходы - 3-9</v>
      </c>
      <c r="S519" s="1">
        <f ca="1">SUM($U519:INDIRECT(ADDRESS(ROW(),SUMIFS($1:$1,$5:$5,MAX($5:$5)))))</f>
        <v>54651.740820300001</v>
      </c>
      <c r="V519" s="1">
        <f ca="1">SUMIFS(INDIRECT($F$1&amp;$F519&amp;":"&amp;$F519),INDIRECT($F$1&amp;dbP!$D$2&amp;":"&amp;dbP!$D$2),"&gt;="&amp;V$6,INDIRECT($F$1&amp;dbP!$D$2&amp;":"&amp;dbP!$D$2),"&lt;="&amp;V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W519" s="1">
        <f ca="1">SUMIFS(INDIRECT($F$1&amp;$F519&amp;":"&amp;$F519),INDIRECT($F$1&amp;dbP!$D$2&amp;":"&amp;dbP!$D$2),"&gt;="&amp;W$6,INDIRECT($F$1&amp;dbP!$D$2&amp;":"&amp;dbP!$D$2),"&lt;="&amp;W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X519" s="1">
        <f ca="1">SUMIFS(INDIRECT($F$1&amp;$F519&amp;":"&amp;$F519),INDIRECT($F$1&amp;dbP!$D$2&amp;":"&amp;dbP!$D$2),"&gt;="&amp;X$6,INDIRECT($F$1&amp;dbP!$D$2&amp;":"&amp;dbP!$D$2),"&lt;="&amp;X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Y519" s="1">
        <f ca="1">SUMIFS(INDIRECT($F$1&amp;$F519&amp;":"&amp;$F519),INDIRECT($F$1&amp;dbP!$D$2&amp;":"&amp;dbP!$D$2),"&gt;="&amp;Y$6,INDIRECT($F$1&amp;dbP!$D$2&amp;":"&amp;dbP!$D$2),"&lt;="&amp;Y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Z519" s="1">
        <f ca="1">SUMIFS(INDIRECT($F$1&amp;$F519&amp;":"&amp;$F519),INDIRECT($F$1&amp;dbP!$D$2&amp;":"&amp;dbP!$D$2),"&gt;="&amp;Z$6,INDIRECT($F$1&amp;dbP!$D$2&amp;":"&amp;dbP!$D$2),"&lt;="&amp;Z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54651.740820300001</v>
      </c>
      <c r="AA519" s="1">
        <f ca="1">SUMIFS(INDIRECT($F$1&amp;$F519&amp;":"&amp;$F519),INDIRECT($F$1&amp;dbP!$D$2&amp;":"&amp;dbP!$D$2),"&gt;="&amp;AA$6,INDIRECT($F$1&amp;dbP!$D$2&amp;":"&amp;dbP!$D$2),"&lt;="&amp;AA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B519" s="1">
        <f ca="1">SUMIFS(INDIRECT($F$1&amp;$F519&amp;":"&amp;$F519),INDIRECT($F$1&amp;dbP!$D$2&amp;":"&amp;dbP!$D$2),"&gt;="&amp;AB$6,INDIRECT($F$1&amp;dbP!$D$2&amp;":"&amp;dbP!$D$2),"&lt;="&amp;AB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C519" s="1">
        <f ca="1">SUMIFS(INDIRECT($F$1&amp;$F519&amp;":"&amp;$F519),INDIRECT($F$1&amp;dbP!$D$2&amp;":"&amp;dbP!$D$2),"&gt;="&amp;AC$6,INDIRECT($F$1&amp;dbP!$D$2&amp;":"&amp;dbP!$D$2),"&lt;="&amp;AC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D519" s="1">
        <f ca="1">SUMIFS(INDIRECT($F$1&amp;$F519&amp;":"&amp;$F519),INDIRECT($F$1&amp;dbP!$D$2&amp;":"&amp;dbP!$D$2),"&gt;="&amp;AD$6,INDIRECT($F$1&amp;dbP!$D$2&amp;":"&amp;dbP!$D$2),"&lt;="&amp;AD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E519" s="1">
        <f ca="1">SUMIFS(INDIRECT($F$1&amp;$F519&amp;":"&amp;$F519),INDIRECT($F$1&amp;dbP!$D$2&amp;":"&amp;dbP!$D$2),"&gt;="&amp;AE$6,INDIRECT($F$1&amp;dbP!$D$2&amp;":"&amp;dbP!$D$2),"&lt;="&amp;AE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F519" s="1">
        <f ca="1">SUMIFS(INDIRECT($F$1&amp;$F519&amp;":"&amp;$F519),INDIRECT($F$1&amp;dbP!$D$2&amp;":"&amp;dbP!$D$2),"&gt;="&amp;AF$6,INDIRECT($F$1&amp;dbP!$D$2&amp;":"&amp;dbP!$D$2),"&lt;="&amp;AF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G519" s="1">
        <f ca="1">SUMIFS(INDIRECT($F$1&amp;$F519&amp;":"&amp;$F519),INDIRECT($F$1&amp;dbP!$D$2&amp;":"&amp;dbP!$D$2),"&gt;="&amp;AG$6,INDIRECT($F$1&amp;dbP!$D$2&amp;":"&amp;dbP!$D$2),"&lt;="&amp;AG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H519" s="1">
        <f ca="1">SUMIFS(INDIRECT($F$1&amp;$F519&amp;":"&amp;$F519),INDIRECT($F$1&amp;dbP!$D$2&amp;":"&amp;dbP!$D$2),"&gt;="&amp;AH$6,INDIRECT($F$1&amp;dbP!$D$2&amp;":"&amp;dbP!$D$2),"&lt;="&amp;AH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I519" s="1">
        <f ca="1">SUMIFS(INDIRECT($F$1&amp;$F519&amp;":"&amp;$F519),INDIRECT($F$1&amp;dbP!$D$2&amp;":"&amp;dbP!$D$2),"&gt;="&amp;AI$6,INDIRECT($F$1&amp;dbP!$D$2&amp;":"&amp;dbP!$D$2),"&lt;="&amp;AI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J519" s="1">
        <f ca="1">SUMIFS(INDIRECT($F$1&amp;$F519&amp;":"&amp;$F519),INDIRECT($F$1&amp;dbP!$D$2&amp;":"&amp;dbP!$D$2),"&gt;="&amp;AJ$6,INDIRECT($F$1&amp;dbP!$D$2&amp;":"&amp;dbP!$D$2),"&lt;="&amp;AJ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K519" s="1">
        <f ca="1">SUMIFS(INDIRECT($F$1&amp;$F519&amp;":"&amp;$F519),INDIRECT($F$1&amp;dbP!$D$2&amp;":"&amp;dbP!$D$2),"&gt;="&amp;AK$6,INDIRECT($F$1&amp;dbP!$D$2&amp;":"&amp;dbP!$D$2),"&lt;="&amp;AK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L519" s="1">
        <f ca="1">SUMIFS(INDIRECT($F$1&amp;$F519&amp;":"&amp;$F519),INDIRECT($F$1&amp;dbP!$D$2&amp;":"&amp;dbP!$D$2),"&gt;="&amp;AL$6,INDIRECT($F$1&amp;dbP!$D$2&amp;":"&amp;dbP!$D$2),"&lt;="&amp;AL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M519" s="1">
        <f ca="1">SUMIFS(INDIRECT($F$1&amp;$F519&amp;":"&amp;$F519),INDIRECT($F$1&amp;dbP!$D$2&amp;":"&amp;dbP!$D$2),"&gt;="&amp;AM$6,INDIRECT($F$1&amp;dbP!$D$2&amp;":"&amp;dbP!$D$2),"&lt;="&amp;AM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N519" s="1">
        <f ca="1">SUMIFS(INDIRECT($F$1&amp;$F519&amp;":"&amp;$F519),INDIRECT($F$1&amp;dbP!$D$2&amp;":"&amp;dbP!$D$2),"&gt;="&amp;AN$6,INDIRECT($F$1&amp;dbP!$D$2&amp;":"&amp;dbP!$D$2),"&lt;="&amp;AN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O519" s="1">
        <f ca="1">SUMIFS(INDIRECT($F$1&amp;$F519&amp;":"&amp;$F519),INDIRECT($F$1&amp;dbP!$D$2&amp;":"&amp;dbP!$D$2),"&gt;="&amp;AO$6,INDIRECT($F$1&amp;dbP!$D$2&amp;":"&amp;dbP!$D$2),"&lt;="&amp;AO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P519" s="1">
        <f ca="1">SUMIFS(INDIRECT($F$1&amp;$F519&amp;":"&amp;$F519),INDIRECT($F$1&amp;dbP!$D$2&amp;":"&amp;dbP!$D$2),"&gt;="&amp;AP$6,INDIRECT($F$1&amp;dbP!$D$2&amp;":"&amp;dbP!$D$2),"&lt;="&amp;AP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Q519" s="1">
        <f ca="1">SUMIFS(INDIRECT($F$1&amp;$F519&amp;":"&amp;$F519),INDIRECT($F$1&amp;dbP!$D$2&amp;":"&amp;dbP!$D$2),"&gt;="&amp;AQ$6,INDIRECT($F$1&amp;dbP!$D$2&amp;":"&amp;dbP!$D$2),"&lt;="&amp;AQ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R519" s="1">
        <f ca="1">SUMIFS(INDIRECT($F$1&amp;$F519&amp;":"&amp;$F519),INDIRECT($F$1&amp;dbP!$D$2&amp;":"&amp;dbP!$D$2),"&gt;="&amp;AR$6,INDIRECT($F$1&amp;dbP!$D$2&amp;":"&amp;dbP!$D$2),"&lt;="&amp;AR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S519" s="1">
        <f ca="1">SUMIFS(INDIRECT($F$1&amp;$F519&amp;":"&amp;$F519),INDIRECT($F$1&amp;dbP!$D$2&amp;":"&amp;dbP!$D$2),"&gt;="&amp;AS$6,INDIRECT($F$1&amp;dbP!$D$2&amp;":"&amp;dbP!$D$2),"&lt;="&amp;AS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T519" s="1">
        <f ca="1">SUMIFS(INDIRECT($F$1&amp;$F519&amp;":"&amp;$F519),INDIRECT($F$1&amp;dbP!$D$2&amp;":"&amp;dbP!$D$2),"&gt;="&amp;AT$6,INDIRECT($F$1&amp;dbP!$D$2&amp;":"&amp;dbP!$D$2),"&lt;="&amp;AT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U519" s="1">
        <f ca="1">SUMIFS(INDIRECT($F$1&amp;$F519&amp;":"&amp;$F519),INDIRECT($F$1&amp;dbP!$D$2&amp;":"&amp;dbP!$D$2),"&gt;="&amp;AU$6,INDIRECT($F$1&amp;dbP!$D$2&amp;":"&amp;dbP!$D$2),"&lt;="&amp;AU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V519" s="1">
        <f ca="1">SUMIFS(INDIRECT($F$1&amp;$F519&amp;":"&amp;$F519),INDIRECT($F$1&amp;dbP!$D$2&amp;":"&amp;dbP!$D$2),"&gt;="&amp;AV$6,INDIRECT($F$1&amp;dbP!$D$2&amp;":"&amp;dbP!$D$2),"&lt;="&amp;AV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W519" s="1">
        <f ca="1">SUMIFS(INDIRECT($F$1&amp;$F519&amp;":"&amp;$F519),INDIRECT($F$1&amp;dbP!$D$2&amp;":"&amp;dbP!$D$2),"&gt;="&amp;AW$6,INDIRECT($F$1&amp;dbP!$D$2&amp;":"&amp;dbP!$D$2),"&lt;="&amp;AW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X519" s="1">
        <f ca="1">SUMIFS(INDIRECT($F$1&amp;$F519&amp;":"&amp;$F519),INDIRECT($F$1&amp;dbP!$D$2&amp;":"&amp;dbP!$D$2),"&gt;="&amp;AX$6,INDIRECT($F$1&amp;dbP!$D$2&amp;":"&amp;dbP!$D$2),"&lt;="&amp;AX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Y519" s="1">
        <f ca="1">SUMIFS(INDIRECT($F$1&amp;$F519&amp;":"&amp;$F519),INDIRECT($F$1&amp;dbP!$D$2&amp;":"&amp;dbP!$D$2),"&gt;="&amp;AY$6,INDIRECT($F$1&amp;dbP!$D$2&amp;":"&amp;dbP!$D$2),"&lt;="&amp;AY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AZ519" s="1">
        <f ca="1">SUMIFS(INDIRECT($F$1&amp;$F519&amp;":"&amp;$F519),INDIRECT($F$1&amp;dbP!$D$2&amp;":"&amp;dbP!$D$2),"&gt;="&amp;AZ$6,INDIRECT($F$1&amp;dbP!$D$2&amp;":"&amp;dbP!$D$2),"&lt;="&amp;AZ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BA519" s="1">
        <f ca="1">SUMIFS(INDIRECT($F$1&amp;$F519&amp;":"&amp;$F519),INDIRECT($F$1&amp;dbP!$D$2&amp;":"&amp;dbP!$D$2),"&gt;="&amp;BA$6,INDIRECT($F$1&amp;dbP!$D$2&amp;":"&amp;dbP!$D$2),"&lt;="&amp;BA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BB519" s="1">
        <f ca="1">SUMIFS(INDIRECT($F$1&amp;$F519&amp;":"&amp;$F519),INDIRECT($F$1&amp;dbP!$D$2&amp;":"&amp;dbP!$D$2),"&gt;="&amp;BB$6,INDIRECT($F$1&amp;dbP!$D$2&amp;":"&amp;dbP!$D$2),"&lt;="&amp;BB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BC519" s="1">
        <f ca="1">SUMIFS(INDIRECT($F$1&amp;$F519&amp;":"&amp;$F519),INDIRECT($F$1&amp;dbP!$D$2&amp;":"&amp;dbP!$D$2),"&gt;="&amp;BC$6,INDIRECT($F$1&amp;dbP!$D$2&amp;":"&amp;dbP!$D$2),"&lt;="&amp;BC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BD519" s="1">
        <f ca="1">SUMIFS(INDIRECT($F$1&amp;$F519&amp;":"&amp;$F519),INDIRECT($F$1&amp;dbP!$D$2&amp;":"&amp;dbP!$D$2),"&gt;="&amp;BD$6,INDIRECT($F$1&amp;dbP!$D$2&amp;":"&amp;dbP!$D$2),"&lt;="&amp;BD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  <c r="BE519" s="1">
        <f ca="1">SUMIFS(INDIRECT($F$1&amp;$F519&amp;":"&amp;$F519),INDIRECT($F$1&amp;dbP!$D$2&amp;":"&amp;dbP!$D$2),"&gt;="&amp;BE$6,INDIRECT($F$1&amp;dbP!$D$2&amp;":"&amp;dbP!$D$2),"&lt;="&amp;BE$7,INDIRECT($F$1&amp;dbP!$O$2&amp;":"&amp;dbP!$O$2),$H519,INDIRECT($F$1&amp;dbP!$P$2&amp;":"&amp;dbP!$P$2),IF($I519=$J519,"*",$I519),INDIRECT($F$1&amp;dbP!$Q$2&amp;":"&amp;dbP!$Q$2),IF(OR($I519=$J519,"  "&amp;$I519=$J519),"*",RIGHT($J519,LEN($J519)-4)),INDIRECT($F$1&amp;dbP!$AC$2&amp;":"&amp;dbP!$AC$2),RepP!$J$3)</f>
        <v>0</v>
      </c>
    </row>
    <row r="520" spans="2:57" x14ac:dyDescent="0.3">
      <c r="B520" s="1">
        <f>MAX(B$410:B519)+1</f>
        <v>116</v>
      </c>
      <c r="D520" s="1" t="str">
        <f ca="1">INDIRECT($B$1&amp;Items!AB$2&amp;$B520)</f>
        <v>PL(-)</v>
      </c>
      <c r="F520" s="1" t="str">
        <f ca="1">INDIRECT($B$1&amp;Items!X$2&amp;$B520)</f>
        <v>AA</v>
      </c>
      <c r="H520" s="13" t="str">
        <f ca="1">INDIRECT($B$1&amp;Items!U$2&amp;$B520)</f>
        <v>Операционные расходы</v>
      </c>
      <c r="I520" s="13" t="str">
        <f ca="1">IF(INDIRECT($B$1&amp;Items!V$2&amp;$B520)="",H520,INDIRECT($B$1&amp;Items!V$2&amp;$B520))</f>
        <v>Операционные расходы - блок-3</v>
      </c>
      <c r="J520" s="1" t="str">
        <f ca="1">IF(INDIRECT($B$1&amp;Items!W$2&amp;$B520)="",IF(H520&lt;&gt;I520,"  "&amp;I520,I520),"    "&amp;INDIRECT($B$1&amp;Items!W$2&amp;$B520))</f>
        <v xml:space="preserve">    Операционные расходы - 3-10</v>
      </c>
      <c r="S520" s="1">
        <f ca="1">SUM($U520:INDIRECT(ADDRESS(ROW(),SUMIFS($1:$1,$5:$5,MAX($5:$5)))))</f>
        <v>342534.19122899999</v>
      </c>
      <c r="V520" s="1">
        <f ca="1">SUMIFS(INDIRECT($F$1&amp;$F520&amp;":"&amp;$F520),INDIRECT($F$1&amp;dbP!$D$2&amp;":"&amp;dbP!$D$2),"&gt;="&amp;V$6,INDIRECT($F$1&amp;dbP!$D$2&amp;":"&amp;dbP!$D$2),"&lt;="&amp;V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W520" s="1">
        <f ca="1">SUMIFS(INDIRECT($F$1&amp;$F520&amp;":"&amp;$F520),INDIRECT($F$1&amp;dbP!$D$2&amp;":"&amp;dbP!$D$2),"&gt;="&amp;W$6,INDIRECT($F$1&amp;dbP!$D$2&amp;":"&amp;dbP!$D$2),"&lt;="&amp;W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X520" s="1">
        <f ca="1">SUMIFS(INDIRECT($F$1&amp;$F520&amp;":"&amp;$F520),INDIRECT($F$1&amp;dbP!$D$2&amp;":"&amp;dbP!$D$2),"&gt;="&amp;X$6,INDIRECT($F$1&amp;dbP!$D$2&amp;":"&amp;dbP!$D$2),"&lt;="&amp;X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Y520" s="1">
        <f ca="1">SUMIFS(INDIRECT($F$1&amp;$F520&amp;":"&amp;$F520),INDIRECT($F$1&amp;dbP!$D$2&amp;":"&amp;dbP!$D$2),"&gt;="&amp;Y$6,INDIRECT($F$1&amp;dbP!$D$2&amp;":"&amp;dbP!$D$2),"&lt;="&amp;Y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Z520" s="1">
        <f ca="1">SUMIFS(INDIRECT($F$1&amp;$F520&amp;":"&amp;$F520),INDIRECT($F$1&amp;dbP!$D$2&amp;":"&amp;dbP!$D$2),"&gt;="&amp;Z$6,INDIRECT($F$1&amp;dbP!$D$2&amp;":"&amp;dbP!$D$2),"&lt;="&amp;Z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342534.19122899999</v>
      </c>
      <c r="AA520" s="1">
        <f ca="1">SUMIFS(INDIRECT($F$1&amp;$F520&amp;":"&amp;$F520),INDIRECT($F$1&amp;dbP!$D$2&amp;":"&amp;dbP!$D$2),"&gt;="&amp;AA$6,INDIRECT($F$1&amp;dbP!$D$2&amp;":"&amp;dbP!$D$2),"&lt;="&amp;AA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B520" s="1">
        <f ca="1">SUMIFS(INDIRECT($F$1&amp;$F520&amp;":"&amp;$F520),INDIRECT($F$1&amp;dbP!$D$2&amp;":"&amp;dbP!$D$2),"&gt;="&amp;AB$6,INDIRECT($F$1&amp;dbP!$D$2&amp;":"&amp;dbP!$D$2),"&lt;="&amp;AB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C520" s="1">
        <f ca="1">SUMIFS(INDIRECT($F$1&amp;$F520&amp;":"&amp;$F520),INDIRECT($F$1&amp;dbP!$D$2&amp;":"&amp;dbP!$D$2),"&gt;="&amp;AC$6,INDIRECT($F$1&amp;dbP!$D$2&amp;":"&amp;dbP!$D$2),"&lt;="&amp;AC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D520" s="1">
        <f ca="1">SUMIFS(INDIRECT($F$1&amp;$F520&amp;":"&amp;$F520),INDIRECT($F$1&amp;dbP!$D$2&amp;":"&amp;dbP!$D$2),"&gt;="&amp;AD$6,INDIRECT($F$1&amp;dbP!$D$2&amp;":"&amp;dbP!$D$2),"&lt;="&amp;AD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E520" s="1">
        <f ca="1">SUMIFS(INDIRECT($F$1&amp;$F520&amp;":"&amp;$F520),INDIRECT($F$1&amp;dbP!$D$2&amp;":"&amp;dbP!$D$2),"&gt;="&amp;AE$6,INDIRECT($F$1&amp;dbP!$D$2&amp;":"&amp;dbP!$D$2),"&lt;="&amp;AE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F520" s="1">
        <f ca="1">SUMIFS(INDIRECT($F$1&amp;$F520&amp;":"&amp;$F520),INDIRECT($F$1&amp;dbP!$D$2&amp;":"&amp;dbP!$D$2),"&gt;="&amp;AF$6,INDIRECT($F$1&amp;dbP!$D$2&amp;":"&amp;dbP!$D$2),"&lt;="&amp;AF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G520" s="1">
        <f ca="1">SUMIFS(INDIRECT($F$1&amp;$F520&amp;":"&amp;$F520),INDIRECT($F$1&amp;dbP!$D$2&amp;":"&amp;dbP!$D$2),"&gt;="&amp;AG$6,INDIRECT($F$1&amp;dbP!$D$2&amp;":"&amp;dbP!$D$2),"&lt;="&amp;AG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H520" s="1">
        <f ca="1">SUMIFS(INDIRECT($F$1&amp;$F520&amp;":"&amp;$F520),INDIRECT($F$1&amp;dbP!$D$2&amp;":"&amp;dbP!$D$2),"&gt;="&amp;AH$6,INDIRECT($F$1&amp;dbP!$D$2&amp;":"&amp;dbP!$D$2),"&lt;="&amp;AH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I520" s="1">
        <f ca="1">SUMIFS(INDIRECT($F$1&amp;$F520&amp;":"&amp;$F520),INDIRECT($F$1&amp;dbP!$D$2&amp;":"&amp;dbP!$D$2),"&gt;="&amp;AI$6,INDIRECT($F$1&amp;dbP!$D$2&amp;":"&amp;dbP!$D$2),"&lt;="&amp;AI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J520" s="1">
        <f ca="1">SUMIFS(INDIRECT($F$1&amp;$F520&amp;":"&amp;$F520),INDIRECT($F$1&amp;dbP!$D$2&amp;":"&amp;dbP!$D$2),"&gt;="&amp;AJ$6,INDIRECT($F$1&amp;dbP!$D$2&amp;":"&amp;dbP!$D$2),"&lt;="&amp;AJ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K520" s="1">
        <f ca="1">SUMIFS(INDIRECT($F$1&amp;$F520&amp;":"&amp;$F520),INDIRECT($F$1&amp;dbP!$D$2&amp;":"&amp;dbP!$D$2),"&gt;="&amp;AK$6,INDIRECT($F$1&amp;dbP!$D$2&amp;":"&amp;dbP!$D$2),"&lt;="&amp;AK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L520" s="1">
        <f ca="1">SUMIFS(INDIRECT($F$1&amp;$F520&amp;":"&amp;$F520),INDIRECT($F$1&amp;dbP!$D$2&amp;":"&amp;dbP!$D$2),"&gt;="&amp;AL$6,INDIRECT($F$1&amp;dbP!$D$2&amp;":"&amp;dbP!$D$2),"&lt;="&amp;AL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M520" s="1">
        <f ca="1">SUMIFS(INDIRECT($F$1&amp;$F520&amp;":"&amp;$F520),INDIRECT($F$1&amp;dbP!$D$2&amp;":"&amp;dbP!$D$2),"&gt;="&amp;AM$6,INDIRECT($F$1&amp;dbP!$D$2&amp;":"&amp;dbP!$D$2),"&lt;="&amp;AM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N520" s="1">
        <f ca="1">SUMIFS(INDIRECT($F$1&amp;$F520&amp;":"&amp;$F520),INDIRECT($F$1&amp;dbP!$D$2&amp;":"&amp;dbP!$D$2),"&gt;="&amp;AN$6,INDIRECT($F$1&amp;dbP!$D$2&amp;":"&amp;dbP!$D$2),"&lt;="&amp;AN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O520" s="1">
        <f ca="1">SUMIFS(INDIRECT($F$1&amp;$F520&amp;":"&amp;$F520),INDIRECT($F$1&amp;dbP!$D$2&amp;":"&amp;dbP!$D$2),"&gt;="&amp;AO$6,INDIRECT($F$1&amp;dbP!$D$2&amp;":"&amp;dbP!$D$2),"&lt;="&amp;AO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P520" s="1">
        <f ca="1">SUMIFS(INDIRECT($F$1&amp;$F520&amp;":"&amp;$F520),INDIRECT($F$1&amp;dbP!$D$2&amp;":"&amp;dbP!$D$2),"&gt;="&amp;AP$6,INDIRECT($F$1&amp;dbP!$D$2&amp;":"&amp;dbP!$D$2),"&lt;="&amp;AP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Q520" s="1">
        <f ca="1">SUMIFS(INDIRECT($F$1&amp;$F520&amp;":"&amp;$F520),INDIRECT($F$1&amp;dbP!$D$2&amp;":"&amp;dbP!$D$2),"&gt;="&amp;AQ$6,INDIRECT($F$1&amp;dbP!$D$2&amp;":"&amp;dbP!$D$2),"&lt;="&amp;AQ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R520" s="1">
        <f ca="1">SUMIFS(INDIRECT($F$1&amp;$F520&amp;":"&amp;$F520),INDIRECT($F$1&amp;dbP!$D$2&amp;":"&amp;dbP!$D$2),"&gt;="&amp;AR$6,INDIRECT($F$1&amp;dbP!$D$2&amp;":"&amp;dbP!$D$2),"&lt;="&amp;AR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S520" s="1">
        <f ca="1">SUMIFS(INDIRECT($F$1&amp;$F520&amp;":"&amp;$F520),INDIRECT($F$1&amp;dbP!$D$2&amp;":"&amp;dbP!$D$2),"&gt;="&amp;AS$6,INDIRECT($F$1&amp;dbP!$D$2&amp;":"&amp;dbP!$D$2),"&lt;="&amp;AS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T520" s="1">
        <f ca="1">SUMIFS(INDIRECT($F$1&amp;$F520&amp;":"&amp;$F520),INDIRECT($F$1&amp;dbP!$D$2&amp;":"&amp;dbP!$D$2),"&gt;="&amp;AT$6,INDIRECT($F$1&amp;dbP!$D$2&amp;":"&amp;dbP!$D$2),"&lt;="&amp;AT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U520" s="1">
        <f ca="1">SUMIFS(INDIRECT($F$1&amp;$F520&amp;":"&amp;$F520),INDIRECT($F$1&amp;dbP!$D$2&amp;":"&amp;dbP!$D$2),"&gt;="&amp;AU$6,INDIRECT($F$1&amp;dbP!$D$2&amp;":"&amp;dbP!$D$2),"&lt;="&amp;AU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V520" s="1">
        <f ca="1">SUMIFS(INDIRECT($F$1&amp;$F520&amp;":"&amp;$F520),INDIRECT($F$1&amp;dbP!$D$2&amp;":"&amp;dbP!$D$2),"&gt;="&amp;AV$6,INDIRECT($F$1&amp;dbP!$D$2&amp;":"&amp;dbP!$D$2),"&lt;="&amp;AV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W520" s="1">
        <f ca="1">SUMIFS(INDIRECT($F$1&amp;$F520&amp;":"&amp;$F520),INDIRECT($F$1&amp;dbP!$D$2&amp;":"&amp;dbP!$D$2),"&gt;="&amp;AW$6,INDIRECT($F$1&amp;dbP!$D$2&amp;":"&amp;dbP!$D$2),"&lt;="&amp;AW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X520" s="1">
        <f ca="1">SUMIFS(INDIRECT($F$1&amp;$F520&amp;":"&amp;$F520),INDIRECT($F$1&amp;dbP!$D$2&amp;":"&amp;dbP!$D$2),"&gt;="&amp;AX$6,INDIRECT($F$1&amp;dbP!$D$2&amp;":"&amp;dbP!$D$2),"&lt;="&amp;AX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Y520" s="1">
        <f ca="1">SUMIFS(INDIRECT($F$1&amp;$F520&amp;":"&amp;$F520),INDIRECT($F$1&amp;dbP!$D$2&amp;":"&amp;dbP!$D$2),"&gt;="&amp;AY$6,INDIRECT($F$1&amp;dbP!$D$2&amp;":"&amp;dbP!$D$2),"&lt;="&amp;AY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AZ520" s="1">
        <f ca="1">SUMIFS(INDIRECT($F$1&amp;$F520&amp;":"&amp;$F520),INDIRECT($F$1&amp;dbP!$D$2&amp;":"&amp;dbP!$D$2),"&gt;="&amp;AZ$6,INDIRECT($F$1&amp;dbP!$D$2&amp;":"&amp;dbP!$D$2),"&lt;="&amp;AZ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BA520" s="1">
        <f ca="1">SUMIFS(INDIRECT($F$1&amp;$F520&amp;":"&amp;$F520),INDIRECT($F$1&amp;dbP!$D$2&amp;":"&amp;dbP!$D$2),"&gt;="&amp;BA$6,INDIRECT($F$1&amp;dbP!$D$2&amp;":"&amp;dbP!$D$2),"&lt;="&amp;BA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BB520" s="1">
        <f ca="1">SUMIFS(INDIRECT($F$1&amp;$F520&amp;":"&amp;$F520),INDIRECT($F$1&amp;dbP!$D$2&amp;":"&amp;dbP!$D$2),"&gt;="&amp;BB$6,INDIRECT($F$1&amp;dbP!$D$2&amp;":"&amp;dbP!$D$2),"&lt;="&amp;BB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BC520" s="1">
        <f ca="1">SUMIFS(INDIRECT($F$1&amp;$F520&amp;":"&amp;$F520),INDIRECT($F$1&amp;dbP!$D$2&amp;":"&amp;dbP!$D$2),"&gt;="&amp;BC$6,INDIRECT($F$1&amp;dbP!$D$2&amp;":"&amp;dbP!$D$2),"&lt;="&amp;BC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BD520" s="1">
        <f ca="1">SUMIFS(INDIRECT($F$1&amp;$F520&amp;":"&amp;$F520),INDIRECT($F$1&amp;dbP!$D$2&amp;":"&amp;dbP!$D$2),"&gt;="&amp;BD$6,INDIRECT($F$1&amp;dbP!$D$2&amp;":"&amp;dbP!$D$2),"&lt;="&amp;BD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  <c r="BE520" s="1">
        <f ca="1">SUMIFS(INDIRECT($F$1&amp;$F520&amp;":"&amp;$F520),INDIRECT($F$1&amp;dbP!$D$2&amp;":"&amp;dbP!$D$2),"&gt;="&amp;BE$6,INDIRECT($F$1&amp;dbP!$D$2&amp;":"&amp;dbP!$D$2),"&lt;="&amp;BE$7,INDIRECT($F$1&amp;dbP!$O$2&amp;":"&amp;dbP!$O$2),$H520,INDIRECT($F$1&amp;dbP!$P$2&amp;":"&amp;dbP!$P$2),IF($I520=$J520,"*",$I520),INDIRECT($F$1&amp;dbP!$Q$2&amp;":"&amp;dbP!$Q$2),IF(OR($I520=$J520,"  "&amp;$I520=$J520),"*",RIGHT($J520,LEN($J520)-4)),INDIRECT($F$1&amp;dbP!$AC$2&amp;":"&amp;dbP!$AC$2),RepP!$J$3)</f>
        <v>0</v>
      </c>
    </row>
    <row r="521" spans="2:57" x14ac:dyDescent="0.3">
      <c r="B521" s="1">
        <f>MAX(B$410:B520)+1</f>
        <v>117</v>
      </c>
      <c r="D521" s="1" t="str">
        <f ca="1">INDIRECT($B$1&amp;Items!AB$2&amp;$B521)</f>
        <v>PL(-)</v>
      </c>
      <c r="F521" s="1" t="str">
        <f ca="1">INDIRECT($B$1&amp;Items!X$2&amp;$B521)</f>
        <v>AA</v>
      </c>
      <c r="H521" s="13" t="str">
        <f ca="1">INDIRECT($B$1&amp;Items!U$2&amp;$B521)</f>
        <v>Операционные расходы</v>
      </c>
      <c r="I521" s="13" t="str">
        <f ca="1">IF(INDIRECT($B$1&amp;Items!V$2&amp;$B521)="",H521,INDIRECT($B$1&amp;Items!V$2&amp;$B521))</f>
        <v>Операционные расходы - блок-3</v>
      </c>
      <c r="J521" s="1" t="str">
        <f ca="1">IF(INDIRECT($B$1&amp;Items!W$2&amp;$B521)="",IF(H521&lt;&gt;I521,"  "&amp;I521,I521),"    "&amp;INDIRECT($B$1&amp;Items!W$2&amp;$B521))</f>
        <v xml:space="preserve">    Операционные расходы - 3-11</v>
      </c>
      <c r="S521" s="1">
        <f ca="1">SUM($U521:INDIRECT(ADDRESS(ROW(),SUMIFS($1:$1,$5:$5,MAX($5:$5)))))</f>
        <v>181736.84918100003</v>
      </c>
      <c r="V521" s="1">
        <f ca="1">SUMIFS(INDIRECT($F$1&amp;$F521&amp;":"&amp;$F521),INDIRECT($F$1&amp;dbP!$D$2&amp;":"&amp;dbP!$D$2),"&gt;="&amp;V$6,INDIRECT($F$1&amp;dbP!$D$2&amp;":"&amp;dbP!$D$2),"&lt;="&amp;V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W521" s="1">
        <f ca="1">SUMIFS(INDIRECT($F$1&amp;$F521&amp;":"&amp;$F521),INDIRECT($F$1&amp;dbP!$D$2&amp;":"&amp;dbP!$D$2),"&gt;="&amp;W$6,INDIRECT($F$1&amp;dbP!$D$2&amp;":"&amp;dbP!$D$2),"&lt;="&amp;W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X521" s="1">
        <f ca="1">SUMIFS(INDIRECT($F$1&amp;$F521&amp;":"&amp;$F521),INDIRECT($F$1&amp;dbP!$D$2&amp;":"&amp;dbP!$D$2),"&gt;="&amp;X$6,INDIRECT($F$1&amp;dbP!$D$2&amp;":"&amp;dbP!$D$2),"&lt;="&amp;X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Y521" s="1">
        <f ca="1">SUMIFS(INDIRECT($F$1&amp;$F521&amp;":"&amp;$F521),INDIRECT($F$1&amp;dbP!$D$2&amp;":"&amp;dbP!$D$2),"&gt;="&amp;Y$6,INDIRECT($F$1&amp;dbP!$D$2&amp;":"&amp;dbP!$D$2),"&lt;="&amp;Y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Z521" s="1">
        <f ca="1">SUMIFS(INDIRECT($F$1&amp;$F521&amp;":"&amp;$F521),INDIRECT($F$1&amp;dbP!$D$2&amp;":"&amp;dbP!$D$2),"&gt;="&amp;Z$6,INDIRECT($F$1&amp;dbP!$D$2&amp;":"&amp;dbP!$D$2),"&lt;="&amp;Z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A521" s="1">
        <f ca="1">SUMIFS(INDIRECT($F$1&amp;$F521&amp;":"&amp;$F521),INDIRECT($F$1&amp;dbP!$D$2&amp;":"&amp;dbP!$D$2),"&gt;="&amp;AA$6,INDIRECT($F$1&amp;dbP!$D$2&amp;":"&amp;dbP!$D$2),"&lt;="&amp;AA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181736.84918100003</v>
      </c>
      <c r="AB521" s="1">
        <f ca="1">SUMIFS(INDIRECT($F$1&amp;$F521&amp;":"&amp;$F521),INDIRECT($F$1&amp;dbP!$D$2&amp;":"&amp;dbP!$D$2),"&gt;="&amp;AB$6,INDIRECT($F$1&amp;dbP!$D$2&amp;":"&amp;dbP!$D$2),"&lt;="&amp;AB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C521" s="1">
        <f ca="1">SUMIFS(INDIRECT($F$1&amp;$F521&amp;":"&amp;$F521),INDIRECT($F$1&amp;dbP!$D$2&amp;":"&amp;dbP!$D$2),"&gt;="&amp;AC$6,INDIRECT($F$1&amp;dbP!$D$2&amp;":"&amp;dbP!$D$2),"&lt;="&amp;AC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D521" s="1">
        <f ca="1">SUMIFS(INDIRECT($F$1&amp;$F521&amp;":"&amp;$F521),INDIRECT($F$1&amp;dbP!$D$2&amp;":"&amp;dbP!$D$2),"&gt;="&amp;AD$6,INDIRECT($F$1&amp;dbP!$D$2&amp;":"&amp;dbP!$D$2),"&lt;="&amp;AD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E521" s="1">
        <f ca="1">SUMIFS(INDIRECT($F$1&amp;$F521&amp;":"&amp;$F521),INDIRECT($F$1&amp;dbP!$D$2&amp;":"&amp;dbP!$D$2),"&gt;="&amp;AE$6,INDIRECT($F$1&amp;dbP!$D$2&amp;":"&amp;dbP!$D$2),"&lt;="&amp;AE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F521" s="1">
        <f ca="1">SUMIFS(INDIRECT($F$1&amp;$F521&amp;":"&amp;$F521),INDIRECT($F$1&amp;dbP!$D$2&amp;":"&amp;dbP!$D$2),"&gt;="&amp;AF$6,INDIRECT($F$1&amp;dbP!$D$2&amp;":"&amp;dbP!$D$2),"&lt;="&amp;AF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G521" s="1">
        <f ca="1">SUMIFS(INDIRECT($F$1&amp;$F521&amp;":"&amp;$F521),INDIRECT($F$1&amp;dbP!$D$2&amp;":"&amp;dbP!$D$2),"&gt;="&amp;AG$6,INDIRECT($F$1&amp;dbP!$D$2&amp;":"&amp;dbP!$D$2),"&lt;="&amp;AG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H521" s="1">
        <f ca="1">SUMIFS(INDIRECT($F$1&amp;$F521&amp;":"&amp;$F521),INDIRECT($F$1&amp;dbP!$D$2&amp;":"&amp;dbP!$D$2),"&gt;="&amp;AH$6,INDIRECT($F$1&amp;dbP!$D$2&amp;":"&amp;dbP!$D$2),"&lt;="&amp;AH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I521" s="1">
        <f ca="1">SUMIFS(INDIRECT($F$1&amp;$F521&amp;":"&amp;$F521),INDIRECT($F$1&amp;dbP!$D$2&amp;":"&amp;dbP!$D$2),"&gt;="&amp;AI$6,INDIRECT($F$1&amp;dbP!$D$2&amp;":"&amp;dbP!$D$2),"&lt;="&amp;AI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J521" s="1">
        <f ca="1">SUMIFS(INDIRECT($F$1&amp;$F521&amp;":"&amp;$F521),INDIRECT($F$1&amp;dbP!$D$2&amp;":"&amp;dbP!$D$2),"&gt;="&amp;AJ$6,INDIRECT($F$1&amp;dbP!$D$2&amp;":"&amp;dbP!$D$2),"&lt;="&amp;AJ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K521" s="1">
        <f ca="1">SUMIFS(INDIRECT($F$1&amp;$F521&amp;":"&amp;$F521),INDIRECT($F$1&amp;dbP!$D$2&amp;":"&amp;dbP!$D$2),"&gt;="&amp;AK$6,INDIRECT($F$1&amp;dbP!$D$2&amp;":"&amp;dbP!$D$2),"&lt;="&amp;AK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L521" s="1">
        <f ca="1">SUMIFS(INDIRECT($F$1&amp;$F521&amp;":"&amp;$F521),INDIRECT($F$1&amp;dbP!$D$2&amp;":"&amp;dbP!$D$2),"&gt;="&amp;AL$6,INDIRECT($F$1&amp;dbP!$D$2&amp;":"&amp;dbP!$D$2),"&lt;="&amp;AL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M521" s="1">
        <f ca="1">SUMIFS(INDIRECT($F$1&amp;$F521&amp;":"&amp;$F521),INDIRECT($F$1&amp;dbP!$D$2&amp;":"&amp;dbP!$D$2),"&gt;="&amp;AM$6,INDIRECT($F$1&amp;dbP!$D$2&amp;":"&amp;dbP!$D$2),"&lt;="&amp;AM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N521" s="1">
        <f ca="1">SUMIFS(INDIRECT($F$1&amp;$F521&amp;":"&amp;$F521),INDIRECT($F$1&amp;dbP!$D$2&amp;":"&amp;dbP!$D$2),"&gt;="&amp;AN$6,INDIRECT($F$1&amp;dbP!$D$2&amp;":"&amp;dbP!$D$2),"&lt;="&amp;AN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O521" s="1">
        <f ca="1">SUMIFS(INDIRECT($F$1&amp;$F521&amp;":"&amp;$F521),INDIRECT($F$1&amp;dbP!$D$2&amp;":"&amp;dbP!$D$2),"&gt;="&amp;AO$6,INDIRECT($F$1&amp;dbP!$D$2&amp;":"&amp;dbP!$D$2),"&lt;="&amp;AO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P521" s="1">
        <f ca="1">SUMIFS(INDIRECT($F$1&amp;$F521&amp;":"&amp;$F521),INDIRECT($F$1&amp;dbP!$D$2&amp;":"&amp;dbP!$D$2),"&gt;="&amp;AP$6,INDIRECT($F$1&amp;dbP!$D$2&amp;":"&amp;dbP!$D$2),"&lt;="&amp;AP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Q521" s="1">
        <f ca="1">SUMIFS(INDIRECT($F$1&amp;$F521&amp;":"&amp;$F521),INDIRECT($F$1&amp;dbP!$D$2&amp;":"&amp;dbP!$D$2),"&gt;="&amp;AQ$6,INDIRECT($F$1&amp;dbP!$D$2&amp;":"&amp;dbP!$D$2),"&lt;="&amp;AQ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R521" s="1">
        <f ca="1">SUMIFS(INDIRECT($F$1&amp;$F521&amp;":"&amp;$F521),INDIRECT($F$1&amp;dbP!$D$2&amp;":"&amp;dbP!$D$2),"&gt;="&amp;AR$6,INDIRECT($F$1&amp;dbP!$D$2&amp;":"&amp;dbP!$D$2),"&lt;="&amp;AR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S521" s="1">
        <f ca="1">SUMIFS(INDIRECT($F$1&amp;$F521&amp;":"&amp;$F521),INDIRECT($F$1&amp;dbP!$D$2&amp;":"&amp;dbP!$D$2),"&gt;="&amp;AS$6,INDIRECT($F$1&amp;dbP!$D$2&amp;":"&amp;dbP!$D$2),"&lt;="&amp;AS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T521" s="1">
        <f ca="1">SUMIFS(INDIRECT($F$1&amp;$F521&amp;":"&amp;$F521),INDIRECT($F$1&amp;dbP!$D$2&amp;":"&amp;dbP!$D$2),"&gt;="&amp;AT$6,INDIRECT($F$1&amp;dbP!$D$2&amp;":"&amp;dbP!$D$2),"&lt;="&amp;AT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U521" s="1">
        <f ca="1">SUMIFS(INDIRECT($F$1&amp;$F521&amp;":"&amp;$F521),INDIRECT($F$1&amp;dbP!$D$2&amp;":"&amp;dbP!$D$2),"&gt;="&amp;AU$6,INDIRECT($F$1&amp;dbP!$D$2&amp;":"&amp;dbP!$D$2),"&lt;="&amp;AU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V521" s="1">
        <f ca="1">SUMIFS(INDIRECT($F$1&amp;$F521&amp;":"&amp;$F521),INDIRECT($F$1&amp;dbP!$D$2&amp;":"&amp;dbP!$D$2),"&gt;="&amp;AV$6,INDIRECT($F$1&amp;dbP!$D$2&amp;":"&amp;dbP!$D$2),"&lt;="&amp;AV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W521" s="1">
        <f ca="1">SUMIFS(INDIRECT($F$1&amp;$F521&amp;":"&amp;$F521),INDIRECT($F$1&amp;dbP!$D$2&amp;":"&amp;dbP!$D$2),"&gt;="&amp;AW$6,INDIRECT($F$1&amp;dbP!$D$2&amp;":"&amp;dbP!$D$2),"&lt;="&amp;AW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X521" s="1">
        <f ca="1">SUMIFS(INDIRECT($F$1&amp;$F521&amp;":"&amp;$F521),INDIRECT($F$1&amp;dbP!$D$2&amp;":"&amp;dbP!$D$2),"&gt;="&amp;AX$6,INDIRECT($F$1&amp;dbP!$D$2&amp;":"&amp;dbP!$D$2),"&lt;="&amp;AX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Y521" s="1">
        <f ca="1">SUMIFS(INDIRECT($F$1&amp;$F521&amp;":"&amp;$F521),INDIRECT($F$1&amp;dbP!$D$2&amp;":"&amp;dbP!$D$2),"&gt;="&amp;AY$6,INDIRECT($F$1&amp;dbP!$D$2&amp;":"&amp;dbP!$D$2),"&lt;="&amp;AY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AZ521" s="1">
        <f ca="1">SUMIFS(INDIRECT($F$1&amp;$F521&amp;":"&amp;$F521),INDIRECT($F$1&amp;dbP!$D$2&amp;":"&amp;dbP!$D$2),"&gt;="&amp;AZ$6,INDIRECT($F$1&amp;dbP!$D$2&amp;":"&amp;dbP!$D$2),"&lt;="&amp;AZ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BA521" s="1">
        <f ca="1">SUMIFS(INDIRECT($F$1&amp;$F521&amp;":"&amp;$F521),INDIRECT($F$1&amp;dbP!$D$2&amp;":"&amp;dbP!$D$2),"&gt;="&amp;BA$6,INDIRECT($F$1&amp;dbP!$D$2&amp;":"&amp;dbP!$D$2),"&lt;="&amp;BA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BB521" s="1">
        <f ca="1">SUMIFS(INDIRECT($F$1&amp;$F521&amp;":"&amp;$F521),INDIRECT($F$1&amp;dbP!$D$2&amp;":"&amp;dbP!$D$2),"&gt;="&amp;BB$6,INDIRECT($F$1&amp;dbP!$D$2&amp;":"&amp;dbP!$D$2),"&lt;="&amp;BB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BC521" s="1">
        <f ca="1">SUMIFS(INDIRECT($F$1&amp;$F521&amp;":"&amp;$F521),INDIRECT($F$1&amp;dbP!$D$2&amp;":"&amp;dbP!$D$2),"&gt;="&amp;BC$6,INDIRECT($F$1&amp;dbP!$D$2&amp;":"&amp;dbP!$D$2),"&lt;="&amp;BC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BD521" s="1">
        <f ca="1">SUMIFS(INDIRECT($F$1&amp;$F521&amp;":"&amp;$F521),INDIRECT($F$1&amp;dbP!$D$2&amp;":"&amp;dbP!$D$2),"&gt;="&amp;BD$6,INDIRECT($F$1&amp;dbP!$D$2&amp;":"&amp;dbP!$D$2),"&lt;="&amp;BD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  <c r="BE521" s="1">
        <f ca="1">SUMIFS(INDIRECT($F$1&amp;$F521&amp;":"&amp;$F521),INDIRECT($F$1&amp;dbP!$D$2&amp;":"&amp;dbP!$D$2),"&gt;="&amp;BE$6,INDIRECT($F$1&amp;dbP!$D$2&amp;":"&amp;dbP!$D$2),"&lt;="&amp;BE$7,INDIRECT($F$1&amp;dbP!$O$2&amp;":"&amp;dbP!$O$2),$H521,INDIRECT($F$1&amp;dbP!$P$2&amp;":"&amp;dbP!$P$2),IF($I521=$J521,"*",$I521),INDIRECT($F$1&amp;dbP!$Q$2&amp;":"&amp;dbP!$Q$2),IF(OR($I521=$J521,"  "&amp;$I521=$J521),"*",RIGHT($J521,LEN($J521)-4)),INDIRECT($F$1&amp;dbP!$AC$2&amp;":"&amp;dbP!$AC$2),RepP!$J$3)</f>
        <v>0</v>
      </c>
    </row>
    <row r="522" spans="2:57" x14ac:dyDescent="0.3">
      <c r="B522" s="1">
        <f>MAX(B$410:B521)+1</f>
        <v>118</v>
      </c>
      <c r="D522" s="1" t="str">
        <f ca="1">INDIRECT($B$1&amp;Items!AB$2&amp;$B522)</f>
        <v>PL(-)</v>
      </c>
      <c r="F522" s="1" t="str">
        <f ca="1">INDIRECT($B$1&amp;Items!X$2&amp;$B522)</f>
        <v>AA</v>
      </c>
      <c r="H522" s="13" t="str">
        <f ca="1">INDIRECT($B$1&amp;Items!U$2&amp;$B522)</f>
        <v>Операционные расходы</v>
      </c>
      <c r="I522" s="13" t="str">
        <f ca="1">IF(INDIRECT($B$1&amp;Items!V$2&amp;$B522)="",H522,INDIRECT($B$1&amp;Items!V$2&amp;$B522))</f>
        <v>Операционные расходы - блок-3</v>
      </c>
      <c r="J522" s="1" t="str">
        <f ca="1">IF(INDIRECT($B$1&amp;Items!W$2&amp;$B522)="",IF(H522&lt;&gt;I522,"  "&amp;I522,I522),"    "&amp;INDIRECT($B$1&amp;Items!W$2&amp;$B522))</f>
        <v xml:space="preserve">    Операционные расходы - 3-12</v>
      </c>
      <c r="S522" s="1">
        <f ca="1">SUM($U522:INDIRECT(ADDRESS(ROW(),SUMIFS($1:$1,$5:$5,MAX($5:$5)))))</f>
        <v>104399.03499460002</v>
      </c>
      <c r="V522" s="1">
        <f ca="1">SUMIFS(INDIRECT($F$1&amp;$F522&amp;":"&amp;$F522),INDIRECT($F$1&amp;dbP!$D$2&amp;":"&amp;dbP!$D$2),"&gt;="&amp;V$6,INDIRECT($F$1&amp;dbP!$D$2&amp;":"&amp;dbP!$D$2),"&lt;="&amp;V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W522" s="1">
        <f ca="1">SUMIFS(INDIRECT($F$1&amp;$F522&amp;":"&amp;$F522),INDIRECT($F$1&amp;dbP!$D$2&amp;":"&amp;dbP!$D$2),"&gt;="&amp;W$6,INDIRECT($F$1&amp;dbP!$D$2&amp;":"&amp;dbP!$D$2),"&lt;="&amp;W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X522" s="1">
        <f ca="1">SUMIFS(INDIRECT($F$1&amp;$F522&amp;":"&amp;$F522),INDIRECT($F$1&amp;dbP!$D$2&amp;":"&amp;dbP!$D$2),"&gt;="&amp;X$6,INDIRECT($F$1&amp;dbP!$D$2&amp;":"&amp;dbP!$D$2),"&lt;="&amp;X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Y522" s="1">
        <f ca="1">SUMIFS(INDIRECT($F$1&amp;$F522&amp;":"&amp;$F522),INDIRECT($F$1&amp;dbP!$D$2&amp;":"&amp;dbP!$D$2),"&gt;="&amp;Y$6,INDIRECT($F$1&amp;dbP!$D$2&amp;":"&amp;dbP!$D$2),"&lt;="&amp;Y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Z522" s="1">
        <f ca="1">SUMIFS(INDIRECT($F$1&amp;$F522&amp;":"&amp;$F522),INDIRECT($F$1&amp;dbP!$D$2&amp;":"&amp;dbP!$D$2),"&gt;="&amp;Z$6,INDIRECT($F$1&amp;dbP!$D$2&amp;":"&amp;dbP!$D$2),"&lt;="&amp;Z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A522" s="1">
        <f ca="1">SUMIFS(INDIRECT($F$1&amp;$F522&amp;":"&amp;$F522),INDIRECT($F$1&amp;dbP!$D$2&amp;":"&amp;dbP!$D$2),"&gt;="&amp;AA$6,INDIRECT($F$1&amp;dbP!$D$2&amp;":"&amp;dbP!$D$2),"&lt;="&amp;AA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104399.03499460002</v>
      </c>
      <c r="AB522" s="1">
        <f ca="1">SUMIFS(INDIRECT($F$1&amp;$F522&amp;":"&amp;$F522),INDIRECT($F$1&amp;dbP!$D$2&amp;":"&amp;dbP!$D$2),"&gt;="&amp;AB$6,INDIRECT($F$1&amp;dbP!$D$2&amp;":"&amp;dbP!$D$2),"&lt;="&amp;AB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C522" s="1">
        <f ca="1">SUMIFS(INDIRECT($F$1&amp;$F522&amp;":"&amp;$F522),INDIRECT($F$1&amp;dbP!$D$2&amp;":"&amp;dbP!$D$2),"&gt;="&amp;AC$6,INDIRECT($F$1&amp;dbP!$D$2&amp;":"&amp;dbP!$D$2),"&lt;="&amp;AC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D522" s="1">
        <f ca="1">SUMIFS(INDIRECT($F$1&amp;$F522&amp;":"&amp;$F522),INDIRECT($F$1&amp;dbP!$D$2&amp;":"&amp;dbP!$D$2),"&gt;="&amp;AD$6,INDIRECT($F$1&amp;dbP!$D$2&amp;":"&amp;dbP!$D$2),"&lt;="&amp;AD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E522" s="1">
        <f ca="1">SUMIFS(INDIRECT($F$1&amp;$F522&amp;":"&amp;$F522),INDIRECT($F$1&amp;dbP!$D$2&amp;":"&amp;dbP!$D$2),"&gt;="&amp;AE$6,INDIRECT($F$1&amp;dbP!$D$2&amp;":"&amp;dbP!$D$2),"&lt;="&amp;AE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F522" s="1">
        <f ca="1">SUMIFS(INDIRECT($F$1&amp;$F522&amp;":"&amp;$F522),INDIRECT($F$1&amp;dbP!$D$2&amp;":"&amp;dbP!$D$2),"&gt;="&amp;AF$6,INDIRECT($F$1&amp;dbP!$D$2&amp;":"&amp;dbP!$D$2),"&lt;="&amp;AF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G522" s="1">
        <f ca="1">SUMIFS(INDIRECT($F$1&amp;$F522&amp;":"&amp;$F522),INDIRECT($F$1&amp;dbP!$D$2&amp;":"&amp;dbP!$D$2),"&gt;="&amp;AG$6,INDIRECT($F$1&amp;dbP!$D$2&amp;":"&amp;dbP!$D$2),"&lt;="&amp;AG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H522" s="1">
        <f ca="1">SUMIFS(INDIRECT($F$1&amp;$F522&amp;":"&amp;$F522),INDIRECT($F$1&amp;dbP!$D$2&amp;":"&amp;dbP!$D$2),"&gt;="&amp;AH$6,INDIRECT($F$1&amp;dbP!$D$2&amp;":"&amp;dbP!$D$2),"&lt;="&amp;AH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I522" s="1">
        <f ca="1">SUMIFS(INDIRECT($F$1&amp;$F522&amp;":"&amp;$F522),INDIRECT($F$1&amp;dbP!$D$2&amp;":"&amp;dbP!$D$2),"&gt;="&amp;AI$6,INDIRECT($F$1&amp;dbP!$D$2&amp;":"&amp;dbP!$D$2),"&lt;="&amp;AI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J522" s="1">
        <f ca="1">SUMIFS(INDIRECT($F$1&amp;$F522&amp;":"&amp;$F522),INDIRECT($F$1&amp;dbP!$D$2&amp;":"&amp;dbP!$D$2),"&gt;="&amp;AJ$6,INDIRECT($F$1&amp;dbP!$D$2&amp;":"&amp;dbP!$D$2),"&lt;="&amp;AJ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K522" s="1">
        <f ca="1">SUMIFS(INDIRECT($F$1&amp;$F522&amp;":"&amp;$F522),INDIRECT($F$1&amp;dbP!$D$2&amp;":"&amp;dbP!$D$2),"&gt;="&amp;AK$6,INDIRECT($F$1&amp;dbP!$D$2&amp;":"&amp;dbP!$D$2),"&lt;="&amp;AK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L522" s="1">
        <f ca="1">SUMIFS(INDIRECT($F$1&amp;$F522&amp;":"&amp;$F522),INDIRECT($F$1&amp;dbP!$D$2&amp;":"&amp;dbP!$D$2),"&gt;="&amp;AL$6,INDIRECT($F$1&amp;dbP!$D$2&amp;":"&amp;dbP!$D$2),"&lt;="&amp;AL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M522" s="1">
        <f ca="1">SUMIFS(INDIRECT($F$1&amp;$F522&amp;":"&amp;$F522),INDIRECT($F$1&amp;dbP!$D$2&amp;":"&amp;dbP!$D$2),"&gt;="&amp;AM$6,INDIRECT($F$1&amp;dbP!$D$2&amp;":"&amp;dbP!$D$2),"&lt;="&amp;AM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N522" s="1">
        <f ca="1">SUMIFS(INDIRECT($F$1&amp;$F522&amp;":"&amp;$F522),INDIRECT($F$1&amp;dbP!$D$2&amp;":"&amp;dbP!$D$2),"&gt;="&amp;AN$6,INDIRECT($F$1&amp;dbP!$D$2&amp;":"&amp;dbP!$D$2),"&lt;="&amp;AN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O522" s="1">
        <f ca="1">SUMIFS(INDIRECT($F$1&amp;$F522&amp;":"&amp;$F522),INDIRECT($F$1&amp;dbP!$D$2&amp;":"&amp;dbP!$D$2),"&gt;="&amp;AO$6,INDIRECT($F$1&amp;dbP!$D$2&amp;":"&amp;dbP!$D$2),"&lt;="&amp;AO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P522" s="1">
        <f ca="1">SUMIFS(INDIRECT($F$1&amp;$F522&amp;":"&amp;$F522),INDIRECT($F$1&amp;dbP!$D$2&amp;":"&amp;dbP!$D$2),"&gt;="&amp;AP$6,INDIRECT($F$1&amp;dbP!$D$2&amp;":"&amp;dbP!$D$2),"&lt;="&amp;AP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Q522" s="1">
        <f ca="1">SUMIFS(INDIRECT($F$1&amp;$F522&amp;":"&amp;$F522),INDIRECT($F$1&amp;dbP!$D$2&amp;":"&amp;dbP!$D$2),"&gt;="&amp;AQ$6,INDIRECT($F$1&amp;dbP!$D$2&amp;":"&amp;dbP!$D$2),"&lt;="&amp;AQ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R522" s="1">
        <f ca="1">SUMIFS(INDIRECT($F$1&amp;$F522&amp;":"&amp;$F522),INDIRECT($F$1&amp;dbP!$D$2&amp;":"&amp;dbP!$D$2),"&gt;="&amp;AR$6,INDIRECT($F$1&amp;dbP!$D$2&amp;":"&amp;dbP!$D$2),"&lt;="&amp;AR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S522" s="1">
        <f ca="1">SUMIFS(INDIRECT($F$1&amp;$F522&amp;":"&amp;$F522),INDIRECT($F$1&amp;dbP!$D$2&amp;":"&amp;dbP!$D$2),"&gt;="&amp;AS$6,INDIRECT($F$1&amp;dbP!$D$2&amp;":"&amp;dbP!$D$2),"&lt;="&amp;AS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T522" s="1">
        <f ca="1">SUMIFS(INDIRECT($F$1&amp;$F522&amp;":"&amp;$F522),INDIRECT($F$1&amp;dbP!$D$2&amp;":"&amp;dbP!$D$2),"&gt;="&amp;AT$6,INDIRECT($F$1&amp;dbP!$D$2&amp;":"&amp;dbP!$D$2),"&lt;="&amp;AT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U522" s="1">
        <f ca="1">SUMIFS(INDIRECT($F$1&amp;$F522&amp;":"&amp;$F522),INDIRECT($F$1&amp;dbP!$D$2&amp;":"&amp;dbP!$D$2),"&gt;="&amp;AU$6,INDIRECT($F$1&amp;dbP!$D$2&amp;":"&amp;dbP!$D$2),"&lt;="&amp;AU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V522" s="1">
        <f ca="1">SUMIFS(INDIRECT($F$1&amp;$F522&amp;":"&amp;$F522),INDIRECT($F$1&amp;dbP!$D$2&amp;":"&amp;dbP!$D$2),"&gt;="&amp;AV$6,INDIRECT($F$1&amp;dbP!$D$2&amp;":"&amp;dbP!$D$2),"&lt;="&amp;AV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W522" s="1">
        <f ca="1">SUMIFS(INDIRECT($F$1&amp;$F522&amp;":"&amp;$F522),INDIRECT($F$1&amp;dbP!$D$2&amp;":"&amp;dbP!$D$2),"&gt;="&amp;AW$6,INDIRECT($F$1&amp;dbP!$D$2&amp;":"&amp;dbP!$D$2),"&lt;="&amp;AW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X522" s="1">
        <f ca="1">SUMIFS(INDIRECT($F$1&amp;$F522&amp;":"&amp;$F522),INDIRECT($F$1&amp;dbP!$D$2&amp;":"&amp;dbP!$D$2),"&gt;="&amp;AX$6,INDIRECT($F$1&amp;dbP!$D$2&amp;":"&amp;dbP!$D$2),"&lt;="&amp;AX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Y522" s="1">
        <f ca="1">SUMIFS(INDIRECT($F$1&amp;$F522&amp;":"&amp;$F522),INDIRECT($F$1&amp;dbP!$D$2&amp;":"&amp;dbP!$D$2),"&gt;="&amp;AY$6,INDIRECT($F$1&amp;dbP!$D$2&amp;":"&amp;dbP!$D$2),"&lt;="&amp;AY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AZ522" s="1">
        <f ca="1">SUMIFS(INDIRECT($F$1&amp;$F522&amp;":"&amp;$F522),INDIRECT($F$1&amp;dbP!$D$2&amp;":"&amp;dbP!$D$2),"&gt;="&amp;AZ$6,INDIRECT($F$1&amp;dbP!$D$2&amp;":"&amp;dbP!$D$2),"&lt;="&amp;AZ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BA522" s="1">
        <f ca="1">SUMIFS(INDIRECT($F$1&amp;$F522&amp;":"&amp;$F522),INDIRECT($F$1&amp;dbP!$D$2&amp;":"&amp;dbP!$D$2),"&gt;="&amp;BA$6,INDIRECT($F$1&amp;dbP!$D$2&amp;":"&amp;dbP!$D$2),"&lt;="&amp;BA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BB522" s="1">
        <f ca="1">SUMIFS(INDIRECT($F$1&amp;$F522&amp;":"&amp;$F522),INDIRECT($F$1&amp;dbP!$D$2&amp;":"&amp;dbP!$D$2),"&gt;="&amp;BB$6,INDIRECT($F$1&amp;dbP!$D$2&amp;":"&amp;dbP!$D$2),"&lt;="&amp;BB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BC522" s="1">
        <f ca="1">SUMIFS(INDIRECT($F$1&amp;$F522&amp;":"&amp;$F522),INDIRECT($F$1&amp;dbP!$D$2&amp;":"&amp;dbP!$D$2),"&gt;="&amp;BC$6,INDIRECT($F$1&amp;dbP!$D$2&amp;":"&amp;dbP!$D$2),"&lt;="&amp;BC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BD522" s="1">
        <f ca="1">SUMIFS(INDIRECT($F$1&amp;$F522&amp;":"&amp;$F522),INDIRECT($F$1&amp;dbP!$D$2&amp;":"&amp;dbP!$D$2),"&gt;="&amp;BD$6,INDIRECT($F$1&amp;dbP!$D$2&amp;":"&amp;dbP!$D$2),"&lt;="&amp;BD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  <c r="BE522" s="1">
        <f ca="1">SUMIFS(INDIRECT($F$1&amp;$F522&amp;":"&amp;$F522),INDIRECT($F$1&amp;dbP!$D$2&amp;":"&amp;dbP!$D$2),"&gt;="&amp;BE$6,INDIRECT($F$1&amp;dbP!$D$2&amp;":"&amp;dbP!$D$2),"&lt;="&amp;BE$7,INDIRECT($F$1&amp;dbP!$O$2&amp;":"&amp;dbP!$O$2),$H522,INDIRECT($F$1&amp;dbP!$P$2&amp;":"&amp;dbP!$P$2),IF($I522=$J522,"*",$I522),INDIRECT($F$1&amp;dbP!$Q$2&amp;":"&amp;dbP!$Q$2),IF(OR($I522=$J522,"  "&amp;$I522=$J522),"*",RIGHT($J522,LEN($J522)-4)),INDIRECT($F$1&amp;dbP!$AC$2&amp;":"&amp;dbP!$AC$2),RepP!$J$3)</f>
        <v>0</v>
      </c>
    </row>
    <row r="523" spans="2:57" x14ac:dyDescent="0.3">
      <c r="B523" s="1">
        <f>MAX(B$410:B522)+1</f>
        <v>119</v>
      </c>
      <c r="D523" s="1" t="str">
        <f ca="1">INDIRECT($B$1&amp;Items!AB$2&amp;$B523)</f>
        <v>PL(-)</v>
      </c>
      <c r="F523" s="1" t="str">
        <f ca="1">INDIRECT($B$1&amp;Items!X$2&amp;$B523)</f>
        <v>AA</v>
      </c>
      <c r="H523" s="13" t="str">
        <f ca="1">INDIRECT($B$1&amp;Items!U$2&amp;$B523)</f>
        <v>Операционные расходы</v>
      </c>
      <c r="I523" s="13" t="str">
        <f ca="1">IF(INDIRECT($B$1&amp;Items!V$2&amp;$B523)="",H523,INDIRECT($B$1&amp;Items!V$2&amp;$B523))</f>
        <v>Операционные расходы - блок-3</v>
      </c>
      <c r="J523" s="1" t="str">
        <f ca="1">IF(INDIRECT($B$1&amp;Items!W$2&amp;$B523)="",IF(H523&lt;&gt;I523,"  "&amp;I523,I523),"    "&amp;INDIRECT($B$1&amp;Items!W$2&amp;$B523))</f>
        <v xml:space="preserve">    Операционные расходы - 3-13</v>
      </c>
      <c r="S523" s="1">
        <f ca="1">SUM($U523:INDIRECT(ADDRESS(ROW(),SUMIFS($1:$1,$5:$5,MAX($5:$5)))))</f>
        <v>43173</v>
      </c>
      <c r="V523" s="1">
        <f ca="1">SUMIFS(INDIRECT($F$1&amp;$F523&amp;":"&amp;$F523),INDIRECT($F$1&amp;dbP!$D$2&amp;":"&amp;dbP!$D$2),"&gt;="&amp;V$6,INDIRECT($F$1&amp;dbP!$D$2&amp;":"&amp;dbP!$D$2),"&lt;="&amp;V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W523" s="1">
        <f ca="1">SUMIFS(INDIRECT($F$1&amp;$F523&amp;":"&amp;$F523),INDIRECT($F$1&amp;dbP!$D$2&amp;":"&amp;dbP!$D$2),"&gt;="&amp;W$6,INDIRECT($F$1&amp;dbP!$D$2&amp;":"&amp;dbP!$D$2),"&lt;="&amp;W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X523" s="1">
        <f ca="1">SUMIFS(INDIRECT($F$1&amp;$F523&amp;":"&amp;$F523),INDIRECT($F$1&amp;dbP!$D$2&amp;":"&amp;dbP!$D$2),"&gt;="&amp;X$6,INDIRECT($F$1&amp;dbP!$D$2&amp;":"&amp;dbP!$D$2),"&lt;="&amp;X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Y523" s="1">
        <f ca="1">SUMIFS(INDIRECT($F$1&amp;$F523&amp;":"&amp;$F523),INDIRECT($F$1&amp;dbP!$D$2&amp;":"&amp;dbP!$D$2),"&gt;="&amp;Y$6,INDIRECT($F$1&amp;dbP!$D$2&amp;":"&amp;dbP!$D$2),"&lt;="&amp;Y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Z523" s="1">
        <f ca="1">SUMIFS(INDIRECT($F$1&amp;$F523&amp;":"&amp;$F523),INDIRECT($F$1&amp;dbP!$D$2&amp;":"&amp;dbP!$D$2),"&gt;="&amp;Z$6,INDIRECT($F$1&amp;dbP!$D$2&amp;":"&amp;dbP!$D$2),"&lt;="&amp;Z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A523" s="1">
        <f ca="1">SUMIFS(INDIRECT($F$1&amp;$F523&amp;":"&amp;$F523),INDIRECT($F$1&amp;dbP!$D$2&amp;":"&amp;dbP!$D$2),"&gt;="&amp;AA$6,INDIRECT($F$1&amp;dbP!$D$2&amp;":"&amp;dbP!$D$2),"&lt;="&amp;AA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43173</v>
      </c>
      <c r="AB523" s="1">
        <f ca="1">SUMIFS(INDIRECT($F$1&amp;$F523&amp;":"&amp;$F523),INDIRECT($F$1&amp;dbP!$D$2&amp;":"&amp;dbP!$D$2),"&gt;="&amp;AB$6,INDIRECT($F$1&amp;dbP!$D$2&amp;":"&amp;dbP!$D$2),"&lt;="&amp;AB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C523" s="1">
        <f ca="1">SUMIFS(INDIRECT($F$1&amp;$F523&amp;":"&amp;$F523),INDIRECT($F$1&amp;dbP!$D$2&amp;":"&amp;dbP!$D$2),"&gt;="&amp;AC$6,INDIRECT($F$1&amp;dbP!$D$2&amp;":"&amp;dbP!$D$2),"&lt;="&amp;AC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D523" s="1">
        <f ca="1">SUMIFS(INDIRECT($F$1&amp;$F523&amp;":"&amp;$F523),INDIRECT($F$1&amp;dbP!$D$2&amp;":"&amp;dbP!$D$2),"&gt;="&amp;AD$6,INDIRECT($F$1&amp;dbP!$D$2&amp;":"&amp;dbP!$D$2),"&lt;="&amp;AD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E523" s="1">
        <f ca="1">SUMIFS(INDIRECT($F$1&amp;$F523&amp;":"&amp;$F523),INDIRECT($F$1&amp;dbP!$D$2&amp;":"&amp;dbP!$D$2),"&gt;="&amp;AE$6,INDIRECT($F$1&amp;dbP!$D$2&amp;":"&amp;dbP!$D$2),"&lt;="&amp;AE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F523" s="1">
        <f ca="1">SUMIFS(INDIRECT($F$1&amp;$F523&amp;":"&amp;$F523),INDIRECT($F$1&amp;dbP!$D$2&amp;":"&amp;dbP!$D$2),"&gt;="&amp;AF$6,INDIRECT($F$1&amp;dbP!$D$2&amp;":"&amp;dbP!$D$2),"&lt;="&amp;AF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G523" s="1">
        <f ca="1">SUMIFS(INDIRECT($F$1&amp;$F523&amp;":"&amp;$F523),INDIRECT($F$1&amp;dbP!$D$2&amp;":"&amp;dbP!$D$2),"&gt;="&amp;AG$6,INDIRECT($F$1&amp;dbP!$D$2&amp;":"&amp;dbP!$D$2),"&lt;="&amp;AG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H523" s="1">
        <f ca="1">SUMIFS(INDIRECT($F$1&amp;$F523&amp;":"&amp;$F523),INDIRECT($F$1&amp;dbP!$D$2&amp;":"&amp;dbP!$D$2),"&gt;="&amp;AH$6,INDIRECT($F$1&amp;dbP!$D$2&amp;":"&amp;dbP!$D$2),"&lt;="&amp;AH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I523" s="1">
        <f ca="1">SUMIFS(INDIRECT($F$1&amp;$F523&amp;":"&amp;$F523),INDIRECT($F$1&amp;dbP!$D$2&amp;":"&amp;dbP!$D$2),"&gt;="&amp;AI$6,INDIRECT($F$1&amp;dbP!$D$2&amp;":"&amp;dbP!$D$2),"&lt;="&amp;AI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J523" s="1">
        <f ca="1">SUMIFS(INDIRECT($F$1&amp;$F523&amp;":"&amp;$F523),INDIRECT($F$1&amp;dbP!$D$2&amp;":"&amp;dbP!$D$2),"&gt;="&amp;AJ$6,INDIRECT($F$1&amp;dbP!$D$2&amp;":"&amp;dbP!$D$2),"&lt;="&amp;AJ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K523" s="1">
        <f ca="1">SUMIFS(INDIRECT($F$1&amp;$F523&amp;":"&amp;$F523),INDIRECT($F$1&amp;dbP!$D$2&amp;":"&amp;dbP!$D$2),"&gt;="&amp;AK$6,INDIRECT($F$1&amp;dbP!$D$2&amp;":"&amp;dbP!$D$2),"&lt;="&amp;AK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L523" s="1">
        <f ca="1">SUMIFS(INDIRECT($F$1&amp;$F523&amp;":"&amp;$F523),INDIRECT($F$1&amp;dbP!$D$2&amp;":"&amp;dbP!$D$2),"&gt;="&amp;AL$6,INDIRECT($F$1&amp;dbP!$D$2&amp;":"&amp;dbP!$D$2),"&lt;="&amp;AL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M523" s="1">
        <f ca="1">SUMIFS(INDIRECT($F$1&amp;$F523&amp;":"&amp;$F523),INDIRECT($F$1&amp;dbP!$D$2&amp;":"&amp;dbP!$D$2),"&gt;="&amp;AM$6,INDIRECT($F$1&amp;dbP!$D$2&amp;":"&amp;dbP!$D$2),"&lt;="&amp;AM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N523" s="1">
        <f ca="1">SUMIFS(INDIRECT($F$1&amp;$F523&amp;":"&amp;$F523),INDIRECT($F$1&amp;dbP!$D$2&amp;":"&amp;dbP!$D$2),"&gt;="&amp;AN$6,INDIRECT($F$1&amp;dbP!$D$2&amp;":"&amp;dbP!$D$2),"&lt;="&amp;AN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O523" s="1">
        <f ca="1">SUMIFS(INDIRECT($F$1&amp;$F523&amp;":"&amp;$F523),INDIRECT($F$1&amp;dbP!$D$2&amp;":"&amp;dbP!$D$2),"&gt;="&amp;AO$6,INDIRECT($F$1&amp;dbP!$D$2&amp;":"&amp;dbP!$D$2),"&lt;="&amp;AO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P523" s="1">
        <f ca="1">SUMIFS(INDIRECT($F$1&amp;$F523&amp;":"&amp;$F523),INDIRECT($F$1&amp;dbP!$D$2&amp;":"&amp;dbP!$D$2),"&gt;="&amp;AP$6,INDIRECT($F$1&amp;dbP!$D$2&amp;":"&amp;dbP!$D$2),"&lt;="&amp;AP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Q523" s="1">
        <f ca="1">SUMIFS(INDIRECT($F$1&amp;$F523&amp;":"&amp;$F523),INDIRECT($F$1&amp;dbP!$D$2&amp;":"&amp;dbP!$D$2),"&gt;="&amp;AQ$6,INDIRECT($F$1&amp;dbP!$D$2&amp;":"&amp;dbP!$D$2),"&lt;="&amp;AQ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R523" s="1">
        <f ca="1">SUMIFS(INDIRECT($F$1&amp;$F523&amp;":"&amp;$F523),INDIRECT($F$1&amp;dbP!$D$2&amp;":"&amp;dbP!$D$2),"&gt;="&amp;AR$6,INDIRECT($F$1&amp;dbP!$D$2&amp;":"&amp;dbP!$D$2),"&lt;="&amp;AR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S523" s="1">
        <f ca="1">SUMIFS(INDIRECT($F$1&amp;$F523&amp;":"&amp;$F523),INDIRECT($F$1&amp;dbP!$D$2&amp;":"&amp;dbP!$D$2),"&gt;="&amp;AS$6,INDIRECT($F$1&amp;dbP!$D$2&amp;":"&amp;dbP!$D$2),"&lt;="&amp;AS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T523" s="1">
        <f ca="1">SUMIFS(INDIRECT($F$1&amp;$F523&amp;":"&amp;$F523),INDIRECT($F$1&amp;dbP!$D$2&amp;":"&amp;dbP!$D$2),"&gt;="&amp;AT$6,INDIRECT($F$1&amp;dbP!$D$2&amp;":"&amp;dbP!$D$2),"&lt;="&amp;AT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U523" s="1">
        <f ca="1">SUMIFS(INDIRECT($F$1&amp;$F523&amp;":"&amp;$F523),INDIRECT($F$1&amp;dbP!$D$2&amp;":"&amp;dbP!$D$2),"&gt;="&amp;AU$6,INDIRECT($F$1&amp;dbP!$D$2&amp;":"&amp;dbP!$D$2),"&lt;="&amp;AU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V523" s="1">
        <f ca="1">SUMIFS(INDIRECT($F$1&amp;$F523&amp;":"&amp;$F523),INDIRECT($F$1&amp;dbP!$D$2&amp;":"&amp;dbP!$D$2),"&gt;="&amp;AV$6,INDIRECT($F$1&amp;dbP!$D$2&amp;":"&amp;dbP!$D$2),"&lt;="&amp;AV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W523" s="1">
        <f ca="1">SUMIFS(INDIRECT($F$1&amp;$F523&amp;":"&amp;$F523),INDIRECT($F$1&amp;dbP!$D$2&amp;":"&amp;dbP!$D$2),"&gt;="&amp;AW$6,INDIRECT($F$1&amp;dbP!$D$2&amp;":"&amp;dbP!$D$2),"&lt;="&amp;AW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X523" s="1">
        <f ca="1">SUMIFS(INDIRECT($F$1&amp;$F523&amp;":"&amp;$F523),INDIRECT($F$1&amp;dbP!$D$2&amp;":"&amp;dbP!$D$2),"&gt;="&amp;AX$6,INDIRECT($F$1&amp;dbP!$D$2&amp;":"&amp;dbP!$D$2),"&lt;="&amp;AX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Y523" s="1">
        <f ca="1">SUMIFS(INDIRECT($F$1&amp;$F523&amp;":"&amp;$F523),INDIRECT($F$1&amp;dbP!$D$2&amp;":"&amp;dbP!$D$2),"&gt;="&amp;AY$6,INDIRECT($F$1&amp;dbP!$D$2&amp;":"&amp;dbP!$D$2),"&lt;="&amp;AY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AZ523" s="1">
        <f ca="1">SUMIFS(INDIRECT($F$1&amp;$F523&amp;":"&amp;$F523),INDIRECT($F$1&amp;dbP!$D$2&amp;":"&amp;dbP!$D$2),"&gt;="&amp;AZ$6,INDIRECT($F$1&amp;dbP!$D$2&amp;":"&amp;dbP!$D$2),"&lt;="&amp;AZ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BA523" s="1">
        <f ca="1">SUMIFS(INDIRECT($F$1&amp;$F523&amp;":"&amp;$F523),INDIRECT($F$1&amp;dbP!$D$2&amp;":"&amp;dbP!$D$2),"&gt;="&amp;BA$6,INDIRECT($F$1&amp;dbP!$D$2&amp;":"&amp;dbP!$D$2),"&lt;="&amp;BA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BB523" s="1">
        <f ca="1">SUMIFS(INDIRECT($F$1&amp;$F523&amp;":"&amp;$F523),INDIRECT($F$1&amp;dbP!$D$2&amp;":"&amp;dbP!$D$2),"&gt;="&amp;BB$6,INDIRECT($F$1&amp;dbP!$D$2&amp;":"&amp;dbP!$D$2),"&lt;="&amp;BB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BC523" s="1">
        <f ca="1">SUMIFS(INDIRECT($F$1&amp;$F523&amp;":"&amp;$F523),INDIRECT($F$1&amp;dbP!$D$2&amp;":"&amp;dbP!$D$2),"&gt;="&amp;BC$6,INDIRECT($F$1&amp;dbP!$D$2&amp;":"&amp;dbP!$D$2),"&lt;="&amp;BC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BD523" s="1">
        <f ca="1">SUMIFS(INDIRECT($F$1&amp;$F523&amp;":"&amp;$F523),INDIRECT($F$1&amp;dbP!$D$2&amp;":"&amp;dbP!$D$2),"&gt;="&amp;BD$6,INDIRECT($F$1&amp;dbP!$D$2&amp;":"&amp;dbP!$D$2),"&lt;="&amp;BD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  <c r="BE523" s="1">
        <f ca="1">SUMIFS(INDIRECT($F$1&amp;$F523&amp;":"&amp;$F523),INDIRECT($F$1&amp;dbP!$D$2&amp;":"&amp;dbP!$D$2),"&gt;="&amp;BE$6,INDIRECT($F$1&amp;dbP!$D$2&amp;":"&amp;dbP!$D$2),"&lt;="&amp;BE$7,INDIRECT($F$1&amp;dbP!$O$2&amp;":"&amp;dbP!$O$2),$H523,INDIRECT($F$1&amp;dbP!$P$2&amp;":"&amp;dbP!$P$2),IF($I523=$J523,"*",$I523),INDIRECT($F$1&amp;dbP!$Q$2&amp;":"&amp;dbP!$Q$2),IF(OR($I523=$J523,"  "&amp;$I523=$J523),"*",RIGHT($J523,LEN($J523)-4)),INDIRECT($F$1&amp;dbP!$AC$2&amp;":"&amp;dbP!$AC$2),RepP!$J$3)</f>
        <v>0</v>
      </c>
    </row>
    <row r="524" spans="2:57" x14ac:dyDescent="0.3">
      <c r="B524" s="1">
        <f>MAX(B$410:B523)+1</f>
        <v>120</v>
      </c>
      <c r="D524" s="1" t="str">
        <f ca="1">INDIRECT($B$1&amp;Items!AB$2&amp;$B524)</f>
        <v>PL(-)</v>
      </c>
      <c r="F524" s="1" t="str">
        <f ca="1">INDIRECT($B$1&amp;Items!X$2&amp;$B524)</f>
        <v>AA</v>
      </c>
      <c r="H524" s="13" t="str">
        <f ca="1">INDIRECT($B$1&amp;Items!U$2&amp;$B524)</f>
        <v>Операционные расходы</v>
      </c>
      <c r="I524" s="13" t="str">
        <f ca="1">IF(INDIRECT($B$1&amp;Items!V$2&amp;$B524)="",H524,INDIRECT($B$1&amp;Items!V$2&amp;$B524))</f>
        <v>Операционные расходы - блок-3</v>
      </c>
      <c r="J524" s="1" t="str">
        <f ca="1">IF(INDIRECT($B$1&amp;Items!W$2&amp;$B524)="",IF(H524&lt;&gt;I524,"  "&amp;I524,I524),"    "&amp;INDIRECT($B$1&amp;Items!W$2&amp;$B524))</f>
        <v xml:space="preserve">    Операционные расходы - 3-14</v>
      </c>
      <c r="S524" s="1">
        <f ca="1">SUM($U524:INDIRECT(ADDRESS(ROW(),SUMIFS($1:$1,$5:$5,MAX($5:$5)))))</f>
        <v>220662</v>
      </c>
      <c r="V524" s="1">
        <f ca="1">SUMIFS(INDIRECT($F$1&amp;$F524&amp;":"&amp;$F524),INDIRECT($F$1&amp;dbP!$D$2&amp;":"&amp;dbP!$D$2),"&gt;="&amp;V$6,INDIRECT($F$1&amp;dbP!$D$2&amp;":"&amp;dbP!$D$2),"&lt;="&amp;V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220662</v>
      </c>
      <c r="W524" s="1">
        <f ca="1">SUMIFS(INDIRECT($F$1&amp;$F524&amp;":"&amp;$F524),INDIRECT($F$1&amp;dbP!$D$2&amp;":"&amp;dbP!$D$2),"&gt;="&amp;W$6,INDIRECT($F$1&amp;dbP!$D$2&amp;":"&amp;dbP!$D$2),"&lt;="&amp;W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X524" s="1">
        <f ca="1">SUMIFS(INDIRECT($F$1&amp;$F524&amp;":"&amp;$F524),INDIRECT($F$1&amp;dbP!$D$2&amp;":"&amp;dbP!$D$2),"&gt;="&amp;X$6,INDIRECT($F$1&amp;dbP!$D$2&amp;":"&amp;dbP!$D$2),"&lt;="&amp;X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Y524" s="1">
        <f ca="1">SUMIFS(INDIRECT($F$1&amp;$F524&amp;":"&amp;$F524),INDIRECT($F$1&amp;dbP!$D$2&amp;":"&amp;dbP!$D$2),"&gt;="&amp;Y$6,INDIRECT($F$1&amp;dbP!$D$2&amp;":"&amp;dbP!$D$2),"&lt;="&amp;Y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Z524" s="1">
        <f ca="1">SUMIFS(INDIRECT($F$1&amp;$F524&amp;":"&amp;$F524),INDIRECT($F$1&amp;dbP!$D$2&amp;":"&amp;dbP!$D$2),"&gt;="&amp;Z$6,INDIRECT($F$1&amp;dbP!$D$2&amp;":"&amp;dbP!$D$2),"&lt;="&amp;Z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A524" s="1">
        <f ca="1">SUMIFS(INDIRECT($F$1&amp;$F524&amp;":"&amp;$F524),INDIRECT($F$1&amp;dbP!$D$2&amp;":"&amp;dbP!$D$2),"&gt;="&amp;AA$6,INDIRECT($F$1&amp;dbP!$D$2&amp;":"&amp;dbP!$D$2),"&lt;="&amp;AA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B524" s="1">
        <f ca="1">SUMIFS(INDIRECT($F$1&amp;$F524&amp;":"&amp;$F524),INDIRECT($F$1&amp;dbP!$D$2&amp;":"&amp;dbP!$D$2),"&gt;="&amp;AB$6,INDIRECT($F$1&amp;dbP!$D$2&amp;":"&amp;dbP!$D$2),"&lt;="&amp;AB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C524" s="1">
        <f ca="1">SUMIFS(INDIRECT($F$1&amp;$F524&amp;":"&amp;$F524),INDIRECT($F$1&amp;dbP!$D$2&amp;":"&amp;dbP!$D$2),"&gt;="&amp;AC$6,INDIRECT($F$1&amp;dbP!$D$2&amp;":"&amp;dbP!$D$2),"&lt;="&amp;AC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D524" s="1">
        <f ca="1">SUMIFS(INDIRECT($F$1&amp;$F524&amp;":"&amp;$F524),INDIRECT($F$1&amp;dbP!$D$2&amp;":"&amp;dbP!$D$2),"&gt;="&amp;AD$6,INDIRECT($F$1&amp;dbP!$D$2&amp;":"&amp;dbP!$D$2),"&lt;="&amp;AD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E524" s="1">
        <f ca="1">SUMIFS(INDIRECT($F$1&amp;$F524&amp;":"&amp;$F524),INDIRECT($F$1&amp;dbP!$D$2&amp;":"&amp;dbP!$D$2),"&gt;="&amp;AE$6,INDIRECT($F$1&amp;dbP!$D$2&amp;":"&amp;dbP!$D$2),"&lt;="&amp;AE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F524" s="1">
        <f ca="1">SUMIFS(INDIRECT($F$1&amp;$F524&amp;":"&amp;$F524),INDIRECT($F$1&amp;dbP!$D$2&amp;":"&amp;dbP!$D$2),"&gt;="&amp;AF$6,INDIRECT($F$1&amp;dbP!$D$2&amp;":"&amp;dbP!$D$2),"&lt;="&amp;AF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G524" s="1">
        <f ca="1">SUMIFS(INDIRECT($F$1&amp;$F524&amp;":"&amp;$F524),INDIRECT($F$1&amp;dbP!$D$2&amp;":"&amp;dbP!$D$2),"&gt;="&amp;AG$6,INDIRECT($F$1&amp;dbP!$D$2&amp;":"&amp;dbP!$D$2),"&lt;="&amp;AG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H524" s="1">
        <f ca="1">SUMIFS(INDIRECT($F$1&amp;$F524&amp;":"&amp;$F524),INDIRECT($F$1&amp;dbP!$D$2&amp;":"&amp;dbP!$D$2),"&gt;="&amp;AH$6,INDIRECT($F$1&amp;dbP!$D$2&amp;":"&amp;dbP!$D$2),"&lt;="&amp;AH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I524" s="1">
        <f ca="1">SUMIFS(INDIRECT($F$1&amp;$F524&amp;":"&amp;$F524),INDIRECT($F$1&amp;dbP!$D$2&amp;":"&amp;dbP!$D$2),"&gt;="&amp;AI$6,INDIRECT($F$1&amp;dbP!$D$2&amp;":"&amp;dbP!$D$2),"&lt;="&amp;AI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J524" s="1">
        <f ca="1">SUMIFS(INDIRECT($F$1&amp;$F524&amp;":"&amp;$F524),INDIRECT($F$1&amp;dbP!$D$2&amp;":"&amp;dbP!$D$2),"&gt;="&amp;AJ$6,INDIRECT($F$1&amp;dbP!$D$2&amp;":"&amp;dbP!$D$2),"&lt;="&amp;AJ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K524" s="1">
        <f ca="1">SUMIFS(INDIRECT($F$1&amp;$F524&amp;":"&amp;$F524),INDIRECT($F$1&amp;dbP!$D$2&amp;":"&amp;dbP!$D$2),"&gt;="&amp;AK$6,INDIRECT($F$1&amp;dbP!$D$2&amp;":"&amp;dbP!$D$2),"&lt;="&amp;AK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L524" s="1">
        <f ca="1">SUMIFS(INDIRECT($F$1&amp;$F524&amp;":"&amp;$F524),INDIRECT($F$1&amp;dbP!$D$2&amp;":"&amp;dbP!$D$2),"&gt;="&amp;AL$6,INDIRECT($F$1&amp;dbP!$D$2&amp;":"&amp;dbP!$D$2),"&lt;="&amp;AL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M524" s="1">
        <f ca="1">SUMIFS(INDIRECT($F$1&amp;$F524&amp;":"&amp;$F524),INDIRECT($F$1&amp;dbP!$D$2&amp;":"&amp;dbP!$D$2),"&gt;="&amp;AM$6,INDIRECT($F$1&amp;dbP!$D$2&amp;":"&amp;dbP!$D$2),"&lt;="&amp;AM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N524" s="1">
        <f ca="1">SUMIFS(INDIRECT($F$1&amp;$F524&amp;":"&amp;$F524),INDIRECT($F$1&amp;dbP!$D$2&amp;":"&amp;dbP!$D$2),"&gt;="&amp;AN$6,INDIRECT($F$1&amp;dbP!$D$2&amp;":"&amp;dbP!$D$2),"&lt;="&amp;AN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O524" s="1">
        <f ca="1">SUMIFS(INDIRECT($F$1&amp;$F524&amp;":"&amp;$F524),INDIRECT($F$1&amp;dbP!$D$2&amp;":"&amp;dbP!$D$2),"&gt;="&amp;AO$6,INDIRECT($F$1&amp;dbP!$D$2&amp;":"&amp;dbP!$D$2),"&lt;="&amp;AO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P524" s="1">
        <f ca="1">SUMIFS(INDIRECT($F$1&amp;$F524&amp;":"&amp;$F524),INDIRECT($F$1&amp;dbP!$D$2&amp;":"&amp;dbP!$D$2),"&gt;="&amp;AP$6,INDIRECT($F$1&amp;dbP!$D$2&amp;":"&amp;dbP!$D$2),"&lt;="&amp;AP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Q524" s="1">
        <f ca="1">SUMIFS(INDIRECT($F$1&amp;$F524&amp;":"&amp;$F524),INDIRECT($F$1&amp;dbP!$D$2&amp;":"&amp;dbP!$D$2),"&gt;="&amp;AQ$6,INDIRECT($F$1&amp;dbP!$D$2&amp;":"&amp;dbP!$D$2),"&lt;="&amp;AQ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R524" s="1">
        <f ca="1">SUMIFS(INDIRECT($F$1&amp;$F524&amp;":"&amp;$F524),INDIRECT($F$1&amp;dbP!$D$2&amp;":"&amp;dbP!$D$2),"&gt;="&amp;AR$6,INDIRECT($F$1&amp;dbP!$D$2&amp;":"&amp;dbP!$D$2),"&lt;="&amp;AR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S524" s="1">
        <f ca="1">SUMIFS(INDIRECT($F$1&amp;$F524&amp;":"&amp;$F524),INDIRECT($F$1&amp;dbP!$D$2&amp;":"&amp;dbP!$D$2),"&gt;="&amp;AS$6,INDIRECT($F$1&amp;dbP!$D$2&amp;":"&amp;dbP!$D$2),"&lt;="&amp;AS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T524" s="1">
        <f ca="1">SUMIFS(INDIRECT($F$1&amp;$F524&amp;":"&amp;$F524),INDIRECT($F$1&amp;dbP!$D$2&amp;":"&amp;dbP!$D$2),"&gt;="&amp;AT$6,INDIRECT($F$1&amp;dbP!$D$2&amp;":"&amp;dbP!$D$2),"&lt;="&amp;AT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U524" s="1">
        <f ca="1">SUMIFS(INDIRECT($F$1&amp;$F524&amp;":"&amp;$F524),INDIRECT($F$1&amp;dbP!$D$2&amp;":"&amp;dbP!$D$2),"&gt;="&amp;AU$6,INDIRECT($F$1&amp;dbP!$D$2&amp;":"&amp;dbP!$D$2),"&lt;="&amp;AU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V524" s="1">
        <f ca="1">SUMIFS(INDIRECT($F$1&amp;$F524&amp;":"&amp;$F524),INDIRECT($F$1&amp;dbP!$D$2&amp;":"&amp;dbP!$D$2),"&gt;="&amp;AV$6,INDIRECT($F$1&amp;dbP!$D$2&amp;":"&amp;dbP!$D$2),"&lt;="&amp;AV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W524" s="1">
        <f ca="1">SUMIFS(INDIRECT($F$1&amp;$F524&amp;":"&amp;$F524),INDIRECT($F$1&amp;dbP!$D$2&amp;":"&amp;dbP!$D$2),"&gt;="&amp;AW$6,INDIRECT($F$1&amp;dbP!$D$2&amp;":"&amp;dbP!$D$2),"&lt;="&amp;AW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X524" s="1">
        <f ca="1">SUMIFS(INDIRECT($F$1&amp;$F524&amp;":"&amp;$F524),INDIRECT($F$1&amp;dbP!$D$2&amp;":"&amp;dbP!$D$2),"&gt;="&amp;AX$6,INDIRECT($F$1&amp;dbP!$D$2&amp;":"&amp;dbP!$D$2),"&lt;="&amp;AX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Y524" s="1">
        <f ca="1">SUMIFS(INDIRECT($F$1&amp;$F524&amp;":"&amp;$F524),INDIRECT($F$1&amp;dbP!$D$2&amp;":"&amp;dbP!$D$2),"&gt;="&amp;AY$6,INDIRECT($F$1&amp;dbP!$D$2&amp;":"&amp;dbP!$D$2),"&lt;="&amp;AY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AZ524" s="1">
        <f ca="1">SUMIFS(INDIRECT($F$1&amp;$F524&amp;":"&amp;$F524),INDIRECT($F$1&amp;dbP!$D$2&amp;":"&amp;dbP!$D$2),"&gt;="&amp;AZ$6,INDIRECT($F$1&amp;dbP!$D$2&amp;":"&amp;dbP!$D$2),"&lt;="&amp;AZ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BA524" s="1">
        <f ca="1">SUMIFS(INDIRECT($F$1&amp;$F524&amp;":"&amp;$F524),INDIRECT($F$1&amp;dbP!$D$2&amp;":"&amp;dbP!$D$2),"&gt;="&amp;BA$6,INDIRECT($F$1&amp;dbP!$D$2&amp;":"&amp;dbP!$D$2),"&lt;="&amp;BA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BB524" s="1">
        <f ca="1">SUMIFS(INDIRECT($F$1&amp;$F524&amp;":"&amp;$F524),INDIRECT($F$1&amp;dbP!$D$2&amp;":"&amp;dbP!$D$2),"&gt;="&amp;BB$6,INDIRECT($F$1&amp;dbP!$D$2&amp;":"&amp;dbP!$D$2),"&lt;="&amp;BB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BC524" s="1">
        <f ca="1">SUMIFS(INDIRECT($F$1&amp;$F524&amp;":"&amp;$F524),INDIRECT($F$1&amp;dbP!$D$2&amp;":"&amp;dbP!$D$2),"&gt;="&amp;BC$6,INDIRECT($F$1&amp;dbP!$D$2&amp;":"&amp;dbP!$D$2),"&lt;="&amp;BC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BD524" s="1">
        <f ca="1">SUMIFS(INDIRECT($F$1&amp;$F524&amp;":"&amp;$F524),INDIRECT($F$1&amp;dbP!$D$2&amp;":"&amp;dbP!$D$2),"&gt;="&amp;BD$6,INDIRECT($F$1&amp;dbP!$D$2&amp;":"&amp;dbP!$D$2),"&lt;="&amp;BD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  <c r="BE524" s="1">
        <f ca="1">SUMIFS(INDIRECT($F$1&amp;$F524&amp;":"&amp;$F524),INDIRECT($F$1&amp;dbP!$D$2&amp;":"&amp;dbP!$D$2),"&gt;="&amp;BE$6,INDIRECT($F$1&amp;dbP!$D$2&amp;":"&amp;dbP!$D$2),"&lt;="&amp;BE$7,INDIRECT($F$1&amp;dbP!$O$2&amp;":"&amp;dbP!$O$2),$H524,INDIRECT($F$1&amp;dbP!$P$2&amp;":"&amp;dbP!$P$2),IF($I524=$J524,"*",$I524),INDIRECT($F$1&amp;dbP!$Q$2&amp;":"&amp;dbP!$Q$2),IF(OR($I524=$J524,"  "&amp;$I524=$J524),"*",RIGHT($J524,LEN($J524)-4)),INDIRECT($F$1&amp;dbP!$AC$2&amp;":"&amp;dbP!$AC$2),RepP!$J$3)</f>
        <v>0</v>
      </c>
    </row>
    <row r="525" spans="2:57" x14ac:dyDescent="0.3">
      <c r="B525" s="1">
        <f>MAX(B$410:B524)+1</f>
        <v>121</v>
      </c>
      <c r="D525" s="1" t="str">
        <f ca="1">INDIRECT($B$1&amp;Items!AB$2&amp;$B525)</f>
        <v>PL(-)</v>
      </c>
      <c r="F525" s="1" t="str">
        <f ca="1">INDIRECT($B$1&amp;Items!X$2&amp;$B525)</f>
        <v>AA</v>
      </c>
      <c r="H525" s="13" t="str">
        <f ca="1">INDIRECT($B$1&amp;Items!U$2&amp;$B525)</f>
        <v>Операционные расходы</v>
      </c>
      <c r="I525" s="13" t="str">
        <f ca="1">IF(INDIRECT($B$1&amp;Items!V$2&amp;$B525)="",H525,INDIRECT($B$1&amp;Items!V$2&amp;$B525))</f>
        <v>Операционные расходы - блок-3</v>
      </c>
      <c r="J525" s="1" t="str">
        <f ca="1">IF(INDIRECT($B$1&amp;Items!W$2&amp;$B525)="",IF(H525&lt;&gt;I525,"  "&amp;I525,I525),"    "&amp;INDIRECT($B$1&amp;Items!W$2&amp;$B525))</f>
        <v xml:space="preserve">    Операционные расходы - 3-15</v>
      </c>
      <c r="S525" s="1">
        <f ca="1">SUM($U525:INDIRECT(ADDRESS(ROW(),SUMIFS($1:$1,$5:$5,MAX($5:$5)))))</f>
        <v>116382.00000000001</v>
      </c>
      <c r="V525" s="1">
        <f ca="1">SUMIFS(INDIRECT($F$1&amp;$F525&amp;":"&amp;$F525),INDIRECT($F$1&amp;dbP!$D$2&amp;":"&amp;dbP!$D$2),"&gt;="&amp;V$6,INDIRECT($F$1&amp;dbP!$D$2&amp;":"&amp;dbP!$D$2),"&lt;="&amp;V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W525" s="1">
        <f ca="1">SUMIFS(INDIRECT($F$1&amp;$F525&amp;":"&amp;$F525),INDIRECT($F$1&amp;dbP!$D$2&amp;":"&amp;dbP!$D$2),"&gt;="&amp;W$6,INDIRECT($F$1&amp;dbP!$D$2&amp;":"&amp;dbP!$D$2),"&lt;="&amp;W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116382.00000000001</v>
      </c>
      <c r="X525" s="1">
        <f ca="1">SUMIFS(INDIRECT($F$1&amp;$F525&amp;":"&amp;$F525),INDIRECT($F$1&amp;dbP!$D$2&amp;":"&amp;dbP!$D$2),"&gt;="&amp;X$6,INDIRECT($F$1&amp;dbP!$D$2&amp;":"&amp;dbP!$D$2),"&lt;="&amp;X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Y525" s="1">
        <f ca="1">SUMIFS(INDIRECT($F$1&amp;$F525&amp;":"&amp;$F525),INDIRECT($F$1&amp;dbP!$D$2&amp;":"&amp;dbP!$D$2),"&gt;="&amp;Y$6,INDIRECT($F$1&amp;dbP!$D$2&amp;":"&amp;dbP!$D$2),"&lt;="&amp;Y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Z525" s="1">
        <f ca="1">SUMIFS(INDIRECT($F$1&amp;$F525&amp;":"&amp;$F525),INDIRECT($F$1&amp;dbP!$D$2&amp;":"&amp;dbP!$D$2),"&gt;="&amp;Z$6,INDIRECT($F$1&amp;dbP!$D$2&amp;":"&amp;dbP!$D$2),"&lt;="&amp;Z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A525" s="1">
        <f ca="1">SUMIFS(INDIRECT($F$1&amp;$F525&amp;":"&amp;$F525),INDIRECT($F$1&amp;dbP!$D$2&amp;":"&amp;dbP!$D$2),"&gt;="&amp;AA$6,INDIRECT($F$1&amp;dbP!$D$2&amp;":"&amp;dbP!$D$2),"&lt;="&amp;AA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B525" s="1">
        <f ca="1">SUMIFS(INDIRECT($F$1&amp;$F525&amp;":"&amp;$F525),INDIRECT($F$1&amp;dbP!$D$2&amp;":"&amp;dbP!$D$2),"&gt;="&amp;AB$6,INDIRECT($F$1&amp;dbP!$D$2&amp;":"&amp;dbP!$D$2),"&lt;="&amp;AB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C525" s="1">
        <f ca="1">SUMIFS(INDIRECT($F$1&amp;$F525&amp;":"&amp;$F525),INDIRECT($F$1&amp;dbP!$D$2&amp;":"&amp;dbP!$D$2),"&gt;="&amp;AC$6,INDIRECT($F$1&amp;dbP!$D$2&amp;":"&amp;dbP!$D$2),"&lt;="&amp;AC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D525" s="1">
        <f ca="1">SUMIFS(INDIRECT($F$1&amp;$F525&amp;":"&amp;$F525),INDIRECT($F$1&amp;dbP!$D$2&amp;":"&amp;dbP!$D$2),"&gt;="&amp;AD$6,INDIRECT($F$1&amp;dbP!$D$2&amp;":"&amp;dbP!$D$2),"&lt;="&amp;AD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E525" s="1">
        <f ca="1">SUMIFS(INDIRECT($F$1&amp;$F525&amp;":"&amp;$F525),INDIRECT($F$1&amp;dbP!$D$2&amp;":"&amp;dbP!$D$2),"&gt;="&amp;AE$6,INDIRECT($F$1&amp;dbP!$D$2&amp;":"&amp;dbP!$D$2),"&lt;="&amp;AE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F525" s="1">
        <f ca="1">SUMIFS(INDIRECT($F$1&amp;$F525&amp;":"&amp;$F525),INDIRECT($F$1&amp;dbP!$D$2&amp;":"&amp;dbP!$D$2),"&gt;="&amp;AF$6,INDIRECT($F$1&amp;dbP!$D$2&amp;":"&amp;dbP!$D$2),"&lt;="&amp;AF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G525" s="1">
        <f ca="1">SUMIFS(INDIRECT($F$1&amp;$F525&amp;":"&amp;$F525),INDIRECT($F$1&amp;dbP!$D$2&amp;":"&amp;dbP!$D$2),"&gt;="&amp;AG$6,INDIRECT($F$1&amp;dbP!$D$2&amp;":"&amp;dbP!$D$2),"&lt;="&amp;AG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H525" s="1">
        <f ca="1">SUMIFS(INDIRECT($F$1&amp;$F525&amp;":"&amp;$F525),INDIRECT($F$1&amp;dbP!$D$2&amp;":"&amp;dbP!$D$2),"&gt;="&amp;AH$6,INDIRECT($F$1&amp;dbP!$D$2&amp;":"&amp;dbP!$D$2),"&lt;="&amp;AH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I525" s="1">
        <f ca="1">SUMIFS(INDIRECT($F$1&amp;$F525&amp;":"&amp;$F525),INDIRECT($F$1&amp;dbP!$D$2&amp;":"&amp;dbP!$D$2),"&gt;="&amp;AI$6,INDIRECT($F$1&amp;dbP!$D$2&amp;":"&amp;dbP!$D$2),"&lt;="&amp;AI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J525" s="1">
        <f ca="1">SUMIFS(INDIRECT($F$1&amp;$F525&amp;":"&amp;$F525),INDIRECT($F$1&amp;dbP!$D$2&amp;":"&amp;dbP!$D$2),"&gt;="&amp;AJ$6,INDIRECT($F$1&amp;dbP!$D$2&amp;":"&amp;dbP!$D$2),"&lt;="&amp;AJ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K525" s="1">
        <f ca="1">SUMIFS(INDIRECT($F$1&amp;$F525&amp;":"&amp;$F525),INDIRECT($F$1&amp;dbP!$D$2&amp;":"&amp;dbP!$D$2),"&gt;="&amp;AK$6,INDIRECT($F$1&amp;dbP!$D$2&amp;":"&amp;dbP!$D$2),"&lt;="&amp;AK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L525" s="1">
        <f ca="1">SUMIFS(INDIRECT($F$1&amp;$F525&amp;":"&amp;$F525),INDIRECT($F$1&amp;dbP!$D$2&amp;":"&amp;dbP!$D$2),"&gt;="&amp;AL$6,INDIRECT($F$1&amp;dbP!$D$2&amp;":"&amp;dbP!$D$2),"&lt;="&amp;AL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M525" s="1">
        <f ca="1">SUMIFS(INDIRECT($F$1&amp;$F525&amp;":"&amp;$F525),INDIRECT($F$1&amp;dbP!$D$2&amp;":"&amp;dbP!$D$2),"&gt;="&amp;AM$6,INDIRECT($F$1&amp;dbP!$D$2&amp;":"&amp;dbP!$D$2),"&lt;="&amp;AM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N525" s="1">
        <f ca="1">SUMIFS(INDIRECT($F$1&amp;$F525&amp;":"&amp;$F525),INDIRECT($F$1&amp;dbP!$D$2&amp;":"&amp;dbP!$D$2),"&gt;="&amp;AN$6,INDIRECT($F$1&amp;dbP!$D$2&amp;":"&amp;dbP!$D$2),"&lt;="&amp;AN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O525" s="1">
        <f ca="1">SUMIFS(INDIRECT($F$1&amp;$F525&amp;":"&amp;$F525),INDIRECT($F$1&amp;dbP!$D$2&amp;":"&amp;dbP!$D$2),"&gt;="&amp;AO$6,INDIRECT($F$1&amp;dbP!$D$2&amp;":"&amp;dbP!$D$2),"&lt;="&amp;AO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P525" s="1">
        <f ca="1">SUMIFS(INDIRECT($F$1&amp;$F525&amp;":"&amp;$F525),INDIRECT($F$1&amp;dbP!$D$2&amp;":"&amp;dbP!$D$2),"&gt;="&amp;AP$6,INDIRECT($F$1&amp;dbP!$D$2&amp;":"&amp;dbP!$D$2),"&lt;="&amp;AP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Q525" s="1">
        <f ca="1">SUMIFS(INDIRECT($F$1&amp;$F525&amp;":"&amp;$F525),INDIRECT($F$1&amp;dbP!$D$2&amp;":"&amp;dbP!$D$2),"&gt;="&amp;AQ$6,INDIRECT($F$1&amp;dbP!$D$2&amp;":"&amp;dbP!$D$2),"&lt;="&amp;AQ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R525" s="1">
        <f ca="1">SUMIFS(INDIRECT($F$1&amp;$F525&amp;":"&amp;$F525),INDIRECT($F$1&amp;dbP!$D$2&amp;":"&amp;dbP!$D$2),"&gt;="&amp;AR$6,INDIRECT($F$1&amp;dbP!$D$2&amp;":"&amp;dbP!$D$2),"&lt;="&amp;AR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S525" s="1">
        <f ca="1">SUMIFS(INDIRECT($F$1&amp;$F525&amp;":"&amp;$F525),INDIRECT($F$1&amp;dbP!$D$2&amp;":"&amp;dbP!$D$2),"&gt;="&amp;AS$6,INDIRECT($F$1&amp;dbP!$D$2&amp;":"&amp;dbP!$D$2),"&lt;="&amp;AS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T525" s="1">
        <f ca="1">SUMIFS(INDIRECT($F$1&amp;$F525&amp;":"&amp;$F525),INDIRECT($F$1&amp;dbP!$D$2&amp;":"&amp;dbP!$D$2),"&gt;="&amp;AT$6,INDIRECT($F$1&amp;dbP!$D$2&amp;":"&amp;dbP!$D$2),"&lt;="&amp;AT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U525" s="1">
        <f ca="1">SUMIFS(INDIRECT($F$1&amp;$F525&amp;":"&amp;$F525),INDIRECT($F$1&amp;dbP!$D$2&amp;":"&amp;dbP!$D$2),"&gt;="&amp;AU$6,INDIRECT($F$1&amp;dbP!$D$2&amp;":"&amp;dbP!$D$2),"&lt;="&amp;AU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V525" s="1">
        <f ca="1">SUMIFS(INDIRECT($F$1&amp;$F525&amp;":"&amp;$F525),INDIRECT($F$1&amp;dbP!$D$2&amp;":"&amp;dbP!$D$2),"&gt;="&amp;AV$6,INDIRECT($F$1&amp;dbP!$D$2&amp;":"&amp;dbP!$D$2),"&lt;="&amp;AV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W525" s="1">
        <f ca="1">SUMIFS(INDIRECT($F$1&amp;$F525&amp;":"&amp;$F525),INDIRECT($F$1&amp;dbP!$D$2&amp;":"&amp;dbP!$D$2),"&gt;="&amp;AW$6,INDIRECT($F$1&amp;dbP!$D$2&amp;":"&amp;dbP!$D$2),"&lt;="&amp;AW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X525" s="1">
        <f ca="1">SUMIFS(INDIRECT($F$1&amp;$F525&amp;":"&amp;$F525),INDIRECT($F$1&amp;dbP!$D$2&amp;":"&amp;dbP!$D$2),"&gt;="&amp;AX$6,INDIRECT($F$1&amp;dbP!$D$2&amp;":"&amp;dbP!$D$2),"&lt;="&amp;AX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Y525" s="1">
        <f ca="1">SUMIFS(INDIRECT($F$1&amp;$F525&amp;":"&amp;$F525),INDIRECT($F$1&amp;dbP!$D$2&amp;":"&amp;dbP!$D$2),"&gt;="&amp;AY$6,INDIRECT($F$1&amp;dbP!$D$2&amp;":"&amp;dbP!$D$2),"&lt;="&amp;AY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AZ525" s="1">
        <f ca="1">SUMIFS(INDIRECT($F$1&amp;$F525&amp;":"&amp;$F525),INDIRECT($F$1&amp;dbP!$D$2&amp;":"&amp;dbP!$D$2),"&gt;="&amp;AZ$6,INDIRECT($F$1&amp;dbP!$D$2&amp;":"&amp;dbP!$D$2),"&lt;="&amp;AZ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BA525" s="1">
        <f ca="1">SUMIFS(INDIRECT($F$1&amp;$F525&amp;":"&amp;$F525),INDIRECT($F$1&amp;dbP!$D$2&amp;":"&amp;dbP!$D$2),"&gt;="&amp;BA$6,INDIRECT($F$1&amp;dbP!$D$2&amp;":"&amp;dbP!$D$2),"&lt;="&amp;BA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BB525" s="1">
        <f ca="1">SUMIFS(INDIRECT($F$1&amp;$F525&amp;":"&amp;$F525),INDIRECT($F$1&amp;dbP!$D$2&amp;":"&amp;dbP!$D$2),"&gt;="&amp;BB$6,INDIRECT($F$1&amp;dbP!$D$2&amp;":"&amp;dbP!$D$2),"&lt;="&amp;BB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BC525" s="1">
        <f ca="1">SUMIFS(INDIRECT($F$1&amp;$F525&amp;":"&amp;$F525),INDIRECT($F$1&amp;dbP!$D$2&amp;":"&amp;dbP!$D$2),"&gt;="&amp;BC$6,INDIRECT($F$1&amp;dbP!$D$2&amp;":"&amp;dbP!$D$2),"&lt;="&amp;BC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BD525" s="1">
        <f ca="1">SUMIFS(INDIRECT($F$1&amp;$F525&amp;":"&amp;$F525),INDIRECT($F$1&amp;dbP!$D$2&amp;":"&amp;dbP!$D$2),"&gt;="&amp;BD$6,INDIRECT($F$1&amp;dbP!$D$2&amp;":"&amp;dbP!$D$2),"&lt;="&amp;BD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  <c r="BE525" s="1">
        <f ca="1">SUMIFS(INDIRECT($F$1&amp;$F525&amp;":"&amp;$F525),INDIRECT($F$1&amp;dbP!$D$2&amp;":"&amp;dbP!$D$2),"&gt;="&amp;BE$6,INDIRECT($F$1&amp;dbP!$D$2&amp;":"&amp;dbP!$D$2),"&lt;="&amp;BE$7,INDIRECT($F$1&amp;dbP!$O$2&amp;":"&amp;dbP!$O$2),$H525,INDIRECT($F$1&amp;dbP!$P$2&amp;":"&amp;dbP!$P$2),IF($I525=$J525,"*",$I525),INDIRECT($F$1&amp;dbP!$Q$2&amp;":"&amp;dbP!$Q$2),IF(OR($I525=$J525,"  "&amp;$I525=$J525),"*",RIGHT($J525,LEN($J525)-4)),INDIRECT($F$1&amp;dbP!$AC$2&amp;":"&amp;dbP!$AC$2),RepP!$J$3)</f>
        <v>0</v>
      </c>
    </row>
    <row r="526" spans="2:57" x14ac:dyDescent="0.3">
      <c r="B526" s="1">
        <f>MAX(B$410:B525)+1</f>
        <v>122</v>
      </c>
      <c r="D526" s="1" t="str">
        <f ca="1">INDIRECT($B$1&amp;Items!AB$2&amp;$B526)</f>
        <v>PL(-)</v>
      </c>
      <c r="F526" s="1" t="str">
        <f ca="1">INDIRECT($B$1&amp;Items!X$2&amp;$B526)</f>
        <v>AA</v>
      </c>
      <c r="H526" s="13" t="str">
        <f ca="1">INDIRECT($B$1&amp;Items!U$2&amp;$B526)</f>
        <v>Операционные расходы</v>
      </c>
      <c r="I526" s="13" t="str">
        <f ca="1">IF(INDIRECT($B$1&amp;Items!V$2&amp;$B526)="",H526,INDIRECT($B$1&amp;Items!V$2&amp;$B526))</f>
        <v>Операционные расходы - блок-3</v>
      </c>
      <c r="J526" s="1" t="str">
        <f ca="1">IF(INDIRECT($B$1&amp;Items!W$2&amp;$B526)="",IF(H526&lt;&gt;I526,"  "&amp;I526,I526),"    "&amp;INDIRECT($B$1&amp;Items!W$2&amp;$B526))</f>
        <v xml:space="preserve">    Операционные расходы - 3-16</v>
      </c>
      <c r="S526" s="1">
        <f ca="1">SUM($U526:INDIRECT(ADDRESS(ROW(),SUMIFS($1:$1,$5:$5,MAX($5:$5)))))</f>
        <v>90469.894000000015</v>
      </c>
      <c r="V526" s="1">
        <f ca="1">SUMIFS(INDIRECT($F$1&amp;$F526&amp;":"&amp;$F526),INDIRECT($F$1&amp;dbP!$D$2&amp;":"&amp;dbP!$D$2),"&gt;="&amp;V$6,INDIRECT($F$1&amp;dbP!$D$2&amp;":"&amp;dbP!$D$2),"&lt;="&amp;V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W526" s="1">
        <f ca="1">SUMIFS(INDIRECT($F$1&amp;$F526&amp;":"&amp;$F526),INDIRECT($F$1&amp;dbP!$D$2&amp;":"&amp;dbP!$D$2),"&gt;="&amp;W$6,INDIRECT($F$1&amp;dbP!$D$2&amp;":"&amp;dbP!$D$2),"&lt;="&amp;W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90469.894000000015</v>
      </c>
      <c r="X526" s="1">
        <f ca="1">SUMIFS(INDIRECT($F$1&amp;$F526&amp;":"&amp;$F526),INDIRECT($F$1&amp;dbP!$D$2&amp;":"&amp;dbP!$D$2),"&gt;="&amp;X$6,INDIRECT($F$1&amp;dbP!$D$2&amp;":"&amp;dbP!$D$2),"&lt;="&amp;X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Y526" s="1">
        <f ca="1">SUMIFS(INDIRECT($F$1&amp;$F526&amp;":"&amp;$F526),INDIRECT($F$1&amp;dbP!$D$2&amp;":"&amp;dbP!$D$2),"&gt;="&amp;Y$6,INDIRECT($F$1&amp;dbP!$D$2&amp;":"&amp;dbP!$D$2),"&lt;="&amp;Y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Z526" s="1">
        <f ca="1">SUMIFS(INDIRECT($F$1&amp;$F526&amp;":"&amp;$F526),INDIRECT($F$1&amp;dbP!$D$2&amp;":"&amp;dbP!$D$2),"&gt;="&amp;Z$6,INDIRECT($F$1&amp;dbP!$D$2&amp;":"&amp;dbP!$D$2),"&lt;="&amp;Z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A526" s="1">
        <f ca="1">SUMIFS(INDIRECT($F$1&amp;$F526&amp;":"&amp;$F526),INDIRECT($F$1&amp;dbP!$D$2&amp;":"&amp;dbP!$D$2),"&gt;="&amp;AA$6,INDIRECT($F$1&amp;dbP!$D$2&amp;":"&amp;dbP!$D$2),"&lt;="&amp;AA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B526" s="1">
        <f ca="1">SUMIFS(INDIRECT($F$1&amp;$F526&amp;":"&amp;$F526),INDIRECT($F$1&amp;dbP!$D$2&amp;":"&amp;dbP!$D$2),"&gt;="&amp;AB$6,INDIRECT($F$1&amp;dbP!$D$2&amp;":"&amp;dbP!$D$2),"&lt;="&amp;AB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C526" s="1">
        <f ca="1">SUMIFS(INDIRECT($F$1&amp;$F526&amp;":"&amp;$F526),INDIRECT($F$1&amp;dbP!$D$2&amp;":"&amp;dbP!$D$2),"&gt;="&amp;AC$6,INDIRECT($F$1&amp;dbP!$D$2&amp;":"&amp;dbP!$D$2),"&lt;="&amp;AC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D526" s="1">
        <f ca="1">SUMIFS(INDIRECT($F$1&amp;$F526&amp;":"&amp;$F526),INDIRECT($F$1&amp;dbP!$D$2&amp;":"&amp;dbP!$D$2),"&gt;="&amp;AD$6,INDIRECT($F$1&amp;dbP!$D$2&amp;":"&amp;dbP!$D$2),"&lt;="&amp;AD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E526" s="1">
        <f ca="1">SUMIFS(INDIRECT($F$1&amp;$F526&amp;":"&amp;$F526),INDIRECT($F$1&amp;dbP!$D$2&amp;":"&amp;dbP!$D$2),"&gt;="&amp;AE$6,INDIRECT($F$1&amp;dbP!$D$2&amp;":"&amp;dbP!$D$2),"&lt;="&amp;AE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F526" s="1">
        <f ca="1">SUMIFS(INDIRECT($F$1&amp;$F526&amp;":"&amp;$F526),INDIRECT($F$1&amp;dbP!$D$2&amp;":"&amp;dbP!$D$2),"&gt;="&amp;AF$6,INDIRECT($F$1&amp;dbP!$D$2&amp;":"&amp;dbP!$D$2),"&lt;="&amp;AF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G526" s="1">
        <f ca="1">SUMIFS(INDIRECT($F$1&amp;$F526&amp;":"&amp;$F526),INDIRECT($F$1&amp;dbP!$D$2&amp;":"&amp;dbP!$D$2),"&gt;="&amp;AG$6,INDIRECT($F$1&amp;dbP!$D$2&amp;":"&amp;dbP!$D$2),"&lt;="&amp;AG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H526" s="1">
        <f ca="1">SUMIFS(INDIRECT($F$1&amp;$F526&amp;":"&amp;$F526),INDIRECT($F$1&amp;dbP!$D$2&amp;":"&amp;dbP!$D$2),"&gt;="&amp;AH$6,INDIRECT($F$1&amp;dbP!$D$2&amp;":"&amp;dbP!$D$2),"&lt;="&amp;AH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I526" s="1">
        <f ca="1">SUMIFS(INDIRECT($F$1&amp;$F526&amp;":"&amp;$F526),INDIRECT($F$1&amp;dbP!$D$2&amp;":"&amp;dbP!$D$2),"&gt;="&amp;AI$6,INDIRECT($F$1&amp;dbP!$D$2&amp;":"&amp;dbP!$D$2),"&lt;="&amp;AI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J526" s="1">
        <f ca="1">SUMIFS(INDIRECT($F$1&amp;$F526&amp;":"&amp;$F526),INDIRECT($F$1&amp;dbP!$D$2&amp;":"&amp;dbP!$D$2),"&gt;="&amp;AJ$6,INDIRECT($F$1&amp;dbP!$D$2&amp;":"&amp;dbP!$D$2),"&lt;="&amp;AJ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K526" s="1">
        <f ca="1">SUMIFS(INDIRECT($F$1&amp;$F526&amp;":"&amp;$F526),INDIRECT($F$1&amp;dbP!$D$2&amp;":"&amp;dbP!$D$2),"&gt;="&amp;AK$6,INDIRECT($F$1&amp;dbP!$D$2&amp;":"&amp;dbP!$D$2),"&lt;="&amp;AK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L526" s="1">
        <f ca="1">SUMIFS(INDIRECT($F$1&amp;$F526&amp;":"&amp;$F526),INDIRECT($F$1&amp;dbP!$D$2&amp;":"&amp;dbP!$D$2),"&gt;="&amp;AL$6,INDIRECT($F$1&amp;dbP!$D$2&amp;":"&amp;dbP!$D$2),"&lt;="&amp;AL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M526" s="1">
        <f ca="1">SUMIFS(INDIRECT($F$1&amp;$F526&amp;":"&amp;$F526),INDIRECT($F$1&amp;dbP!$D$2&amp;":"&amp;dbP!$D$2),"&gt;="&amp;AM$6,INDIRECT($F$1&amp;dbP!$D$2&amp;":"&amp;dbP!$D$2),"&lt;="&amp;AM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N526" s="1">
        <f ca="1">SUMIFS(INDIRECT($F$1&amp;$F526&amp;":"&amp;$F526),INDIRECT($F$1&amp;dbP!$D$2&amp;":"&amp;dbP!$D$2),"&gt;="&amp;AN$6,INDIRECT($F$1&amp;dbP!$D$2&amp;":"&amp;dbP!$D$2),"&lt;="&amp;AN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O526" s="1">
        <f ca="1">SUMIFS(INDIRECT($F$1&amp;$F526&amp;":"&amp;$F526),INDIRECT($F$1&amp;dbP!$D$2&amp;":"&amp;dbP!$D$2),"&gt;="&amp;AO$6,INDIRECT($F$1&amp;dbP!$D$2&amp;":"&amp;dbP!$D$2),"&lt;="&amp;AO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P526" s="1">
        <f ca="1">SUMIFS(INDIRECT($F$1&amp;$F526&amp;":"&amp;$F526),INDIRECT($F$1&amp;dbP!$D$2&amp;":"&amp;dbP!$D$2),"&gt;="&amp;AP$6,INDIRECT($F$1&amp;dbP!$D$2&amp;":"&amp;dbP!$D$2),"&lt;="&amp;AP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Q526" s="1">
        <f ca="1">SUMIFS(INDIRECT($F$1&amp;$F526&amp;":"&amp;$F526),INDIRECT($F$1&amp;dbP!$D$2&amp;":"&amp;dbP!$D$2),"&gt;="&amp;AQ$6,INDIRECT($F$1&amp;dbP!$D$2&amp;":"&amp;dbP!$D$2),"&lt;="&amp;AQ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R526" s="1">
        <f ca="1">SUMIFS(INDIRECT($F$1&amp;$F526&amp;":"&amp;$F526),INDIRECT($F$1&amp;dbP!$D$2&amp;":"&amp;dbP!$D$2),"&gt;="&amp;AR$6,INDIRECT($F$1&amp;dbP!$D$2&amp;":"&amp;dbP!$D$2),"&lt;="&amp;AR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S526" s="1">
        <f ca="1">SUMIFS(INDIRECT($F$1&amp;$F526&amp;":"&amp;$F526),INDIRECT($F$1&amp;dbP!$D$2&amp;":"&amp;dbP!$D$2),"&gt;="&amp;AS$6,INDIRECT($F$1&amp;dbP!$D$2&amp;":"&amp;dbP!$D$2),"&lt;="&amp;AS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T526" s="1">
        <f ca="1">SUMIFS(INDIRECT($F$1&amp;$F526&amp;":"&amp;$F526),INDIRECT($F$1&amp;dbP!$D$2&amp;":"&amp;dbP!$D$2),"&gt;="&amp;AT$6,INDIRECT($F$1&amp;dbP!$D$2&amp;":"&amp;dbP!$D$2),"&lt;="&amp;AT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U526" s="1">
        <f ca="1">SUMIFS(INDIRECT($F$1&amp;$F526&amp;":"&amp;$F526),INDIRECT($F$1&amp;dbP!$D$2&amp;":"&amp;dbP!$D$2),"&gt;="&amp;AU$6,INDIRECT($F$1&amp;dbP!$D$2&amp;":"&amp;dbP!$D$2),"&lt;="&amp;AU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V526" s="1">
        <f ca="1">SUMIFS(INDIRECT($F$1&amp;$F526&amp;":"&amp;$F526),INDIRECT($F$1&amp;dbP!$D$2&amp;":"&amp;dbP!$D$2),"&gt;="&amp;AV$6,INDIRECT($F$1&amp;dbP!$D$2&amp;":"&amp;dbP!$D$2),"&lt;="&amp;AV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W526" s="1">
        <f ca="1">SUMIFS(INDIRECT($F$1&amp;$F526&amp;":"&amp;$F526),INDIRECT($F$1&amp;dbP!$D$2&amp;":"&amp;dbP!$D$2),"&gt;="&amp;AW$6,INDIRECT($F$1&amp;dbP!$D$2&amp;":"&amp;dbP!$D$2),"&lt;="&amp;AW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X526" s="1">
        <f ca="1">SUMIFS(INDIRECT($F$1&amp;$F526&amp;":"&amp;$F526),INDIRECT($F$1&amp;dbP!$D$2&amp;":"&amp;dbP!$D$2),"&gt;="&amp;AX$6,INDIRECT($F$1&amp;dbP!$D$2&amp;":"&amp;dbP!$D$2),"&lt;="&amp;AX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Y526" s="1">
        <f ca="1">SUMIFS(INDIRECT($F$1&amp;$F526&amp;":"&amp;$F526),INDIRECT($F$1&amp;dbP!$D$2&amp;":"&amp;dbP!$D$2),"&gt;="&amp;AY$6,INDIRECT($F$1&amp;dbP!$D$2&amp;":"&amp;dbP!$D$2),"&lt;="&amp;AY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AZ526" s="1">
        <f ca="1">SUMIFS(INDIRECT($F$1&amp;$F526&amp;":"&amp;$F526),INDIRECT($F$1&amp;dbP!$D$2&amp;":"&amp;dbP!$D$2),"&gt;="&amp;AZ$6,INDIRECT($F$1&amp;dbP!$D$2&amp;":"&amp;dbP!$D$2),"&lt;="&amp;AZ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BA526" s="1">
        <f ca="1">SUMIFS(INDIRECT($F$1&amp;$F526&amp;":"&amp;$F526),INDIRECT($F$1&amp;dbP!$D$2&amp;":"&amp;dbP!$D$2),"&gt;="&amp;BA$6,INDIRECT($F$1&amp;dbP!$D$2&amp;":"&amp;dbP!$D$2),"&lt;="&amp;BA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BB526" s="1">
        <f ca="1">SUMIFS(INDIRECT($F$1&amp;$F526&amp;":"&amp;$F526),INDIRECT($F$1&amp;dbP!$D$2&amp;":"&amp;dbP!$D$2),"&gt;="&amp;BB$6,INDIRECT($F$1&amp;dbP!$D$2&amp;":"&amp;dbP!$D$2),"&lt;="&amp;BB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BC526" s="1">
        <f ca="1">SUMIFS(INDIRECT($F$1&amp;$F526&amp;":"&amp;$F526),INDIRECT($F$1&amp;dbP!$D$2&amp;":"&amp;dbP!$D$2),"&gt;="&amp;BC$6,INDIRECT($F$1&amp;dbP!$D$2&amp;":"&amp;dbP!$D$2),"&lt;="&amp;BC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BD526" s="1">
        <f ca="1">SUMIFS(INDIRECT($F$1&amp;$F526&amp;":"&amp;$F526),INDIRECT($F$1&amp;dbP!$D$2&amp;":"&amp;dbP!$D$2),"&gt;="&amp;BD$6,INDIRECT($F$1&amp;dbP!$D$2&amp;":"&amp;dbP!$D$2),"&lt;="&amp;BD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  <c r="BE526" s="1">
        <f ca="1">SUMIFS(INDIRECT($F$1&amp;$F526&amp;":"&amp;$F526),INDIRECT($F$1&amp;dbP!$D$2&amp;":"&amp;dbP!$D$2),"&gt;="&amp;BE$6,INDIRECT($F$1&amp;dbP!$D$2&amp;":"&amp;dbP!$D$2),"&lt;="&amp;BE$7,INDIRECT($F$1&amp;dbP!$O$2&amp;":"&amp;dbP!$O$2),$H526,INDIRECT($F$1&amp;dbP!$P$2&amp;":"&amp;dbP!$P$2),IF($I526=$J526,"*",$I526),INDIRECT($F$1&amp;dbP!$Q$2&amp;":"&amp;dbP!$Q$2),IF(OR($I526=$J526,"  "&amp;$I526=$J526),"*",RIGHT($J526,LEN($J526)-4)),INDIRECT($F$1&amp;dbP!$AC$2&amp;":"&amp;dbP!$AC$2),RepP!$J$3)</f>
        <v>0</v>
      </c>
    </row>
    <row r="527" spans="2:57" x14ac:dyDescent="0.3">
      <c r="B527" s="1">
        <f>MAX(B$410:B526)+1</f>
        <v>123</v>
      </c>
      <c r="D527" s="1" t="str">
        <f ca="1">INDIRECT($B$1&amp;Items!AB$2&amp;$B527)</f>
        <v>PL(-)</v>
      </c>
      <c r="F527" s="1" t="str">
        <f ca="1">INDIRECT($B$1&amp;Items!X$2&amp;$B527)</f>
        <v>AA</v>
      </c>
      <c r="H527" s="13" t="str">
        <f ca="1">INDIRECT($B$1&amp;Items!U$2&amp;$B527)</f>
        <v>Операционные расходы</v>
      </c>
      <c r="I527" s="13" t="str">
        <f ca="1">IF(INDIRECT($B$1&amp;Items!V$2&amp;$B527)="",H527,INDIRECT($B$1&amp;Items!V$2&amp;$B527))</f>
        <v>Операционные расходы - блок-3</v>
      </c>
      <c r="J527" s="1" t="str">
        <f ca="1">IF(INDIRECT($B$1&amp;Items!W$2&amp;$B527)="",IF(H527&lt;&gt;I527,"  "&amp;I527,I527),"    "&amp;INDIRECT($B$1&amp;Items!W$2&amp;$B527))</f>
        <v xml:space="preserve">    Операционные расходы - 3-17</v>
      </c>
      <c r="S527" s="1">
        <f ca="1">SUM($U527:INDIRECT(ADDRESS(ROW(),SUMIFS($1:$1,$5:$5,MAX($5:$5)))))</f>
        <v>50123.853000000003</v>
      </c>
      <c r="V527" s="1">
        <f ca="1">SUMIFS(INDIRECT($F$1&amp;$F527&amp;":"&amp;$F527),INDIRECT($F$1&amp;dbP!$D$2&amp;":"&amp;dbP!$D$2),"&gt;="&amp;V$6,INDIRECT($F$1&amp;dbP!$D$2&amp;":"&amp;dbP!$D$2),"&lt;="&amp;V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W527" s="1">
        <f ca="1">SUMIFS(INDIRECT($F$1&amp;$F527&amp;":"&amp;$F527),INDIRECT($F$1&amp;dbP!$D$2&amp;":"&amp;dbP!$D$2),"&gt;="&amp;W$6,INDIRECT($F$1&amp;dbP!$D$2&amp;":"&amp;dbP!$D$2),"&lt;="&amp;W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50123.853000000003</v>
      </c>
      <c r="X527" s="1">
        <f ca="1">SUMIFS(INDIRECT($F$1&amp;$F527&amp;":"&amp;$F527),INDIRECT($F$1&amp;dbP!$D$2&amp;":"&amp;dbP!$D$2),"&gt;="&amp;X$6,INDIRECT($F$1&amp;dbP!$D$2&amp;":"&amp;dbP!$D$2),"&lt;="&amp;X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Y527" s="1">
        <f ca="1">SUMIFS(INDIRECT($F$1&amp;$F527&amp;":"&amp;$F527),INDIRECT($F$1&amp;dbP!$D$2&amp;":"&amp;dbP!$D$2),"&gt;="&amp;Y$6,INDIRECT($F$1&amp;dbP!$D$2&amp;":"&amp;dbP!$D$2),"&lt;="&amp;Y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Z527" s="1">
        <f ca="1">SUMIFS(INDIRECT($F$1&amp;$F527&amp;":"&amp;$F527),INDIRECT($F$1&amp;dbP!$D$2&amp;":"&amp;dbP!$D$2),"&gt;="&amp;Z$6,INDIRECT($F$1&amp;dbP!$D$2&amp;":"&amp;dbP!$D$2),"&lt;="&amp;Z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A527" s="1">
        <f ca="1">SUMIFS(INDIRECT($F$1&amp;$F527&amp;":"&amp;$F527),INDIRECT($F$1&amp;dbP!$D$2&amp;":"&amp;dbP!$D$2),"&gt;="&amp;AA$6,INDIRECT($F$1&amp;dbP!$D$2&amp;":"&amp;dbP!$D$2),"&lt;="&amp;AA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B527" s="1">
        <f ca="1">SUMIFS(INDIRECT($F$1&amp;$F527&amp;":"&amp;$F527),INDIRECT($F$1&amp;dbP!$D$2&amp;":"&amp;dbP!$D$2),"&gt;="&amp;AB$6,INDIRECT($F$1&amp;dbP!$D$2&amp;":"&amp;dbP!$D$2),"&lt;="&amp;AB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C527" s="1">
        <f ca="1">SUMIFS(INDIRECT($F$1&amp;$F527&amp;":"&amp;$F527),INDIRECT($F$1&amp;dbP!$D$2&amp;":"&amp;dbP!$D$2),"&gt;="&amp;AC$6,INDIRECT($F$1&amp;dbP!$D$2&amp;":"&amp;dbP!$D$2),"&lt;="&amp;AC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D527" s="1">
        <f ca="1">SUMIFS(INDIRECT($F$1&amp;$F527&amp;":"&amp;$F527),INDIRECT($F$1&amp;dbP!$D$2&amp;":"&amp;dbP!$D$2),"&gt;="&amp;AD$6,INDIRECT($F$1&amp;dbP!$D$2&amp;":"&amp;dbP!$D$2),"&lt;="&amp;AD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E527" s="1">
        <f ca="1">SUMIFS(INDIRECT($F$1&amp;$F527&amp;":"&amp;$F527),INDIRECT($F$1&amp;dbP!$D$2&amp;":"&amp;dbP!$D$2),"&gt;="&amp;AE$6,INDIRECT($F$1&amp;dbP!$D$2&amp;":"&amp;dbP!$D$2),"&lt;="&amp;AE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F527" s="1">
        <f ca="1">SUMIFS(INDIRECT($F$1&amp;$F527&amp;":"&amp;$F527),INDIRECT($F$1&amp;dbP!$D$2&amp;":"&amp;dbP!$D$2),"&gt;="&amp;AF$6,INDIRECT($F$1&amp;dbP!$D$2&amp;":"&amp;dbP!$D$2),"&lt;="&amp;AF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G527" s="1">
        <f ca="1">SUMIFS(INDIRECT($F$1&amp;$F527&amp;":"&amp;$F527),INDIRECT($F$1&amp;dbP!$D$2&amp;":"&amp;dbP!$D$2),"&gt;="&amp;AG$6,INDIRECT($F$1&amp;dbP!$D$2&amp;":"&amp;dbP!$D$2),"&lt;="&amp;AG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H527" s="1">
        <f ca="1">SUMIFS(INDIRECT($F$1&amp;$F527&amp;":"&amp;$F527),INDIRECT($F$1&amp;dbP!$D$2&amp;":"&amp;dbP!$D$2),"&gt;="&amp;AH$6,INDIRECT($F$1&amp;dbP!$D$2&amp;":"&amp;dbP!$D$2),"&lt;="&amp;AH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I527" s="1">
        <f ca="1">SUMIFS(INDIRECT($F$1&amp;$F527&amp;":"&amp;$F527),INDIRECT($F$1&amp;dbP!$D$2&amp;":"&amp;dbP!$D$2),"&gt;="&amp;AI$6,INDIRECT($F$1&amp;dbP!$D$2&amp;":"&amp;dbP!$D$2),"&lt;="&amp;AI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J527" s="1">
        <f ca="1">SUMIFS(INDIRECT($F$1&amp;$F527&amp;":"&amp;$F527),INDIRECT($F$1&amp;dbP!$D$2&amp;":"&amp;dbP!$D$2),"&gt;="&amp;AJ$6,INDIRECT($F$1&amp;dbP!$D$2&amp;":"&amp;dbP!$D$2),"&lt;="&amp;AJ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K527" s="1">
        <f ca="1">SUMIFS(INDIRECT($F$1&amp;$F527&amp;":"&amp;$F527),INDIRECT($F$1&amp;dbP!$D$2&amp;":"&amp;dbP!$D$2),"&gt;="&amp;AK$6,INDIRECT($F$1&amp;dbP!$D$2&amp;":"&amp;dbP!$D$2),"&lt;="&amp;AK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L527" s="1">
        <f ca="1">SUMIFS(INDIRECT($F$1&amp;$F527&amp;":"&amp;$F527),INDIRECT($F$1&amp;dbP!$D$2&amp;":"&amp;dbP!$D$2),"&gt;="&amp;AL$6,INDIRECT($F$1&amp;dbP!$D$2&amp;":"&amp;dbP!$D$2),"&lt;="&amp;AL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M527" s="1">
        <f ca="1">SUMIFS(INDIRECT($F$1&amp;$F527&amp;":"&amp;$F527),INDIRECT($F$1&amp;dbP!$D$2&amp;":"&amp;dbP!$D$2),"&gt;="&amp;AM$6,INDIRECT($F$1&amp;dbP!$D$2&amp;":"&amp;dbP!$D$2),"&lt;="&amp;AM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N527" s="1">
        <f ca="1">SUMIFS(INDIRECT($F$1&amp;$F527&amp;":"&amp;$F527),INDIRECT($F$1&amp;dbP!$D$2&amp;":"&amp;dbP!$D$2),"&gt;="&amp;AN$6,INDIRECT($F$1&amp;dbP!$D$2&amp;":"&amp;dbP!$D$2),"&lt;="&amp;AN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O527" s="1">
        <f ca="1">SUMIFS(INDIRECT($F$1&amp;$F527&amp;":"&amp;$F527),INDIRECT($F$1&amp;dbP!$D$2&amp;":"&amp;dbP!$D$2),"&gt;="&amp;AO$6,INDIRECT($F$1&amp;dbP!$D$2&amp;":"&amp;dbP!$D$2),"&lt;="&amp;AO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P527" s="1">
        <f ca="1">SUMIFS(INDIRECT($F$1&amp;$F527&amp;":"&amp;$F527),INDIRECT($F$1&amp;dbP!$D$2&amp;":"&amp;dbP!$D$2),"&gt;="&amp;AP$6,INDIRECT($F$1&amp;dbP!$D$2&amp;":"&amp;dbP!$D$2),"&lt;="&amp;AP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Q527" s="1">
        <f ca="1">SUMIFS(INDIRECT($F$1&amp;$F527&amp;":"&amp;$F527),INDIRECT($F$1&amp;dbP!$D$2&amp;":"&amp;dbP!$D$2),"&gt;="&amp;AQ$6,INDIRECT($F$1&amp;dbP!$D$2&amp;":"&amp;dbP!$D$2),"&lt;="&amp;AQ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R527" s="1">
        <f ca="1">SUMIFS(INDIRECT($F$1&amp;$F527&amp;":"&amp;$F527),INDIRECT($F$1&amp;dbP!$D$2&amp;":"&amp;dbP!$D$2),"&gt;="&amp;AR$6,INDIRECT($F$1&amp;dbP!$D$2&amp;":"&amp;dbP!$D$2),"&lt;="&amp;AR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S527" s="1">
        <f ca="1">SUMIFS(INDIRECT($F$1&amp;$F527&amp;":"&amp;$F527),INDIRECT($F$1&amp;dbP!$D$2&amp;":"&amp;dbP!$D$2),"&gt;="&amp;AS$6,INDIRECT($F$1&amp;dbP!$D$2&amp;":"&amp;dbP!$D$2),"&lt;="&amp;AS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T527" s="1">
        <f ca="1">SUMIFS(INDIRECT($F$1&amp;$F527&amp;":"&amp;$F527),INDIRECT($F$1&amp;dbP!$D$2&amp;":"&amp;dbP!$D$2),"&gt;="&amp;AT$6,INDIRECT($F$1&amp;dbP!$D$2&amp;":"&amp;dbP!$D$2),"&lt;="&amp;AT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U527" s="1">
        <f ca="1">SUMIFS(INDIRECT($F$1&amp;$F527&amp;":"&amp;$F527),INDIRECT($F$1&amp;dbP!$D$2&amp;":"&amp;dbP!$D$2),"&gt;="&amp;AU$6,INDIRECT($F$1&amp;dbP!$D$2&amp;":"&amp;dbP!$D$2),"&lt;="&amp;AU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V527" s="1">
        <f ca="1">SUMIFS(INDIRECT($F$1&amp;$F527&amp;":"&amp;$F527),INDIRECT($F$1&amp;dbP!$D$2&amp;":"&amp;dbP!$D$2),"&gt;="&amp;AV$6,INDIRECT($F$1&amp;dbP!$D$2&amp;":"&amp;dbP!$D$2),"&lt;="&amp;AV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W527" s="1">
        <f ca="1">SUMIFS(INDIRECT($F$1&amp;$F527&amp;":"&amp;$F527),INDIRECT($F$1&amp;dbP!$D$2&amp;":"&amp;dbP!$D$2),"&gt;="&amp;AW$6,INDIRECT($F$1&amp;dbP!$D$2&amp;":"&amp;dbP!$D$2),"&lt;="&amp;AW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X527" s="1">
        <f ca="1">SUMIFS(INDIRECT($F$1&amp;$F527&amp;":"&amp;$F527),INDIRECT($F$1&amp;dbP!$D$2&amp;":"&amp;dbP!$D$2),"&gt;="&amp;AX$6,INDIRECT($F$1&amp;dbP!$D$2&amp;":"&amp;dbP!$D$2),"&lt;="&amp;AX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Y527" s="1">
        <f ca="1">SUMIFS(INDIRECT($F$1&amp;$F527&amp;":"&amp;$F527),INDIRECT($F$1&amp;dbP!$D$2&amp;":"&amp;dbP!$D$2),"&gt;="&amp;AY$6,INDIRECT($F$1&amp;dbP!$D$2&amp;":"&amp;dbP!$D$2),"&lt;="&amp;AY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AZ527" s="1">
        <f ca="1">SUMIFS(INDIRECT($F$1&amp;$F527&amp;":"&amp;$F527),INDIRECT($F$1&amp;dbP!$D$2&amp;":"&amp;dbP!$D$2),"&gt;="&amp;AZ$6,INDIRECT($F$1&amp;dbP!$D$2&amp;":"&amp;dbP!$D$2),"&lt;="&amp;AZ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BA527" s="1">
        <f ca="1">SUMIFS(INDIRECT($F$1&amp;$F527&amp;":"&amp;$F527),INDIRECT($F$1&amp;dbP!$D$2&amp;":"&amp;dbP!$D$2),"&gt;="&amp;BA$6,INDIRECT($F$1&amp;dbP!$D$2&amp;":"&amp;dbP!$D$2),"&lt;="&amp;BA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BB527" s="1">
        <f ca="1">SUMIFS(INDIRECT($F$1&amp;$F527&amp;":"&amp;$F527),INDIRECT($F$1&amp;dbP!$D$2&amp;":"&amp;dbP!$D$2),"&gt;="&amp;BB$6,INDIRECT($F$1&amp;dbP!$D$2&amp;":"&amp;dbP!$D$2),"&lt;="&amp;BB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BC527" s="1">
        <f ca="1">SUMIFS(INDIRECT($F$1&amp;$F527&amp;":"&amp;$F527),INDIRECT($F$1&amp;dbP!$D$2&amp;":"&amp;dbP!$D$2),"&gt;="&amp;BC$6,INDIRECT($F$1&amp;dbP!$D$2&amp;":"&amp;dbP!$D$2),"&lt;="&amp;BC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BD527" s="1">
        <f ca="1">SUMIFS(INDIRECT($F$1&amp;$F527&amp;":"&amp;$F527),INDIRECT($F$1&amp;dbP!$D$2&amp;":"&amp;dbP!$D$2),"&gt;="&amp;BD$6,INDIRECT($F$1&amp;dbP!$D$2&amp;":"&amp;dbP!$D$2),"&lt;="&amp;BD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  <c r="BE527" s="1">
        <f ca="1">SUMIFS(INDIRECT($F$1&amp;$F527&amp;":"&amp;$F527),INDIRECT($F$1&amp;dbP!$D$2&amp;":"&amp;dbP!$D$2),"&gt;="&amp;BE$6,INDIRECT($F$1&amp;dbP!$D$2&amp;":"&amp;dbP!$D$2),"&lt;="&amp;BE$7,INDIRECT($F$1&amp;dbP!$O$2&amp;":"&amp;dbP!$O$2),$H527,INDIRECT($F$1&amp;dbP!$P$2&amp;":"&amp;dbP!$P$2),IF($I527=$J527,"*",$I527),INDIRECT($F$1&amp;dbP!$Q$2&amp;":"&amp;dbP!$Q$2),IF(OR($I527=$J527,"  "&amp;$I527=$J527),"*",RIGHT($J527,LEN($J527)-4)),INDIRECT($F$1&amp;dbP!$AC$2&amp;":"&amp;dbP!$AC$2),RepP!$J$3)</f>
        <v>0</v>
      </c>
    </row>
    <row r="528" spans="2:57" x14ac:dyDescent="0.3">
      <c r="B528" s="1">
        <f>MAX(B$410:B527)+1</f>
        <v>124</v>
      </c>
      <c r="D528" s="1">
        <f ca="1">INDIRECT($B$1&amp;Items!AB$2&amp;$B528)</f>
        <v>0</v>
      </c>
      <c r="F528" s="1" t="str">
        <f ca="1">INDIRECT($B$1&amp;Items!X$2&amp;$B528)</f>
        <v>AA</v>
      </c>
      <c r="H528" s="13" t="str">
        <f ca="1">INDIRECT($B$1&amp;Items!U$2&amp;$B528)</f>
        <v>Операционные расходы</v>
      </c>
      <c r="I528" s="13" t="str">
        <f ca="1">IF(INDIRECT($B$1&amp;Items!V$2&amp;$B528)="",H528,INDIRECT($B$1&amp;Items!V$2&amp;$B528))</f>
        <v>Операционные расходы - блок-4</v>
      </c>
      <c r="J528" s="1" t="str">
        <f ca="1">IF(INDIRECT($B$1&amp;Items!W$2&amp;$B528)="",IF(H528&lt;&gt;I528,"  "&amp;I528,I528),"    "&amp;INDIRECT($B$1&amp;Items!W$2&amp;$B528))</f>
        <v xml:space="preserve">  Операционные расходы - блок-4</v>
      </c>
      <c r="S528" s="1">
        <f ca="1">SUM($U528:INDIRECT(ADDRESS(ROW(),SUMIFS($1:$1,$5:$5,MAX($5:$5)))))</f>
        <v>1470255.4404740899</v>
      </c>
      <c r="V528" s="1">
        <f ca="1">SUMIFS(INDIRECT($F$1&amp;$F528&amp;":"&amp;$F528),INDIRECT($F$1&amp;dbP!$D$2&amp;":"&amp;dbP!$D$2),"&gt;="&amp;V$6,INDIRECT($F$1&amp;dbP!$D$2&amp;":"&amp;dbP!$D$2),"&lt;="&amp;V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W528" s="1">
        <f ca="1">SUMIFS(INDIRECT($F$1&amp;$F528&amp;":"&amp;$F528),INDIRECT($F$1&amp;dbP!$D$2&amp;":"&amp;dbP!$D$2),"&gt;="&amp;W$6,INDIRECT($F$1&amp;dbP!$D$2&amp;":"&amp;dbP!$D$2),"&lt;="&amp;W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X528" s="1">
        <f ca="1">SUMIFS(INDIRECT($F$1&amp;$F528&amp;":"&amp;$F528),INDIRECT($F$1&amp;dbP!$D$2&amp;":"&amp;dbP!$D$2),"&gt;="&amp;X$6,INDIRECT($F$1&amp;dbP!$D$2&amp;":"&amp;dbP!$D$2),"&lt;="&amp;X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500028.93874060002</v>
      </c>
      <c r="Y528" s="1">
        <f ca="1">SUMIFS(INDIRECT($F$1&amp;$F528&amp;":"&amp;$F528),INDIRECT($F$1&amp;dbP!$D$2&amp;":"&amp;dbP!$D$2),"&gt;="&amp;Y$6,INDIRECT($F$1&amp;dbP!$D$2&amp;":"&amp;dbP!$D$2),"&lt;="&amp;Y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520991.74193349003</v>
      </c>
      <c r="Z528" s="1">
        <f ca="1">SUMIFS(INDIRECT($F$1&amp;$F528&amp;":"&amp;$F528),INDIRECT($F$1&amp;dbP!$D$2&amp;":"&amp;dbP!$D$2),"&gt;="&amp;Z$6,INDIRECT($F$1&amp;dbP!$D$2&amp;":"&amp;dbP!$D$2),"&lt;="&amp;Z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312435.94</v>
      </c>
      <c r="AA528" s="1">
        <f ca="1">SUMIFS(INDIRECT($F$1&amp;$F528&amp;":"&amp;$F528),INDIRECT($F$1&amp;dbP!$D$2&amp;":"&amp;dbP!$D$2),"&gt;="&amp;AA$6,INDIRECT($F$1&amp;dbP!$D$2&amp;":"&amp;dbP!$D$2),"&lt;="&amp;AA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136798.81980000003</v>
      </c>
      <c r="AB528" s="1">
        <f ca="1">SUMIFS(INDIRECT($F$1&amp;$F528&amp;":"&amp;$F528),INDIRECT($F$1&amp;dbP!$D$2&amp;":"&amp;dbP!$D$2),"&gt;="&amp;AB$6,INDIRECT($F$1&amp;dbP!$D$2&amp;":"&amp;dbP!$D$2),"&lt;="&amp;AB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C528" s="1">
        <f ca="1">SUMIFS(INDIRECT($F$1&amp;$F528&amp;":"&amp;$F528),INDIRECT($F$1&amp;dbP!$D$2&amp;":"&amp;dbP!$D$2),"&gt;="&amp;AC$6,INDIRECT($F$1&amp;dbP!$D$2&amp;":"&amp;dbP!$D$2),"&lt;="&amp;AC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D528" s="1">
        <f ca="1">SUMIFS(INDIRECT($F$1&amp;$F528&amp;":"&amp;$F528),INDIRECT($F$1&amp;dbP!$D$2&amp;":"&amp;dbP!$D$2),"&gt;="&amp;AD$6,INDIRECT($F$1&amp;dbP!$D$2&amp;":"&amp;dbP!$D$2),"&lt;="&amp;AD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E528" s="1">
        <f ca="1">SUMIFS(INDIRECT($F$1&amp;$F528&amp;":"&amp;$F528),INDIRECT($F$1&amp;dbP!$D$2&amp;":"&amp;dbP!$D$2),"&gt;="&amp;AE$6,INDIRECT($F$1&amp;dbP!$D$2&amp;":"&amp;dbP!$D$2),"&lt;="&amp;AE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F528" s="1">
        <f ca="1">SUMIFS(INDIRECT($F$1&amp;$F528&amp;":"&amp;$F528),INDIRECT($F$1&amp;dbP!$D$2&amp;":"&amp;dbP!$D$2),"&gt;="&amp;AF$6,INDIRECT($F$1&amp;dbP!$D$2&amp;":"&amp;dbP!$D$2),"&lt;="&amp;AF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G528" s="1">
        <f ca="1">SUMIFS(INDIRECT($F$1&amp;$F528&amp;":"&amp;$F528),INDIRECT($F$1&amp;dbP!$D$2&amp;":"&amp;dbP!$D$2),"&gt;="&amp;AG$6,INDIRECT($F$1&amp;dbP!$D$2&amp;":"&amp;dbP!$D$2),"&lt;="&amp;AG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H528" s="1">
        <f ca="1">SUMIFS(INDIRECT($F$1&amp;$F528&amp;":"&amp;$F528),INDIRECT($F$1&amp;dbP!$D$2&amp;":"&amp;dbP!$D$2),"&gt;="&amp;AH$6,INDIRECT($F$1&amp;dbP!$D$2&amp;":"&amp;dbP!$D$2),"&lt;="&amp;AH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I528" s="1">
        <f ca="1">SUMIFS(INDIRECT($F$1&amp;$F528&amp;":"&amp;$F528),INDIRECT($F$1&amp;dbP!$D$2&amp;":"&amp;dbP!$D$2),"&gt;="&amp;AI$6,INDIRECT($F$1&amp;dbP!$D$2&amp;":"&amp;dbP!$D$2),"&lt;="&amp;AI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J528" s="1">
        <f ca="1">SUMIFS(INDIRECT($F$1&amp;$F528&amp;":"&amp;$F528),INDIRECT($F$1&amp;dbP!$D$2&amp;":"&amp;dbP!$D$2),"&gt;="&amp;AJ$6,INDIRECT($F$1&amp;dbP!$D$2&amp;":"&amp;dbP!$D$2),"&lt;="&amp;AJ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K528" s="1">
        <f ca="1">SUMIFS(INDIRECT($F$1&amp;$F528&amp;":"&amp;$F528),INDIRECT($F$1&amp;dbP!$D$2&amp;":"&amp;dbP!$D$2),"&gt;="&amp;AK$6,INDIRECT($F$1&amp;dbP!$D$2&amp;":"&amp;dbP!$D$2),"&lt;="&amp;AK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L528" s="1">
        <f ca="1">SUMIFS(INDIRECT($F$1&amp;$F528&amp;":"&amp;$F528),INDIRECT($F$1&amp;dbP!$D$2&amp;":"&amp;dbP!$D$2),"&gt;="&amp;AL$6,INDIRECT($F$1&amp;dbP!$D$2&amp;":"&amp;dbP!$D$2),"&lt;="&amp;AL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M528" s="1">
        <f ca="1">SUMIFS(INDIRECT($F$1&amp;$F528&amp;":"&amp;$F528),INDIRECT($F$1&amp;dbP!$D$2&amp;":"&amp;dbP!$D$2),"&gt;="&amp;AM$6,INDIRECT($F$1&amp;dbP!$D$2&amp;":"&amp;dbP!$D$2),"&lt;="&amp;AM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N528" s="1">
        <f ca="1">SUMIFS(INDIRECT($F$1&amp;$F528&amp;":"&amp;$F528),INDIRECT($F$1&amp;dbP!$D$2&amp;":"&amp;dbP!$D$2),"&gt;="&amp;AN$6,INDIRECT($F$1&amp;dbP!$D$2&amp;":"&amp;dbP!$D$2),"&lt;="&amp;AN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O528" s="1">
        <f ca="1">SUMIFS(INDIRECT($F$1&amp;$F528&amp;":"&amp;$F528),INDIRECT($F$1&amp;dbP!$D$2&amp;":"&amp;dbP!$D$2),"&gt;="&amp;AO$6,INDIRECT($F$1&amp;dbP!$D$2&amp;":"&amp;dbP!$D$2),"&lt;="&amp;AO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P528" s="1">
        <f ca="1">SUMIFS(INDIRECT($F$1&amp;$F528&amp;":"&amp;$F528),INDIRECT($F$1&amp;dbP!$D$2&amp;":"&amp;dbP!$D$2),"&gt;="&amp;AP$6,INDIRECT($F$1&amp;dbP!$D$2&amp;":"&amp;dbP!$D$2),"&lt;="&amp;AP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Q528" s="1">
        <f ca="1">SUMIFS(INDIRECT($F$1&amp;$F528&amp;":"&amp;$F528),INDIRECT($F$1&amp;dbP!$D$2&amp;":"&amp;dbP!$D$2),"&gt;="&amp;AQ$6,INDIRECT($F$1&amp;dbP!$D$2&amp;":"&amp;dbP!$D$2),"&lt;="&amp;AQ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R528" s="1">
        <f ca="1">SUMIFS(INDIRECT($F$1&amp;$F528&amp;":"&amp;$F528),INDIRECT($F$1&amp;dbP!$D$2&amp;":"&amp;dbP!$D$2),"&gt;="&amp;AR$6,INDIRECT($F$1&amp;dbP!$D$2&amp;":"&amp;dbP!$D$2),"&lt;="&amp;AR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S528" s="1">
        <f ca="1">SUMIFS(INDIRECT($F$1&amp;$F528&amp;":"&amp;$F528),INDIRECT($F$1&amp;dbP!$D$2&amp;":"&amp;dbP!$D$2),"&gt;="&amp;AS$6,INDIRECT($F$1&amp;dbP!$D$2&amp;":"&amp;dbP!$D$2),"&lt;="&amp;AS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T528" s="1">
        <f ca="1">SUMIFS(INDIRECT($F$1&amp;$F528&amp;":"&amp;$F528),INDIRECT($F$1&amp;dbP!$D$2&amp;":"&amp;dbP!$D$2),"&gt;="&amp;AT$6,INDIRECT($F$1&amp;dbP!$D$2&amp;":"&amp;dbP!$D$2),"&lt;="&amp;AT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U528" s="1">
        <f ca="1">SUMIFS(INDIRECT($F$1&amp;$F528&amp;":"&amp;$F528),INDIRECT($F$1&amp;dbP!$D$2&amp;":"&amp;dbP!$D$2),"&gt;="&amp;AU$6,INDIRECT($F$1&amp;dbP!$D$2&amp;":"&amp;dbP!$D$2),"&lt;="&amp;AU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V528" s="1">
        <f ca="1">SUMIFS(INDIRECT($F$1&amp;$F528&amp;":"&amp;$F528),INDIRECT($F$1&amp;dbP!$D$2&amp;":"&amp;dbP!$D$2),"&gt;="&amp;AV$6,INDIRECT($F$1&amp;dbP!$D$2&amp;":"&amp;dbP!$D$2),"&lt;="&amp;AV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W528" s="1">
        <f ca="1">SUMIFS(INDIRECT($F$1&amp;$F528&amp;":"&amp;$F528),INDIRECT($F$1&amp;dbP!$D$2&amp;":"&amp;dbP!$D$2),"&gt;="&amp;AW$6,INDIRECT($F$1&amp;dbP!$D$2&amp;":"&amp;dbP!$D$2),"&lt;="&amp;AW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X528" s="1">
        <f ca="1">SUMIFS(INDIRECT($F$1&amp;$F528&amp;":"&amp;$F528),INDIRECT($F$1&amp;dbP!$D$2&amp;":"&amp;dbP!$D$2),"&gt;="&amp;AX$6,INDIRECT($F$1&amp;dbP!$D$2&amp;":"&amp;dbP!$D$2),"&lt;="&amp;AX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Y528" s="1">
        <f ca="1">SUMIFS(INDIRECT($F$1&amp;$F528&amp;":"&amp;$F528),INDIRECT($F$1&amp;dbP!$D$2&amp;":"&amp;dbP!$D$2),"&gt;="&amp;AY$6,INDIRECT($F$1&amp;dbP!$D$2&amp;":"&amp;dbP!$D$2),"&lt;="&amp;AY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AZ528" s="1">
        <f ca="1">SUMIFS(INDIRECT($F$1&amp;$F528&amp;":"&amp;$F528),INDIRECT($F$1&amp;dbP!$D$2&amp;":"&amp;dbP!$D$2),"&gt;="&amp;AZ$6,INDIRECT($F$1&amp;dbP!$D$2&amp;":"&amp;dbP!$D$2),"&lt;="&amp;AZ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BA528" s="1">
        <f ca="1">SUMIFS(INDIRECT($F$1&amp;$F528&amp;":"&amp;$F528),INDIRECT($F$1&amp;dbP!$D$2&amp;":"&amp;dbP!$D$2),"&gt;="&amp;BA$6,INDIRECT($F$1&amp;dbP!$D$2&amp;":"&amp;dbP!$D$2),"&lt;="&amp;BA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BB528" s="1">
        <f ca="1">SUMIFS(INDIRECT($F$1&amp;$F528&amp;":"&amp;$F528),INDIRECT($F$1&amp;dbP!$D$2&amp;":"&amp;dbP!$D$2),"&gt;="&amp;BB$6,INDIRECT($F$1&amp;dbP!$D$2&amp;":"&amp;dbP!$D$2),"&lt;="&amp;BB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BC528" s="1">
        <f ca="1">SUMIFS(INDIRECT($F$1&amp;$F528&amp;":"&amp;$F528),INDIRECT($F$1&amp;dbP!$D$2&amp;":"&amp;dbP!$D$2),"&gt;="&amp;BC$6,INDIRECT($F$1&amp;dbP!$D$2&amp;":"&amp;dbP!$D$2),"&lt;="&amp;BC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BD528" s="1">
        <f ca="1">SUMIFS(INDIRECT($F$1&amp;$F528&amp;":"&amp;$F528),INDIRECT($F$1&amp;dbP!$D$2&amp;":"&amp;dbP!$D$2),"&gt;="&amp;BD$6,INDIRECT($F$1&amp;dbP!$D$2&amp;":"&amp;dbP!$D$2),"&lt;="&amp;BD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  <c r="BE528" s="1">
        <f ca="1">SUMIFS(INDIRECT($F$1&amp;$F528&amp;":"&amp;$F528),INDIRECT($F$1&amp;dbP!$D$2&amp;":"&amp;dbP!$D$2),"&gt;="&amp;BE$6,INDIRECT($F$1&amp;dbP!$D$2&amp;":"&amp;dbP!$D$2),"&lt;="&amp;BE$7,INDIRECT($F$1&amp;dbP!$O$2&amp;":"&amp;dbP!$O$2),$H528,INDIRECT($F$1&amp;dbP!$P$2&amp;":"&amp;dbP!$P$2),IF($I528=$J528,"*",$I528),INDIRECT($F$1&amp;dbP!$Q$2&amp;":"&amp;dbP!$Q$2),IF(OR($I528=$J528,"  "&amp;$I528=$J528),"*",RIGHT($J528,LEN($J528)-4)),INDIRECT($F$1&amp;dbP!$AC$2&amp;":"&amp;dbP!$AC$2),RepP!$J$3)</f>
        <v>0</v>
      </c>
    </row>
    <row r="529" spans="2:57" x14ac:dyDescent="0.3">
      <c r="B529" s="1">
        <f>MAX(B$410:B528)+1</f>
        <v>125</v>
      </c>
      <c r="D529" s="1" t="str">
        <f ca="1">INDIRECT($B$1&amp;Items!AB$2&amp;$B529)</f>
        <v>PL(-)</v>
      </c>
      <c r="F529" s="1" t="str">
        <f ca="1">INDIRECT($B$1&amp;Items!X$2&amp;$B529)</f>
        <v>AA</v>
      </c>
      <c r="H529" s="13" t="str">
        <f ca="1">INDIRECT($B$1&amp;Items!U$2&amp;$B529)</f>
        <v>Операционные расходы</v>
      </c>
      <c r="I529" s="13" t="str">
        <f ca="1">IF(INDIRECT($B$1&amp;Items!V$2&amp;$B529)="",H529,INDIRECT($B$1&amp;Items!V$2&amp;$B529))</f>
        <v>Операционные расходы - блок-4</v>
      </c>
      <c r="J529" s="1" t="str">
        <f ca="1">IF(INDIRECT($B$1&amp;Items!W$2&amp;$B529)="",IF(H529&lt;&gt;I529,"  "&amp;I529,I529),"    "&amp;INDIRECT($B$1&amp;Items!W$2&amp;$B529))</f>
        <v xml:space="preserve">    Операционные расходы - 4-1</v>
      </c>
      <c r="S529" s="1">
        <f ca="1">SUM($U529:INDIRECT(ADDRESS(ROW(),SUMIFS($1:$1,$5:$5,MAX($5:$5)))))</f>
        <v>258784.75529999999</v>
      </c>
      <c r="V529" s="1">
        <f ca="1">SUMIFS(INDIRECT($F$1&amp;$F529&amp;":"&amp;$F529),INDIRECT($F$1&amp;dbP!$D$2&amp;":"&amp;dbP!$D$2),"&gt;="&amp;V$6,INDIRECT($F$1&amp;dbP!$D$2&amp;":"&amp;dbP!$D$2),"&lt;="&amp;V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W529" s="1">
        <f ca="1">SUMIFS(INDIRECT($F$1&amp;$F529&amp;":"&amp;$F529),INDIRECT($F$1&amp;dbP!$D$2&amp;":"&amp;dbP!$D$2),"&gt;="&amp;W$6,INDIRECT($F$1&amp;dbP!$D$2&amp;":"&amp;dbP!$D$2),"&lt;="&amp;W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X529" s="1">
        <f ca="1">SUMIFS(INDIRECT($F$1&amp;$F529&amp;":"&amp;$F529),INDIRECT($F$1&amp;dbP!$D$2&amp;":"&amp;dbP!$D$2),"&gt;="&amp;X$6,INDIRECT($F$1&amp;dbP!$D$2&amp;":"&amp;dbP!$D$2),"&lt;="&amp;X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258784.75529999999</v>
      </c>
      <c r="Y529" s="1">
        <f ca="1">SUMIFS(INDIRECT($F$1&amp;$F529&amp;":"&amp;$F529),INDIRECT($F$1&amp;dbP!$D$2&amp;":"&amp;dbP!$D$2),"&gt;="&amp;Y$6,INDIRECT($F$1&amp;dbP!$D$2&amp;":"&amp;dbP!$D$2),"&lt;="&amp;Y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Z529" s="1">
        <f ca="1">SUMIFS(INDIRECT($F$1&amp;$F529&amp;":"&amp;$F529),INDIRECT($F$1&amp;dbP!$D$2&amp;":"&amp;dbP!$D$2),"&gt;="&amp;Z$6,INDIRECT($F$1&amp;dbP!$D$2&amp;":"&amp;dbP!$D$2),"&lt;="&amp;Z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A529" s="1">
        <f ca="1">SUMIFS(INDIRECT($F$1&amp;$F529&amp;":"&amp;$F529),INDIRECT($F$1&amp;dbP!$D$2&amp;":"&amp;dbP!$D$2),"&gt;="&amp;AA$6,INDIRECT($F$1&amp;dbP!$D$2&amp;":"&amp;dbP!$D$2),"&lt;="&amp;AA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B529" s="1">
        <f ca="1">SUMIFS(INDIRECT($F$1&amp;$F529&amp;":"&amp;$F529),INDIRECT($F$1&amp;dbP!$D$2&amp;":"&amp;dbP!$D$2),"&gt;="&amp;AB$6,INDIRECT($F$1&amp;dbP!$D$2&amp;":"&amp;dbP!$D$2),"&lt;="&amp;AB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C529" s="1">
        <f ca="1">SUMIFS(INDIRECT($F$1&amp;$F529&amp;":"&amp;$F529),INDIRECT($F$1&amp;dbP!$D$2&amp;":"&amp;dbP!$D$2),"&gt;="&amp;AC$6,INDIRECT($F$1&amp;dbP!$D$2&amp;":"&amp;dbP!$D$2),"&lt;="&amp;AC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D529" s="1">
        <f ca="1">SUMIFS(INDIRECT($F$1&amp;$F529&amp;":"&amp;$F529),INDIRECT($F$1&amp;dbP!$D$2&amp;":"&amp;dbP!$D$2),"&gt;="&amp;AD$6,INDIRECT($F$1&amp;dbP!$D$2&amp;":"&amp;dbP!$D$2),"&lt;="&amp;AD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E529" s="1">
        <f ca="1">SUMIFS(INDIRECT($F$1&amp;$F529&amp;":"&amp;$F529),INDIRECT($F$1&amp;dbP!$D$2&amp;":"&amp;dbP!$D$2),"&gt;="&amp;AE$6,INDIRECT($F$1&amp;dbP!$D$2&amp;":"&amp;dbP!$D$2),"&lt;="&amp;AE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F529" s="1">
        <f ca="1">SUMIFS(INDIRECT($F$1&amp;$F529&amp;":"&amp;$F529),INDIRECT($F$1&amp;dbP!$D$2&amp;":"&amp;dbP!$D$2),"&gt;="&amp;AF$6,INDIRECT($F$1&amp;dbP!$D$2&amp;":"&amp;dbP!$D$2),"&lt;="&amp;AF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G529" s="1">
        <f ca="1">SUMIFS(INDIRECT($F$1&amp;$F529&amp;":"&amp;$F529),INDIRECT($F$1&amp;dbP!$D$2&amp;":"&amp;dbP!$D$2),"&gt;="&amp;AG$6,INDIRECT($F$1&amp;dbP!$D$2&amp;":"&amp;dbP!$D$2),"&lt;="&amp;AG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H529" s="1">
        <f ca="1">SUMIFS(INDIRECT($F$1&amp;$F529&amp;":"&amp;$F529),INDIRECT($F$1&amp;dbP!$D$2&amp;":"&amp;dbP!$D$2),"&gt;="&amp;AH$6,INDIRECT($F$1&amp;dbP!$D$2&amp;":"&amp;dbP!$D$2),"&lt;="&amp;AH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I529" s="1">
        <f ca="1">SUMIFS(INDIRECT($F$1&amp;$F529&amp;":"&amp;$F529),INDIRECT($F$1&amp;dbP!$D$2&amp;":"&amp;dbP!$D$2),"&gt;="&amp;AI$6,INDIRECT($F$1&amp;dbP!$D$2&amp;":"&amp;dbP!$D$2),"&lt;="&amp;AI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J529" s="1">
        <f ca="1">SUMIFS(INDIRECT($F$1&amp;$F529&amp;":"&amp;$F529),INDIRECT($F$1&amp;dbP!$D$2&amp;":"&amp;dbP!$D$2),"&gt;="&amp;AJ$6,INDIRECT($F$1&amp;dbP!$D$2&amp;":"&amp;dbP!$D$2),"&lt;="&amp;AJ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K529" s="1">
        <f ca="1">SUMIFS(INDIRECT($F$1&amp;$F529&amp;":"&amp;$F529),INDIRECT($F$1&amp;dbP!$D$2&amp;":"&amp;dbP!$D$2),"&gt;="&amp;AK$6,INDIRECT($F$1&amp;dbP!$D$2&amp;":"&amp;dbP!$D$2),"&lt;="&amp;AK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L529" s="1">
        <f ca="1">SUMIFS(INDIRECT($F$1&amp;$F529&amp;":"&amp;$F529),INDIRECT($F$1&amp;dbP!$D$2&amp;":"&amp;dbP!$D$2),"&gt;="&amp;AL$6,INDIRECT($F$1&amp;dbP!$D$2&amp;":"&amp;dbP!$D$2),"&lt;="&amp;AL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M529" s="1">
        <f ca="1">SUMIFS(INDIRECT($F$1&amp;$F529&amp;":"&amp;$F529),INDIRECT($F$1&amp;dbP!$D$2&amp;":"&amp;dbP!$D$2),"&gt;="&amp;AM$6,INDIRECT($F$1&amp;dbP!$D$2&amp;":"&amp;dbP!$D$2),"&lt;="&amp;AM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N529" s="1">
        <f ca="1">SUMIFS(INDIRECT($F$1&amp;$F529&amp;":"&amp;$F529),INDIRECT($F$1&amp;dbP!$D$2&amp;":"&amp;dbP!$D$2),"&gt;="&amp;AN$6,INDIRECT($F$1&amp;dbP!$D$2&amp;":"&amp;dbP!$D$2),"&lt;="&amp;AN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O529" s="1">
        <f ca="1">SUMIFS(INDIRECT($F$1&amp;$F529&amp;":"&amp;$F529),INDIRECT($F$1&amp;dbP!$D$2&amp;":"&amp;dbP!$D$2),"&gt;="&amp;AO$6,INDIRECT($F$1&amp;dbP!$D$2&amp;":"&amp;dbP!$D$2),"&lt;="&amp;AO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P529" s="1">
        <f ca="1">SUMIFS(INDIRECT($F$1&amp;$F529&amp;":"&amp;$F529),INDIRECT($F$1&amp;dbP!$D$2&amp;":"&amp;dbP!$D$2),"&gt;="&amp;AP$6,INDIRECT($F$1&amp;dbP!$D$2&amp;":"&amp;dbP!$D$2),"&lt;="&amp;AP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Q529" s="1">
        <f ca="1">SUMIFS(INDIRECT($F$1&amp;$F529&amp;":"&amp;$F529),INDIRECT($F$1&amp;dbP!$D$2&amp;":"&amp;dbP!$D$2),"&gt;="&amp;AQ$6,INDIRECT($F$1&amp;dbP!$D$2&amp;":"&amp;dbP!$D$2),"&lt;="&amp;AQ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R529" s="1">
        <f ca="1">SUMIFS(INDIRECT($F$1&amp;$F529&amp;":"&amp;$F529),INDIRECT($F$1&amp;dbP!$D$2&amp;":"&amp;dbP!$D$2),"&gt;="&amp;AR$6,INDIRECT($F$1&amp;dbP!$D$2&amp;":"&amp;dbP!$D$2),"&lt;="&amp;AR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S529" s="1">
        <f ca="1">SUMIFS(INDIRECT($F$1&amp;$F529&amp;":"&amp;$F529),INDIRECT($F$1&amp;dbP!$D$2&amp;":"&amp;dbP!$D$2),"&gt;="&amp;AS$6,INDIRECT($F$1&amp;dbP!$D$2&amp;":"&amp;dbP!$D$2),"&lt;="&amp;AS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T529" s="1">
        <f ca="1">SUMIFS(INDIRECT($F$1&amp;$F529&amp;":"&amp;$F529),INDIRECT($F$1&amp;dbP!$D$2&amp;":"&amp;dbP!$D$2),"&gt;="&amp;AT$6,INDIRECT($F$1&amp;dbP!$D$2&amp;":"&amp;dbP!$D$2),"&lt;="&amp;AT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U529" s="1">
        <f ca="1">SUMIFS(INDIRECT($F$1&amp;$F529&amp;":"&amp;$F529),INDIRECT($F$1&amp;dbP!$D$2&amp;":"&amp;dbP!$D$2),"&gt;="&amp;AU$6,INDIRECT($F$1&amp;dbP!$D$2&amp;":"&amp;dbP!$D$2),"&lt;="&amp;AU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V529" s="1">
        <f ca="1">SUMIFS(INDIRECT($F$1&amp;$F529&amp;":"&amp;$F529),INDIRECT($F$1&amp;dbP!$D$2&amp;":"&amp;dbP!$D$2),"&gt;="&amp;AV$6,INDIRECT($F$1&amp;dbP!$D$2&amp;":"&amp;dbP!$D$2),"&lt;="&amp;AV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W529" s="1">
        <f ca="1">SUMIFS(INDIRECT($F$1&amp;$F529&amp;":"&amp;$F529),INDIRECT($F$1&amp;dbP!$D$2&amp;":"&amp;dbP!$D$2),"&gt;="&amp;AW$6,INDIRECT($F$1&amp;dbP!$D$2&amp;":"&amp;dbP!$D$2),"&lt;="&amp;AW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X529" s="1">
        <f ca="1">SUMIFS(INDIRECT($F$1&amp;$F529&amp;":"&amp;$F529),INDIRECT($F$1&amp;dbP!$D$2&amp;":"&amp;dbP!$D$2),"&gt;="&amp;AX$6,INDIRECT($F$1&amp;dbP!$D$2&amp;":"&amp;dbP!$D$2),"&lt;="&amp;AX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Y529" s="1">
        <f ca="1">SUMIFS(INDIRECT($F$1&amp;$F529&amp;":"&amp;$F529),INDIRECT($F$1&amp;dbP!$D$2&amp;":"&amp;dbP!$D$2),"&gt;="&amp;AY$6,INDIRECT($F$1&amp;dbP!$D$2&amp;":"&amp;dbP!$D$2),"&lt;="&amp;AY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AZ529" s="1">
        <f ca="1">SUMIFS(INDIRECT($F$1&amp;$F529&amp;":"&amp;$F529),INDIRECT($F$1&amp;dbP!$D$2&amp;":"&amp;dbP!$D$2),"&gt;="&amp;AZ$6,INDIRECT($F$1&amp;dbP!$D$2&amp;":"&amp;dbP!$D$2),"&lt;="&amp;AZ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BA529" s="1">
        <f ca="1">SUMIFS(INDIRECT($F$1&amp;$F529&amp;":"&amp;$F529),INDIRECT($F$1&amp;dbP!$D$2&amp;":"&amp;dbP!$D$2),"&gt;="&amp;BA$6,INDIRECT($F$1&amp;dbP!$D$2&amp;":"&amp;dbP!$D$2),"&lt;="&amp;BA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BB529" s="1">
        <f ca="1">SUMIFS(INDIRECT($F$1&amp;$F529&amp;":"&amp;$F529),INDIRECT($F$1&amp;dbP!$D$2&amp;":"&amp;dbP!$D$2),"&gt;="&amp;BB$6,INDIRECT($F$1&amp;dbP!$D$2&amp;":"&amp;dbP!$D$2),"&lt;="&amp;BB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BC529" s="1">
        <f ca="1">SUMIFS(INDIRECT($F$1&amp;$F529&amp;":"&amp;$F529),INDIRECT($F$1&amp;dbP!$D$2&amp;":"&amp;dbP!$D$2),"&gt;="&amp;BC$6,INDIRECT($F$1&amp;dbP!$D$2&amp;":"&amp;dbP!$D$2),"&lt;="&amp;BC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BD529" s="1">
        <f ca="1">SUMIFS(INDIRECT($F$1&amp;$F529&amp;":"&amp;$F529),INDIRECT($F$1&amp;dbP!$D$2&amp;":"&amp;dbP!$D$2),"&gt;="&amp;BD$6,INDIRECT($F$1&amp;dbP!$D$2&amp;":"&amp;dbP!$D$2),"&lt;="&amp;BD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  <c r="BE529" s="1">
        <f ca="1">SUMIFS(INDIRECT($F$1&amp;$F529&amp;":"&amp;$F529),INDIRECT($F$1&amp;dbP!$D$2&amp;":"&amp;dbP!$D$2),"&gt;="&amp;BE$6,INDIRECT($F$1&amp;dbP!$D$2&amp;":"&amp;dbP!$D$2),"&lt;="&amp;BE$7,INDIRECT($F$1&amp;dbP!$O$2&amp;":"&amp;dbP!$O$2),$H529,INDIRECT($F$1&amp;dbP!$P$2&amp;":"&amp;dbP!$P$2),IF($I529=$J529,"*",$I529),INDIRECT($F$1&amp;dbP!$Q$2&amp;":"&amp;dbP!$Q$2),IF(OR($I529=$J529,"  "&amp;$I529=$J529),"*",RIGHT($J529,LEN($J529)-4)),INDIRECT($F$1&amp;dbP!$AC$2&amp;":"&amp;dbP!$AC$2),RepP!$J$3)</f>
        <v>0</v>
      </c>
    </row>
    <row r="530" spans="2:57" x14ac:dyDescent="0.3">
      <c r="B530" s="1">
        <f>MAX(B$410:B529)+1</f>
        <v>126</v>
      </c>
      <c r="D530" s="1" t="str">
        <f ca="1">INDIRECT($B$1&amp;Items!AB$2&amp;$B530)</f>
        <v>PL(-)</v>
      </c>
      <c r="F530" s="1" t="str">
        <f ca="1">INDIRECT($B$1&amp;Items!X$2&amp;$B530)</f>
        <v>AA</v>
      </c>
      <c r="H530" s="13" t="str">
        <f ca="1">INDIRECT($B$1&amp;Items!U$2&amp;$B530)</f>
        <v>Операционные расходы</v>
      </c>
      <c r="I530" s="13" t="str">
        <f ca="1">IF(INDIRECT($B$1&amp;Items!V$2&amp;$B530)="",H530,INDIRECT($B$1&amp;Items!V$2&amp;$B530))</f>
        <v>Операционные расходы - блок-4</v>
      </c>
      <c r="J530" s="1" t="str">
        <f ca="1">IF(INDIRECT($B$1&amp;Items!W$2&amp;$B530)="",IF(H530&lt;&gt;I530,"  "&amp;I530,I530),"    "&amp;INDIRECT($B$1&amp;Items!W$2&amp;$B530))</f>
        <v xml:space="preserve">    Операционные расходы - 4-2</v>
      </c>
      <c r="S530" s="1">
        <f ca="1">SUM($U530:INDIRECT(ADDRESS(ROW(),SUMIFS($1:$1,$5:$5,MAX($5:$5)))))</f>
        <v>136940.70180000001</v>
      </c>
      <c r="V530" s="1">
        <f ca="1">SUMIFS(INDIRECT($F$1&amp;$F530&amp;":"&amp;$F530),INDIRECT($F$1&amp;dbP!$D$2&amp;":"&amp;dbP!$D$2),"&gt;="&amp;V$6,INDIRECT($F$1&amp;dbP!$D$2&amp;":"&amp;dbP!$D$2),"&lt;="&amp;V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W530" s="1">
        <f ca="1">SUMIFS(INDIRECT($F$1&amp;$F530&amp;":"&amp;$F530),INDIRECT($F$1&amp;dbP!$D$2&amp;":"&amp;dbP!$D$2),"&gt;="&amp;W$6,INDIRECT($F$1&amp;dbP!$D$2&amp;":"&amp;dbP!$D$2),"&lt;="&amp;W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X530" s="1">
        <f ca="1">SUMIFS(INDIRECT($F$1&amp;$F530&amp;":"&amp;$F530),INDIRECT($F$1&amp;dbP!$D$2&amp;":"&amp;dbP!$D$2),"&gt;="&amp;X$6,INDIRECT($F$1&amp;dbP!$D$2&amp;":"&amp;dbP!$D$2),"&lt;="&amp;X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136940.70180000001</v>
      </c>
      <c r="Y530" s="1">
        <f ca="1">SUMIFS(INDIRECT($F$1&amp;$F530&amp;":"&amp;$F530),INDIRECT($F$1&amp;dbP!$D$2&amp;":"&amp;dbP!$D$2),"&gt;="&amp;Y$6,INDIRECT($F$1&amp;dbP!$D$2&amp;":"&amp;dbP!$D$2),"&lt;="&amp;Y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Z530" s="1">
        <f ca="1">SUMIFS(INDIRECT($F$1&amp;$F530&amp;":"&amp;$F530),INDIRECT($F$1&amp;dbP!$D$2&amp;":"&amp;dbP!$D$2),"&gt;="&amp;Z$6,INDIRECT($F$1&amp;dbP!$D$2&amp;":"&amp;dbP!$D$2),"&lt;="&amp;Z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A530" s="1">
        <f ca="1">SUMIFS(INDIRECT($F$1&amp;$F530&amp;":"&amp;$F530),INDIRECT($F$1&amp;dbP!$D$2&amp;":"&amp;dbP!$D$2),"&gt;="&amp;AA$6,INDIRECT($F$1&amp;dbP!$D$2&amp;":"&amp;dbP!$D$2),"&lt;="&amp;AA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B530" s="1">
        <f ca="1">SUMIFS(INDIRECT($F$1&amp;$F530&amp;":"&amp;$F530),INDIRECT($F$1&amp;dbP!$D$2&amp;":"&amp;dbP!$D$2),"&gt;="&amp;AB$6,INDIRECT($F$1&amp;dbP!$D$2&amp;":"&amp;dbP!$D$2),"&lt;="&amp;AB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C530" s="1">
        <f ca="1">SUMIFS(INDIRECT($F$1&amp;$F530&amp;":"&amp;$F530),INDIRECT($F$1&amp;dbP!$D$2&amp;":"&amp;dbP!$D$2),"&gt;="&amp;AC$6,INDIRECT($F$1&amp;dbP!$D$2&amp;":"&amp;dbP!$D$2),"&lt;="&amp;AC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D530" s="1">
        <f ca="1">SUMIFS(INDIRECT($F$1&amp;$F530&amp;":"&amp;$F530),INDIRECT($F$1&amp;dbP!$D$2&amp;":"&amp;dbP!$D$2),"&gt;="&amp;AD$6,INDIRECT($F$1&amp;dbP!$D$2&amp;":"&amp;dbP!$D$2),"&lt;="&amp;AD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E530" s="1">
        <f ca="1">SUMIFS(INDIRECT($F$1&amp;$F530&amp;":"&amp;$F530),INDIRECT($F$1&amp;dbP!$D$2&amp;":"&amp;dbP!$D$2),"&gt;="&amp;AE$6,INDIRECT($F$1&amp;dbP!$D$2&amp;":"&amp;dbP!$D$2),"&lt;="&amp;AE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F530" s="1">
        <f ca="1">SUMIFS(INDIRECT($F$1&amp;$F530&amp;":"&amp;$F530),INDIRECT($F$1&amp;dbP!$D$2&amp;":"&amp;dbP!$D$2),"&gt;="&amp;AF$6,INDIRECT($F$1&amp;dbP!$D$2&amp;":"&amp;dbP!$D$2),"&lt;="&amp;AF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G530" s="1">
        <f ca="1">SUMIFS(INDIRECT($F$1&amp;$F530&amp;":"&amp;$F530),INDIRECT($F$1&amp;dbP!$D$2&amp;":"&amp;dbP!$D$2),"&gt;="&amp;AG$6,INDIRECT($F$1&amp;dbP!$D$2&amp;":"&amp;dbP!$D$2),"&lt;="&amp;AG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H530" s="1">
        <f ca="1">SUMIFS(INDIRECT($F$1&amp;$F530&amp;":"&amp;$F530),INDIRECT($F$1&amp;dbP!$D$2&amp;":"&amp;dbP!$D$2),"&gt;="&amp;AH$6,INDIRECT($F$1&amp;dbP!$D$2&amp;":"&amp;dbP!$D$2),"&lt;="&amp;AH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I530" s="1">
        <f ca="1">SUMIFS(INDIRECT($F$1&amp;$F530&amp;":"&amp;$F530),INDIRECT($F$1&amp;dbP!$D$2&amp;":"&amp;dbP!$D$2),"&gt;="&amp;AI$6,INDIRECT($F$1&amp;dbP!$D$2&amp;":"&amp;dbP!$D$2),"&lt;="&amp;AI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J530" s="1">
        <f ca="1">SUMIFS(INDIRECT($F$1&amp;$F530&amp;":"&amp;$F530),INDIRECT($F$1&amp;dbP!$D$2&amp;":"&amp;dbP!$D$2),"&gt;="&amp;AJ$6,INDIRECT($F$1&amp;dbP!$D$2&amp;":"&amp;dbP!$D$2),"&lt;="&amp;AJ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K530" s="1">
        <f ca="1">SUMIFS(INDIRECT($F$1&amp;$F530&amp;":"&amp;$F530),INDIRECT($F$1&amp;dbP!$D$2&amp;":"&amp;dbP!$D$2),"&gt;="&amp;AK$6,INDIRECT($F$1&amp;dbP!$D$2&amp;":"&amp;dbP!$D$2),"&lt;="&amp;AK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L530" s="1">
        <f ca="1">SUMIFS(INDIRECT($F$1&amp;$F530&amp;":"&amp;$F530),INDIRECT($F$1&amp;dbP!$D$2&amp;":"&amp;dbP!$D$2),"&gt;="&amp;AL$6,INDIRECT($F$1&amp;dbP!$D$2&amp;":"&amp;dbP!$D$2),"&lt;="&amp;AL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M530" s="1">
        <f ca="1">SUMIFS(INDIRECT($F$1&amp;$F530&amp;":"&amp;$F530),INDIRECT($F$1&amp;dbP!$D$2&amp;":"&amp;dbP!$D$2),"&gt;="&amp;AM$6,INDIRECT($F$1&amp;dbP!$D$2&amp;":"&amp;dbP!$D$2),"&lt;="&amp;AM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N530" s="1">
        <f ca="1">SUMIFS(INDIRECT($F$1&amp;$F530&amp;":"&amp;$F530),INDIRECT($F$1&amp;dbP!$D$2&amp;":"&amp;dbP!$D$2),"&gt;="&amp;AN$6,INDIRECT($F$1&amp;dbP!$D$2&amp;":"&amp;dbP!$D$2),"&lt;="&amp;AN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O530" s="1">
        <f ca="1">SUMIFS(INDIRECT($F$1&amp;$F530&amp;":"&amp;$F530),INDIRECT($F$1&amp;dbP!$D$2&amp;":"&amp;dbP!$D$2),"&gt;="&amp;AO$6,INDIRECT($F$1&amp;dbP!$D$2&amp;":"&amp;dbP!$D$2),"&lt;="&amp;AO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P530" s="1">
        <f ca="1">SUMIFS(INDIRECT($F$1&amp;$F530&amp;":"&amp;$F530),INDIRECT($F$1&amp;dbP!$D$2&amp;":"&amp;dbP!$D$2),"&gt;="&amp;AP$6,INDIRECT($F$1&amp;dbP!$D$2&amp;":"&amp;dbP!$D$2),"&lt;="&amp;AP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Q530" s="1">
        <f ca="1">SUMIFS(INDIRECT($F$1&amp;$F530&amp;":"&amp;$F530),INDIRECT($F$1&amp;dbP!$D$2&amp;":"&amp;dbP!$D$2),"&gt;="&amp;AQ$6,INDIRECT($F$1&amp;dbP!$D$2&amp;":"&amp;dbP!$D$2),"&lt;="&amp;AQ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R530" s="1">
        <f ca="1">SUMIFS(INDIRECT($F$1&amp;$F530&amp;":"&amp;$F530),INDIRECT($F$1&amp;dbP!$D$2&amp;":"&amp;dbP!$D$2),"&gt;="&amp;AR$6,INDIRECT($F$1&amp;dbP!$D$2&amp;":"&amp;dbP!$D$2),"&lt;="&amp;AR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S530" s="1">
        <f ca="1">SUMIFS(INDIRECT($F$1&amp;$F530&amp;":"&amp;$F530),INDIRECT($F$1&amp;dbP!$D$2&amp;":"&amp;dbP!$D$2),"&gt;="&amp;AS$6,INDIRECT($F$1&amp;dbP!$D$2&amp;":"&amp;dbP!$D$2),"&lt;="&amp;AS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T530" s="1">
        <f ca="1">SUMIFS(INDIRECT($F$1&amp;$F530&amp;":"&amp;$F530),INDIRECT($F$1&amp;dbP!$D$2&amp;":"&amp;dbP!$D$2),"&gt;="&amp;AT$6,INDIRECT($F$1&amp;dbP!$D$2&amp;":"&amp;dbP!$D$2),"&lt;="&amp;AT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U530" s="1">
        <f ca="1">SUMIFS(INDIRECT($F$1&amp;$F530&amp;":"&amp;$F530),INDIRECT($F$1&amp;dbP!$D$2&amp;":"&amp;dbP!$D$2),"&gt;="&amp;AU$6,INDIRECT($F$1&amp;dbP!$D$2&amp;":"&amp;dbP!$D$2),"&lt;="&amp;AU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V530" s="1">
        <f ca="1">SUMIFS(INDIRECT($F$1&amp;$F530&amp;":"&amp;$F530),INDIRECT($F$1&amp;dbP!$D$2&amp;":"&amp;dbP!$D$2),"&gt;="&amp;AV$6,INDIRECT($F$1&amp;dbP!$D$2&amp;":"&amp;dbP!$D$2),"&lt;="&amp;AV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W530" s="1">
        <f ca="1">SUMIFS(INDIRECT($F$1&amp;$F530&amp;":"&amp;$F530),INDIRECT($F$1&amp;dbP!$D$2&amp;":"&amp;dbP!$D$2),"&gt;="&amp;AW$6,INDIRECT($F$1&amp;dbP!$D$2&amp;":"&amp;dbP!$D$2),"&lt;="&amp;AW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X530" s="1">
        <f ca="1">SUMIFS(INDIRECT($F$1&amp;$F530&amp;":"&amp;$F530),INDIRECT($F$1&amp;dbP!$D$2&amp;":"&amp;dbP!$D$2),"&gt;="&amp;AX$6,INDIRECT($F$1&amp;dbP!$D$2&amp;":"&amp;dbP!$D$2),"&lt;="&amp;AX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Y530" s="1">
        <f ca="1">SUMIFS(INDIRECT($F$1&amp;$F530&amp;":"&amp;$F530),INDIRECT($F$1&amp;dbP!$D$2&amp;":"&amp;dbP!$D$2),"&gt;="&amp;AY$6,INDIRECT($F$1&amp;dbP!$D$2&amp;":"&amp;dbP!$D$2),"&lt;="&amp;AY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AZ530" s="1">
        <f ca="1">SUMIFS(INDIRECT($F$1&amp;$F530&amp;":"&amp;$F530),INDIRECT($F$1&amp;dbP!$D$2&amp;":"&amp;dbP!$D$2),"&gt;="&amp;AZ$6,INDIRECT($F$1&amp;dbP!$D$2&amp;":"&amp;dbP!$D$2),"&lt;="&amp;AZ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BA530" s="1">
        <f ca="1">SUMIFS(INDIRECT($F$1&amp;$F530&amp;":"&amp;$F530),INDIRECT($F$1&amp;dbP!$D$2&amp;":"&amp;dbP!$D$2),"&gt;="&amp;BA$6,INDIRECT($F$1&amp;dbP!$D$2&amp;":"&amp;dbP!$D$2),"&lt;="&amp;BA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BB530" s="1">
        <f ca="1">SUMIFS(INDIRECT($F$1&amp;$F530&amp;":"&amp;$F530),INDIRECT($F$1&amp;dbP!$D$2&amp;":"&amp;dbP!$D$2),"&gt;="&amp;BB$6,INDIRECT($F$1&amp;dbP!$D$2&amp;":"&amp;dbP!$D$2),"&lt;="&amp;BB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BC530" s="1">
        <f ca="1">SUMIFS(INDIRECT($F$1&amp;$F530&amp;":"&amp;$F530),INDIRECT($F$1&amp;dbP!$D$2&amp;":"&amp;dbP!$D$2),"&gt;="&amp;BC$6,INDIRECT($F$1&amp;dbP!$D$2&amp;":"&amp;dbP!$D$2),"&lt;="&amp;BC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BD530" s="1">
        <f ca="1">SUMIFS(INDIRECT($F$1&amp;$F530&amp;":"&amp;$F530),INDIRECT($F$1&amp;dbP!$D$2&amp;":"&amp;dbP!$D$2),"&gt;="&amp;BD$6,INDIRECT($F$1&amp;dbP!$D$2&amp;":"&amp;dbP!$D$2),"&lt;="&amp;BD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  <c r="BE530" s="1">
        <f ca="1">SUMIFS(INDIRECT($F$1&amp;$F530&amp;":"&amp;$F530),INDIRECT($F$1&amp;dbP!$D$2&amp;":"&amp;dbP!$D$2),"&gt;="&amp;BE$6,INDIRECT($F$1&amp;dbP!$D$2&amp;":"&amp;dbP!$D$2),"&lt;="&amp;BE$7,INDIRECT($F$1&amp;dbP!$O$2&amp;":"&amp;dbP!$O$2),$H530,INDIRECT($F$1&amp;dbP!$P$2&amp;":"&amp;dbP!$P$2),IF($I530=$J530,"*",$I530),INDIRECT($F$1&amp;dbP!$Q$2&amp;":"&amp;dbP!$Q$2),IF(OR($I530=$J530,"  "&amp;$I530=$J530),"*",RIGHT($J530,LEN($J530)-4)),INDIRECT($F$1&amp;dbP!$AC$2&amp;":"&amp;dbP!$AC$2),RepP!$J$3)</f>
        <v>0</v>
      </c>
    </row>
    <row r="531" spans="2:57" x14ac:dyDescent="0.3">
      <c r="B531" s="1">
        <f>MAX(B$410:B530)+1</f>
        <v>127</v>
      </c>
      <c r="D531" s="1" t="str">
        <f ca="1">INDIRECT($B$1&amp;Items!AB$2&amp;$B531)</f>
        <v>PL(-)</v>
      </c>
      <c r="F531" s="1" t="str">
        <f ca="1">INDIRECT($B$1&amp;Items!X$2&amp;$B531)</f>
        <v>AA</v>
      </c>
      <c r="H531" s="13" t="str">
        <f ca="1">INDIRECT($B$1&amp;Items!U$2&amp;$B531)</f>
        <v>Операционные расходы</v>
      </c>
      <c r="I531" s="13" t="str">
        <f ca="1">IF(INDIRECT($B$1&amp;Items!V$2&amp;$B531)="",H531,INDIRECT($B$1&amp;Items!V$2&amp;$B531))</f>
        <v>Операционные расходы - блок-4</v>
      </c>
      <c r="J531" s="1" t="str">
        <f ca="1">IF(INDIRECT($B$1&amp;Items!W$2&amp;$B531)="",IF(H531&lt;&gt;I531,"  "&amp;I531,I531),"    "&amp;INDIRECT($B$1&amp;Items!W$2&amp;$B531))</f>
        <v xml:space="preserve">    Операционные расходы - 4-3</v>
      </c>
      <c r="S531" s="1">
        <f ca="1">SUM($U531:INDIRECT(ADDRESS(ROW(),SUMIFS($1:$1,$5:$5,MAX($5:$5)))))</f>
        <v>104303.4816406</v>
      </c>
      <c r="V531" s="1">
        <f ca="1">SUMIFS(INDIRECT($F$1&amp;$F531&amp;":"&amp;$F531),INDIRECT($F$1&amp;dbP!$D$2&amp;":"&amp;dbP!$D$2),"&gt;="&amp;V$6,INDIRECT($F$1&amp;dbP!$D$2&amp;":"&amp;dbP!$D$2),"&lt;="&amp;V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W531" s="1">
        <f ca="1">SUMIFS(INDIRECT($F$1&amp;$F531&amp;":"&amp;$F531),INDIRECT($F$1&amp;dbP!$D$2&amp;":"&amp;dbP!$D$2),"&gt;="&amp;W$6,INDIRECT($F$1&amp;dbP!$D$2&amp;":"&amp;dbP!$D$2),"&lt;="&amp;W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X531" s="1">
        <f ca="1">SUMIFS(INDIRECT($F$1&amp;$F531&amp;":"&amp;$F531),INDIRECT($F$1&amp;dbP!$D$2&amp;":"&amp;dbP!$D$2),"&gt;="&amp;X$6,INDIRECT($F$1&amp;dbP!$D$2&amp;":"&amp;dbP!$D$2),"&lt;="&amp;X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104303.4816406</v>
      </c>
      <c r="Y531" s="1">
        <f ca="1">SUMIFS(INDIRECT($F$1&amp;$F531&amp;":"&amp;$F531),INDIRECT($F$1&amp;dbP!$D$2&amp;":"&amp;dbP!$D$2),"&gt;="&amp;Y$6,INDIRECT($F$1&amp;dbP!$D$2&amp;":"&amp;dbP!$D$2),"&lt;="&amp;Y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Z531" s="1">
        <f ca="1">SUMIFS(INDIRECT($F$1&amp;$F531&amp;":"&amp;$F531),INDIRECT($F$1&amp;dbP!$D$2&amp;":"&amp;dbP!$D$2),"&gt;="&amp;Z$6,INDIRECT($F$1&amp;dbP!$D$2&amp;":"&amp;dbP!$D$2),"&lt;="&amp;Z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A531" s="1">
        <f ca="1">SUMIFS(INDIRECT($F$1&amp;$F531&amp;":"&amp;$F531),INDIRECT($F$1&amp;dbP!$D$2&amp;":"&amp;dbP!$D$2),"&gt;="&amp;AA$6,INDIRECT($F$1&amp;dbP!$D$2&amp;":"&amp;dbP!$D$2),"&lt;="&amp;AA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B531" s="1">
        <f ca="1">SUMIFS(INDIRECT($F$1&amp;$F531&amp;":"&amp;$F531),INDIRECT($F$1&amp;dbP!$D$2&amp;":"&amp;dbP!$D$2),"&gt;="&amp;AB$6,INDIRECT($F$1&amp;dbP!$D$2&amp;":"&amp;dbP!$D$2),"&lt;="&amp;AB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C531" s="1">
        <f ca="1">SUMIFS(INDIRECT($F$1&amp;$F531&amp;":"&amp;$F531),INDIRECT($F$1&amp;dbP!$D$2&amp;":"&amp;dbP!$D$2),"&gt;="&amp;AC$6,INDIRECT($F$1&amp;dbP!$D$2&amp;":"&amp;dbP!$D$2),"&lt;="&amp;AC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D531" s="1">
        <f ca="1">SUMIFS(INDIRECT($F$1&amp;$F531&amp;":"&amp;$F531),INDIRECT($F$1&amp;dbP!$D$2&amp;":"&amp;dbP!$D$2),"&gt;="&amp;AD$6,INDIRECT($F$1&amp;dbP!$D$2&amp;":"&amp;dbP!$D$2),"&lt;="&amp;AD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E531" s="1">
        <f ca="1">SUMIFS(INDIRECT($F$1&amp;$F531&amp;":"&amp;$F531),INDIRECT($F$1&amp;dbP!$D$2&amp;":"&amp;dbP!$D$2),"&gt;="&amp;AE$6,INDIRECT($F$1&amp;dbP!$D$2&amp;":"&amp;dbP!$D$2),"&lt;="&amp;AE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F531" s="1">
        <f ca="1">SUMIFS(INDIRECT($F$1&amp;$F531&amp;":"&amp;$F531),INDIRECT($F$1&amp;dbP!$D$2&amp;":"&amp;dbP!$D$2),"&gt;="&amp;AF$6,INDIRECT($F$1&amp;dbP!$D$2&amp;":"&amp;dbP!$D$2),"&lt;="&amp;AF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G531" s="1">
        <f ca="1">SUMIFS(INDIRECT($F$1&amp;$F531&amp;":"&amp;$F531),INDIRECT($F$1&amp;dbP!$D$2&amp;":"&amp;dbP!$D$2),"&gt;="&amp;AG$6,INDIRECT($F$1&amp;dbP!$D$2&amp;":"&amp;dbP!$D$2),"&lt;="&amp;AG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H531" s="1">
        <f ca="1">SUMIFS(INDIRECT($F$1&amp;$F531&amp;":"&amp;$F531),INDIRECT($F$1&amp;dbP!$D$2&amp;":"&amp;dbP!$D$2),"&gt;="&amp;AH$6,INDIRECT($F$1&amp;dbP!$D$2&amp;":"&amp;dbP!$D$2),"&lt;="&amp;AH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I531" s="1">
        <f ca="1">SUMIFS(INDIRECT($F$1&amp;$F531&amp;":"&amp;$F531),INDIRECT($F$1&amp;dbP!$D$2&amp;":"&amp;dbP!$D$2),"&gt;="&amp;AI$6,INDIRECT($F$1&amp;dbP!$D$2&amp;":"&amp;dbP!$D$2),"&lt;="&amp;AI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J531" s="1">
        <f ca="1">SUMIFS(INDIRECT($F$1&amp;$F531&amp;":"&amp;$F531),INDIRECT($F$1&amp;dbP!$D$2&amp;":"&amp;dbP!$D$2),"&gt;="&amp;AJ$6,INDIRECT($F$1&amp;dbP!$D$2&amp;":"&amp;dbP!$D$2),"&lt;="&amp;AJ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K531" s="1">
        <f ca="1">SUMIFS(INDIRECT($F$1&amp;$F531&amp;":"&amp;$F531),INDIRECT($F$1&amp;dbP!$D$2&amp;":"&amp;dbP!$D$2),"&gt;="&amp;AK$6,INDIRECT($F$1&amp;dbP!$D$2&amp;":"&amp;dbP!$D$2),"&lt;="&amp;AK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L531" s="1">
        <f ca="1">SUMIFS(INDIRECT($F$1&amp;$F531&amp;":"&amp;$F531),INDIRECT($F$1&amp;dbP!$D$2&amp;":"&amp;dbP!$D$2),"&gt;="&amp;AL$6,INDIRECT($F$1&amp;dbP!$D$2&amp;":"&amp;dbP!$D$2),"&lt;="&amp;AL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M531" s="1">
        <f ca="1">SUMIFS(INDIRECT($F$1&amp;$F531&amp;":"&amp;$F531),INDIRECT($F$1&amp;dbP!$D$2&amp;":"&amp;dbP!$D$2),"&gt;="&amp;AM$6,INDIRECT($F$1&amp;dbP!$D$2&amp;":"&amp;dbP!$D$2),"&lt;="&amp;AM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N531" s="1">
        <f ca="1">SUMIFS(INDIRECT($F$1&amp;$F531&amp;":"&amp;$F531),INDIRECT($F$1&amp;dbP!$D$2&amp;":"&amp;dbP!$D$2),"&gt;="&amp;AN$6,INDIRECT($F$1&amp;dbP!$D$2&amp;":"&amp;dbP!$D$2),"&lt;="&amp;AN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O531" s="1">
        <f ca="1">SUMIFS(INDIRECT($F$1&amp;$F531&amp;":"&amp;$F531),INDIRECT($F$1&amp;dbP!$D$2&amp;":"&amp;dbP!$D$2),"&gt;="&amp;AO$6,INDIRECT($F$1&amp;dbP!$D$2&amp;":"&amp;dbP!$D$2),"&lt;="&amp;AO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P531" s="1">
        <f ca="1">SUMIFS(INDIRECT($F$1&amp;$F531&amp;":"&amp;$F531),INDIRECT($F$1&amp;dbP!$D$2&amp;":"&amp;dbP!$D$2),"&gt;="&amp;AP$6,INDIRECT($F$1&amp;dbP!$D$2&amp;":"&amp;dbP!$D$2),"&lt;="&amp;AP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Q531" s="1">
        <f ca="1">SUMIFS(INDIRECT($F$1&amp;$F531&amp;":"&amp;$F531),INDIRECT($F$1&amp;dbP!$D$2&amp;":"&amp;dbP!$D$2),"&gt;="&amp;AQ$6,INDIRECT($F$1&amp;dbP!$D$2&amp;":"&amp;dbP!$D$2),"&lt;="&amp;AQ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R531" s="1">
        <f ca="1">SUMIFS(INDIRECT($F$1&amp;$F531&amp;":"&amp;$F531),INDIRECT($F$1&amp;dbP!$D$2&amp;":"&amp;dbP!$D$2),"&gt;="&amp;AR$6,INDIRECT($F$1&amp;dbP!$D$2&amp;":"&amp;dbP!$D$2),"&lt;="&amp;AR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S531" s="1">
        <f ca="1">SUMIFS(INDIRECT($F$1&amp;$F531&amp;":"&amp;$F531),INDIRECT($F$1&amp;dbP!$D$2&amp;":"&amp;dbP!$D$2),"&gt;="&amp;AS$6,INDIRECT($F$1&amp;dbP!$D$2&amp;":"&amp;dbP!$D$2),"&lt;="&amp;AS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T531" s="1">
        <f ca="1">SUMIFS(INDIRECT($F$1&amp;$F531&amp;":"&amp;$F531),INDIRECT($F$1&amp;dbP!$D$2&amp;":"&amp;dbP!$D$2),"&gt;="&amp;AT$6,INDIRECT($F$1&amp;dbP!$D$2&amp;":"&amp;dbP!$D$2),"&lt;="&amp;AT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U531" s="1">
        <f ca="1">SUMIFS(INDIRECT($F$1&amp;$F531&amp;":"&amp;$F531),INDIRECT($F$1&amp;dbP!$D$2&amp;":"&amp;dbP!$D$2),"&gt;="&amp;AU$6,INDIRECT($F$1&amp;dbP!$D$2&amp;":"&amp;dbP!$D$2),"&lt;="&amp;AU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V531" s="1">
        <f ca="1">SUMIFS(INDIRECT($F$1&amp;$F531&amp;":"&amp;$F531),INDIRECT($F$1&amp;dbP!$D$2&amp;":"&amp;dbP!$D$2),"&gt;="&amp;AV$6,INDIRECT($F$1&amp;dbP!$D$2&amp;":"&amp;dbP!$D$2),"&lt;="&amp;AV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W531" s="1">
        <f ca="1">SUMIFS(INDIRECT($F$1&amp;$F531&amp;":"&amp;$F531),INDIRECT($F$1&amp;dbP!$D$2&amp;":"&amp;dbP!$D$2),"&gt;="&amp;AW$6,INDIRECT($F$1&amp;dbP!$D$2&amp;":"&amp;dbP!$D$2),"&lt;="&amp;AW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X531" s="1">
        <f ca="1">SUMIFS(INDIRECT($F$1&amp;$F531&amp;":"&amp;$F531),INDIRECT($F$1&amp;dbP!$D$2&amp;":"&amp;dbP!$D$2),"&gt;="&amp;AX$6,INDIRECT($F$1&amp;dbP!$D$2&amp;":"&amp;dbP!$D$2),"&lt;="&amp;AX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Y531" s="1">
        <f ca="1">SUMIFS(INDIRECT($F$1&amp;$F531&amp;":"&amp;$F531),INDIRECT($F$1&amp;dbP!$D$2&amp;":"&amp;dbP!$D$2),"&gt;="&amp;AY$6,INDIRECT($F$1&amp;dbP!$D$2&amp;":"&amp;dbP!$D$2),"&lt;="&amp;AY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AZ531" s="1">
        <f ca="1">SUMIFS(INDIRECT($F$1&amp;$F531&amp;":"&amp;$F531),INDIRECT($F$1&amp;dbP!$D$2&amp;":"&amp;dbP!$D$2),"&gt;="&amp;AZ$6,INDIRECT($F$1&amp;dbP!$D$2&amp;":"&amp;dbP!$D$2),"&lt;="&amp;AZ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BA531" s="1">
        <f ca="1">SUMIFS(INDIRECT($F$1&amp;$F531&amp;":"&amp;$F531),INDIRECT($F$1&amp;dbP!$D$2&amp;":"&amp;dbP!$D$2),"&gt;="&amp;BA$6,INDIRECT($F$1&amp;dbP!$D$2&amp;":"&amp;dbP!$D$2),"&lt;="&amp;BA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BB531" s="1">
        <f ca="1">SUMIFS(INDIRECT($F$1&amp;$F531&amp;":"&amp;$F531),INDIRECT($F$1&amp;dbP!$D$2&amp;":"&amp;dbP!$D$2),"&gt;="&amp;BB$6,INDIRECT($F$1&amp;dbP!$D$2&amp;":"&amp;dbP!$D$2),"&lt;="&amp;BB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BC531" s="1">
        <f ca="1">SUMIFS(INDIRECT($F$1&amp;$F531&amp;":"&amp;$F531),INDIRECT($F$1&amp;dbP!$D$2&amp;":"&amp;dbP!$D$2),"&gt;="&amp;BC$6,INDIRECT($F$1&amp;dbP!$D$2&amp;":"&amp;dbP!$D$2),"&lt;="&amp;BC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BD531" s="1">
        <f ca="1">SUMIFS(INDIRECT($F$1&amp;$F531&amp;":"&amp;$F531),INDIRECT($F$1&amp;dbP!$D$2&amp;":"&amp;dbP!$D$2),"&gt;="&amp;BD$6,INDIRECT($F$1&amp;dbP!$D$2&amp;":"&amp;dbP!$D$2),"&lt;="&amp;BD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  <c r="BE531" s="1">
        <f ca="1">SUMIFS(INDIRECT($F$1&amp;$F531&amp;":"&amp;$F531),INDIRECT($F$1&amp;dbP!$D$2&amp;":"&amp;dbP!$D$2),"&gt;="&amp;BE$6,INDIRECT($F$1&amp;dbP!$D$2&amp;":"&amp;dbP!$D$2),"&lt;="&amp;BE$7,INDIRECT($F$1&amp;dbP!$O$2&amp;":"&amp;dbP!$O$2),$H531,INDIRECT($F$1&amp;dbP!$P$2&amp;":"&amp;dbP!$P$2),IF($I531=$J531,"*",$I531),INDIRECT($F$1&amp;dbP!$Q$2&amp;":"&amp;dbP!$Q$2),IF(OR($I531=$J531,"  "&amp;$I531=$J531),"*",RIGHT($J531,LEN($J531)-4)),INDIRECT($F$1&amp;dbP!$AC$2&amp;":"&amp;dbP!$AC$2),RepP!$J$3)</f>
        <v>0</v>
      </c>
    </row>
    <row r="532" spans="2:57" x14ac:dyDescent="0.3">
      <c r="B532" s="1">
        <f>MAX(B$410:B531)+1</f>
        <v>128</v>
      </c>
      <c r="D532" s="1" t="str">
        <f ca="1">INDIRECT($B$1&amp;Items!AB$2&amp;$B532)</f>
        <v>PL(-)</v>
      </c>
      <c r="F532" s="1" t="str">
        <f ca="1">INDIRECT($B$1&amp;Items!X$2&amp;$B532)</f>
        <v>AA</v>
      </c>
      <c r="H532" s="13" t="str">
        <f ca="1">INDIRECT($B$1&amp;Items!U$2&amp;$B532)</f>
        <v>Операционные расходы</v>
      </c>
      <c r="I532" s="13" t="str">
        <f ca="1">IF(INDIRECT($B$1&amp;Items!V$2&amp;$B532)="",H532,INDIRECT($B$1&amp;Items!V$2&amp;$B532))</f>
        <v>Операционные расходы - блок-4</v>
      </c>
      <c r="J532" s="1" t="str">
        <f ca="1">IF(INDIRECT($B$1&amp;Items!W$2&amp;$B532)="",IF(H532&lt;&gt;I532,"  "&amp;I532,I532),"    "&amp;INDIRECT($B$1&amp;Items!W$2&amp;$B532))</f>
        <v xml:space="preserve">    Операционные расходы - 4-4</v>
      </c>
      <c r="S532" s="1">
        <f ca="1">SUM($U532:INDIRECT(ADDRESS(ROW(),SUMIFS($1:$1,$5:$5,MAX($5:$5)))))</f>
        <v>58081.884599700003</v>
      </c>
      <c r="V532" s="1">
        <f ca="1">SUMIFS(INDIRECT($F$1&amp;$F532&amp;":"&amp;$F532),INDIRECT($F$1&amp;dbP!$D$2&amp;":"&amp;dbP!$D$2),"&gt;="&amp;V$6,INDIRECT($F$1&amp;dbP!$D$2&amp;":"&amp;dbP!$D$2),"&lt;="&amp;V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W532" s="1">
        <f ca="1">SUMIFS(INDIRECT($F$1&amp;$F532&amp;":"&amp;$F532),INDIRECT($F$1&amp;dbP!$D$2&amp;":"&amp;dbP!$D$2),"&gt;="&amp;W$6,INDIRECT($F$1&amp;dbP!$D$2&amp;":"&amp;dbP!$D$2),"&lt;="&amp;W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X532" s="1">
        <f ca="1">SUMIFS(INDIRECT($F$1&amp;$F532&amp;":"&amp;$F532),INDIRECT($F$1&amp;dbP!$D$2&amp;":"&amp;dbP!$D$2),"&gt;="&amp;X$6,INDIRECT($F$1&amp;dbP!$D$2&amp;":"&amp;dbP!$D$2),"&lt;="&amp;X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Y532" s="1">
        <f ca="1">SUMIFS(INDIRECT($F$1&amp;$F532&amp;":"&amp;$F532),INDIRECT($F$1&amp;dbP!$D$2&amp;":"&amp;dbP!$D$2),"&gt;="&amp;Y$6,INDIRECT($F$1&amp;dbP!$D$2&amp;":"&amp;dbP!$D$2),"&lt;="&amp;Y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58081.884599700003</v>
      </c>
      <c r="Z532" s="1">
        <f ca="1">SUMIFS(INDIRECT($F$1&amp;$F532&amp;":"&amp;$F532),INDIRECT($F$1&amp;dbP!$D$2&amp;":"&amp;dbP!$D$2),"&gt;="&amp;Z$6,INDIRECT($F$1&amp;dbP!$D$2&amp;":"&amp;dbP!$D$2),"&lt;="&amp;Z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A532" s="1">
        <f ca="1">SUMIFS(INDIRECT($F$1&amp;$F532&amp;":"&amp;$F532),INDIRECT($F$1&amp;dbP!$D$2&amp;":"&amp;dbP!$D$2),"&gt;="&amp;AA$6,INDIRECT($F$1&amp;dbP!$D$2&amp;":"&amp;dbP!$D$2),"&lt;="&amp;AA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B532" s="1">
        <f ca="1">SUMIFS(INDIRECT($F$1&amp;$F532&amp;":"&amp;$F532),INDIRECT($F$1&amp;dbP!$D$2&amp;":"&amp;dbP!$D$2),"&gt;="&amp;AB$6,INDIRECT($F$1&amp;dbP!$D$2&amp;":"&amp;dbP!$D$2),"&lt;="&amp;AB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C532" s="1">
        <f ca="1">SUMIFS(INDIRECT($F$1&amp;$F532&amp;":"&amp;$F532),INDIRECT($F$1&amp;dbP!$D$2&amp;":"&amp;dbP!$D$2),"&gt;="&amp;AC$6,INDIRECT($F$1&amp;dbP!$D$2&amp;":"&amp;dbP!$D$2),"&lt;="&amp;AC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D532" s="1">
        <f ca="1">SUMIFS(INDIRECT($F$1&amp;$F532&amp;":"&amp;$F532),INDIRECT($F$1&amp;dbP!$D$2&amp;":"&amp;dbP!$D$2),"&gt;="&amp;AD$6,INDIRECT($F$1&amp;dbP!$D$2&amp;":"&amp;dbP!$D$2),"&lt;="&amp;AD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E532" s="1">
        <f ca="1">SUMIFS(INDIRECT($F$1&amp;$F532&amp;":"&amp;$F532),INDIRECT($F$1&amp;dbP!$D$2&amp;":"&amp;dbP!$D$2),"&gt;="&amp;AE$6,INDIRECT($F$1&amp;dbP!$D$2&amp;":"&amp;dbP!$D$2),"&lt;="&amp;AE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F532" s="1">
        <f ca="1">SUMIFS(INDIRECT($F$1&amp;$F532&amp;":"&amp;$F532),INDIRECT($F$1&amp;dbP!$D$2&amp;":"&amp;dbP!$D$2),"&gt;="&amp;AF$6,INDIRECT($F$1&amp;dbP!$D$2&amp;":"&amp;dbP!$D$2),"&lt;="&amp;AF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G532" s="1">
        <f ca="1">SUMIFS(INDIRECT($F$1&amp;$F532&amp;":"&amp;$F532),INDIRECT($F$1&amp;dbP!$D$2&amp;":"&amp;dbP!$D$2),"&gt;="&amp;AG$6,INDIRECT($F$1&amp;dbP!$D$2&amp;":"&amp;dbP!$D$2),"&lt;="&amp;AG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H532" s="1">
        <f ca="1">SUMIFS(INDIRECT($F$1&amp;$F532&amp;":"&amp;$F532),INDIRECT($F$1&amp;dbP!$D$2&amp;":"&amp;dbP!$D$2),"&gt;="&amp;AH$6,INDIRECT($F$1&amp;dbP!$D$2&amp;":"&amp;dbP!$D$2),"&lt;="&amp;AH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I532" s="1">
        <f ca="1">SUMIFS(INDIRECT($F$1&amp;$F532&amp;":"&amp;$F532),INDIRECT($F$1&amp;dbP!$D$2&amp;":"&amp;dbP!$D$2),"&gt;="&amp;AI$6,INDIRECT($F$1&amp;dbP!$D$2&amp;":"&amp;dbP!$D$2),"&lt;="&amp;AI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J532" s="1">
        <f ca="1">SUMIFS(INDIRECT($F$1&amp;$F532&amp;":"&amp;$F532),INDIRECT($F$1&amp;dbP!$D$2&amp;":"&amp;dbP!$D$2),"&gt;="&amp;AJ$6,INDIRECT($F$1&amp;dbP!$D$2&amp;":"&amp;dbP!$D$2),"&lt;="&amp;AJ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K532" s="1">
        <f ca="1">SUMIFS(INDIRECT($F$1&amp;$F532&amp;":"&amp;$F532),INDIRECT($F$1&amp;dbP!$D$2&amp;":"&amp;dbP!$D$2),"&gt;="&amp;AK$6,INDIRECT($F$1&amp;dbP!$D$2&amp;":"&amp;dbP!$D$2),"&lt;="&amp;AK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L532" s="1">
        <f ca="1">SUMIFS(INDIRECT($F$1&amp;$F532&amp;":"&amp;$F532),INDIRECT($F$1&amp;dbP!$D$2&amp;":"&amp;dbP!$D$2),"&gt;="&amp;AL$6,INDIRECT($F$1&amp;dbP!$D$2&amp;":"&amp;dbP!$D$2),"&lt;="&amp;AL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M532" s="1">
        <f ca="1">SUMIFS(INDIRECT($F$1&amp;$F532&amp;":"&amp;$F532),INDIRECT($F$1&amp;dbP!$D$2&amp;":"&amp;dbP!$D$2),"&gt;="&amp;AM$6,INDIRECT($F$1&amp;dbP!$D$2&amp;":"&amp;dbP!$D$2),"&lt;="&amp;AM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N532" s="1">
        <f ca="1">SUMIFS(INDIRECT($F$1&amp;$F532&amp;":"&amp;$F532),INDIRECT($F$1&amp;dbP!$D$2&amp;":"&amp;dbP!$D$2),"&gt;="&amp;AN$6,INDIRECT($F$1&amp;dbP!$D$2&amp;":"&amp;dbP!$D$2),"&lt;="&amp;AN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O532" s="1">
        <f ca="1">SUMIFS(INDIRECT($F$1&amp;$F532&amp;":"&amp;$F532),INDIRECT($F$1&amp;dbP!$D$2&amp;":"&amp;dbP!$D$2),"&gt;="&amp;AO$6,INDIRECT($F$1&amp;dbP!$D$2&amp;":"&amp;dbP!$D$2),"&lt;="&amp;AO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P532" s="1">
        <f ca="1">SUMIFS(INDIRECT($F$1&amp;$F532&amp;":"&amp;$F532),INDIRECT($F$1&amp;dbP!$D$2&amp;":"&amp;dbP!$D$2),"&gt;="&amp;AP$6,INDIRECT($F$1&amp;dbP!$D$2&amp;":"&amp;dbP!$D$2),"&lt;="&amp;AP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Q532" s="1">
        <f ca="1">SUMIFS(INDIRECT($F$1&amp;$F532&amp;":"&amp;$F532),INDIRECT($F$1&amp;dbP!$D$2&amp;":"&amp;dbP!$D$2),"&gt;="&amp;AQ$6,INDIRECT($F$1&amp;dbP!$D$2&amp;":"&amp;dbP!$D$2),"&lt;="&amp;AQ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R532" s="1">
        <f ca="1">SUMIFS(INDIRECT($F$1&amp;$F532&amp;":"&amp;$F532),INDIRECT($F$1&amp;dbP!$D$2&amp;":"&amp;dbP!$D$2),"&gt;="&amp;AR$6,INDIRECT($F$1&amp;dbP!$D$2&amp;":"&amp;dbP!$D$2),"&lt;="&amp;AR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S532" s="1">
        <f ca="1">SUMIFS(INDIRECT($F$1&amp;$F532&amp;":"&amp;$F532),INDIRECT($F$1&amp;dbP!$D$2&amp;":"&amp;dbP!$D$2),"&gt;="&amp;AS$6,INDIRECT($F$1&amp;dbP!$D$2&amp;":"&amp;dbP!$D$2),"&lt;="&amp;AS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T532" s="1">
        <f ca="1">SUMIFS(INDIRECT($F$1&amp;$F532&amp;":"&amp;$F532),INDIRECT($F$1&amp;dbP!$D$2&amp;":"&amp;dbP!$D$2),"&gt;="&amp;AT$6,INDIRECT($F$1&amp;dbP!$D$2&amp;":"&amp;dbP!$D$2),"&lt;="&amp;AT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U532" s="1">
        <f ca="1">SUMIFS(INDIRECT($F$1&amp;$F532&amp;":"&amp;$F532),INDIRECT($F$1&amp;dbP!$D$2&amp;":"&amp;dbP!$D$2),"&gt;="&amp;AU$6,INDIRECT($F$1&amp;dbP!$D$2&amp;":"&amp;dbP!$D$2),"&lt;="&amp;AU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V532" s="1">
        <f ca="1">SUMIFS(INDIRECT($F$1&amp;$F532&amp;":"&amp;$F532),INDIRECT($F$1&amp;dbP!$D$2&amp;":"&amp;dbP!$D$2),"&gt;="&amp;AV$6,INDIRECT($F$1&amp;dbP!$D$2&amp;":"&amp;dbP!$D$2),"&lt;="&amp;AV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W532" s="1">
        <f ca="1">SUMIFS(INDIRECT($F$1&amp;$F532&amp;":"&amp;$F532),INDIRECT($F$1&amp;dbP!$D$2&amp;":"&amp;dbP!$D$2),"&gt;="&amp;AW$6,INDIRECT($F$1&amp;dbP!$D$2&amp;":"&amp;dbP!$D$2),"&lt;="&amp;AW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X532" s="1">
        <f ca="1">SUMIFS(INDIRECT($F$1&amp;$F532&amp;":"&amp;$F532),INDIRECT($F$1&amp;dbP!$D$2&amp;":"&amp;dbP!$D$2),"&gt;="&amp;AX$6,INDIRECT($F$1&amp;dbP!$D$2&amp;":"&amp;dbP!$D$2),"&lt;="&amp;AX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Y532" s="1">
        <f ca="1">SUMIFS(INDIRECT($F$1&amp;$F532&amp;":"&amp;$F532),INDIRECT($F$1&amp;dbP!$D$2&amp;":"&amp;dbP!$D$2),"&gt;="&amp;AY$6,INDIRECT($F$1&amp;dbP!$D$2&amp;":"&amp;dbP!$D$2),"&lt;="&amp;AY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AZ532" s="1">
        <f ca="1">SUMIFS(INDIRECT($F$1&amp;$F532&amp;":"&amp;$F532),INDIRECT($F$1&amp;dbP!$D$2&amp;":"&amp;dbP!$D$2),"&gt;="&amp;AZ$6,INDIRECT($F$1&amp;dbP!$D$2&amp;":"&amp;dbP!$D$2),"&lt;="&amp;AZ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BA532" s="1">
        <f ca="1">SUMIFS(INDIRECT($F$1&amp;$F532&amp;":"&amp;$F532),INDIRECT($F$1&amp;dbP!$D$2&amp;":"&amp;dbP!$D$2),"&gt;="&amp;BA$6,INDIRECT($F$1&amp;dbP!$D$2&amp;":"&amp;dbP!$D$2),"&lt;="&amp;BA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BB532" s="1">
        <f ca="1">SUMIFS(INDIRECT($F$1&amp;$F532&amp;":"&amp;$F532),INDIRECT($F$1&amp;dbP!$D$2&amp;":"&amp;dbP!$D$2),"&gt;="&amp;BB$6,INDIRECT($F$1&amp;dbP!$D$2&amp;":"&amp;dbP!$D$2),"&lt;="&amp;BB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BC532" s="1">
        <f ca="1">SUMIFS(INDIRECT($F$1&amp;$F532&amp;":"&amp;$F532),INDIRECT($F$1&amp;dbP!$D$2&amp;":"&amp;dbP!$D$2),"&gt;="&amp;BC$6,INDIRECT($F$1&amp;dbP!$D$2&amp;":"&amp;dbP!$D$2),"&lt;="&amp;BC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BD532" s="1">
        <f ca="1">SUMIFS(INDIRECT($F$1&amp;$F532&amp;":"&amp;$F532),INDIRECT($F$1&amp;dbP!$D$2&amp;":"&amp;dbP!$D$2),"&gt;="&amp;BD$6,INDIRECT($F$1&amp;dbP!$D$2&amp;":"&amp;dbP!$D$2),"&lt;="&amp;BD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  <c r="BE532" s="1">
        <f ca="1">SUMIFS(INDIRECT($F$1&amp;$F532&amp;":"&amp;$F532),INDIRECT($F$1&amp;dbP!$D$2&amp;":"&amp;dbP!$D$2),"&gt;="&amp;BE$6,INDIRECT($F$1&amp;dbP!$D$2&amp;":"&amp;dbP!$D$2),"&lt;="&amp;BE$7,INDIRECT($F$1&amp;dbP!$O$2&amp;":"&amp;dbP!$O$2),$H532,INDIRECT($F$1&amp;dbP!$P$2&amp;":"&amp;dbP!$P$2),IF($I532=$J532,"*",$I532),INDIRECT($F$1&amp;dbP!$Q$2&amp;":"&amp;dbP!$Q$2),IF(OR($I532=$J532,"  "&amp;$I532=$J532),"*",RIGHT($J532,LEN($J532)-4)),INDIRECT($F$1&amp;dbP!$AC$2&amp;":"&amp;dbP!$AC$2),RepP!$J$3)</f>
        <v>0</v>
      </c>
    </row>
    <row r="533" spans="2:57" x14ac:dyDescent="0.3">
      <c r="B533" s="1">
        <f>MAX(B$410:B532)+1</f>
        <v>129</v>
      </c>
      <c r="D533" s="1" t="str">
        <f ca="1">INDIRECT($B$1&amp;Items!AB$2&amp;$B533)</f>
        <v>PL(-)</v>
      </c>
      <c r="F533" s="1" t="str">
        <f ca="1">INDIRECT($B$1&amp;Items!X$2&amp;$B533)</f>
        <v>AA</v>
      </c>
      <c r="H533" s="13" t="str">
        <f ca="1">INDIRECT($B$1&amp;Items!U$2&amp;$B533)</f>
        <v>Операционные расходы</v>
      </c>
      <c r="I533" s="13" t="str">
        <f ca="1">IF(INDIRECT($B$1&amp;Items!V$2&amp;$B533)="",H533,INDIRECT($B$1&amp;Items!V$2&amp;$B533))</f>
        <v>Операционные расходы - блок-4</v>
      </c>
      <c r="J533" s="1" t="str">
        <f ca="1">IF(INDIRECT($B$1&amp;Items!W$2&amp;$B533)="",IF(H533&lt;&gt;I533,"  "&amp;I533,I533),"    "&amp;INDIRECT($B$1&amp;Items!W$2&amp;$B533))</f>
        <v xml:space="preserve">    Операционные расходы - 4-5</v>
      </c>
      <c r="S533" s="1">
        <f ca="1">SUM($U533:INDIRECT(ADDRESS(ROW(),SUMIFS($1:$1,$5:$5,MAX($5:$5)))))</f>
        <v>302431.49784297001</v>
      </c>
      <c r="V533" s="1">
        <f ca="1">SUMIFS(INDIRECT($F$1&amp;$F533&amp;":"&amp;$F533),INDIRECT($F$1&amp;dbP!$D$2&amp;":"&amp;dbP!$D$2),"&gt;="&amp;V$6,INDIRECT($F$1&amp;dbP!$D$2&amp;":"&amp;dbP!$D$2),"&lt;="&amp;V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W533" s="1">
        <f ca="1">SUMIFS(INDIRECT($F$1&amp;$F533&amp;":"&amp;$F533),INDIRECT($F$1&amp;dbP!$D$2&amp;":"&amp;dbP!$D$2),"&gt;="&amp;W$6,INDIRECT($F$1&amp;dbP!$D$2&amp;":"&amp;dbP!$D$2),"&lt;="&amp;W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X533" s="1">
        <f ca="1">SUMIFS(INDIRECT($F$1&amp;$F533&amp;":"&amp;$F533),INDIRECT($F$1&amp;dbP!$D$2&amp;":"&amp;dbP!$D$2),"&gt;="&amp;X$6,INDIRECT($F$1&amp;dbP!$D$2&amp;":"&amp;dbP!$D$2),"&lt;="&amp;X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Y533" s="1">
        <f ca="1">SUMIFS(INDIRECT($F$1&amp;$F533&amp;":"&amp;$F533),INDIRECT($F$1&amp;dbP!$D$2&amp;":"&amp;dbP!$D$2),"&gt;="&amp;Y$6,INDIRECT($F$1&amp;dbP!$D$2&amp;":"&amp;dbP!$D$2),"&lt;="&amp;Y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302431.49784297001</v>
      </c>
      <c r="Z533" s="1">
        <f ca="1">SUMIFS(INDIRECT($F$1&amp;$F533&amp;":"&amp;$F533),INDIRECT($F$1&amp;dbP!$D$2&amp;":"&amp;dbP!$D$2),"&gt;="&amp;Z$6,INDIRECT($F$1&amp;dbP!$D$2&amp;":"&amp;dbP!$D$2),"&lt;="&amp;Z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A533" s="1">
        <f ca="1">SUMIFS(INDIRECT($F$1&amp;$F533&amp;":"&amp;$F533),INDIRECT($F$1&amp;dbP!$D$2&amp;":"&amp;dbP!$D$2),"&gt;="&amp;AA$6,INDIRECT($F$1&amp;dbP!$D$2&amp;":"&amp;dbP!$D$2),"&lt;="&amp;AA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B533" s="1">
        <f ca="1">SUMIFS(INDIRECT($F$1&amp;$F533&amp;":"&amp;$F533),INDIRECT($F$1&amp;dbP!$D$2&amp;":"&amp;dbP!$D$2),"&gt;="&amp;AB$6,INDIRECT($F$1&amp;dbP!$D$2&amp;":"&amp;dbP!$D$2),"&lt;="&amp;AB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C533" s="1">
        <f ca="1">SUMIFS(INDIRECT($F$1&amp;$F533&amp;":"&amp;$F533),INDIRECT($F$1&amp;dbP!$D$2&amp;":"&amp;dbP!$D$2),"&gt;="&amp;AC$6,INDIRECT($F$1&amp;dbP!$D$2&amp;":"&amp;dbP!$D$2),"&lt;="&amp;AC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D533" s="1">
        <f ca="1">SUMIFS(INDIRECT($F$1&amp;$F533&amp;":"&amp;$F533),INDIRECT($F$1&amp;dbP!$D$2&amp;":"&amp;dbP!$D$2),"&gt;="&amp;AD$6,INDIRECT($F$1&amp;dbP!$D$2&amp;":"&amp;dbP!$D$2),"&lt;="&amp;AD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E533" s="1">
        <f ca="1">SUMIFS(INDIRECT($F$1&amp;$F533&amp;":"&amp;$F533),INDIRECT($F$1&amp;dbP!$D$2&amp;":"&amp;dbP!$D$2),"&gt;="&amp;AE$6,INDIRECT($F$1&amp;dbP!$D$2&amp;":"&amp;dbP!$D$2),"&lt;="&amp;AE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F533" s="1">
        <f ca="1">SUMIFS(INDIRECT($F$1&amp;$F533&amp;":"&amp;$F533),INDIRECT($F$1&amp;dbP!$D$2&amp;":"&amp;dbP!$D$2),"&gt;="&amp;AF$6,INDIRECT($F$1&amp;dbP!$D$2&amp;":"&amp;dbP!$D$2),"&lt;="&amp;AF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G533" s="1">
        <f ca="1">SUMIFS(INDIRECT($F$1&amp;$F533&amp;":"&amp;$F533),INDIRECT($F$1&amp;dbP!$D$2&amp;":"&amp;dbP!$D$2),"&gt;="&amp;AG$6,INDIRECT($F$1&amp;dbP!$D$2&amp;":"&amp;dbP!$D$2),"&lt;="&amp;AG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H533" s="1">
        <f ca="1">SUMIFS(INDIRECT($F$1&amp;$F533&amp;":"&amp;$F533),INDIRECT($F$1&amp;dbP!$D$2&amp;":"&amp;dbP!$D$2),"&gt;="&amp;AH$6,INDIRECT($F$1&amp;dbP!$D$2&amp;":"&amp;dbP!$D$2),"&lt;="&amp;AH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I533" s="1">
        <f ca="1">SUMIFS(INDIRECT($F$1&amp;$F533&amp;":"&amp;$F533),INDIRECT($F$1&amp;dbP!$D$2&amp;":"&amp;dbP!$D$2),"&gt;="&amp;AI$6,INDIRECT($F$1&amp;dbP!$D$2&amp;":"&amp;dbP!$D$2),"&lt;="&amp;AI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J533" s="1">
        <f ca="1">SUMIFS(INDIRECT($F$1&amp;$F533&amp;":"&amp;$F533),INDIRECT($F$1&amp;dbP!$D$2&amp;":"&amp;dbP!$D$2),"&gt;="&amp;AJ$6,INDIRECT($F$1&amp;dbP!$D$2&amp;":"&amp;dbP!$D$2),"&lt;="&amp;AJ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K533" s="1">
        <f ca="1">SUMIFS(INDIRECT($F$1&amp;$F533&amp;":"&amp;$F533),INDIRECT($F$1&amp;dbP!$D$2&amp;":"&amp;dbP!$D$2),"&gt;="&amp;AK$6,INDIRECT($F$1&amp;dbP!$D$2&amp;":"&amp;dbP!$D$2),"&lt;="&amp;AK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L533" s="1">
        <f ca="1">SUMIFS(INDIRECT($F$1&amp;$F533&amp;":"&amp;$F533),INDIRECT($F$1&amp;dbP!$D$2&amp;":"&amp;dbP!$D$2),"&gt;="&amp;AL$6,INDIRECT($F$1&amp;dbP!$D$2&amp;":"&amp;dbP!$D$2),"&lt;="&amp;AL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M533" s="1">
        <f ca="1">SUMIFS(INDIRECT($F$1&amp;$F533&amp;":"&amp;$F533),INDIRECT($F$1&amp;dbP!$D$2&amp;":"&amp;dbP!$D$2),"&gt;="&amp;AM$6,INDIRECT($F$1&amp;dbP!$D$2&amp;":"&amp;dbP!$D$2),"&lt;="&amp;AM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N533" s="1">
        <f ca="1">SUMIFS(INDIRECT($F$1&amp;$F533&amp;":"&amp;$F533),INDIRECT($F$1&amp;dbP!$D$2&amp;":"&amp;dbP!$D$2),"&gt;="&amp;AN$6,INDIRECT($F$1&amp;dbP!$D$2&amp;":"&amp;dbP!$D$2),"&lt;="&amp;AN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O533" s="1">
        <f ca="1">SUMIFS(INDIRECT($F$1&amp;$F533&amp;":"&amp;$F533),INDIRECT($F$1&amp;dbP!$D$2&amp;":"&amp;dbP!$D$2),"&gt;="&amp;AO$6,INDIRECT($F$1&amp;dbP!$D$2&amp;":"&amp;dbP!$D$2),"&lt;="&amp;AO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P533" s="1">
        <f ca="1">SUMIFS(INDIRECT($F$1&amp;$F533&amp;":"&amp;$F533),INDIRECT($F$1&amp;dbP!$D$2&amp;":"&amp;dbP!$D$2),"&gt;="&amp;AP$6,INDIRECT($F$1&amp;dbP!$D$2&amp;":"&amp;dbP!$D$2),"&lt;="&amp;AP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Q533" s="1">
        <f ca="1">SUMIFS(INDIRECT($F$1&amp;$F533&amp;":"&amp;$F533),INDIRECT($F$1&amp;dbP!$D$2&amp;":"&amp;dbP!$D$2),"&gt;="&amp;AQ$6,INDIRECT($F$1&amp;dbP!$D$2&amp;":"&amp;dbP!$D$2),"&lt;="&amp;AQ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R533" s="1">
        <f ca="1">SUMIFS(INDIRECT($F$1&amp;$F533&amp;":"&amp;$F533),INDIRECT($F$1&amp;dbP!$D$2&amp;":"&amp;dbP!$D$2),"&gt;="&amp;AR$6,INDIRECT($F$1&amp;dbP!$D$2&amp;":"&amp;dbP!$D$2),"&lt;="&amp;AR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S533" s="1">
        <f ca="1">SUMIFS(INDIRECT($F$1&amp;$F533&amp;":"&amp;$F533),INDIRECT($F$1&amp;dbP!$D$2&amp;":"&amp;dbP!$D$2),"&gt;="&amp;AS$6,INDIRECT($F$1&amp;dbP!$D$2&amp;":"&amp;dbP!$D$2),"&lt;="&amp;AS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T533" s="1">
        <f ca="1">SUMIFS(INDIRECT($F$1&amp;$F533&amp;":"&amp;$F533),INDIRECT($F$1&amp;dbP!$D$2&amp;":"&amp;dbP!$D$2),"&gt;="&amp;AT$6,INDIRECT($F$1&amp;dbP!$D$2&amp;":"&amp;dbP!$D$2),"&lt;="&amp;AT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U533" s="1">
        <f ca="1">SUMIFS(INDIRECT($F$1&amp;$F533&amp;":"&amp;$F533),INDIRECT($F$1&amp;dbP!$D$2&amp;":"&amp;dbP!$D$2),"&gt;="&amp;AU$6,INDIRECT($F$1&amp;dbP!$D$2&amp;":"&amp;dbP!$D$2),"&lt;="&amp;AU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V533" s="1">
        <f ca="1">SUMIFS(INDIRECT($F$1&amp;$F533&amp;":"&amp;$F533),INDIRECT($F$1&amp;dbP!$D$2&amp;":"&amp;dbP!$D$2),"&gt;="&amp;AV$6,INDIRECT($F$1&amp;dbP!$D$2&amp;":"&amp;dbP!$D$2),"&lt;="&amp;AV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W533" s="1">
        <f ca="1">SUMIFS(INDIRECT($F$1&amp;$F533&amp;":"&amp;$F533),INDIRECT($F$1&amp;dbP!$D$2&amp;":"&amp;dbP!$D$2),"&gt;="&amp;AW$6,INDIRECT($F$1&amp;dbP!$D$2&amp;":"&amp;dbP!$D$2),"&lt;="&amp;AW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X533" s="1">
        <f ca="1">SUMIFS(INDIRECT($F$1&amp;$F533&amp;":"&amp;$F533),INDIRECT($F$1&amp;dbP!$D$2&amp;":"&amp;dbP!$D$2),"&gt;="&amp;AX$6,INDIRECT($F$1&amp;dbP!$D$2&amp;":"&amp;dbP!$D$2),"&lt;="&amp;AX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Y533" s="1">
        <f ca="1">SUMIFS(INDIRECT($F$1&amp;$F533&amp;":"&amp;$F533),INDIRECT($F$1&amp;dbP!$D$2&amp;":"&amp;dbP!$D$2),"&gt;="&amp;AY$6,INDIRECT($F$1&amp;dbP!$D$2&amp;":"&amp;dbP!$D$2),"&lt;="&amp;AY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AZ533" s="1">
        <f ca="1">SUMIFS(INDIRECT($F$1&amp;$F533&amp;":"&amp;$F533),INDIRECT($F$1&amp;dbP!$D$2&amp;":"&amp;dbP!$D$2),"&gt;="&amp;AZ$6,INDIRECT($F$1&amp;dbP!$D$2&amp;":"&amp;dbP!$D$2),"&lt;="&amp;AZ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BA533" s="1">
        <f ca="1">SUMIFS(INDIRECT($F$1&amp;$F533&amp;":"&amp;$F533),INDIRECT($F$1&amp;dbP!$D$2&amp;":"&amp;dbP!$D$2),"&gt;="&amp;BA$6,INDIRECT($F$1&amp;dbP!$D$2&amp;":"&amp;dbP!$D$2),"&lt;="&amp;BA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BB533" s="1">
        <f ca="1">SUMIFS(INDIRECT($F$1&amp;$F533&amp;":"&amp;$F533),INDIRECT($F$1&amp;dbP!$D$2&amp;":"&amp;dbP!$D$2),"&gt;="&amp;BB$6,INDIRECT($F$1&amp;dbP!$D$2&amp;":"&amp;dbP!$D$2),"&lt;="&amp;BB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BC533" s="1">
        <f ca="1">SUMIFS(INDIRECT($F$1&amp;$F533&amp;":"&amp;$F533),INDIRECT($F$1&amp;dbP!$D$2&amp;":"&amp;dbP!$D$2),"&gt;="&amp;BC$6,INDIRECT($F$1&amp;dbP!$D$2&amp;":"&amp;dbP!$D$2),"&lt;="&amp;BC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BD533" s="1">
        <f ca="1">SUMIFS(INDIRECT($F$1&amp;$F533&amp;":"&amp;$F533),INDIRECT($F$1&amp;dbP!$D$2&amp;":"&amp;dbP!$D$2),"&gt;="&amp;BD$6,INDIRECT($F$1&amp;dbP!$D$2&amp;":"&amp;dbP!$D$2),"&lt;="&amp;BD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  <c r="BE533" s="1">
        <f ca="1">SUMIFS(INDIRECT($F$1&amp;$F533&amp;":"&amp;$F533),INDIRECT($F$1&amp;dbP!$D$2&amp;":"&amp;dbP!$D$2),"&gt;="&amp;BE$6,INDIRECT($F$1&amp;dbP!$D$2&amp;":"&amp;dbP!$D$2),"&lt;="&amp;BE$7,INDIRECT($F$1&amp;dbP!$O$2&amp;":"&amp;dbP!$O$2),$H533,INDIRECT($F$1&amp;dbP!$P$2&amp;":"&amp;dbP!$P$2),IF($I533=$J533,"*",$I533),INDIRECT($F$1&amp;dbP!$Q$2&amp;":"&amp;dbP!$Q$2),IF(OR($I533=$J533,"  "&amp;$I533=$J533),"*",RIGHT($J533,LEN($J533)-4)),INDIRECT($F$1&amp;dbP!$AC$2&amp;":"&amp;dbP!$AC$2),RepP!$J$3)</f>
        <v>0</v>
      </c>
    </row>
    <row r="534" spans="2:57" x14ac:dyDescent="0.3">
      <c r="B534" s="1">
        <f>MAX(B$410:B533)+1</f>
        <v>130</v>
      </c>
      <c r="D534" s="1" t="str">
        <f ca="1">INDIRECT($B$1&amp;Items!AB$2&amp;$B534)</f>
        <v>PL(-)</v>
      </c>
      <c r="F534" s="1" t="str">
        <f ca="1">INDIRECT($B$1&amp;Items!X$2&amp;$B534)</f>
        <v>AA</v>
      </c>
      <c r="H534" s="13" t="str">
        <f ca="1">INDIRECT($B$1&amp;Items!U$2&amp;$B534)</f>
        <v>Операционные расходы</v>
      </c>
      <c r="I534" s="13" t="str">
        <f ca="1">IF(INDIRECT($B$1&amp;Items!V$2&amp;$B534)="",H534,INDIRECT($B$1&amp;Items!V$2&amp;$B534))</f>
        <v>Операционные расходы - блок-4</v>
      </c>
      <c r="J534" s="1" t="str">
        <f ca="1">IF(INDIRECT($B$1&amp;Items!W$2&amp;$B534)="",IF(H534&lt;&gt;I534,"  "&amp;I534,I534),"    "&amp;INDIRECT($B$1&amp;Items!W$2&amp;$B534))</f>
        <v xml:space="preserve">    Операционные расходы - 4-6</v>
      </c>
      <c r="S534" s="1">
        <f ca="1">SUM($U534:INDIRECT(ADDRESS(ROW(),SUMIFS($1:$1,$5:$5,MAX($5:$5)))))</f>
        <v>160478.35949082003</v>
      </c>
      <c r="V534" s="1">
        <f ca="1">SUMIFS(INDIRECT($F$1&amp;$F534&amp;":"&amp;$F534),INDIRECT($F$1&amp;dbP!$D$2&amp;":"&amp;dbP!$D$2),"&gt;="&amp;V$6,INDIRECT($F$1&amp;dbP!$D$2&amp;":"&amp;dbP!$D$2),"&lt;="&amp;V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W534" s="1">
        <f ca="1">SUMIFS(INDIRECT($F$1&amp;$F534&amp;":"&amp;$F534),INDIRECT($F$1&amp;dbP!$D$2&amp;":"&amp;dbP!$D$2),"&gt;="&amp;W$6,INDIRECT($F$1&amp;dbP!$D$2&amp;":"&amp;dbP!$D$2),"&lt;="&amp;W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X534" s="1">
        <f ca="1">SUMIFS(INDIRECT($F$1&amp;$F534&amp;":"&amp;$F534),INDIRECT($F$1&amp;dbP!$D$2&amp;":"&amp;dbP!$D$2),"&gt;="&amp;X$6,INDIRECT($F$1&amp;dbP!$D$2&amp;":"&amp;dbP!$D$2),"&lt;="&amp;X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Y534" s="1">
        <f ca="1">SUMIFS(INDIRECT($F$1&amp;$F534&amp;":"&amp;$F534),INDIRECT($F$1&amp;dbP!$D$2&amp;":"&amp;dbP!$D$2),"&gt;="&amp;Y$6,INDIRECT($F$1&amp;dbP!$D$2&amp;":"&amp;dbP!$D$2),"&lt;="&amp;Y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160478.35949082003</v>
      </c>
      <c r="Z534" s="1">
        <f ca="1">SUMIFS(INDIRECT($F$1&amp;$F534&amp;":"&amp;$F534),INDIRECT($F$1&amp;dbP!$D$2&amp;":"&amp;dbP!$D$2),"&gt;="&amp;Z$6,INDIRECT($F$1&amp;dbP!$D$2&amp;":"&amp;dbP!$D$2),"&lt;="&amp;Z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A534" s="1">
        <f ca="1">SUMIFS(INDIRECT($F$1&amp;$F534&amp;":"&amp;$F534),INDIRECT($F$1&amp;dbP!$D$2&amp;":"&amp;dbP!$D$2),"&gt;="&amp;AA$6,INDIRECT($F$1&amp;dbP!$D$2&amp;":"&amp;dbP!$D$2),"&lt;="&amp;AA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B534" s="1">
        <f ca="1">SUMIFS(INDIRECT($F$1&amp;$F534&amp;":"&amp;$F534),INDIRECT($F$1&amp;dbP!$D$2&amp;":"&amp;dbP!$D$2),"&gt;="&amp;AB$6,INDIRECT($F$1&amp;dbP!$D$2&amp;":"&amp;dbP!$D$2),"&lt;="&amp;AB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C534" s="1">
        <f ca="1">SUMIFS(INDIRECT($F$1&amp;$F534&amp;":"&amp;$F534),INDIRECT($F$1&amp;dbP!$D$2&amp;":"&amp;dbP!$D$2),"&gt;="&amp;AC$6,INDIRECT($F$1&amp;dbP!$D$2&amp;":"&amp;dbP!$D$2),"&lt;="&amp;AC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D534" s="1">
        <f ca="1">SUMIFS(INDIRECT($F$1&amp;$F534&amp;":"&amp;$F534),INDIRECT($F$1&amp;dbP!$D$2&amp;":"&amp;dbP!$D$2),"&gt;="&amp;AD$6,INDIRECT($F$1&amp;dbP!$D$2&amp;":"&amp;dbP!$D$2),"&lt;="&amp;AD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E534" s="1">
        <f ca="1">SUMIFS(INDIRECT($F$1&amp;$F534&amp;":"&amp;$F534),INDIRECT($F$1&amp;dbP!$D$2&amp;":"&amp;dbP!$D$2),"&gt;="&amp;AE$6,INDIRECT($F$1&amp;dbP!$D$2&amp;":"&amp;dbP!$D$2),"&lt;="&amp;AE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F534" s="1">
        <f ca="1">SUMIFS(INDIRECT($F$1&amp;$F534&amp;":"&amp;$F534),INDIRECT($F$1&amp;dbP!$D$2&amp;":"&amp;dbP!$D$2),"&gt;="&amp;AF$6,INDIRECT($F$1&amp;dbP!$D$2&amp;":"&amp;dbP!$D$2),"&lt;="&amp;AF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G534" s="1">
        <f ca="1">SUMIFS(INDIRECT($F$1&amp;$F534&amp;":"&amp;$F534),INDIRECT($F$1&amp;dbP!$D$2&amp;":"&amp;dbP!$D$2),"&gt;="&amp;AG$6,INDIRECT($F$1&amp;dbP!$D$2&amp;":"&amp;dbP!$D$2),"&lt;="&amp;AG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H534" s="1">
        <f ca="1">SUMIFS(INDIRECT($F$1&amp;$F534&amp;":"&amp;$F534),INDIRECT($F$1&amp;dbP!$D$2&amp;":"&amp;dbP!$D$2),"&gt;="&amp;AH$6,INDIRECT($F$1&amp;dbP!$D$2&amp;":"&amp;dbP!$D$2),"&lt;="&amp;AH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I534" s="1">
        <f ca="1">SUMIFS(INDIRECT($F$1&amp;$F534&amp;":"&amp;$F534),INDIRECT($F$1&amp;dbP!$D$2&amp;":"&amp;dbP!$D$2),"&gt;="&amp;AI$6,INDIRECT($F$1&amp;dbP!$D$2&amp;":"&amp;dbP!$D$2),"&lt;="&amp;AI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J534" s="1">
        <f ca="1">SUMIFS(INDIRECT($F$1&amp;$F534&amp;":"&amp;$F534),INDIRECT($F$1&amp;dbP!$D$2&amp;":"&amp;dbP!$D$2),"&gt;="&amp;AJ$6,INDIRECT($F$1&amp;dbP!$D$2&amp;":"&amp;dbP!$D$2),"&lt;="&amp;AJ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K534" s="1">
        <f ca="1">SUMIFS(INDIRECT($F$1&amp;$F534&amp;":"&amp;$F534),INDIRECT($F$1&amp;dbP!$D$2&amp;":"&amp;dbP!$D$2),"&gt;="&amp;AK$6,INDIRECT($F$1&amp;dbP!$D$2&amp;":"&amp;dbP!$D$2),"&lt;="&amp;AK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L534" s="1">
        <f ca="1">SUMIFS(INDIRECT($F$1&amp;$F534&amp;":"&amp;$F534),INDIRECT($F$1&amp;dbP!$D$2&amp;":"&amp;dbP!$D$2),"&gt;="&amp;AL$6,INDIRECT($F$1&amp;dbP!$D$2&amp;":"&amp;dbP!$D$2),"&lt;="&amp;AL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M534" s="1">
        <f ca="1">SUMIFS(INDIRECT($F$1&amp;$F534&amp;":"&amp;$F534),INDIRECT($F$1&amp;dbP!$D$2&amp;":"&amp;dbP!$D$2),"&gt;="&amp;AM$6,INDIRECT($F$1&amp;dbP!$D$2&amp;":"&amp;dbP!$D$2),"&lt;="&amp;AM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N534" s="1">
        <f ca="1">SUMIFS(INDIRECT($F$1&amp;$F534&amp;":"&amp;$F534),INDIRECT($F$1&amp;dbP!$D$2&amp;":"&amp;dbP!$D$2),"&gt;="&amp;AN$6,INDIRECT($F$1&amp;dbP!$D$2&amp;":"&amp;dbP!$D$2),"&lt;="&amp;AN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O534" s="1">
        <f ca="1">SUMIFS(INDIRECT($F$1&amp;$F534&amp;":"&amp;$F534),INDIRECT($F$1&amp;dbP!$D$2&amp;":"&amp;dbP!$D$2),"&gt;="&amp;AO$6,INDIRECT($F$1&amp;dbP!$D$2&amp;":"&amp;dbP!$D$2),"&lt;="&amp;AO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P534" s="1">
        <f ca="1">SUMIFS(INDIRECT($F$1&amp;$F534&amp;":"&amp;$F534),INDIRECT($F$1&amp;dbP!$D$2&amp;":"&amp;dbP!$D$2),"&gt;="&amp;AP$6,INDIRECT($F$1&amp;dbP!$D$2&amp;":"&amp;dbP!$D$2),"&lt;="&amp;AP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Q534" s="1">
        <f ca="1">SUMIFS(INDIRECT($F$1&amp;$F534&amp;":"&amp;$F534),INDIRECT($F$1&amp;dbP!$D$2&amp;":"&amp;dbP!$D$2),"&gt;="&amp;AQ$6,INDIRECT($F$1&amp;dbP!$D$2&amp;":"&amp;dbP!$D$2),"&lt;="&amp;AQ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R534" s="1">
        <f ca="1">SUMIFS(INDIRECT($F$1&amp;$F534&amp;":"&amp;$F534),INDIRECT($F$1&amp;dbP!$D$2&amp;":"&amp;dbP!$D$2),"&gt;="&amp;AR$6,INDIRECT($F$1&amp;dbP!$D$2&amp;":"&amp;dbP!$D$2),"&lt;="&amp;AR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S534" s="1">
        <f ca="1">SUMIFS(INDIRECT($F$1&amp;$F534&amp;":"&amp;$F534),INDIRECT($F$1&amp;dbP!$D$2&amp;":"&amp;dbP!$D$2),"&gt;="&amp;AS$6,INDIRECT($F$1&amp;dbP!$D$2&amp;":"&amp;dbP!$D$2),"&lt;="&amp;AS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T534" s="1">
        <f ca="1">SUMIFS(INDIRECT($F$1&amp;$F534&amp;":"&amp;$F534),INDIRECT($F$1&amp;dbP!$D$2&amp;":"&amp;dbP!$D$2),"&gt;="&amp;AT$6,INDIRECT($F$1&amp;dbP!$D$2&amp;":"&amp;dbP!$D$2),"&lt;="&amp;AT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U534" s="1">
        <f ca="1">SUMIFS(INDIRECT($F$1&amp;$F534&amp;":"&amp;$F534),INDIRECT($F$1&amp;dbP!$D$2&amp;":"&amp;dbP!$D$2),"&gt;="&amp;AU$6,INDIRECT($F$1&amp;dbP!$D$2&amp;":"&amp;dbP!$D$2),"&lt;="&amp;AU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V534" s="1">
        <f ca="1">SUMIFS(INDIRECT($F$1&amp;$F534&amp;":"&amp;$F534),INDIRECT($F$1&amp;dbP!$D$2&amp;":"&amp;dbP!$D$2),"&gt;="&amp;AV$6,INDIRECT($F$1&amp;dbP!$D$2&amp;":"&amp;dbP!$D$2),"&lt;="&amp;AV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W534" s="1">
        <f ca="1">SUMIFS(INDIRECT($F$1&amp;$F534&amp;":"&amp;$F534),INDIRECT($F$1&amp;dbP!$D$2&amp;":"&amp;dbP!$D$2),"&gt;="&amp;AW$6,INDIRECT($F$1&amp;dbP!$D$2&amp;":"&amp;dbP!$D$2),"&lt;="&amp;AW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X534" s="1">
        <f ca="1">SUMIFS(INDIRECT($F$1&amp;$F534&amp;":"&amp;$F534),INDIRECT($F$1&amp;dbP!$D$2&amp;":"&amp;dbP!$D$2),"&gt;="&amp;AX$6,INDIRECT($F$1&amp;dbP!$D$2&amp;":"&amp;dbP!$D$2),"&lt;="&amp;AX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Y534" s="1">
        <f ca="1">SUMIFS(INDIRECT($F$1&amp;$F534&amp;":"&amp;$F534),INDIRECT($F$1&amp;dbP!$D$2&amp;":"&amp;dbP!$D$2),"&gt;="&amp;AY$6,INDIRECT($F$1&amp;dbP!$D$2&amp;":"&amp;dbP!$D$2),"&lt;="&amp;AY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AZ534" s="1">
        <f ca="1">SUMIFS(INDIRECT($F$1&amp;$F534&amp;":"&amp;$F534),INDIRECT($F$1&amp;dbP!$D$2&amp;":"&amp;dbP!$D$2),"&gt;="&amp;AZ$6,INDIRECT($F$1&amp;dbP!$D$2&amp;":"&amp;dbP!$D$2),"&lt;="&amp;AZ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BA534" s="1">
        <f ca="1">SUMIFS(INDIRECT($F$1&amp;$F534&amp;":"&amp;$F534),INDIRECT($F$1&amp;dbP!$D$2&amp;":"&amp;dbP!$D$2),"&gt;="&amp;BA$6,INDIRECT($F$1&amp;dbP!$D$2&amp;":"&amp;dbP!$D$2),"&lt;="&amp;BA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BB534" s="1">
        <f ca="1">SUMIFS(INDIRECT($F$1&amp;$F534&amp;":"&amp;$F534),INDIRECT($F$1&amp;dbP!$D$2&amp;":"&amp;dbP!$D$2),"&gt;="&amp;BB$6,INDIRECT($F$1&amp;dbP!$D$2&amp;":"&amp;dbP!$D$2),"&lt;="&amp;BB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BC534" s="1">
        <f ca="1">SUMIFS(INDIRECT($F$1&amp;$F534&amp;":"&amp;$F534),INDIRECT($F$1&amp;dbP!$D$2&amp;":"&amp;dbP!$D$2),"&gt;="&amp;BC$6,INDIRECT($F$1&amp;dbP!$D$2&amp;":"&amp;dbP!$D$2),"&lt;="&amp;BC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BD534" s="1">
        <f ca="1">SUMIFS(INDIRECT($F$1&amp;$F534&amp;":"&amp;$F534),INDIRECT($F$1&amp;dbP!$D$2&amp;":"&amp;dbP!$D$2),"&gt;="&amp;BD$6,INDIRECT($F$1&amp;dbP!$D$2&amp;":"&amp;dbP!$D$2),"&lt;="&amp;BD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  <c r="BE534" s="1">
        <f ca="1">SUMIFS(INDIRECT($F$1&amp;$F534&amp;":"&amp;$F534),INDIRECT($F$1&amp;dbP!$D$2&amp;":"&amp;dbP!$D$2),"&gt;="&amp;BE$6,INDIRECT($F$1&amp;dbP!$D$2&amp;":"&amp;dbP!$D$2),"&lt;="&amp;BE$7,INDIRECT($F$1&amp;dbP!$O$2&amp;":"&amp;dbP!$O$2),$H534,INDIRECT($F$1&amp;dbP!$P$2&amp;":"&amp;dbP!$P$2),IF($I534=$J534,"*",$I534),INDIRECT($F$1&amp;dbP!$Q$2&amp;":"&amp;dbP!$Q$2),IF(OR($I534=$J534,"  "&amp;$I534=$J534),"*",RIGHT($J534,LEN($J534)-4)),INDIRECT($F$1&amp;dbP!$AC$2&amp;":"&amp;dbP!$AC$2),RepP!$J$3)</f>
        <v>0</v>
      </c>
    </row>
    <row r="535" spans="2:57" x14ac:dyDescent="0.3">
      <c r="B535" s="1">
        <f>MAX(B$410:B534)+1</f>
        <v>131</v>
      </c>
      <c r="D535" s="1" t="str">
        <f ca="1">INDIRECT($B$1&amp;Items!AB$2&amp;$B535)</f>
        <v>PL(-)</v>
      </c>
      <c r="F535" s="1" t="str">
        <f ca="1">INDIRECT($B$1&amp;Items!X$2&amp;$B535)</f>
        <v>AA</v>
      </c>
      <c r="H535" s="13" t="str">
        <f ca="1">INDIRECT($B$1&amp;Items!U$2&amp;$B535)</f>
        <v>Операционные расходы</v>
      </c>
      <c r="I535" s="13" t="str">
        <f ca="1">IF(INDIRECT($B$1&amp;Items!V$2&amp;$B535)="",H535,INDIRECT($B$1&amp;Items!V$2&amp;$B535))</f>
        <v>Операционные расходы - блок-4</v>
      </c>
      <c r="J535" s="1" t="str">
        <f ca="1">IF(INDIRECT($B$1&amp;Items!W$2&amp;$B535)="",IF(H535&lt;&gt;I535,"  "&amp;I535,I535),"    "&amp;INDIRECT($B$1&amp;Items!W$2&amp;$B535))</f>
        <v xml:space="preserve">    Операционные расходы - 4-7</v>
      </c>
      <c r="S535" s="1">
        <f ca="1">SUM($U535:INDIRECT(ADDRESS(ROW(),SUMIFS($1:$1,$5:$5,MAX($5:$5)))))</f>
        <v>81346</v>
      </c>
      <c r="V535" s="1">
        <f ca="1">SUMIFS(INDIRECT($F$1&amp;$F535&amp;":"&amp;$F535),INDIRECT($F$1&amp;dbP!$D$2&amp;":"&amp;dbP!$D$2),"&gt;="&amp;V$6,INDIRECT($F$1&amp;dbP!$D$2&amp;":"&amp;dbP!$D$2),"&lt;="&amp;V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W535" s="1">
        <f ca="1">SUMIFS(INDIRECT($F$1&amp;$F535&amp;":"&amp;$F535),INDIRECT($F$1&amp;dbP!$D$2&amp;":"&amp;dbP!$D$2),"&gt;="&amp;W$6,INDIRECT($F$1&amp;dbP!$D$2&amp;":"&amp;dbP!$D$2),"&lt;="&amp;W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X535" s="1">
        <f ca="1">SUMIFS(INDIRECT($F$1&amp;$F535&amp;":"&amp;$F535),INDIRECT($F$1&amp;dbP!$D$2&amp;":"&amp;dbP!$D$2),"&gt;="&amp;X$6,INDIRECT($F$1&amp;dbP!$D$2&amp;":"&amp;dbP!$D$2),"&lt;="&amp;X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Y535" s="1">
        <f ca="1">SUMIFS(INDIRECT($F$1&amp;$F535&amp;":"&amp;$F535),INDIRECT($F$1&amp;dbP!$D$2&amp;":"&amp;dbP!$D$2),"&gt;="&amp;Y$6,INDIRECT($F$1&amp;dbP!$D$2&amp;":"&amp;dbP!$D$2),"&lt;="&amp;Y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Z535" s="1">
        <f ca="1">SUMIFS(INDIRECT($F$1&amp;$F535&amp;":"&amp;$F535),INDIRECT($F$1&amp;dbP!$D$2&amp;":"&amp;dbP!$D$2),"&gt;="&amp;Z$6,INDIRECT($F$1&amp;dbP!$D$2&amp;":"&amp;dbP!$D$2),"&lt;="&amp;Z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81346</v>
      </c>
      <c r="AA535" s="1">
        <f ca="1">SUMIFS(INDIRECT($F$1&amp;$F535&amp;":"&amp;$F535),INDIRECT($F$1&amp;dbP!$D$2&amp;":"&amp;dbP!$D$2),"&gt;="&amp;AA$6,INDIRECT($F$1&amp;dbP!$D$2&amp;":"&amp;dbP!$D$2),"&lt;="&amp;AA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B535" s="1">
        <f ca="1">SUMIFS(INDIRECT($F$1&amp;$F535&amp;":"&amp;$F535),INDIRECT($F$1&amp;dbP!$D$2&amp;":"&amp;dbP!$D$2),"&gt;="&amp;AB$6,INDIRECT($F$1&amp;dbP!$D$2&amp;":"&amp;dbP!$D$2),"&lt;="&amp;AB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C535" s="1">
        <f ca="1">SUMIFS(INDIRECT($F$1&amp;$F535&amp;":"&amp;$F535),INDIRECT($F$1&amp;dbP!$D$2&amp;":"&amp;dbP!$D$2),"&gt;="&amp;AC$6,INDIRECT($F$1&amp;dbP!$D$2&amp;":"&amp;dbP!$D$2),"&lt;="&amp;AC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D535" s="1">
        <f ca="1">SUMIFS(INDIRECT($F$1&amp;$F535&amp;":"&amp;$F535),INDIRECT($F$1&amp;dbP!$D$2&amp;":"&amp;dbP!$D$2),"&gt;="&amp;AD$6,INDIRECT($F$1&amp;dbP!$D$2&amp;":"&amp;dbP!$D$2),"&lt;="&amp;AD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E535" s="1">
        <f ca="1">SUMIFS(INDIRECT($F$1&amp;$F535&amp;":"&amp;$F535),INDIRECT($F$1&amp;dbP!$D$2&amp;":"&amp;dbP!$D$2),"&gt;="&amp;AE$6,INDIRECT($F$1&amp;dbP!$D$2&amp;":"&amp;dbP!$D$2),"&lt;="&amp;AE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F535" s="1">
        <f ca="1">SUMIFS(INDIRECT($F$1&amp;$F535&amp;":"&amp;$F535),INDIRECT($F$1&amp;dbP!$D$2&amp;":"&amp;dbP!$D$2),"&gt;="&amp;AF$6,INDIRECT($F$1&amp;dbP!$D$2&amp;":"&amp;dbP!$D$2),"&lt;="&amp;AF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G535" s="1">
        <f ca="1">SUMIFS(INDIRECT($F$1&amp;$F535&amp;":"&amp;$F535),INDIRECT($F$1&amp;dbP!$D$2&amp;":"&amp;dbP!$D$2),"&gt;="&amp;AG$6,INDIRECT($F$1&amp;dbP!$D$2&amp;":"&amp;dbP!$D$2),"&lt;="&amp;AG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H535" s="1">
        <f ca="1">SUMIFS(INDIRECT($F$1&amp;$F535&amp;":"&amp;$F535),INDIRECT($F$1&amp;dbP!$D$2&amp;":"&amp;dbP!$D$2),"&gt;="&amp;AH$6,INDIRECT($F$1&amp;dbP!$D$2&amp;":"&amp;dbP!$D$2),"&lt;="&amp;AH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I535" s="1">
        <f ca="1">SUMIFS(INDIRECT($F$1&amp;$F535&amp;":"&amp;$F535),INDIRECT($F$1&amp;dbP!$D$2&amp;":"&amp;dbP!$D$2),"&gt;="&amp;AI$6,INDIRECT($F$1&amp;dbP!$D$2&amp;":"&amp;dbP!$D$2),"&lt;="&amp;AI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J535" s="1">
        <f ca="1">SUMIFS(INDIRECT($F$1&amp;$F535&amp;":"&amp;$F535),INDIRECT($F$1&amp;dbP!$D$2&amp;":"&amp;dbP!$D$2),"&gt;="&amp;AJ$6,INDIRECT($F$1&amp;dbP!$D$2&amp;":"&amp;dbP!$D$2),"&lt;="&amp;AJ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K535" s="1">
        <f ca="1">SUMIFS(INDIRECT($F$1&amp;$F535&amp;":"&amp;$F535),INDIRECT($F$1&amp;dbP!$D$2&amp;":"&amp;dbP!$D$2),"&gt;="&amp;AK$6,INDIRECT($F$1&amp;dbP!$D$2&amp;":"&amp;dbP!$D$2),"&lt;="&amp;AK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L535" s="1">
        <f ca="1">SUMIFS(INDIRECT($F$1&amp;$F535&amp;":"&amp;$F535),INDIRECT($F$1&amp;dbP!$D$2&amp;":"&amp;dbP!$D$2),"&gt;="&amp;AL$6,INDIRECT($F$1&amp;dbP!$D$2&amp;":"&amp;dbP!$D$2),"&lt;="&amp;AL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M535" s="1">
        <f ca="1">SUMIFS(INDIRECT($F$1&amp;$F535&amp;":"&amp;$F535),INDIRECT($F$1&amp;dbP!$D$2&amp;":"&amp;dbP!$D$2),"&gt;="&amp;AM$6,INDIRECT($F$1&amp;dbP!$D$2&amp;":"&amp;dbP!$D$2),"&lt;="&amp;AM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N535" s="1">
        <f ca="1">SUMIFS(INDIRECT($F$1&amp;$F535&amp;":"&amp;$F535),INDIRECT($F$1&amp;dbP!$D$2&amp;":"&amp;dbP!$D$2),"&gt;="&amp;AN$6,INDIRECT($F$1&amp;dbP!$D$2&amp;":"&amp;dbP!$D$2),"&lt;="&amp;AN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O535" s="1">
        <f ca="1">SUMIFS(INDIRECT($F$1&amp;$F535&amp;":"&amp;$F535),INDIRECT($F$1&amp;dbP!$D$2&amp;":"&amp;dbP!$D$2),"&gt;="&amp;AO$6,INDIRECT($F$1&amp;dbP!$D$2&amp;":"&amp;dbP!$D$2),"&lt;="&amp;AO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P535" s="1">
        <f ca="1">SUMIFS(INDIRECT($F$1&amp;$F535&amp;":"&amp;$F535),INDIRECT($F$1&amp;dbP!$D$2&amp;":"&amp;dbP!$D$2),"&gt;="&amp;AP$6,INDIRECT($F$1&amp;dbP!$D$2&amp;":"&amp;dbP!$D$2),"&lt;="&amp;AP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Q535" s="1">
        <f ca="1">SUMIFS(INDIRECT($F$1&amp;$F535&amp;":"&amp;$F535),INDIRECT($F$1&amp;dbP!$D$2&amp;":"&amp;dbP!$D$2),"&gt;="&amp;AQ$6,INDIRECT($F$1&amp;dbP!$D$2&amp;":"&amp;dbP!$D$2),"&lt;="&amp;AQ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R535" s="1">
        <f ca="1">SUMIFS(INDIRECT($F$1&amp;$F535&amp;":"&amp;$F535),INDIRECT($F$1&amp;dbP!$D$2&amp;":"&amp;dbP!$D$2),"&gt;="&amp;AR$6,INDIRECT($F$1&amp;dbP!$D$2&amp;":"&amp;dbP!$D$2),"&lt;="&amp;AR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S535" s="1">
        <f ca="1">SUMIFS(INDIRECT($F$1&amp;$F535&amp;":"&amp;$F535),INDIRECT($F$1&amp;dbP!$D$2&amp;":"&amp;dbP!$D$2),"&gt;="&amp;AS$6,INDIRECT($F$1&amp;dbP!$D$2&amp;":"&amp;dbP!$D$2),"&lt;="&amp;AS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T535" s="1">
        <f ca="1">SUMIFS(INDIRECT($F$1&amp;$F535&amp;":"&amp;$F535),INDIRECT($F$1&amp;dbP!$D$2&amp;":"&amp;dbP!$D$2),"&gt;="&amp;AT$6,INDIRECT($F$1&amp;dbP!$D$2&amp;":"&amp;dbP!$D$2),"&lt;="&amp;AT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U535" s="1">
        <f ca="1">SUMIFS(INDIRECT($F$1&amp;$F535&amp;":"&amp;$F535),INDIRECT($F$1&amp;dbP!$D$2&amp;":"&amp;dbP!$D$2),"&gt;="&amp;AU$6,INDIRECT($F$1&amp;dbP!$D$2&amp;":"&amp;dbP!$D$2),"&lt;="&amp;AU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V535" s="1">
        <f ca="1">SUMIFS(INDIRECT($F$1&amp;$F535&amp;":"&amp;$F535),INDIRECT($F$1&amp;dbP!$D$2&amp;":"&amp;dbP!$D$2),"&gt;="&amp;AV$6,INDIRECT($F$1&amp;dbP!$D$2&amp;":"&amp;dbP!$D$2),"&lt;="&amp;AV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W535" s="1">
        <f ca="1">SUMIFS(INDIRECT($F$1&amp;$F535&amp;":"&amp;$F535),INDIRECT($F$1&amp;dbP!$D$2&amp;":"&amp;dbP!$D$2),"&gt;="&amp;AW$6,INDIRECT($F$1&amp;dbP!$D$2&amp;":"&amp;dbP!$D$2),"&lt;="&amp;AW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X535" s="1">
        <f ca="1">SUMIFS(INDIRECT($F$1&amp;$F535&amp;":"&amp;$F535),INDIRECT($F$1&amp;dbP!$D$2&amp;":"&amp;dbP!$D$2),"&gt;="&amp;AX$6,INDIRECT($F$1&amp;dbP!$D$2&amp;":"&amp;dbP!$D$2),"&lt;="&amp;AX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Y535" s="1">
        <f ca="1">SUMIFS(INDIRECT($F$1&amp;$F535&amp;":"&amp;$F535),INDIRECT($F$1&amp;dbP!$D$2&amp;":"&amp;dbP!$D$2),"&gt;="&amp;AY$6,INDIRECT($F$1&amp;dbP!$D$2&amp;":"&amp;dbP!$D$2),"&lt;="&amp;AY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AZ535" s="1">
        <f ca="1">SUMIFS(INDIRECT($F$1&amp;$F535&amp;":"&amp;$F535),INDIRECT($F$1&amp;dbP!$D$2&amp;":"&amp;dbP!$D$2),"&gt;="&amp;AZ$6,INDIRECT($F$1&amp;dbP!$D$2&amp;":"&amp;dbP!$D$2),"&lt;="&amp;AZ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BA535" s="1">
        <f ca="1">SUMIFS(INDIRECT($F$1&amp;$F535&amp;":"&amp;$F535),INDIRECT($F$1&amp;dbP!$D$2&amp;":"&amp;dbP!$D$2),"&gt;="&amp;BA$6,INDIRECT($F$1&amp;dbP!$D$2&amp;":"&amp;dbP!$D$2),"&lt;="&amp;BA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BB535" s="1">
        <f ca="1">SUMIFS(INDIRECT($F$1&amp;$F535&amp;":"&amp;$F535),INDIRECT($F$1&amp;dbP!$D$2&amp;":"&amp;dbP!$D$2),"&gt;="&amp;BB$6,INDIRECT($F$1&amp;dbP!$D$2&amp;":"&amp;dbP!$D$2),"&lt;="&amp;BB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BC535" s="1">
        <f ca="1">SUMIFS(INDIRECT($F$1&amp;$F535&amp;":"&amp;$F535),INDIRECT($F$1&amp;dbP!$D$2&amp;":"&amp;dbP!$D$2),"&gt;="&amp;BC$6,INDIRECT($F$1&amp;dbP!$D$2&amp;":"&amp;dbP!$D$2),"&lt;="&amp;BC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BD535" s="1">
        <f ca="1">SUMIFS(INDIRECT($F$1&amp;$F535&amp;":"&amp;$F535),INDIRECT($F$1&amp;dbP!$D$2&amp;":"&amp;dbP!$D$2),"&gt;="&amp;BD$6,INDIRECT($F$1&amp;dbP!$D$2&amp;":"&amp;dbP!$D$2),"&lt;="&amp;BD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  <c r="BE535" s="1">
        <f ca="1">SUMIFS(INDIRECT($F$1&amp;$F535&amp;":"&amp;$F535),INDIRECT($F$1&amp;dbP!$D$2&amp;":"&amp;dbP!$D$2),"&gt;="&amp;BE$6,INDIRECT($F$1&amp;dbP!$D$2&amp;":"&amp;dbP!$D$2),"&lt;="&amp;BE$7,INDIRECT($F$1&amp;dbP!$O$2&amp;":"&amp;dbP!$O$2),$H535,INDIRECT($F$1&amp;dbP!$P$2&amp;":"&amp;dbP!$P$2),IF($I535=$J535,"*",$I535),INDIRECT($F$1&amp;dbP!$Q$2&amp;":"&amp;dbP!$Q$2),IF(OR($I535=$J535,"  "&amp;$I535=$J535),"*",RIGHT($J535,LEN($J535)-4)),INDIRECT($F$1&amp;dbP!$AC$2&amp;":"&amp;dbP!$AC$2),RepP!$J$3)</f>
        <v>0</v>
      </c>
    </row>
    <row r="536" spans="2:57" x14ac:dyDescent="0.3">
      <c r="B536" s="1">
        <f>MAX(B$410:B535)+1</f>
        <v>132</v>
      </c>
      <c r="D536" s="1" t="str">
        <f ca="1">INDIRECT($B$1&amp;Items!AB$2&amp;$B536)</f>
        <v>PL(-)</v>
      </c>
      <c r="F536" s="1" t="str">
        <f ca="1">INDIRECT($B$1&amp;Items!X$2&amp;$B536)</f>
        <v>AA</v>
      </c>
      <c r="H536" s="13" t="str">
        <f ca="1">INDIRECT($B$1&amp;Items!U$2&amp;$B536)</f>
        <v>Операционные расходы</v>
      </c>
      <c r="I536" s="13" t="str">
        <f ca="1">IF(INDIRECT($B$1&amp;Items!V$2&amp;$B536)="",H536,INDIRECT($B$1&amp;Items!V$2&amp;$B536))</f>
        <v>Операционные расходы - блок-4</v>
      </c>
      <c r="J536" s="1" t="str">
        <f ca="1">IF(INDIRECT($B$1&amp;Items!W$2&amp;$B536)="",IF(H536&lt;&gt;I536,"  "&amp;I536,I536),"    "&amp;INDIRECT($B$1&amp;Items!W$2&amp;$B536))</f>
        <v xml:space="preserve">    Операционные расходы - 4-8</v>
      </c>
      <c r="S536" s="1">
        <f ca="1">SUM($U536:INDIRECT(ADDRESS(ROW(),SUMIFS($1:$1,$5:$5,MAX($5:$5)))))</f>
        <v>37416.6</v>
      </c>
      <c r="V536" s="1">
        <f ca="1">SUMIFS(INDIRECT($F$1&amp;$F536&amp;":"&amp;$F536),INDIRECT($F$1&amp;dbP!$D$2&amp;":"&amp;dbP!$D$2),"&gt;="&amp;V$6,INDIRECT($F$1&amp;dbP!$D$2&amp;":"&amp;dbP!$D$2),"&lt;="&amp;V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W536" s="1">
        <f ca="1">SUMIFS(INDIRECT($F$1&amp;$F536&amp;":"&amp;$F536),INDIRECT($F$1&amp;dbP!$D$2&amp;":"&amp;dbP!$D$2),"&gt;="&amp;W$6,INDIRECT($F$1&amp;dbP!$D$2&amp;":"&amp;dbP!$D$2),"&lt;="&amp;W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X536" s="1">
        <f ca="1">SUMIFS(INDIRECT($F$1&amp;$F536&amp;":"&amp;$F536),INDIRECT($F$1&amp;dbP!$D$2&amp;":"&amp;dbP!$D$2),"&gt;="&amp;X$6,INDIRECT($F$1&amp;dbP!$D$2&amp;":"&amp;dbP!$D$2),"&lt;="&amp;X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Y536" s="1">
        <f ca="1">SUMIFS(INDIRECT($F$1&amp;$F536&amp;":"&amp;$F536),INDIRECT($F$1&amp;dbP!$D$2&amp;":"&amp;dbP!$D$2),"&gt;="&amp;Y$6,INDIRECT($F$1&amp;dbP!$D$2&amp;":"&amp;dbP!$D$2),"&lt;="&amp;Y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Z536" s="1">
        <f ca="1">SUMIFS(INDIRECT($F$1&amp;$F536&amp;":"&amp;$F536),INDIRECT($F$1&amp;dbP!$D$2&amp;":"&amp;dbP!$D$2),"&gt;="&amp;Z$6,INDIRECT($F$1&amp;dbP!$D$2&amp;":"&amp;dbP!$D$2),"&lt;="&amp;Z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37416.6</v>
      </c>
      <c r="AA536" s="1">
        <f ca="1">SUMIFS(INDIRECT($F$1&amp;$F536&amp;":"&amp;$F536),INDIRECT($F$1&amp;dbP!$D$2&amp;":"&amp;dbP!$D$2),"&gt;="&amp;AA$6,INDIRECT($F$1&amp;dbP!$D$2&amp;":"&amp;dbP!$D$2),"&lt;="&amp;AA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B536" s="1">
        <f ca="1">SUMIFS(INDIRECT($F$1&amp;$F536&amp;":"&amp;$F536),INDIRECT($F$1&amp;dbP!$D$2&amp;":"&amp;dbP!$D$2),"&gt;="&amp;AB$6,INDIRECT($F$1&amp;dbP!$D$2&amp;":"&amp;dbP!$D$2),"&lt;="&amp;AB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C536" s="1">
        <f ca="1">SUMIFS(INDIRECT($F$1&amp;$F536&amp;":"&amp;$F536),INDIRECT($F$1&amp;dbP!$D$2&amp;":"&amp;dbP!$D$2),"&gt;="&amp;AC$6,INDIRECT($F$1&amp;dbP!$D$2&amp;":"&amp;dbP!$D$2),"&lt;="&amp;AC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D536" s="1">
        <f ca="1">SUMIFS(INDIRECT($F$1&amp;$F536&amp;":"&amp;$F536),INDIRECT($F$1&amp;dbP!$D$2&amp;":"&amp;dbP!$D$2),"&gt;="&amp;AD$6,INDIRECT($F$1&amp;dbP!$D$2&amp;":"&amp;dbP!$D$2),"&lt;="&amp;AD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E536" s="1">
        <f ca="1">SUMIFS(INDIRECT($F$1&amp;$F536&amp;":"&amp;$F536),INDIRECT($F$1&amp;dbP!$D$2&amp;":"&amp;dbP!$D$2),"&gt;="&amp;AE$6,INDIRECT($F$1&amp;dbP!$D$2&amp;":"&amp;dbP!$D$2),"&lt;="&amp;AE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F536" s="1">
        <f ca="1">SUMIFS(INDIRECT($F$1&amp;$F536&amp;":"&amp;$F536),INDIRECT($F$1&amp;dbP!$D$2&amp;":"&amp;dbP!$D$2),"&gt;="&amp;AF$6,INDIRECT($F$1&amp;dbP!$D$2&amp;":"&amp;dbP!$D$2),"&lt;="&amp;AF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G536" s="1">
        <f ca="1">SUMIFS(INDIRECT($F$1&amp;$F536&amp;":"&amp;$F536),INDIRECT($F$1&amp;dbP!$D$2&amp;":"&amp;dbP!$D$2),"&gt;="&amp;AG$6,INDIRECT($F$1&amp;dbP!$D$2&amp;":"&amp;dbP!$D$2),"&lt;="&amp;AG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H536" s="1">
        <f ca="1">SUMIFS(INDIRECT($F$1&amp;$F536&amp;":"&amp;$F536),INDIRECT($F$1&amp;dbP!$D$2&amp;":"&amp;dbP!$D$2),"&gt;="&amp;AH$6,INDIRECT($F$1&amp;dbP!$D$2&amp;":"&amp;dbP!$D$2),"&lt;="&amp;AH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I536" s="1">
        <f ca="1">SUMIFS(INDIRECT($F$1&amp;$F536&amp;":"&amp;$F536),INDIRECT($F$1&amp;dbP!$D$2&amp;":"&amp;dbP!$D$2),"&gt;="&amp;AI$6,INDIRECT($F$1&amp;dbP!$D$2&amp;":"&amp;dbP!$D$2),"&lt;="&amp;AI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J536" s="1">
        <f ca="1">SUMIFS(INDIRECT($F$1&amp;$F536&amp;":"&amp;$F536),INDIRECT($F$1&amp;dbP!$D$2&amp;":"&amp;dbP!$D$2),"&gt;="&amp;AJ$6,INDIRECT($F$1&amp;dbP!$D$2&amp;":"&amp;dbP!$D$2),"&lt;="&amp;AJ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K536" s="1">
        <f ca="1">SUMIFS(INDIRECT($F$1&amp;$F536&amp;":"&amp;$F536),INDIRECT($F$1&amp;dbP!$D$2&amp;":"&amp;dbP!$D$2),"&gt;="&amp;AK$6,INDIRECT($F$1&amp;dbP!$D$2&amp;":"&amp;dbP!$D$2),"&lt;="&amp;AK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L536" s="1">
        <f ca="1">SUMIFS(INDIRECT($F$1&amp;$F536&amp;":"&amp;$F536),INDIRECT($F$1&amp;dbP!$D$2&amp;":"&amp;dbP!$D$2),"&gt;="&amp;AL$6,INDIRECT($F$1&amp;dbP!$D$2&amp;":"&amp;dbP!$D$2),"&lt;="&amp;AL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M536" s="1">
        <f ca="1">SUMIFS(INDIRECT($F$1&amp;$F536&amp;":"&amp;$F536),INDIRECT($F$1&amp;dbP!$D$2&amp;":"&amp;dbP!$D$2),"&gt;="&amp;AM$6,INDIRECT($F$1&amp;dbP!$D$2&amp;":"&amp;dbP!$D$2),"&lt;="&amp;AM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N536" s="1">
        <f ca="1">SUMIFS(INDIRECT($F$1&amp;$F536&amp;":"&amp;$F536),INDIRECT($F$1&amp;dbP!$D$2&amp;":"&amp;dbP!$D$2),"&gt;="&amp;AN$6,INDIRECT($F$1&amp;dbP!$D$2&amp;":"&amp;dbP!$D$2),"&lt;="&amp;AN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O536" s="1">
        <f ca="1">SUMIFS(INDIRECT($F$1&amp;$F536&amp;":"&amp;$F536),INDIRECT($F$1&amp;dbP!$D$2&amp;":"&amp;dbP!$D$2),"&gt;="&amp;AO$6,INDIRECT($F$1&amp;dbP!$D$2&amp;":"&amp;dbP!$D$2),"&lt;="&amp;AO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P536" s="1">
        <f ca="1">SUMIFS(INDIRECT($F$1&amp;$F536&amp;":"&amp;$F536),INDIRECT($F$1&amp;dbP!$D$2&amp;":"&amp;dbP!$D$2),"&gt;="&amp;AP$6,INDIRECT($F$1&amp;dbP!$D$2&amp;":"&amp;dbP!$D$2),"&lt;="&amp;AP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Q536" s="1">
        <f ca="1">SUMIFS(INDIRECT($F$1&amp;$F536&amp;":"&amp;$F536),INDIRECT($F$1&amp;dbP!$D$2&amp;":"&amp;dbP!$D$2),"&gt;="&amp;AQ$6,INDIRECT($F$1&amp;dbP!$D$2&amp;":"&amp;dbP!$D$2),"&lt;="&amp;AQ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R536" s="1">
        <f ca="1">SUMIFS(INDIRECT($F$1&amp;$F536&amp;":"&amp;$F536),INDIRECT($F$1&amp;dbP!$D$2&amp;":"&amp;dbP!$D$2),"&gt;="&amp;AR$6,INDIRECT($F$1&amp;dbP!$D$2&amp;":"&amp;dbP!$D$2),"&lt;="&amp;AR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S536" s="1">
        <f ca="1">SUMIFS(INDIRECT($F$1&amp;$F536&amp;":"&amp;$F536),INDIRECT($F$1&amp;dbP!$D$2&amp;":"&amp;dbP!$D$2),"&gt;="&amp;AS$6,INDIRECT($F$1&amp;dbP!$D$2&amp;":"&amp;dbP!$D$2),"&lt;="&amp;AS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T536" s="1">
        <f ca="1">SUMIFS(INDIRECT($F$1&amp;$F536&amp;":"&amp;$F536),INDIRECT($F$1&amp;dbP!$D$2&amp;":"&amp;dbP!$D$2),"&gt;="&amp;AT$6,INDIRECT($F$1&amp;dbP!$D$2&amp;":"&amp;dbP!$D$2),"&lt;="&amp;AT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U536" s="1">
        <f ca="1">SUMIFS(INDIRECT($F$1&amp;$F536&amp;":"&amp;$F536),INDIRECT($F$1&amp;dbP!$D$2&amp;":"&amp;dbP!$D$2),"&gt;="&amp;AU$6,INDIRECT($F$1&amp;dbP!$D$2&amp;":"&amp;dbP!$D$2),"&lt;="&amp;AU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V536" s="1">
        <f ca="1">SUMIFS(INDIRECT($F$1&amp;$F536&amp;":"&amp;$F536),INDIRECT($F$1&amp;dbP!$D$2&amp;":"&amp;dbP!$D$2),"&gt;="&amp;AV$6,INDIRECT($F$1&amp;dbP!$D$2&amp;":"&amp;dbP!$D$2),"&lt;="&amp;AV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W536" s="1">
        <f ca="1">SUMIFS(INDIRECT($F$1&amp;$F536&amp;":"&amp;$F536),INDIRECT($F$1&amp;dbP!$D$2&amp;":"&amp;dbP!$D$2),"&gt;="&amp;AW$6,INDIRECT($F$1&amp;dbP!$D$2&amp;":"&amp;dbP!$D$2),"&lt;="&amp;AW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X536" s="1">
        <f ca="1">SUMIFS(INDIRECT($F$1&amp;$F536&amp;":"&amp;$F536),INDIRECT($F$1&amp;dbP!$D$2&amp;":"&amp;dbP!$D$2),"&gt;="&amp;AX$6,INDIRECT($F$1&amp;dbP!$D$2&amp;":"&amp;dbP!$D$2),"&lt;="&amp;AX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Y536" s="1">
        <f ca="1">SUMIFS(INDIRECT($F$1&amp;$F536&amp;":"&amp;$F536),INDIRECT($F$1&amp;dbP!$D$2&amp;":"&amp;dbP!$D$2),"&gt;="&amp;AY$6,INDIRECT($F$1&amp;dbP!$D$2&amp;":"&amp;dbP!$D$2),"&lt;="&amp;AY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AZ536" s="1">
        <f ca="1">SUMIFS(INDIRECT($F$1&amp;$F536&amp;":"&amp;$F536),INDIRECT($F$1&amp;dbP!$D$2&amp;":"&amp;dbP!$D$2),"&gt;="&amp;AZ$6,INDIRECT($F$1&amp;dbP!$D$2&amp;":"&amp;dbP!$D$2),"&lt;="&amp;AZ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BA536" s="1">
        <f ca="1">SUMIFS(INDIRECT($F$1&amp;$F536&amp;":"&amp;$F536),INDIRECT($F$1&amp;dbP!$D$2&amp;":"&amp;dbP!$D$2),"&gt;="&amp;BA$6,INDIRECT($F$1&amp;dbP!$D$2&amp;":"&amp;dbP!$D$2),"&lt;="&amp;BA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BB536" s="1">
        <f ca="1">SUMIFS(INDIRECT($F$1&amp;$F536&amp;":"&amp;$F536),INDIRECT($F$1&amp;dbP!$D$2&amp;":"&amp;dbP!$D$2),"&gt;="&amp;BB$6,INDIRECT($F$1&amp;dbP!$D$2&amp;":"&amp;dbP!$D$2),"&lt;="&amp;BB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BC536" s="1">
        <f ca="1">SUMIFS(INDIRECT($F$1&amp;$F536&amp;":"&amp;$F536),INDIRECT($F$1&amp;dbP!$D$2&amp;":"&amp;dbP!$D$2),"&gt;="&amp;BC$6,INDIRECT($F$1&amp;dbP!$D$2&amp;":"&amp;dbP!$D$2),"&lt;="&amp;BC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BD536" s="1">
        <f ca="1">SUMIFS(INDIRECT($F$1&amp;$F536&amp;":"&amp;$F536),INDIRECT($F$1&amp;dbP!$D$2&amp;":"&amp;dbP!$D$2),"&gt;="&amp;BD$6,INDIRECT($F$1&amp;dbP!$D$2&amp;":"&amp;dbP!$D$2),"&lt;="&amp;BD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  <c r="BE536" s="1">
        <f ca="1">SUMIFS(INDIRECT($F$1&amp;$F536&amp;":"&amp;$F536),INDIRECT($F$1&amp;dbP!$D$2&amp;":"&amp;dbP!$D$2),"&gt;="&amp;BE$6,INDIRECT($F$1&amp;dbP!$D$2&amp;":"&amp;dbP!$D$2),"&lt;="&amp;BE$7,INDIRECT($F$1&amp;dbP!$O$2&amp;":"&amp;dbP!$O$2),$H536,INDIRECT($F$1&amp;dbP!$P$2&amp;":"&amp;dbP!$P$2),IF($I536=$J536,"*",$I536),INDIRECT($F$1&amp;dbP!$Q$2&amp;":"&amp;dbP!$Q$2),IF(OR($I536=$J536,"  "&amp;$I536=$J536),"*",RIGHT($J536,LEN($J536)-4)),INDIRECT($F$1&amp;dbP!$AC$2&amp;":"&amp;dbP!$AC$2),RepP!$J$3)</f>
        <v>0</v>
      </c>
    </row>
    <row r="537" spans="2:57" x14ac:dyDescent="0.3">
      <c r="B537" s="1">
        <f>MAX(B$410:B536)+1</f>
        <v>133</v>
      </c>
      <c r="D537" s="1" t="str">
        <f ca="1">INDIRECT($B$1&amp;Items!AB$2&amp;$B537)</f>
        <v>PL(-)</v>
      </c>
      <c r="F537" s="1" t="str">
        <f ca="1">INDIRECT($B$1&amp;Items!X$2&amp;$B537)</f>
        <v>AA</v>
      </c>
      <c r="H537" s="13" t="str">
        <f ca="1">INDIRECT($B$1&amp;Items!U$2&amp;$B537)</f>
        <v>Операционные расходы</v>
      </c>
      <c r="I537" s="13" t="str">
        <f ca="1">IF(INDIRECT($B$1&amp;Items!V$2&amp;$B537)="",H537,INDIRECT($B$1&amp;Items!V$2&amp;$B537))</f>
        <v>Операционные расходы - блок-4</v>
      </c>
      <c r="J537" s="1" t="str">
        <f ca="1">IF(INDIRECT($B$1&amp;Items!W$2&amp;$B537)="",IF(H537&lt;&gt;I537,"  "&amp;I537,I537),"    "&amp;INDIRECT($B$1&amp;Items!W$2&amp;$B537))</f>
        <v xml:space="preserve">    Операционные расходы - 4-9</v>
      </c>
      <c r="S537" s="1">
        <f ca="1">SUM($U537:INDIRECT(ADDRESS(ROW(),SUMIFS($1:$1,$5:$5,MAX($5:$5)))))</f>
        <v>193673.34</v>
      </c>
      <c r="V537" s="1">
        <f ca="1">SUMIFS(INDIRECT($F$1&amp;$F537&amp;":"&amp;$F537),INDIRECT($F$1&amp;dbP!$D$2&amp;":"&amp;dbP!$D$2),"&gt;="&amp;V$6,INDIRECT($F$1&amp;dbP!$D$2&amp;":"&amp;dbP!$D$2),"&lt;="&amp;V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W537" s="1">
        <f ca="1">SUMIFS(INDIRECT($F$1&amp;$F537&amp;":"&amp;$F537),INDIRECT($F$1&amp;dbP!$D$2&amp;":"&amp;dbP!$D$2),"&gt;="&amp;W$6,INDIRECT($F$1&amp;dbP!$D$2&amp;":"&amp;dbP!$D$2),"&lt;="&amp;W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X537" s="1">
        <f ca="1">SUMIFS(INDIRECT($F$1&amp;$F537&amp;":"&amp;$F537),INDIRECT($F$1&amp;dbP!$D$2&amp;":"&amp;dbP!$D$2),"&gt;="&amp;X$6,INDIRECT($F$1&amp;dbP!$D$2&amp;":"&amp;dbP!$D$2),"&lt;="&amp;X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Y537" s="1">
        <f ca="1">SUMIFS(INDIRECT($F$1&amp;$F537&amp;":"&amp;$F537),INDIRECT($F$1&amp;dbP!$D$2&amp;":"&amp;dbP!$D$2),"&gt;="&amp;Y$6,INDIRECT($F$1&amp;dbP!$D$2&amp;":"&amp;dbP!$D$2),"&lt;="&amp;Y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Z537" s="1">
        <f ca="1">SUMIFS(INDIRECT($F$1&amp;$F537&amp;":"&amp;$F537),INDIRECT($F$1&amp;dbP!$D$2&amp;":"&amp;dbP!$D$2),"&gt;="&amp;Z$6,INDIRECT($F$1&amp;dbP!$D$2&amp;":"&amp;dbP!$D$2),"&lt;="&amp;Z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193673.34</v>
      </c>
      <c r="AA537" s="1">
        <f ca="1">SUMIFS(INDIRECT($F$1&amp;$F537&amp;":"&amp;$F537),INDIRECT($F$1&amp;dbP!$D$2&amp;":"&amp;dbP!$D$2),"&gt;="&amp;AA$6,INDIRECT($F$1&amp;dbP!$D$2&amp;":"&amp;dbP!$D$2),"&lt;="&amp;AA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B537" s="1">
        <f ca="1">SUMIFS(INDIRECT($F$1&amp;$F537&amp;":"&amp;$F537),INDIRECT($F$1&amp;dbP!$D$2&amp;":"&amp;dbP!$D$2),"&gt;="&amp;AB$6,INDIRECT($F$1&amp;dbP!$D$2&amp;":"&amp;dbP!$D$2),"&lt;="&amp;AB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C537" s="1">
        <f ca="1">SUMIFS(INDIRECT($F$1&amp;$F537&amp;":"&amp;$F537),INDIRECT($F$1&amp;dbP!$D$2&amp;":"&amp;dbP!$D$2),"&gt;="&amp;AC$6,INDIRECT($F$1&amp;dbP!$D$2&amp;":"&amp;dbP!$D$2),"&lt;="&amp;AC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D537" s="1">
        <f ca="1">SUMIFS(INDIRECT($F$1&amp;$F537&amp;":"&amp;$F537),INDIRECT($F$1&amp;dbP!$D$2&amp;":"&amp;dbP!$D$2),"&gt;="&amp;AD$6,INDIRECT($F$1&amp;dbP!$D$2&amp;":"&amp;dbP!$D$2),"&lt;="&amp;AD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E537" s="1">
        <f ca="1">SUMIFS(INDIRECT($F$1&amp;$F537&amp;":"&amp;$F537),INDIRECT($F$1&amp;dbP!$D$2&amp;":"&amp;dbP!$D$2),"&gt;="&amp;AE$6,INDIRECT($F$1&amp;dbP!$D$2&amp;":"&amp;dbP!$D$2),"&lt;="&amp;AE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F537" s="1">
        <f ca="1">SUMIFS(INDIRECT($F$1&amp;$F537&amp;":"&amp;$F537),INDIRECT($F$1&amp;dbP!$D$2&amp;":"&amp;dbP!$D$2),"&gt;="&amp;AF$6,INDIRECT($F$1&amp;dbP!$D$2&amp;":"&amp;dbP!$D$2),"&lt;="&amp;AF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G537" s="1">
        <f ca="1">SUMIFS(INDIRECT($F$1&amp;$F537&amp;":"&amp;$F537),INDIRECT($F$1&amp;dbP!$D$2&amp;":"&amp;dbP!$D$2),"&gt;="&amp;AG$6,INDIRECT($F$1&amp;dbP!$D$2&amp;":"&amp;dbP!$D$2),"&lt;="&amp;AG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H537" s="1">
        <f ca="1">SUMIFS(INDIRECT($F$1&amp;$F537&amp;":"&amp;$F537),INDIRECT($F$1&amp;dbP!$D$2&amp;":"&amp;dbP!$D$2),"&gt;="&amp;AH$6,INDIRECT($F$1&amp;dbP!$D$2&amp;":"&amp;dbP!$D$2),"&lt;="&amp;AH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I537" s="1">
        <f ca="1">SUMIFS(INDIRECT($F$1&amp;$F537&amp;":"&amp;$F537),INDIRECT($F$1&amp;dbP!$D$2&amp;":"&amp;dbP!$D$2),"&gt;="&amp;AI$6,INDIRECT($F$1&amp;dbP!$D$2&amp;":"&amp;dbP!$D$2),"&lt;="&amp;AI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J537" s="1">
        <f ca="1">SUMIFS(INDIRECT($F$1&amp;$F537&amp;":"&amp;$F537),INDIRECT($F$1&amp;dbP!$D$2&amp;":"&amp;dbP!$D$2),"&gt;="&amp;AJ$6,INDIRECT($F$1&amp;dbP!$D$2&amp;":"&amp;dbP!$D$2),"&lt;="&amp;AJ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K537" s="1">
        <f ca="1">SUMIFS(INDIRECT($F$1&amp;$F537&amp;":"&amp;$F537),INDIRECT($F$1&amp;dbP!$D$2&amp;":"&amp;dbP!$D$2),"&gt;="&amp;AK$6,INDIRECT($F$1&amp;dbP!$D$2&amp;":"&amp;dbP!$D$2),"&lt;="&amp;AK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L537" s="1">
        <f ca="1">SUMIFS(INDIRECT($F$1&amp;$F537&amp;":"&amp;$F537),INDIRECT($F$1&amp;dbP!$D$2&amp;":"&amp;dbP!$D$2),"&gt;="&amp;AL$6,INDIRECT($F$1&amp;dbP!$D$2&amp;":"&amp;dbP!$D$2),"&lt;="&amp;AL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M537" s="1">
        <f ca="1">SUMIFS(INDIRECT($F$1&amp;$F537&amp;":"&amp;$F537),INDIRECT($F$1&amp;dbP!$D$2&amp;":"&amp;dbP!$D$2),"&gt;="&amp;AM$6,INDIRECT($F$1&amp;dbP!$D$2&amp;":"&amp;dbP!$D$2),"&lt;="&amp;AM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N537" s="1">
        <f ca="1">SUMIFS(INDIRECT($F$1&amp;$F537&amp;":"&amp;$F537),INDIRECT($F$1&amp;dbP!$D$2&amp;":"&amp;dbP!$D$2),"&gt;="&amp;AN$6,INDIRECT($F$1&amp;dbP!$D$2&amp;":"&amp;dbP!$D$2),"&lt;="&amp;AN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O537" s="1">
        <f ca="1">SUMIFS(INDIRECT($F$1&amp;$F537&amp;":"&amp;$F537),INDIRECT($F$1&amp;dbP!$D$2&amp;":"&amp;dbP!$D$2),"&gt;="&amp;AO$6,INDIRECT($F$1&amp;dbP!$D$2&amp;":"&amp;dbP!$D$2),"&lt;="&amp;AO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P537" s="1">
        <f ca="1">SUMIFS(INDIRECT($F$1&amp;$F537&amp;":"&amp;$F537),INDIRECT($F$1&amp;dbP!$D$2&amp;":"&amp;dbP!$D$2),"&gt;="&amp;AP$6,INDIRECT($F$1&amp;dbP!$D$2&amp;":"&amp;dbP!$D$2),"&lt;="&amp;AP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Q537" s="1">
        <f ca="1">SUMIFS(INDIRECT($F$1&amp;$F537&amp;":"&amp;$F537),INDIRECT($F$1&amp;dbP!$D$2&amp;":"&amp;dbP!$D$2),"&gt;="&amp;AQ$6,INDIRECT($F$1&amp;dbP!$D$2&amp;":"&amp;dbP!$D$2),"&lt;="&amp;AQ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R537" s="1">
        <f ca="1">SUMIFS(INDIRECT($F$1&amp;$F537&amp;":"&amp;$F537),INDIRECT($F$1&amp;dbP!$D$2&amp;":"&amp;dbP!$D$2),"&gt;="&amp;AR$6,INDIRECT($F$1&amp;dbP!$D$2&amp;":"&amp;dbP!$D$2),"&lt;="&amp;AR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S537" s="1">
        <f ca="1">SUMIFS(INDIRECT($F$1&amp;$F537&amp;":"&amp;$F537),INDIRECT($F$1&amp;dbP!$D$2&amp;":"&amp;dbP!$D$2),"&gt;="&amp;AS$6,INDIRECT($F$1&amp;dbP!$D$2&amp;":"&amp;dbP!$D$2),"&lt;="&amp;AS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T537" s="1">
        <f ca="1">SUMIFS(INDIRECT($F$1&amp;$F537&amp;":"&amp;$F537),INDIRECT($F$1&amp;dbP!$D$2&amp;":"&amp;dbP!$D$2),"&gt;="&amp;AT$6,INDIRECT($F$1&amp;dbP!$D$2&amp;":"&amp;dbP!$D$2),"&lt;="&amp;AT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U537" s="1">
        <f ca="1">SUMIFS(INDIRECT($F$1&amp;$F537&amp;":"&amp;$F537),INDIRECT($F$1&amp;dbP!$D$2&amp;":"&amp;dbP!$D$2),"&gt;="&amp;AU$6,INDIRECT($F$1&amp;dbP!$D$2&amp;":"&amp;dbP!$D$2),"&lt;="&amp;AU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V537" s="1">
        <f ca="1">SUMIFS(INDIRECT($F$1&amp;$F537&amp;":"&amp;$F537),INDIRECT($F$1&amp;dbP!$D$2&amp;":"&amp;dbP!$D$2),"&gt;="&amp;AV$6,INDIRECT($F$1&amp;dbP!$D$2&amp;":"&amp;dbP!$D$2),"&lt;="&amp;AV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W537" s="1">
        <f ca="1">SUMIFS(INDIRECT($F$1&amp;$F537&amp;":"&amp;$F537),INDIRECT($F$1&amp;dbP!$D$2&amp;":"&amp;dbP!$D$2),"&gt;="&amp;AW$6,INDIRECT($F$1&amp;dbP!$D$2&amp;":"&amp;dbP!$D$2),"&lt;="&amp;AW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X537" s="1">
        <f ca="1">SUMIFS(INDIRECT($F$1&amp;$F537&amp;":"&amp;$F537),INDIRECT($F$1&amp;dbP!$D$2&amp;":"&amp;dbP!$D$2),"&gt;="&amp;AX$6,INDIRECT($F$1&amp;dbP!$D$2&amp;":"&amp;dbP!$D$2),"&lt;="&amp;AX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Y537" s="1">
        <f ca="1">SUMIFS(INDIRECT($F$1&amp;$F537&amp;":"&amp;$F537),INDIRECT($F$1&amp;dbP!$D$2&amp;":"&amp;dbP!$D$2),"&gt;="&amp;AY$6,INDIRECT($F$1&amp;dbP!$D$2&amp;":"&amp;dbP!$D$2),"&lt;="&amp;AY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AZ537" s="1">
        <f ca="1">SUMIFS(INDIRECT($F$1&amp;$F537&amp;":"&amp;$F537),INDIRECT($F$1&amp;dbP!$D$2&amp;":"&amp;dbP!$D$2),"&gt;="&amp;AZ$6,INDIRECT($F$1&amp;dbP!$D$2&amp;":"&amp;dbP!$D$2),"&lt;="&amp;AZ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BA537" s="1">
        <f ca="1">SUMIFS(INDIRECT($F$1&amp;$F537&amp;":"&amp;$F537),INDIRECT($F$1&amp;dbP!$D$2&amp;":"&amp;dbP!$D$2),"&gt;="&amp;BA$6,INDIRECT($F$1&amp;dbP!$D$2&amp;":"&amp;dbP!$D$2),"&lt;="&amp;BA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BB537" s="1">
        <f ca="1">SUMIFS(INDIRECT($F$1&amp;$F537&amp;":"&amp;$F537),INDIRECT($F$1&amp;dbP!$D$2&amp;":"&amp;dbP!$D$2),"&gt;="&amp;BB$6,INDIRECT($F$1&amp;dbP!$D$2&amp;":"&amp;dbP!$D$2),"&lt;="&amp;BB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BC537" s="1">
        <f ca="1">SUMIFS(INDIRECT($F$1&amp;$F537&amp;":"&amp;$F537),INDIRECT($F$1&amp;dbP!$D$2&amp;":"&amp;dbP!$D$2),"&gt;="&amp;BC$6,INDIRECT($F$1&amp;dbP!$D$2&amp;":"&amp;dbP!$D$2),"&lt;="&amp;BC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BD537" s="1">
        <f ca="1">SUMIFS(INDIRECT($F$1&amp;$F537&amp;":"&amp;$F537),INDIRECT($F$1&amp;dbP!$D$2&amp;":"&amp;dbP!$D$2),"&gt;="&amp;BD$6,INDIRECT($F$1&amp;dbP!$D$2&amp;":"&amp;dbP!$D$2),"&lt;="&amp;BD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  <c r="BE537" s="1">
        <f ca="1">SUMIFS(INDIRECT($F$1&amp;$F537&amp;":"&amp;$F537),INDIRECT($F$1&amp;dbP!$D$2&amp;":"&amp;dbP!$D$2),"&gt;="&amp;BE$6,INDIRECT($F$1&amp;dbP!$D$2&amp;":"&amp;dbP!$D$2),"&lt;="&amp;BE$7,INDIRECT($F$1&amp;dbP!$O$2&amp;":"&amp;dbP!$O$2),$H537,INDIRECT($F$1&amp;dbP!$P$2&amp;":"&amp;dbP!$P$2),IF($I537=$J537,"*",$I537),INDIRECT($F$1&amp;dbP!$Q$2&amp;":"&amp;dbP!$Q$2),IF(OR($I537=$J537,"  "&amp;$I537=$J537),"*",RIGHT($J537,LEN($J537)-4)),INDIRECT($F$1&amp;dbP!$AC$2&amp;":"&amp;dbP!$AC$2),RepP!$J$3)</f>
        <v>0</v>
      </c>
    </row>
    <row r="538" spans="2:57" x14ac:dyDescent="0.3">
      <c r="B538" s="1">
        <f>MAX(B$410:B537)+1</f>
        <v>134</v>
      </c>
      <c r="D538" s="1" t="str">
        <f ca="1">INDIRECT($B$1&amp;Items!AB$2&amp;$B538)</f>
        <v>PL(-)</v>
      </c>
      <c r="F538" s="1" t="str">
        <f ca="1">INDIRECT($B$1&amp;Items!X$2&amp;$B538)</f>
        <v>AA</v>
      </c>
      <c r="H538" s="13" t="str">
        <f ca="1">INDIRECT($B$1&amp;Items!U$2&amp;$B538)</f>
        <v>Операционные расходы</v>
      </c>
      <c r="I538" s="13" t="str">
        <f ca="1">IF(INDIRECT($B$1&amp;Items!V$2&amp;$B538)="",H538,INDIRECT($B$1&amp;Items!V$2&amp;$B538))</f>
        <v>Операционные расходы - блок-4</v>
      </c>
      <c r="J538" s="1" t="str">
        <f ca="1">IF(INDIRECT($B$1&amp;Items!W$2&amp;$B538)="",IF(H538&lt;&gt;I538,"  "&amp;I538,I538),"    "&amp;INDIRECT($B$1&amp;Items!W$2&amp;$B538))</f>
        <v xml:space="preserve">    Операционные расходы - 4-10</v>
      </c>
      <c r="S538" s="1">
        <f ca="1">SUM($U538:INDIRECT(ADDRESS(ROW(),SUMIFS($1:$1,$5:$5,MAX($5:$5)))))</f>
        <v>136798.81980000003</v>
      </c>
      <c r="V538" s="1">
        <f ca="1">SUMIFS(INDIRECT($F$1&amp;$F538&amp;":"&amp;$F538),INDIRECT($F$1&amp;dbP!$D$2&amp;":"&amp;dbP!$D$2),"&gt;="&amp;V$6,INDIRECT($F$1&amp;dbP!$D$2&amp;":"&amp;dbP!$D$2),"&lt;="&amp;V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W538" s="1">
        <f ca="1">SUMIFS(INDIRECT($F$1&amp;$F538&amp;":"&amp;$F538),INDIRECT($F$1&amp;dbP!$D$2&amp;":"&amp;dbP!$D$2),"&gt;="&amp;W$6,INDIRECT($F$1&amp;dbP!$D$2&amp;":"&amp;dbP!$D$2),"&lt;="&amp;W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X538" s="1">
        <f ca="1">SUMIFS(INDIRECT($F$1&amp;$F538&amp;":"&amp;$F538),INDIRECT($F$1&amp;dbP!$D$2&amp;":"&amp;dbP!$D$2),"&gt;="&amp;X$6,INDIRECT($F$1&amp;dbP!$D$2&amp;":"&amp;dbP!$D$2),"&lt;="&amp;X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Y538" s="1">
        <f ca="1">SUMIFS(INDIRECT($F$1&amp;$F538&amp;":"&amp;$F538),INDIRECT($F$1&amp;dbP!$D$2&amp;":"&amp;dbP!$D$2),"&gt;="&amp;Y$6,INDIRECT($F$1&amp;dbP!$D$2&amp;":"&amp;dbP!$D$2),"&lt;="&amp;Y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Z538" s="1">
        <f ca="1">SUMIFS(INDIRECT($F$1&amp;$F538&amp;":"&amp;$F538),INDIRECT($F$1&amp;dbP!$D$2&amp;":"&amp;dbP!$D$2),"&gt;="&amp;Z$6,INDIRECT($F$1&amp;dbP!$D$2&amp;":"&amp;dbP!$D$2),"&lt;="&amp;Z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A538" s="1">
        <f ca="1">SUMIFS(INDIRECT($F$1&amp;$F538&amp;":"&amp;$F538),INDIRECT($F$1&amp;dbP!$D$2&amp;":"&amp;dbP!$D$2),"&gt;="&amp;AA$6,INDIRECT($F$1&amp;dbP!$D$2&amp;":"&amp;dbP!$D$2),"&lt;="&amp;AA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136798.81980000003</v>
      </c>
      <c r="AB538" s="1">
        <f ca="1">SUMIFS(INDIRECT($F$1&amp;$F538&amp;":"&amp;$F538),INDIRECT($F$1&amp;dbP!$D$2&amp;":"&amp;dbP!$D$2),"&gt;="&amp;AB$6,INDIRECT($F$1&amp;dbP!$D$2&amp;":"&amp;dbP!$D$2),"&lt;="&amp;AB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C538" s="1">
        <f ca="1">SUMIFS(INDIRECT($F$1&amp;$F538&amp;":"&amp;$F538),INDIRECT($F$1&amp;dbP!$D$2&amp;":"&amp;dbP!$D$2),"&gt;="&amp;AC$6,INDIRECT($F$1&amp;dbP!$D$2&amp;":"&amp;dbP!$D$2),"&lt;="&amp;AC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D538" s="1">
        <f ca="1">SUMIFS(INDIRECT($F$1&amp;$F538&amp;":"&amp;$F538),INDIRECT($F$1&amp;dbP!$D$2&amp;":"&amp;dbP!$D$2),"&gt;="&amp;AD$6,INDIRECT($F$1&amp;dbP!$D$2&amp;":"&amp;dbP!$D$2),"&lt;="&amp;AD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E538" s="1">
        <f ca="1">SUMIFS(INDIRECT($F$1&amp;$F538&amp;":"&amp;$F538),INDIRECT($F$1&amp;dbP!$D$2&amp;":"&amp;dbP!$D$2),"&gt;="&amp;AE$6,INDIRECT($F$1&amp;dbP!$D$2&amp;":"&amp;dbP!$D$2),"&lt;="&amp;AE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F538" s="1">
        <f ca="1">SUMIFS(INDIRECT($F$1&amp;$F538&amp;":"&amp;$F538),INDIRECT($F$1&amp;dbP!$D$2&amp;":"&amp;dbP!$D$2),"&gt;="&amp;AF$6,INDIRECT($F$1&amp;dbP!$D$2&amp;":"&amp;dbP!$D$2),"&lt;="&amp;AF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G538" s="1">
        <f ca="1">SUMIFS(INDIRECT($F$1&amp;$F538&amp;":"&amp;$F538),INDIRECT($F$1&amp;dbP!$D$2&amp;":"&amp;dbP!$D$2),"&gt;="&amp;AG$6,INDIRECT($F$1&amp;dbP!$D$2&amp;":"&amp;dbP!$D$2),"&lt;="&amp;AG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H538" s="1">
        <f ca="1">SUMIFS(INDIRECT($F$1&amp;$F538&amp;":"&amp;$F538),INDIRECT($F$1&amp;dbP!$D$2&amp;":"&amp;dbP!$D$2),"&gt;="&amp;AH$6,INDIRECT($F$1&amp;dbP!$D$2&amp;":"&amp;dbP!$D$2),"&lt;="&amp;AH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I538" s="1">
        <f ca="1">SUMIFS(INDIRECT($F$1&amp;$F538&amp;":"&amp;$F538),INDIRECT($F$1&amp;dbP!$D$2&amp;":"&amp;dbP!$D$2),"&gt;="&amp;AI$6,INDIRECT($F$1&amp;dbP!$D$2&amp;":"&amp;dbP!$D$2),"&lt;="&amp;AI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J538" s="1">
        <f ca="1">SUMIFS(INDIRECT($F$1&amp;$F538&amp;":"&amp;$F538),INDIRECT($F$1&amp;dbP!$D$2&amp;":"&amp;dbP!$D$2),"&gt;="&amp;AJ$6,INDIRECT($F$1&amp;dbP!$D$2&amp;":"&amp;dbP!$D$2),"&lt;="&amp;AJ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K538" s="1">
        <f ca="1">SUMIFS(INDIRECT($F$1&amp;$F538&amp;":"&amp;$F538),INDIRECT($F$1&amp;dbP!$D$2&amp;":"&amp;dbP!$D$2),"&gt;="&amp;AK$6,INDIRECT($F$1&amp;dbP!$D$2&amp;":"&amp;dbP!$D$2),"&lt;="&amp;AK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L538" s="1">
        <f ca="1">SUMIFS(INDIRECT($F$1&amp;$F538&amp;":"&amp;$F538),INDIRECT($F$1&amp;dbP!$D$2&amp;":"&amp;dbP!$D$2),"&gt;="&amp;AL$6,INDIRECT($F$1&amp;dbP!$D$2&amp;":"&amp;dbP!$D$2),"&lt;="&amp;AL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M538" s="1">
        <f ca="1">SUMIFS(INDIRECT($F$1&amp;$F538&amp;":"&amp;$F538),INDIRECT($F$1&amp;dbP!$D$2&amp;":"&amp;dbP!$D$2),"&gt;="&amp;AM$6,INDIRECT($F$1&amp;dbP!$D$2&amp;":"&amp;dbP!$D$2),"&lt;="&amp;AM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N538" s="1">
        <f ca="1">SUMIFS(INDIRECT($F$1&amp;$F538&amp;":"&amp;$F538),INDIRECT($F$1&amp;dbP!$D$2&amp;":"&amp;dbP!$D$2),"&gt;="&amp;AN$6,INDIRECT($F$1&amp;dbP!$D$2&amp;":"&amp;dbP!$D$2),"&lt;="&amp;AN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O538" s="1">
        <f ca="1">SUMIFS(INDIRECT($F$1&amp;$F538&amp;":"&amp;$F538),INDIRECT($F$1&amp;dbP!$D$2&amp;":"&amp;dbP!$D$2),"&gt;="&amp;AO$6,INDIRECT($F$1&amp;dbP!$D$2&amp;":"&amp;dbP!$D$2),"&lt;="&amp;AO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P538" s="1">
        <f ca="1">SUMIFS(INDIRECT($F$1&amp;$F538&amp;":"&amp;$F538),INDIRECT($F$1&amp;dbP!$D$2&amp;":"&amp;dbP!$D$2),"&gt;="&amp;AP$6,INDIRECT($F$1&amp;dbP!$D$2&amp;":"&amp;dbP!$D$2),"&lt;="&amp;AP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Q538" s="1">
        <f ca="1">SUMIFS(INDIRECT($F$1&amp;$F538&amp;":"&amp;$F538),INDIRECT($F$1&amp;dbP!$D$2&amp;":"&amp;dbP!$D$2),"&gt;="&amp;AQ$6,INDIRECT($F$1&amp;dbP!$D$2&amp;":"&amp;dbP!$D$2),"&lt;="&amp;AQ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R538" s="1">
        <f ca="1">SUMIFS(INDIRECT($F$1&amp;$F538&amp;":"&amp;$F538),INDIRECT($F$1&amp;dbP!$D$2&amp;":"&amp;dbP!$D$2),"&gt;="&amp;AR$6,INDIRECT($F$1&amp;dbP!$D$2&amp;":"&amp;dbP!$D$2),"&lt;="&amp;AR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S538" s="1">
        <f ca="1">SUMIFS(INDIRECT($F$1&amp;$F538&amp;":"&amp;$F538),INDIRECT($F$1&amp;dbP!$D$2&amp;":"&amp;dbP!$D$2),"&gt;="&amp;AS$6,INDIRECT($F$1&amp;dbP!$D$2&amp;":"&amp;dbP!$D$2),"&lt;="&amp;AS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T538" s="1">
        <f ca="1">SUMIFS(INDIRECT($F$1&amp;$F538&amp;":"&amp;$F538),INDIRECT($F$1&amp;dbP!$D$2&amp;":"&amp;dbP!$D$2),"&gt;="&amp;AT$6,INDIRECT($F$1&amp;dbP!$D$2&amp;":"&amp;dbP!$D$2),"&lt;="&amp;AT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U538" s="1">
        <f ca="1">SUMIFS(INDIRECT($F$1&amp;$F538&amp;":"&amp;$F538),INDIRECT($F$1&amp;dbP!$D$2&amp;":"&amp;dbP!$D$2),"&gt;="&amp;AU$6,INDIRECT($F$1&amp;dbP!$D$2&amp;":"&amp;dbP!$D$2),"&lt;="&amp;AU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V538" s="1">
        <f ca="1">SUMIFS(INDIRECT($F$1&amp;$F538&amp;":"&amp;$F538),INDIRECT($F$1&amp;dbP!$D$2&amp;":"&amp;dbP!$D$2),"&gt;="&amp;AV$6,INDIRECT($F$1&amp;dbP!$D$2&amp;":"&amp;dbP!$D$2),"&lt;="&amp;AV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W538" s="1">
        <f ca="1">SUMIFS(INDIRECT($F$1&amp;$F538&amp;":"&amp;$F538),INDIRECT($F$1&amp;dbP!$D$2&amp;":"&amp;dbP!$D$2),"&gt;="&amp;AW$6,INDIRECT($F$1&amp;dbP!$D$2&amp;":"&amp;dbP!$D$2),"&lt;="&amp;AW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X538" s="1">
        <f ca="1">SUMIFS(INDIRECT($F$1&amp;$F538&amp;":"&amp;$F538),INDIRECT($F$1&amp;dbP!$D$2&amp;":"&amp;dbP!$D$2),"&gt;="&amp;AX$6,INDIRECT($F$1&amp;dbP!$D$2&amp;":"&amp;dbP!$D$2),"&lt;="&amp;AX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Y538" s="1">
        <f ca="1">SUMIFS(INDIRECT($F$1&amp;$F538&amp;":"&amp;$F538),INDIRECT($F$1&amp;dbP!$D$2&amp;":"&amp;dbP!$D$2),"&gt;="&amp;AY$6,INDIRECT($F$1&amp;dbP!$D$2&amp;":"&amp;dbP!$D$2),"&lt;="&amp;AY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AZ538" s="1">
        <f ca="1">SUMIFS(INDIRECT($F$1&amp;$F538&amp;":"&amp;$F538),INDIRECT($F$1&amp;dbP!$D$2&amp;":"&amp;dbP!$D$2),"&gt;="&amp;AZ$6,INDIRECT($F$1&amp;dbP!$D$2&amp;":"&amp;dbP!$D$2),"&lt;="&amp;AZ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BA538" s="1">
        <f ca="1">SUMIFS(INDIRECT($F$1&amp;$F538&amp;":"&amp;$F538),INDIRECT($F$1&amp;dbP!$D$2&amp;":"&amp;dbP!$D$2),"&gt;="&amp;BA$6,INDIRECT($F$1&amp;dbP!$D$2&amp;":"&amp;dbP!$D$2),"&lt;="&amp;BA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BB538" s="1">
        <f ca="1">SUMIFS(INDIRECT($F$1&amp;$F538&amp;":"&amp;$F538),INDIRECT($F$1&amp;dbP!$D$2&amp;":"&amp;dbP!$D$2),"&gt;="&amp;BB$6,INDIRECT($F$1&amp;dbP!$D$2&amp;":"&amp;dbP!$D$2),"&lt;="&amp;BB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BC538" s="1">
        <f ca="1">SUMIFS(INDIRECT($F$1&amp;$F538&amp;":"&amp;$F538),INDIRECT($F$1&amp;dbP!$D$2&amp;":"&amp;dbP!$D$2),"&gt;="&amp;BC$6,INDIRECT($F$1&amp;dbP!$D$2&amp;":"&amp;dbP!$D$2),"&lt;="&amp;BC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BD538" s="1">
        <f ca="1">SUMIFS(INDIRECT($F$1&amp;$F538&amp;":"&amp;$F538),INDIRECT($F$1&amp;dbP!$D$2&amp;":"&amp;dbP!$D$2),"&gt;="&amp;BD$6,INDIRECT($F$1&amp;dbP!$D$2&amp;":"&amp;dbP!$D$2),"&lt;="&amp;BD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  <c r="BE538" s="1">
        <f ca="1">SUMIFS(INDIRECT($F$1&amp;$F538&amp;":"&amp;$F538),INDIRECT($F$1&amp;dbP!$D$2&amp;":"&amp;dbP!$D$2),"&gt;="&amp;BE$6,INDIRECT($F$1&amp;dbP!$D$2&amp;":"&amp;dbP!$D$2),"&lt;="&amp;BE$7,INDIRECT($F$1&amp;dbP!$O$2&amp;":"&amp;dbP!$O$2),$H538,INDIRECT($F$1&amp;dbP!$P$2&amp;":"&amp;dbP!$P$2),IF($I538=$J538,"*",$I538),INDIRECT($F$1&amp;dbP!$Q$2&amp;":"&amp;dbP!$Q$2),IF(OR($I538=$J538,"  "&amp;$I538=$J538),"*",RIGHT($J538,LEN($J538)-4)),INDIRECT($F$1&amp;dbP!$AC$2&amp;":"&amp;dbP!$AC$2),RepP!$J$3)</f>
        <v>0</v>
      </c>
    </row>
    <row r="539" spans="2:57" x14ac:dyDescent="0.3">
      <c r="B539" s="1">
        <f>MAX(B$410:B538)+1</f>
        <v>135</v>
      </c>
      <c r="D539" s="1">
        <f ca="1">INDIRECT($B$1&amp;Items!AB$2&amp;$B539)</f>
        <v>0</v>
      </c>
      <c r="F539" s="1" t="str">
        <f ca="1">INDIRECT($B$1&amp;Items!X$2&amp;$B539)</f>
        <v>AA</v>
      </c>
      <c r="H539" s="13" t="str">
        <f ca="1">INDIRECT($B$1&amp;Items!U$2&amp;$B539)</f>
        <v>Операционные расходы</v>
      </c>
      <c r="I539" s="13" t="str">
        <f ca="1">IF(INDIRECT($B$1&amp;Items!V$2&amp;$B539)="",H539,INDIRECT($B$1&amp;Items!V$2&amp;$B539))</f>
        <v>Операционные расходы - блок-5</v>
      </c>
      <c r="J539" s="1" t="str">
        <f ca="1">IF(INDIRECT($B$1&amp;Items!W$2&amp;$B539)="",IF(H539&lt;&gt;I539,"  "&amp;I539,I539),"    "&amp;INDIRECT($B$1&amp;Items!W$2&amp;$B539))</f>
        <v xml:space="preserve">  Операционные расходы - блок-5</v>
      </c>
      <c r="S539" s="1">
        <f ca="1">SUM($U539:INDIRECT(ADDRESS(ROW(),SUMIFS($1:$1,$5:$5,MAX($5:$5)))))</f>
        <v>1180792.1204218646</v>
      </c>
      <c r="V539" s="1">
        <f ca="1">SUMIFS(INDIRECT($F$1&amp;$F539&amp;":"&amp;$F539),INDIRECT($F$1&amp;dbP!$D$2&amp;":"&amp;dbP!$D$2),"&gt;="&amp;V$6,INDIRECT($F$1&amp;dbP!$D$2&amp;":"&amp;dbP!$D$2),"&lt;="&amp;V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160315.91878902001</v>
      </c>
      <c r="W539" s="1">
        <f ca="1">SUMIFS(INDIRECT($F$1&amp;$F539&amp;":"&amp;$F539),INDIRECT($F$1&amp;dbP!$D$2&amp;":"&amp;dbP!$D$2),"&gt;="&amp;W$6,INDIRECT($F$1&amp;dbP!$D$2&amp;":"&amp;dbP!$D$2),"&lt;="&amp;W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429500.50187684444</v>
      </c>
      <c r="X539" s="1">
        <f ca="1">SUMIFS(INDIRECT($F$1&amp;$F539&amp;":"&amp;$F539),INDIRECT($F$1&amp;dbP!$D$2&amp;":"&amp;dbP!$D$2),"&gt;="&amp;X$6,INDIRECT($F$1&amp;dbP!$D$2&amp;":"&amp;dbP!$D$2),"&lt;="&amp;X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223961.66200000001</v>
      </c>
      <c r="Y539" s="1">
        <f ca="1">SUMIFS(INDIRECT($F$1&amp;$F539&amp;":"&amp;$F539),INDIRECT($F$1&amp;dbP!$D$2&amp;":"&amp;dbP!$D$2),"&gt;="&amp;Y$6,INDIRECT($F$1&amp;dbP!$D$2&amp;":"&amp;dbP!$D$2),"&lt;="&amp;Y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Z539" s="1">
        <f ca="1">SUMIFS(INDIRECT($F$1&amp;$F539&amp;":"&amp;$F539),INDIRECT($F$1&amp;dbP!$D$2&amp;":"&amp;dbP!$D$2),"&gt;="&amp;Z$6,INDIRECT($F$1&amp;dbP!$D$2&amp;":"&amp;dbP!$D$2),"&lt;="&amp;Z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A539" s="1">
        <f ca="1">SUMIFS(INDIRECT($F$1&amp;$F539&amp;":"&amp;$F539),INDIRECT($F$1&amp;dbP!$D$2&amp;":"&amp;dbP!$D$2),"&gt;="&amp;AA$6,INDIRECT($F$1&amp;dbP!$D$2&amp;":"&amp;dbP!$D$2),"&lt;="&amp;AA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139128.59929000001</v>
      </c>
      <c r="AB539" s="1">
        <f ca="1">SUMIFS(INDIRECT($F$1&amp;$F539&amp;":"&amp;$F539),INDIRECT($F$1&amp;dbP!$D$2&amp;":"&amp;dbP!$D$2),"&gt;="&amp;AB$6,INDIRECT($F$1&amp;dbP!$D$2&amp;":"&amp;dbP!$D$2),"&lt;="&amp;AB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227885.43846600002</v>
      </c>
      <c r="AC539" s="1">
        <f ca="1">SUMIFS(INDIRECT($F$1&amp;$F539&amp;":"&amp;$F539),INDIRECT($F$1&amp;dbP!$D$2&amp;":"&amp;dbP!$D$2),"&gt;="&amp;AC$6,INDIRECT($F$1&amp;dbP!$D$2&amp;":"&amp;dbP!$D$2),"&lt;="&amp;AC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D539" s="1">
        <f ca="1">SUMIFS(INDIRECT($F$1&amp;$F539&amp;":"&amp;$F539),INDIRECT($F$1&amp;dbP!$D$2&amp;":"&amp;dbP!$D$2),"&gt;="&amp;AD$6,INDIRECT($F$1&amp;dbP!$D$2&amp;":"&amp;dbP!$D$2),"&lt;="&amp;AD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E539" s="1">
        <f ca="1">SUMIFS(INDIRECT($F$1&amp;$F539&amp;":"&amp;$F539),INDIRECT($F$1&amp;dbP!$D$2&amp;":"&amp;dbP!$D$2),"&gt;="&amp;AE$6,INDIRECT($F$1&amp;dbP!$D$2&amp;":"&amp;dbP!$D$2),"&lt;="&amp;AE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F539" s="1">
        <f ca="1">SUMIFS(INDIRECT($F$1&amp;$F539&amp;":"&amp;$F539),INDIRECT($F$1&amp;dbP!$D$2&amp;":"&amp;dbP!$D$2),"&gt;="&amp;AF$6,INDIRECT($F$1&amp;dbP!$D$2&amp;":"&amp;dbP!$D$2),"&lt;="&amp;AF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G539" s="1">
        <f ca="1">SUMIFS(INDIRECT($F$1&amp;$F539&amp;":"&amp;$F539),INDIRECT($F$1&amp;dbP!$D$2&amp;":"&amp;dbP!$D$2),"&gt;="&amp;AG$6,INDIRECT($F$1&amp;dbP!$D$2&amp;":"&amp;dbP!$D$2),"&lt;="&amp;AG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H539" s="1">
        <f ca="1">SUMIFS(INDIRECT($F$1&amp;$F539&amp;":"&amp;$F539),INDIRECT($F$1&amp;dbP!$D$2&amp;":"&amp;dbP!$D$2),"&gt;="&amp;AH$6,INDIRECT($F$1&amp;dbP!$D$2&amp;":"&amp;dbP!$D$2),"&lt;="&amp;AH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I539" s="1">
        <f ca="1">SUMIFS(INDIRECT($F$1&amp;$F539&amp;":"&amp;$F539),INDIRECT($F$1&amp;dbP!$D$2&amp;":"&amp;dbP!$D$2),"&gt;="&amp;AI$6,INDIRECT($F$1&amp;dbP!$D$2&amp;":"&amp;dbP!$D$2),"&lt;="&amp;AI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J539" s="1">
        <f ca="1">SUMIFS(INDIRECT($F$1&amp;$F539&amp;":"&amp;$F539),INDIRECT($F$1&amp;dbP!$D$2&amp;":"&amp;dbP!$D$2),"&gt;="&amp;AJ$6,INDIRECT($F$1&amp;dbP!$D$2&amp;":"&amp;dbP!$D$2),"&lt;="&amp;AJ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K539" s="1">
        <f ca="1">SUMIFS(INDIRECT($F$1&amp;$F539&amp;":"&amp;$F539),INDIRECT($F$1&amp;dbP!$D$2&amp;":"&amp;dbP!$D$2),"&gt;="&amp;AK$6,INDIRECT($F$1&amp;dbP!$D$2&amp;":"&amp;dbP!$D$2),"&lt;="&amp;AK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L539" s="1">
        <f ca="1">SUMIFS(INDIRECT($F$1&amp;$F539&amp;":"&amp;$F539),INDIRECT($F$1&amp;dbP!$D$2&amp;":"&amp;dbP!$D$2),"&gt;="&amp;AL$6,INDIRECT($F$1&amp;dbP!$D$2&amp;":"&amp;dbP!$D$2),"&lt;="&amp;AL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M539" s="1">
        <f ca="1">SUMIFS(INDIRECT($F$1&amp;$F539&amp;":"&amp;$F539),INDIRECT($F$1&amp;dbP!$D$2&amp;":"&amp;dbP!$D$2),"&gt;="&amp;AM$6,INDIRECT($F$1&amp;dbP!$D$2&amp;":"&amp;dbP!$D$2),"&lt;="&amp;AM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N539" s="1">
        <f ca="1">SUMIFS(INDIRECT($F$1&amp;$F539&amp;":"&amp;$F539),INDIRECT($F$1&amp;dbP!$D$2&amp;":"&amp;dbP!$D$2),"&gt;="&amp;AN$6,INDIRECT($F$1&amp;dbP!$D$2&amp;":"&amp;dbP!$D$2),"&lt;="&amp;AN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O539" s="1">
        <f ca="1">SUMIFS(INDIRECT($F$1&amp;$F539&amp;":"&amp;$F539),INDIRECT($F$1&amp;dbP!$D$2&amp;":"&amp;dbP!$D$2),"&gt;="&amp;AO$6,INDIRECT($F$1&amp;dbP!$D$2&amp;":"&amp;dbP!$D$2),"&lt;="&amp;AO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P539" s="1">
        <f ca="1">SUMIFS(INDIRECT($F$1&amp;$F539&amp;":"&amp;$F539),INDIRECT($F$1&amp;dbP!$D$2&amp;":"&amp;dbP!$D$2),"&gt;="&amp;AP$6,INDIRECT($F$1&amp;dbP!$D$2&amp;":"&amp;dbP!$D$2),"&lt;="&amp;AP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Q539" s="1">
        <f ca="1">SUMIFS(INDIRECT($F$1&amp;$F539&amp;":"&amp;$F539),INDIRECT($F$1&amp;dbP!$D$2&amp;":"&amp;dbP!$D$2),"&gt;="&amp;AQ$6,INDIRECT($F$1&amp;dbP!$D$2&amp;":"&amp;dbP!$D$2),"&lt;="&amp;AQ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R539" s="1">
        <f ca="1">SUMIFS(INDIRECT($F$1&amp;$F539&amp;":"&amp;$F539),INDIRECT($F$1&amp;dbP!$D$2&amp;":"&amp;dbP!$D$2),"&gt;="&amp;AR$6,INDIRECT($F$1&amp;dbP!$D$2&amp;":"&amp;dbP!$D$2),"&lt;="&amp;AR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S539" s="1">
        <f ca="1">SUMIFS(INDIRECT($F$1&amp;$F539&amp;":"&amp;$F539),INDIRECT($F$1&amp;dbP!$D$2&amp;":"&amp;dbP!$D$2),"&gt;="&amp;AS$6,INDIRECT($F$1&amp;dbP!$D$2&amp;":"&amp;dbP!$D$2),"&lt;="&amp;AS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T539" s="1">
        <f ca="1">SUMIFS(INDIRECT($F$1&amp;$F539&amp;":"&amp;$F539),INDIRECT($F$1&amp;dbP!$D$2&amp;":"&amp;dbP!$D$2),"&gt;="&amp;AT$6,INDIRECT($F$1&amp;dbP!$D$2&amp;":"&amp;dbP!$D$2),"&lt;="&amp;AT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U539" s="1">
        <f ca="1">SUMIFS(INDIRECT($F$1&amp;$F539&amp;":"&amp;$F539),INDIRECT($F$1&amp;dbP!$D$2&amp;":"&amp;dbP!$D$2),"&gt;="&amp;AU$6,INDIRECT($F$1&amp;dbP!$D$2&amp;":"&amp;dbP!$D$2),"&lt;="&amp;AU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V539" s="1">
        <f ca="1">SUMIFS(INDIRECT($F$1&amp;$F539&amp;":"&amp;$F539),INDIRECT($F$1&amp;dbP!$D$2&amp;":"&amp;dbP!$D$2),"&gt;="&amp;AV$6,INDIRECT($F$1&amp;dbP!$D$2&amp;":"&amp;dbP!$D$2),"&lt;="&amp;AV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W539" s="1">
        <f ca="1">SUMIFS(INDIRECT($F$1&amp;$F539&amp;":"&amp;$F539),INDIRECT($F$1&amp;dbP!$D$2&amp;":"&amp;dbP!$D$2),"&gt;="&amp;AW$6,INDIRECT($F$1&amp;dbP!$D$2&amp;":"&amp;dbP!$D$2),"&lt;="&amp;AW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X539" s="1">
        <f ca="1">SUMIFS(INDIRECT($F$1&amp;$F539&amp;":"&amp;$F539),INDIRECT($F$1&amp;dbP!$D$2&amp;":"&amp;dbP!$D$2),"&gt;="&amp;AX$6,INDIRECT($F$1&amp;dbP!$D$2&amp;":"&amp;dbP!$D$2),"&lt;="&amp;AX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Y539" s="1">
        <f ca="1">SUMIFS(INDIRECT($F$1&amp;$F539&amp;":"&amp;$F539),INDIRECT($F$1&amp;dbP!$D$2&amp;":"&amp;dbP!$D$2),"&gt;="&amp;AY$6,INDIRECT($F$1&amp;dbP!$D$2&amp;":"&amp;dbP!$D$2),"&lt;="&amp;AY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AZ539" s="1">
        <f ca="1">SUMIFS(INDIRECT($F$1&amp;$F539&amp;":"&amp;$F539),INDIRECT($F$1&amp;dbP!$D$2&amp;":"&amp;dbP!$D$2),"&gt;="&amp;AZ$6,INDIRECT($F$1&amp;dbP!$D$2&amp;":"&amp;dbP!$D$2),"&lt;="&amp;AZ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BA539" s="1">
        <f ca="1">SUMIFS(INDIRECT($F$1&amp;$F539&amp;":"&amp;$F539),INDIRECT($F$1&amp;dbP!$D$2&amp;":"&amp;dbP!$D$2),"&gt;="&amp;BA$6,INDIRECT($F$1&amp;dbP!$D$2&amp;":"&amp;dbP!$D$2),"&lt;="&amp;BA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BB539" s="1">
        <f ca="1">SUMIFS(INDIRECT($F$1&amp;$F539&amp;":"&amp;$F539),INDIRECT($F$1&amp;dbP!$D$2&amp;":"&amp;dbP!$D$2),"&gt;="&amp;BB$6,INDIRECT($F$1&amp;dbP!$D$2&amp;":"&amp;dbP!$D$2),"&lt;="&amp;BB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BC539" s="1">
        <f ca="1">SUMIFS(INDIRECT($F$1&amp;$F539&amp;":"&amp;$F539),INDIRECT($F$1&amp;dbP!$D$2&amp;":"&amp;dbP!$D$2),"&gt;="&amp;BC$6,INDIRECT($F$1&amp;dbP!$D$2&amp;":"&amp;dbP!$D$2),"&lt;="&amp;BC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BD539" s="1">
        <f ca="1">SUMIFS(INDIRECT($F$1&amp;$F539&amp;":"&amp;$F539),INDIRECT($F$1&amp;dbP!$D$2&amp;":"&amp;dbP!$D$2),"&gt;="&amp;BD$6,INDIRECT($F$1&amp;dbP!$D$2&amp;":"&amp;dbP!$D$2),"&lt;="&amp;BD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  <c r="BE539" s="1">
        <f ca="1">SUMIFS(INDIRECT($F$1&amp;$F539&amp;":"&amp;$F539),INDIRECT($F$1&amp;dbP!$D$2&amp;":"&amp;dbP!$D$2),"&gt;="&amp;BE$6,INDIRECT($F$1&amp;dbP!$D$2&amp;":"&amp;dbP!$D$2),"&lt;="&amp;BE$7,INDIRECT($F$1&amp;dbP!$O$2&amp;":"&amp;dbP!$O$2),$H539,INDIRECT($F$1&amp;dbP!$P$2&amp;":"&amp;dbP!$P$2),IF($I539=$J539,"*",$I539),INDIRECT($F$1&amp;dbP!$Q$2&amp;":"&amp;dbP!$Q$2),IF(OR($I539=$J539,"  "&amp;$I539=$J539),"*",RIGHT($J539,LEN($J539)-4)),INDIRECT($F$1&amp;dbP!$AC$2&amp;":"&amp;dbP!$AC$2),RepP!$J$3)</f>
        <v>0</v>
      </c>
    </row>
    <row r="540" spans="2:57" x14ac:dyDescent="0.3">
      <c r="B540" s="1">
        <f>MAX(B$410:B539)+1</f>
        <v>136</v>
      </c>
      <c r="D540" s="1" t="str">
        <f ca="1">INDIRECT($B$1&amp;Items!AB$2&amp;$B540)</f>
        <v>PL(-)</v>
      </c>
      <c r="F540" s="1" t="str">
        <f ca="1">INDIRECT($B$1&amp;Items!X$2&amp;$B540)</f>
        <v>AA</v>
      </c>
      <c r="H540" s="13" t="str">
        <f ca="1">INDIRECT($B$1&amp;Items!U$2&amp;$B540)</f>
        <v>Операционные расходы</v>
      </c>
      <c r="I540" s="13" t="str">
        <f ca="1">IF(INDIRECT($B$1&amp;Items!V$2&amp;$B540)="",H540,INDIRECT($B$1&amp;Items!V$2&amp;$B540))</f>
        <v>Операционные расходы - блок-5</v>
      </c>
      <c r="J540" s="1" t="str">
        <f ca="1">IF(INDIRECT($B$1&amp;Items!W$2&amp;$B540)="",IF(H540&lt;&gt;I540,"  "&amp;I540,I540),"    "&amp;INDIRECT($B$1&amp;Items!W$2&amp;$B540))</f>
        <v xml:space="preserve">    Операционные расходы - 5-1</v>
      </c>
      <c r="S540" s="1">
        <f ca="1">SUM($U540:INDIRECT(ADDRESS(ROW(),SUMIFS($1:$1,$5:$5,MAX($5:$5)))))</f>
        <v>95247.706000000006</v>
      </c>
      <c r="V540" s="1">
        <f ca="1">SUMIFS(INDIRECT($F$1&amp;$F540&amp;":"&amp;$F540),INDIRECT($F$1&amp;dbP!$D$2&amp;":"&amp;dbP!$D$2),"&gt;="&amp;V$6,INDIRECT($F$1&amp;dbP!$D$2&amp;":"&amp;dbP!$D$2),"&lt;="&amp;V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W540" s="1">
        <f ca="1">SUMIFS(INDIRECT($F$1&amp;$F540&amp;":"&amp;$F540),INDIRECT($F$1&amp;dbP!$D$2&amp;":"&amp;dbP!$D$2),"&gt;="&amp;W$6,INDIRECT($F$1&amp;dbP!$D$2&amp;":"&amp;dbP!$D$2),"&lt;="&amp;W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X540" s="1">
        <f ca="1">SUMIFS(INDIRECT($F$1&amp;$F540&amp;":"&amp;$F540),INDIRECT($F$1&amp;dbP!$D$2&amp;":"&amp;dbP!$D$2),"&gt;="&amp;X$6,INDIRECT($F$1&amp;dbP!$D$2&amp;":"&amp;dbP!$D$2),"&lt;="&amp;X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Y540" s="1">
        <f ca="1">SUMIFS(INDIRECT($F$1&amp;$F540&amp;":"&amp;$F540),INDIRECT($F$1&amp;dbP!$D$2&amp;":"&amp;dbP!$D$2),"&gt;="&amp;Y$6,INDIRECT($F$1&amp;dbP!$D$2&amp;":"&amp;dbP!$D$2),"&lt;="&amp;Y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Z540" s="1">
        <f ca="1">SUMIFS(INDIRECT($F$1&amp;$F540&amp;":"&amp;$F540),INDIRECT($F$1&amp;dbP!$D$2&amp;":"&amp;dbP!$D$2),"&gt;="&amp;Z$6,INDIRECT($F$1&amp;dbP!$D$2&amp;":"&amp;dbP!$D$2),"&lt;="&amp;Z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A540" s="1">
        <f ca="1">SUMIFS(INDIRECT($F$1&amp;$F540&amp;":"&amp;$F540),INDIRECT($F$1&amp;dbP!$D$2&amp;":"&amp;dbP!$D$2),"&gt;="&amp;AA$6,INDIRECT($F$1&amp;dbP!$D$2&amp;":"&amp;dbP!$D$2),"&lt;="&amp;AA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95247.706000000006</v>
      </c>
      <c r="AB540" s="1">
        <f ca="1">SUMIFS(INDIRECT($F$1&amp;$F540&amp;":"&amp;$F540),INDIRECT($F$1&amp;dbP!$D$2&amp;":"&amp;dbP!$D$2),"&gt;="&amp;AB$6,INDIRECT($F$1&amp;dbP!$D$2&amp;":"&amp;dbP!$D$2),"&lt;="&amp;AB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C540" s="1">
        <f ca="1">SUMIFS(INDIRECT($F$1&amp;$F540&amp;":"&amp;$F540),INDIRECT($F$1&amp;dbP!$D$2&amp;":"&amp;dbP!$D$2),"&gt;="&amp;AC$6,INDIRECT($F$1&amp;dbP!$D$2&amp;":"&amp;dbP!$D$2),"&lt;="&amp;AC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D540" s="1">
        <f ca="1">SUMIFS(INDIRECT($F$1&amp;$F540&amp;":"&amp;$F540),INDIRECT($F$1&amp;dbP!$D$2&amp;":"&amp;dbP!$D$2),"&gt;="&amp;AD$6,INDIRECT($F$1&amp;dbP!$D$2&amp;":"&amp;dbP!$D$2),"&lt;="&amp;AD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E540" s="1">
        <f ca="1">SUMIFS(INDIRECT($F$1&amp;$F540&amp;":"&amp;$F540),INDIRECT($F$1&amp;dbP!$D$2&amp;":"&amp;dbP!$D$2),"&gt;="&amp;AE$6,INDIRECT($F$1&amp;dbP!$D$2&amp;":"&amp;dbP!$D$2),"&lt;="&amp;AE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F540" s="1">
        <f ca="1">SUMIFS(INDIRECT($F$1&amp;$F540&amp;":"&amp;$F540),INDIRECT($F$1&amp;dbP!$D$2&amp;":"&amp;dbP!$D$2),"&gt;="&amp;AF$6,INDIRECT($F$1&amp;dbP!$D$2&amp;":"&amp;dbP!$D$2),"&lt;="&amp;AF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G540" s="1">
        <f ca="1">SUMIFS(INDIRECT($F$1&amp;$F540&amp;":"&amp;$F540),INDIRECT($F$1&amp;dbP!$D$2&amp;":"&amp;dbP!$D$2),"&gt;="&amp;AG$6,INDIRECT($F$1&amp;dbP!$D$2&amp;":"&amp;dbP!$D$2),"&lt;="&amp;AG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H540" s="1">
        <f ca="1">SUMIFS(INDIRECT($F$1&amp;$F540&amp;":"&amp;$F540),INDIRECT($F$1&amp;dbP!$D$2&amp;":"&amp;dbP!$D$2),"&gt;="&amp;AH$6,INDIRECT($F$1&amp;dbP!$D$2&amp;":"&amp;dbP!$D$2),"&lt;="&amp;AH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I540" s="1">
        <f ca="1">SUMIFS(INDIRECT($F$1&amp;$F540&amp;":"&amp;$F540),INDIRECT($F$1&amp;dbP!$D$2&amp;":"&amp;dbP!$D$2),"&gt;="&amp;AI$6,INDIRECT($F$1&amp;dbP!$D$2&amp;":"&amp;dbP!$D$2),"&lt;="&amp;AI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J540" s="1">
        <f ca="1">SUMIFS(INDIRECT($F$1&amp;$F540&amp;":"&amp;$F540),INDIRECT($F$1&amp;dbP!$D$2&amp;":"&amp;dbP!$D$2),"&gt;="&amp;AJ$6,INDIRECT($F$1&amp;dbP!$D$2&amp;":"&amp;dbP!$D$2),"&lt;="&amp;AJ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K540" s="1">
        <f ca="1">SUMIFS(INDIRECT($F$1&amp;$F540&amp;":"&amp;$F540),INDIRECT($F$1&amp;dbP!$D$2&amp;":"&amp;dbP!$D$2),"&gt;="&amp;AK$6,INDIRECT($F$1&amp;dbP!$D$2&amp;":"&amp;dbP!$D$2),"&lt;="&amp;AK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L540" s="1">
        <f ca="1">SUMIFS(INDIRECT($F$1&amp;$F540&amp;":"&amp;$F540),INDIRECT($F$1&amp;dbP!$D$2&amp;":"&amp;dbP!$D$2),"&gt;="&amp;AL$6,INDIRECT($F$1&amp;dbP!$D$2&amp;":"&amp;dbP!$D$2),"&lt;="&amp;AL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M540" s="1">
        <f ca="1">SUMIFS(INDIRECT($F$1&amp;$F540&amp;":"&amp;$F540),INDIRECT($F$1&amp;dbP!$D$2&amp;":"&amp;dbP!$D$2),"&gt;="&amp;AM$6,INDIRECT($F$1&amp;dbP!$D$2&amp;":"&amp;dbP!$D$2),"&lt;="&amp;AM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N540" s="1">
        <f ca="1">SUMIFS(INDIRECT($F$1&amp;$F540&amp;":"&amp;$F540),INDIRECT($F$1&amp;dbP!$D$2&amp;":"&amp;dbP!$D$2),"&gt;="&amp;AN$6,INDIRECT($F$1&amp;dbP!$D$2&amp;":"&amp;dbP!$D$2),"&lt;="&amp;AN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O540" s="1">
        <f ca="1">SUMIFS(INDIRECT($F$1&amp;$F540&amp;":"&amp;$F540),INDIRECT($F$1&amp;dbP!$D$2&amp;":"&amp;dbP!$D$2),"&gt;="&amp;AO$6,INDIRECT($F$1&amp;dbP!$D$2&amp;":"&amp;dbP!$D$2),"&lt;="&amp;AO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P540" s="1">
        <f ca="1">SUMIFS(INDIRECT($F$1&amp;$F540&amp;":"&amp;$F540),INDIRECT($F$1&amp;dbP!$D$2&amp;":"&amp;dbP!$D$2),"&gt;="&amp;AP$6,INDIRECT($F$1&amp;dbP!$D$2&amp;":"&amp;dbP!$D$2),"&lt;="&amp;AP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Q540" s="1">
        <f ca="1">SUMIFS(INDIRECT($F$1&amp;$F540&amp;":"&amp;$F540),INDIRECT($F$1&amp;dbP!$D$2&amp;":"&amp;dbP!$D$2),"&gt;="&amp;AQ$6,INDIRECT($F$1&amp;dbP!$D$2&amp;":"&amp;dbP!$D$2),"&lt;="&amp;AQ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R540" s="1">
        <f ca="1">SUMIFS(INDIRECT($F$1&amp;$F540&amp;":"&amp;$F540),INDIRECT($F$1&amp;dbP!$D$2&amp;":"&amp;dbP!$D$2),"&gt;="&amp;AR$6,INDIRECT($F$1&amp;dbP!$D$2&amp;":"&amp;dbP!$D$2),"&lt;="&amp;AR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S540" s="1">
        <f ca="1">SUMIFS(INDIRECT($F$1&amp;$F540&amp;":"&amp;$F540),INDIRECT($F$1&amp;dbP!$D$2&amp;":"&amp;dbP!$D$2),"&gt;="&amp;AS$6,INDIRECT($F$1&amp;dbP!$D$2&amp;":"&amp;dbP!$D$2),"&lt;="&amp;AS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T540" s="1">
        <f ca="1">SUMIFS(INDIRECT($F$1&amp;$F540&amp;":"&amp;$F540),INDIRECT($F$1&amp;dbP!$D$2&amp;":"&amp;dbP!$D$2),"&gt;="&amp;AT$6,INDIRECT($F$1&amp;dbP!$D$2&amp;":"&amp;dbP!$D$2),"&lt;="&amp;AT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U540" s="1">
        <f ca="1">SUMIFS(INDIRECT($F$1&amp;$F540&amp;":"&amp;$F540),INDIRECT($F$1&amp;dbP!$D$2&amp;":"&amp;dbP!$D$2),"&gt;="&amp;AU$6,INDIRECT($F$1&amp;dbP!$D$2&amp;":"&amp;dbP!$D$2),"&lt;="&amp;AU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V540" s="1">
        <f ca="1">SUMIFS(INDIRECT($F$1&amp;$F540&amp;":"&amp;$F540),INDIRECT($F$1&amp;dbP!$D$2&amp;":"&amp;dbP!$D$2),"&gt;="&amp;AV$6,INDIRECT($F$1&amp;dbP!$D$2&amp;":"&amp;dbP!$D$2),"&lt;="&amp;AV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W540" s="1">
        <f ca="1">SUMIFS(INDIRECT($F$1&amp;$F540&amp;":"&amp;$F540),INDIRECT($F$1&amp;dbP!$D$2&amp;":"&amp;dbP!$D$2),"&gt;="&amp;AW$6,INDIRECT($F$1&amp;dbP!$D$2&amp;":"&amp;dbP!$D$2),"&lt;="&amp;AW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X540" s="1">
        <f ca="1">SUMIFS(INDIRECT($F$1&amp;$F540&amp;":"&amp;$F540),INDIRECT($F$1&amp;dbP!$D$2&amp;":"&amp;dbP!$D$2),"&gt;="&amp;AX$6,INDIRECT($F$1&amp;dbP!$D$2&amp;":"&amp;dbP!$D$2),"&lt;="&amp;AX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Y540" s="1">
        <f ca="1">SUMIFS(INDIRECT($F$1&amp;$F540&amp;":"&amp;$F540),INDIRECT($F$1&amp;dbP!$D$2&amp;":"&amp;dbP!$D$2),"&gt;="&amp;AY$6,INDIRECT($F$1&amp;dbP!$D$2&amp;":"&amp;dbP!$D$2),"&lt;="&amp;AY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AZ540" s="1">
        <f ca="1">SUMIFS(INDIRECT($F$1&amp;$F540&amp;":"&amp;$F540),INDIRECT($F$1&amp;dbP!$D$2&amp;":"&amp;dbP!$D$2),"&gt;="&amp;AZ$6,INDIRECT($F$1&amp;dbP!$D$2&amp;":"&amp;dbP!$D$2),"&lt;="&amp;AZ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BA540" s="1">
        <f ca="1">SUMIFS(INDIRECT($F$1&amp;$F540&amp;":"&amp;$F540),INDIRECT($F$1&amp;dbP!$D$2&amp;":"&amp;dbP!$D$2),"&gt;="&amp;BA$6,INDIRECT($F$1&amp;dbP!$D$2&amp;":"&amp;dbP!$D$2),"&lt;="&amp;BA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BB540" s="1">
        <f ca="1">SUMIFS(INDIRECT($F$1&amp;$F540&amp;":"&amp;$F540),INDIRECT($F$1&amp;dbP!$D$2&amp;":"&amp;dbP!$D$2),"&gt;="&amp;BB$6,INDIRECT($F$1&amp;dbP!$D$2&amp;":"&amp;dbP!$D$2),"&lt;="&amp;BB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BC540" s="1">
        <f ca="1">SUMIFS(INDIRECT($F$1&amp;$F540&amp;":"&amp;$F540),INDIRECT($F$1&amp;dbP!$D$2&amp;":"&amp;dbP!$D$2),"&gt;="&amp;BC$6,INDIRECT($F$1&amp;dbP!$D$2&amp;":"&amp;dbP!$D$2),"&lt;="&amp;BC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BD540" s="1">
        <f ca="1">SUMIFS(INDIRECT($F$1&amp;$F540&amp;":"&amp;$F540),INDIRECT($F$1&amp;dbP!$D$2&amp;":"&amp;dbP!$D$2),"&gt;="&amp;BD$6,INDIRECT($F$1&amp;dbP!$D$2&amp;":"&amp;dbP!$D$2),"&lt;="&amp;BD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  <c r="BE540" s="1">
        <f ca="1">SUMIFS(INDIRECT($F$1&amp;$F540&amp;":"&amp;$F540),INDIRECT($F$1&amp;dbP!$D$2&amp;":"&amp;dbP!$D$2),"&gt;="&amp;BE$6,INDIRECT($F$1&amp;dbP!$D$2&amp;":"&amp;dbP!$D$2),"&lt;="&amp;BE$7,INDIRECT($F$1&amp;dbP!$O$2&amp;":"&amp;dbP!$O$2),$H540,INDIRECT($F$1&amp;dbP!$P$2&amp;":"&amp;dbP!$P$2),IF($I540=$J540,"*",$I540),INDIRECT($F$1&amp;dbP!$Q$2&amp;":"&amp;dbP!$Q$2),IF(OR($I540=$J540,"  "&amp;$I540=$J540),"*",RIGHT($J540,LEN($J540)-4)),INDIRECT($F$1&amp;dbP!$AC$2&amp;":"&amp;dbP!$AC$2),RepP!$J$3)</f>
        <v>0</v>
      </c>
    </row>
    <row r="541" spans="2:57" x14ac:dyDescent="0.3">
      <c r="B541" s="1">
        <f>MAX(B$410:B540)+1</f>
        <v>137</v>
      </c>
      <c r="D541" s="1" t="str">
        <f ca="1">INDIRECT($B$1&amp;Items!AB$2&amp;$B541)</f>
        <v>PL(-)</v>
      </c>
      <c r="F541" s="1" t="str">
        <f ca="1">INDIRECT($B$1&amp;Items!X$2&amp;$B541)</f>
        <v>AA</v>
      </c>
      <c r="H541" s="13" t="str">
        <f ca="1">INDIRECT($B$1&amp;Items!U$2&amp;$B541)</f>
        <v>Операционные расходы</v>
      </c>
      <c r="I541" s="13" t="str">
        <f ca="1">IF(INDIRECT($B$1&amp;Items!V$2&amp;$B541)="",H541,INDIRECT($B$1&amp;Items!V$2&amp;$B541))</f>
        <v>Операционные расходы - блок-5</v>
      </c>
      <c r="J541" s="1" t="str">
        <f ca="1">IF(INDIRECT($B$1&amp;Items!W$2&amp;$B541)="",IF(H541&lt;&gt;I541,"  "&amp;I541,I541),"    "&amp;INDIRECT($B$1&amp;Items!W$2&amp;$B541))</f>
        <v xml:space="preserve">    Операционные расходы - 5-2</v>
      </c>
      <c r="S541" s="1">
        <f ca="1">SUM($U541:INDIRECT(ADDRESS(ROW(),SUMIFS($1:$1,$5:$5,MAX($5:$5)))))</f>
        <v>43880.89329</v>
      </c>
      <c r="V541" s="1">
        <f ca="1">SUMIFS(INDIRECT($F$1&amp;$F541&amp;":"&amp;$F541),INDIRECT($F$1&amp;dbP!$D$2&amp;":"&amp;dbP!$D$2),"&gt;="&amp;V$6,INDIRECT($F$1&amp;dbP!$D$2&amp;":"&amp;dbP!$D$2),"&lt;="&amp;V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W541" s="1">
        <f ca="1">SUMIFS(INDIRECT($F$1&amp;$F541&amp;":"&amp;$F541),INDIRECT($F$1&amp;dbP!$D$2&amp;":"&amp;dbP!$D$2),"&gt;="&amp;W$6,INDIRECT($F$1&amp;dbP!$D$2&amp;":"&amp;dbP!$D$2),"&lt;="&amp;W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X541" s="1">
        <f ca="1">SUMIFS(INDIRECT($F$1&amp;$F541&amp;":"&amp;$F541),INDIRECT($F$1&amp;dbP!$D$2&amp;":"&amp;dbP!$D$2),"&gt;="&amp;X$6,INDIRECT($F$1&amp;dbP!$D$2&amp;":"&amp;dbP!$D$2),"&lt;="&amp;X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Y541" s="1">
        <f ca="1">SUMIFS(INDIRECT($F$1&amp;$F541&amp;":"&amp;$F541),INDIRECT($F$1&amp;dbP!$D$2&amp;":"&amp;dbP!$D$2),"&gt;="&amp;Y$6,INDIRECT($F$1&amp;dbP!$D$2&amp;":"&amp;dbP!$D$2),"&lt;="&amp;Y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Z541" s="1">
        <f ca="1">SUMIFS(INDIRECT($F$1&amp;$F541&amp;":"&amp;$F541),INDIRECT($F$1&amp;dbP!$D$2&amp;":"&amp;dbP!$D$2),"&gt;="&amp;Z$6,INDIRECT($F$1&amp;dbP!$D$2&amp;":"&amp;dbP!$D$2),"&lt;="&amp;Z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A541" s="1">
        <f ca="1">SUMIFS(INDIRECT($F$1&amp;$F541&amp;":"&amp;$F541),INDIRECT($F$1&amp;dbP!$D$2&amp;":"&amp;dbP!$D$2),"&gt;="&amp;AA$6,INDIRECT($F$1&amp;dbP!$D$2&amp;":"&amp;dbP!$D$2),"&lt;="&amp;AA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43880.89329</v>
      </c>
      <c r="AB541" s="1">
        <f ca="1">SUMIFS(INDIRECT($F$1&amp;$F541&amp;":"&amp;$F541),INDIRECT($F$1&amp;dbP!$D$2&amp;":"&amp;dbP!$D$2),"&gt;="&amp;AB$6,INDIRECT($F$1&amp;dbP!$D$2&amp;":"&amp;dbP!$D$2),"&lt;="&amp;AB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C541" s="1">
        <f ca="1">SUMIFS(INDIRECT($F$1&amp;$F541&amp;":"&amp;$F541),INDIRECT($F$1&amp;dbP!$D$2&amp;":"&amp;dbP!$D$2),"&gt;="&amp;AC$6,INDIRECT($F$1&amp;dbP!$D$2&amp;":"&amp;dbP!$D$2),"&lt;="&amp;AC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D541" s="1">
        <f ca="1">SUMIFS(INDIRECT($F$1&amp;$F541&amp;":"&amp;$F541),INDIRECT($F$1&amp;dbP!$D$2&amp;":"&amp;dbP!$D$2),"&gt;="&amp;AD$6,INDIRECT($F$1&amp;dbP!$D$2&amp;":"&amp;dbP!$D$2),"&lt;="&amp;AD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E541" s="1">
        <f ca="1">SUMIFS(INDIRECT($F$1&amp;$F541&amp;":"&amp;$F541),INDIRECT($F$1&amp;dbP!$D$2&amp;":"&amp;dbP!$D$2),"&gt;="&amp;AE$6,INDIRECT($F$1&amp;dbP!$D$2&amp;":"&amp;dbP!$D$2),"&lt;="&amp;AE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F541" s="1">
        <f ca="1">SUMIFS(INDIRECT($F$1&amp;$F541&amp;":"&amp;$F541),INDIRECT($F$1&amp;dbP!$D$2&amp;":"&amp;dbP!$D$2),"&gt;="&amp;AF$6,INDIRECT($F$1&amp;dbP!$D$2&amp;":"&amp;dbP!$D$2),"&lt;="&amp;AF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G541" s="1">
        <f ca="1">SUMIFS(INDIRECT($F$1&amp;$F541&amp;":"&amp;$F541),INDIRECT($F$1&amp;dbP!$D$2&amp;":"&amp;dbP!$D$2),"&gt;="&amp;AG$6,INDIRECT($F$1&amp;dbP!$D$2&amp;":"&amp;dbP!$D$2),"&lt;="&amp;AG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H541" s="1">
        <f ca="1">SUMIFS(INDIRECT($F$1&amp;$F541&amp;":"&amp;$F541),INDIRECT($F$1&amp;dbP!$D$2&amp;":"&amp;dbP!$D$2),"&gt;="&amp;AH$6,INDIRECT($F$1&amp;dbP!$D$2&amp;":"&amp;dbP!$D$2),"&lt;="&amp;AH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I541" s="1">
        <f ca="1">SUMIFS(INDIRECT($F$1&amp;$F541&amp;":"&amp;$F541),INDIRECT($F$1&amp;dbP!$D$2&amp;":"&amp;dbP!$D$2),"&gt;="&amp;AI$6,INDIRECT($F$1&amp;dbP!$D$2&amp;":"&amp;dbP!$D$2),"&lt;="&amp;AI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J541" s="1">
        <f ca="1">SUMIFS(INDIRECT($F$1&amp;$F541&amp;":"&amp;$F541),INDIRECT($F$1&amp;dbP!$D$2&amp;":"&amp;dbP!$D$2),"&gt;="&amp;AJ$6,INDIRECT($F$1&amp;dbP!$D$2&amp;":"&amp;dbP!$D$2),"&lt;="&amp;AJ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K541" s="1">
        <f ca="1">SUMIFS(INDIRECT($F$1&amp;$F541&amp;":"&amp;$F541),INDIRECT($F$1&amp;dbP!$D$2&amp;":"&amp;dbP!$D$2),"&gt;="&amp;AK$6,INDIRECT($F$1&amp;dbP!$D$2&amp;":"&amp;dbP!$D$2),"&lt;="&amp;AK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L541" s="1">
        <f ca="1">SUMIFS(INDIRECT($F$1&amp;$F541&amp;":"&amp;$F541),INDIRECT($F$1&amp;dbP!$D$2&amp;":"&amp;dbP!$D$2),"&gt;="&amp;AL$6,INDIRECT($F$1&amp;dbP!$D$2&amp;":"&amp;dbP!$D$2),"&lt;="&amp;AL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M541" s="1">
        <f ca="1">SUMIFS(INDIRECT($F$1&amp;$F541&amp;":"&amp;$F541),INDIRECT($F$1&amp;dbP!$D$2&amp;":"&amp;dbP!$D$2),"&gt;="&amp;AM$6,INDIRECT($F$1&amp;dbP!$D$2&amp;":"&amp;dbP!$D$2),"&lt;="&amp;AM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N541" s="1">
        <f ca="1">SUMIFS(INDIRECT($F$1&amp;$F541&amp;":"&amp;$F541),INDIRECT($F$1&amp;dbP!$D$2&amp;":"&amp;dbP!$D$2),"&gt;="&amp;AN$6,INDIRECT($F$1&amp;dbP!$D$2&amp;":"&amp;dbP!$D$2),"&lt;="&amp;AN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O541" s="1">
        <f ca="1">SUMIFS(INDIRECT($F$1&amp;$F541&amp;":"&amp;$F541),INDIRECT($F$1&amp;dbP!$D$2&amp;":"&amp;dbP!$D$2),"&gt;="&amp;AO$6,INDIRECT($F$1&amp;dbP!$D$2&amp;":"&amp;dbP!$D$2),"&lt;="&amp;AO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P541" s="1">
        <f ca="1">SUMIFS(INDIRECT($F$1&amp;$F541&amp;":"&amp;$F541),INDIRECT($F$1&amp;dbP!$D$2&amp;":"&amp;dbP!$D$2),"&gt;="&amp;AP$6,INDIRECT($F$1&amp;dbP!$D$2&amp;":"&amp;dbP!$D$2),"&lt;="&amp;AP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Q541" s="1">
        <f ca="1">SUMIFS(INDIRECT($F$1&amp;$F541&amp;":"&amp;$F541),INDIRECT($F$1&amp;dbP!$D$2&amp;":"&amp;dbP!$D$2),"&gt;="&amp;AQ$6,INDIRECT($F$1&amp;dbP!$D$2&amp;":"&amp;dbP!$D$2),"&lt;="&amp;AQ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R541" s="1">
        <f ca="1">SUMIFS(INDIRECT($F$1&amp;$F541&amp;":"&amp;$F541),INDIRECT($F$1&amp;dbP!$D$2&amp;":"&amp;dbP!$D$2),"&gt;="&amp;AR$6,INDIRECT($F$1&amp;dbP!$D$2&amp;":"&amp;dbP!$D$2),"&lt;="&amp;AR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S541" s="1">
        <f ca="1">SUMIFS(INDIRECT($F$1&amp;$F541&amp;":"&amp;$F541),INDIRECT($F$1&amp;dbP!$D$2&amp;":"&amp;dbP!$D$2),"&gt;="&amp;AS$6,INDIRECT($F$1&amp;dbP!$D$2&amp;":"&amp;dbP!$D$2),"&lt;="&amp;AS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T541" s="1">
        <f ca="1">SUMIFS(INDIRECT($F$1&amp;$F541&amp;":"&amp;$F541),INDIRECT($F$1&amp;dbP!$D$2&amp;":"&amp;dbP!$D$2),"&gt;="&amp;AT$6,INDIRECT($F$1&amp;dbP!$D$2&amp;":"&amp;dbP!$D$2),"&lt;="&amp;AT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U541" s="1">
        <f ca="1">SUMIFS(INDIRECT($F$1&amp;$F541&amp;":"&amp;$F541),INDIRECT($F$1&amp;dbP!$D$2&amp;":"&amp;dbP!$D$2),"&gt;="&amp;AU$6,INDIRECT($F$1&amp;dbP!$D$2&amp;":"&amp;dbP!$D$2),"&lt;="&amp;AU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V541" s="1">
        <f ca="1">SUMIFS(INDIRECT($F$1&amp;$F541&amp;":"&amp;$F541),INDIRECT($F$1&amp;dbP!$D$2&amp;":"&amp;dbP!$D$2),"&gt;="&amp;AV$6,INDIRECT($F$1&amp;dbP!$D$2&amp;":"&amp;dbP!$D$2),"&lt;="&amp;AV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W541" s="1">
        <f ca="1">SUMIFS(INDIRECT($F$1&amp;$F541&amp;":"&amp;$F541),INDIRECT($F$1&amp;dbP!$D$2&amp;":"&amp;dbP!$D$2),"&gt;="&amp;AW$6,INDIRECT($F$1&amp;dbP!$D$2&amp;":"&amp;dbP!$D$2),"&lt;="&amp;AW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X541" s="1">
        <f ca="1">SUMIFS(INDIRECT($F$1&amp;$F541&amp;":"&amp;$F541),INDIRECT($F$1&amp;dbP!$D$2&amp;":"&amp;dbP!$D$2),"&gt;="&amp;AX$6,INDIRECT($F$1&amp;dbP!$D$2&amp;":"&amp;dbP!$D$2),"&lt;="&amp;AX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Y541" s="1">
        <f ca="1">SUMIFS(INDIRECT($F$1&amp;$F541&amp;":"&amp;$F541),INDIRECT($F$1&amp;dbP!$D$2&amp;":"&amp;dbP!$D$2),"&gt;="&amp;AY$6,INDIRECT($F$1&amp;dbP!$D$2&amp;":"&amp;dbP!$D$2),"&lt;="&amp;AY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AZ541" s="1">
        <f ca="1">SUMIFS(INDIRECT($F$1&amp;$F541&amp;":"&amp;$F541),INDIRECT($F$1&amp;dbP!$D$2&amp;":"&amp;dbP!$D$2),"&gt;="&amp;AZ$6,INDIRECT($F$1&amp;dbP!$D$2&amp;":"&amp;dbP!$D$2),"&lt;="&amp;AZ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BA541" s="1">
        <f ca="1">SUMIFS(INDIRECT($F$1&amp;$F541&amp;":"&amp;$F541),INDIRECT($F$1&amp;dbP!$D$2&amp;":"&amp;dbP!$D$2),"&gt;="&amp;BA$6,INDIRECT($F$1&amp;dbP!$D$2&amp;":"&amp;dbP!$D$2),"&lt;="&amp;BA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BB541" s="1">
        <f ca="1">SUMIFS(INDIRECT($F$1&amp;$F541&amp;":"&amp;$F541),INDIRECT($F$1&amp;dbP!$D$2&amp;":"&amp;dbP!$D$2),"&gt;="&amp;BB$6,INDIRECT($F$1&amp;dbP!$D$2&amp;":"&amp;dbP!$D$2),"&lt;="&amp;BB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BC541" s="1">
        <f ca="1">SUMIFS(INDIRECT($F$1&amp;$F541&amp;":"&amp;$F541),INDIRECT($F$1&amp;dbP!$D$2&amp;":"&amp;dbP!$D$2),"&gt;="&amp;BC$6,INDIRECT($F$1&amp;dbP!$D$2&amp;":"&amp;dbP!$D$2),"&lt;="&amp;BC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BD541" s="1">
        <f ca="1">SUMIFS(INDIRECT($F$1&amp;$F541&amp;":"&amp;$F541),INDIRECT($F$1&amp;dbP!$D$2&amp;":"&amp;dbP!$D$2),"&gt;="&amp;BD$6,INDIRECT($F$1&amp;dbP!$D$2&amp;":"&amp;dbP!$D$2),"&lt;="&amp;BD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  <c r="BE541" s="1">
        <f ca="1">SUMIFS(INDIRECT($F$1&amp;$F541&amp;":"&amp;$F541),INDIRECT($F$1&amp;dbP!$D$2&amp;":"&amp;dbP!$D$2),"&gt;="&amp;BE$6,INDIRECT($F$1&amp;dbP!$D$2&amp;":"&amp;dbP!$D$2),"&lt;="&amp;BE$7,INDIRECT($F$1&amp;dbP!$O$2&amp;":"&amp;dbP!$O$2),$H541,INDIRECT($F$1&amp;dbP!$P$2&amp;":"&amp;dbP!$P$2),IF($I541=$J541,"*",$I541),INDIRECT($F$1&amp;dbP!$Q$2&amp;":"&amp;dbP!$Q$2),IF(OR($I541=$J541,"  "&amp;$I541=$J541),"*",RIGHT($J541,LEN($J541)-4)),INDIRECT($F$1&amp;dbP!$AC$2&amp;":"&amp;dbP!$AC$2),RepP!$J$3)</f>
        <v>0</v>
      </c>
    </row>
    <row r="542" spans="2:57" x14ac:dyDescent="0.3">
      <c r="B542" s="1">
        <f>MAX(B$410:B541)+1</f>
        <v>138</v>
      </c>
      <c r="D542" s="1" t="str">
        <f ca="1">INDIRECT($B$1&amp;Items!AB$2&amp;$B542)</f>
        <v>PL(-)</v>
      </c>
      <c r="F542" s="1" t="str">
        <f ca="1">INDIRECT($B$1&amp;Items!X$2&amp;$B542)</f>
        <v>AA</v>
      </c>
      <c r="H542" s="13" t="str">
        <f ca="1">INDIRECT($B$1&amp;Items!U$2&amp;$B542)</f>
        <v>Операционные расходы</v>
      </c>
      <c r="I542" s="13" t="str">
        <f ca="1">IF(INDIRECT($B$1&amp;Items!V$2&amp;$B542)="",H542,INDIRECT($B$1&amp;Items!V$2&amp;$B542))</f>
        <v>Операционные расходы - блок-5</v>
      </c>
      <c r="J542" s="1" t="str">
        <f ca="1">IF(INDIRECT($B$1&amp;Items!W$2&amp;$B542)="",IF(H542&lt;&gt;I542,"  "&amp;I542,I542),"    "&amp;INDIRECT($B$1&amp;Items!W$2&amp;$B542))</f>
        <v xml:space="preserve">    Операционные расходы - 5-3</v>
      </c>
      <c r="S542" s="1">
        <f ca="1">SUM($U542:INDIRECT(ADDRESS(ROW(),SUMIFS($1:$1,$5:$5,MAX($5:$5)))))</f>
        <v>227885.43846600002</v>
      </c>
      <c r="V542" s="1">
        <f ca="1">SUMIFS(INDIRECT($F$1&amp;$F542&amp;":"&amp;$F542),INDIRECT($F$1&amp;dbP!$D$2&amp;":"&amp;dbP!$D$2),"&gt;="&amp;V$6,INDIRECT($F$1&amp;dbP!$D$2&amp;":"&amp;dbP!$D$2),"&lt;="&amp;V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W542" s="1">
        <f ca="1">SUMIFS(INDIRECT($F$1&amp;$F542&amp;":"&amp;$F542),INDIRECT($F$1&amp;dbP!$D$2&amp;":"&amp;dbP!$D$2),"&gt;="&amp;W$6,INDIRECT($F$1&amp;dbP!$D$2&amp;":"&amp;dbP!$D$2),"&lt;="&amp;W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X542" s="1">
        <f ca="1">SUMIFS(INDIRECT($F$1&amp;$F542&amp;":"&amp;$F542),INDIRECT($F$1&amp;dbP!$D$2&amp;":"&amp;dbP!$D$2),"&gt;="&amp;X$6,INDIRECT($F$1&amp;dbP!$D$2&amp;":"&amp;dbP!$D$2),"&lt;="&amp;X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Y542" s="1">
        <f ca="1">SUMIFS(INDIRECT($F$1&amp;$F542&amp;":"&amp;$F542),INDIRECT($F$1&amp;dbP!$D$2&amp;":"&amp;dbP!$D$2),"&gt;="&amp;Y$6,INDIRECT($F$1&amp;dbP!$D$2&amp;":"&amp;dbP!$D$2),"&lt;="&amp;Y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Z542" s="1">
        <f ca="1">SUMIFS(INDIRECT($F$1&amp;$F542&amp;":"&amp;$F542),INDIRECT($F$1&amp;dbP!$D$2&amp;":"&amp;dbP!$D$2),"&gt;="&amp;Z$6,INDIRECT($F$1&amp;dbP!$D$2&amp;":"&amp;dbP!$D$2),"&lt;="&amp;Z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A542" s="1">
        <f ca="1">SUMIFS(INDIRECT($F$1&amp;$F542&amp;":"&amp;$F542),INDIRECT($F$1&amp;dbP!$D$2&amp;":"&amp;dbP!$D$2),"&gt;="&amp;AA$6,INDIRECT($F$1&amp;dbP!$D$2&amp;":"&amp;dbP!$D$2),"&lt;="&amp;AA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B542" s="1">
        <f ca="1">SUMIFS(INDIRECT($F$1&amp;$F542&amp;":"&amp;$F542),INDIRECT($F$1&amp;dbP!$D$2&amp;":"&amp;dbP!$D$2),"&gt;="&amp;AB$6,INDIRECT($F$1&amp;dbP!$D$2&amp;":"&amp;dbP!$D$2),"&lt;="&amp;AB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227885.43846600002</v>
      </c>
      <c r="AC542" s="1">
        <f ca="1">SUMIFS(INDIRECT($F$1&amp;$F542&amp;":"&amp;$F542),INDIRECT($F$1&amp;dbP!$D$2&amp;":"&amp;dbP!$D$2),"&gt;="&amp;AC$6,INDIRECT($F$1&amp;dbP!$D$2&amp;":"&amp;dbP!$D$2),"&lt;="&amp;AC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D542" s="1">
        <f ca="1">SUMIFS(INDIRECT($F$1&amp;$F542&amp;":"&amp;$F542),INDIRECT($F$1&amp;dbP!$D$2&amp;":"&amp;dbP!$D$2),"&gt;="&amp;AD$6,INDIRECT($F$1&amp;dbP!$D$2&amp;":"&amp;dbP!$D$2),"&lt;="&amp;AD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E542" s="1">
        <f ca="1">SUMIFS(INDIRECT($F$1&amp;$F542&amp;":"&amp;$F542),INDIRECT($F$1&amp;dbP!$D$2&amp;":"&amp;dbP!$D$2),"&gt;="&amp;AE$6,INDIRECT($F$1&amp;dbP!$D$2&amp;":"&amp;dbP!$D$2),"&lt;="&amp;AE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F542" s="1">
        <f ca="1">SUMIFS(INDIRECT($F$1&amp;$F542&amp;":"&amp;$F542),INDIRECT($F$1&amp;dbP!$D$2&amp;":"&amp;dbP!$D$2),"&gt;="&amp;AF$6,INDIRECT($F$1&amp;dbP!$D$2&amp;":"&amp;dbP!$D$2),"&lt;="&amp;AF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G542" s="1">
        <f ca="1">SUMIFS(INDIRECT($F$1&amp;$F542&amp;":"&amp;$F542),INDIRECT($F$1&amp;dbP!$D$2&amp;":"&amp;dbP!$D$2),"&gt;="&amp;AG$6,INDIRECT($F$1&amp;dbP!$D$2&amp;":"&amp;dbP!$D$2),"&lt;="&amp;AG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H542" s="1">
        <f ca="1">SUMIFS(INDIRECT($F$1&amp;$F542&amp;":"&amp;$F542),INDIRECT($F$1&amp;dbP!$D$2&amp;":"&amp;dbP!$D$2),"&gt;="&amp;AH$6,INDIRECT($F$1&amp;dbP!$D$2&amp;":"&amp;dbP!$D$2),"&lt;="&amp;AH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I542" s="1">
        <f ca="1">SUMIFS(INDIRECT($F$1&amp;$F542&amp;":"&amp;$F542),INDIRECT($F$1&amp;dbP!$D$2&amp;":"&amp;dbP!$D$2),"&gt;="&amp;AI$6,INDIRECT($F$1&amp;dbP!$D$2&amp;":"&amp;dbP!$D$2),"&lt;="&amp;AI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J542" s="1">
        <f ca="1">SUMIFS(INDIRECT($F$1&amp;$F542&amp;":"&amp;$F542),INDIRECT($F$1&amp;dbP!$D$2&amp;":"&amp;dbP!$D$2),"&gt;="&amp;AJ$6,INDIRECT($F$1&amp;dbP!$D$2&amp;":"&amp;dbP!$D$2),"&lt;="&amp;AJ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K542" s="1">
        <f ca="1">SUMIFS(INDIRECT($F$1&amp;$F542&amp;":"&amp;$F542),INDIRECT($F$1&amp;dbP!$D$2&amp;":"&amp;dbP!$D$2),"&gt;="&amp;AK$6,INDIRECT($F$1&amp;dbP!$D$2&amp;":"&amp;dbP!$D$2),"&lt;="&amp;AK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L542" s="1">
        <f ca="1">SUMIFS(INDIRECT($F$1&amp;$F542&amp;":"&amp;$F542),INDIRECT($F$1&amp;dbP!$D$2&amp;":"&amp;dbP!$D$2),"&gt;="&amp;AL$6,INDIRECT($F$1&amp;dbP!$D$2&amp;":"&amp;dbP!$D$2),"&lt;="&amp;AL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M542" s="1">
        <f ca="1">SUMIFS(INDIRECT($F$1&amp;$F542&amp;":"&amp;$F542),INDIRECT($F$1&amp;dbP!$D$2&amp;":"&amp;dbP!$D$2),"&gt;="&amp;AM$6,INDIRECT($F$1&amp;dbP!$D$2&amp;":"&amp;dbP!$D$2),"&lt;="&amp;AM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N542" s="1">
        <f ca="1">SUMIFS(INDIRECT($F$1&amp;$F542&amp;":"&amp;$F542),INDIRECT($F$1&amp;dbP!$D$2&amp;":"&amp;dbP!$D$2),"&gt;="&amp;AN$6,INDIRECT($F$1&amp;dbP!$D$2&amp;":"&amp;dbP!$D$2),"&lt;="&amp;AN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O542" s="1">
        <f ca="1">SUMIFS(INDIRECT($F$1&amp;$F542&amp;":"&amp;$F542),INDIRECT($F$1&amp;dbP!$D$2&amp;":"&amp;dbP!$D$2),"&gt;="&amp;AO$6,INDIRECT($F$1&amp;dbP!$D$2&amp;":"&amp;dbP!$D$2),"&lt;="&amp;AO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P542" s="1">
        <f ca="1">SUMIFS(INDIRECT($F$1&amp;$F542&amp;":"&amp;$F542),INDIRECT($F$1&amp;dbP!$D$2&amp;":"&amp;dbP!$D$2),"&gt;="&amp;AP$6,INDIRECT($F$1&amp;dbP!$D$2&amp;":"&amp;dbP!$D$2),"&lt;="&amp;AP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Q542" s="1">
        <f ca="1">SUMIFS(INDIRECT($F$1&amp;$F542&amp;":"&amp;$F542),INDIRECT($F$1&amp;dbP!$D$2&amp;":"&amp;dbP!$D$2),"&gt;="&amp;AQ$6,INDIRECT($F$1&amp;dbP!$D$2&amp;":"&amp;dbP!$D$2),"&lt;="&amp;AQ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R542" s="1">
        <f ca="1">SUMIFS(INDIRECT($F$1&amp;$F542&amp;":"&amp;$F542),INDIRECT($F$1&amp;dbP!$D$2&amp;":"&amp;dbP!$D$2),"&gt;="&amp;AR$6,INDIRECT($F$1&amp;dbP!$D$2&amp;":"&amp;dbP!$D$2),"&lt;="&amp;AR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S542" s="1">
        <f ca="1">SUMIFS(INDIRECT($F$1&amp;$F542&amp;":"&amp;$F542),INDIRECT($F$1&amp;dbP!$D$2&amp;":"&amp;dbP!$D$2),"&gt;="&amp;AS$6,INDIRECT($F$1&amp;dbP!$D$2&amp;":"&amp;dbP!$D$2),"&lt;="&amp;AS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T542" s="1">
        <f ca="1">SUMIFS(INDIRECT($F$1&amp;$F542&amp;":"&amp;$F542),INDIRECT($F$1&amp;dbP!$D$2&amp;":"&amp;dbP!$D$2),"&gt;="&amp;AT$6,INDIRECT($F$1&amp;dbP!$D$2&amp;":"&amp;dbP!$D$2),"&lt;="&amp;AT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U542" s="1">
        <f ca="1">SUMIFS(INDIRECT($F$1&amp;$F542&amp;":"&amp;$F542),INDIRECT($F$1&amp;dbP!$D$2&amp;":"&amp;dbP!$D$2),"&gt;="&amp;AU$6,INDIRECT($F$1&amp;dbP!$D$2&amp;":"&amp;dbP!$D$2),"&lt;="&amp;AU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V542" s="1">
        <f ca="1">SUMIFS(INDIRECT($F$1&amp;$F542&amp;":"&amp;$F542),INDIRECT($F$1&amp;dbP!$D$2&amp;":"&amp;dbP!$D$2),"&gt;="&amp;AV$6,INDIRECT($F$1&amp;dbP!$D$2&amp;":"&amp;dbP!$D$2),"&lt;="&amp;AV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W542" s="1">
        <f ca="1">SUMIFS(INDIRECT($F$1&amp;$F542&amp;":"&amp;$F542),INDIRECT($F$1&amp;dbP!$D$2&amp;":"&amp;dbP!$D$2),"&gt;="&amp;AW$6,INDIRECT($F$1&amp;dbP!$D$2&amp;":"&amp;dbP!$D$2),"&lt;="&amp;AW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X542" s="1">
        <f ca="1">SUMIFS(INDIRECT($F$1&amp;$F542&amp;":"&amp;$F542),INDIRECT($F$1&amp;dbP!$D$2&amp;":"&amp;dbP!$D$2),"&gt;="&amp;AX$6,INDIRECT($F$1&amp;dbP!$D$2&amp;":"&amp;dbP!$D$2),"&lt;="&amp;AX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Y542" s="1">
        <f ca="1">SUMIFS(INDIRECT($F$1&amp;$F542&amp;":"&amp;$F542),INDIRECT($F$1&amp;dbP!$D$2&amp;":"&amp;dbP!$D$2),"&gt;="&amp;AY$6,INDIRECT($F$1&amp;dbP!$D$2&amp;":"&amp;dbP!$D$2),"&lt;="&amp;AY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AZ542" s="1">
        <f ca="1">SUMIFS(INDIRECT($F$1&amp;$F542&amp;":"&amp;$F542),INDIRECT($F$1&amp;dbP!$D$2&amp;":"&amp;dbP!$D$2),"&gt;="&amp;AZ$6,INDIRECT($F$1&amp;dbP!$D$2&amp;":"&amp;dbP!$D$2),"&lt;="&amp;AZ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BA542" s="1">
        <f ca="1">SUMIFS(INDIRECT($F$1&amp;$F542&amp;":"&amp;$F542),INDIRECT($F$1&amp;dbP!$D$2&amp;":"&amp;dbP!$D$2),"&gt;="&amp;BA$6,INDIRECT($F$1&amp;dbP!$D$2&amp;":"&amp;dbP!$D$2),"&lt;="&amp;BA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BB542" s="1">
        <f ca="1">SUMIFS(INDIRECT($F$1&amp;$F542&amp;":"&amp;$F542),INDIRECT($F$1&amp;dbP!$D$2&amp;":"&amp;dbP!$D$2),"&gt;="&amp;BB$6,INDIRECT($F$1&amp;dbP!$D$2&amp;":"&amp;dbP!$D$2),"&lt;="&amp;BB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BC542" s="1">
        <f ca="1">SUMIFS(INDIRECT($F$1&amp;$F542&amp;":"&amp;$F542),INDIRECT($F$1&amp;dbP!$D$2&amp;":"&amp;dbP!$D$2),"&gt;="&amp;BC$6,INDIRECT($F$1&amp;dbP!$D$2&amp;":"&amp;dbP!$D$2),"&lt;="&amp;BC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BD542" s="1">
        <f ca="1">SUMIFS(INDIRECT($F$1&amp;$F542&amp;":"&amp;$F542),INDIRECT($F$1&amp;dbP!$D$2&amp;":"&amp;dbP!$D$2),"&gt;="&amp;BD$6,INDIRECT($F$1&amp;dbP!$D$2&amp;":"&amp;dbP!$D$2),"&lt;="&amp;BD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  <c r="BE542" s="1">
        <f ca="1">SUMIFS(INDIRECT($F$1&amp;$F542&amp;":"&amp;$F542),INDIRECT($F$1&amp;dbP!$D$2&amp;":"&amp;dbP!$D$2),"&gt;="&amp;BE$6,INDIRECT($F$1&amp;dbP!$D$2&amp;":"&amp;dbP!$D$2),"&lt;="&amp;BE$7,INDIRECT($F$1&amp;dbP!$O$2&amp;":"&amp;dbP!$O$2),$H542,INDIRECT($F$1&amp;dbP!$P$2&amp;":"&amp;dbP!$P$2),IF($I542=$J542,"*",$I542),INDIRECT($F$1&amp;dbP!$Q$2&amp;":"&amp;dbP!$Q$2),IF(OR($I542=$J542,"  "&amp;$I542=$J542),"*",RIGHT($J542,LEN($J542)-4)),INDIRECT($F$1&amp;dbP!$AC$2&amp;":"&amp;dbP!$AC$2),RepP!$J$3)</f>
        <v>0</v>
      </c>
    </row>
    <row r="543" spans="2:57" x14ac:dyDescent="0.3">
      <c r="B543" s="1">
        <f>MAX(B$410:B542)+1</f>
        <v>139</v>
      </c>
      <c r="D543" s="1" t="str">
        <f ca="1">INDIRECT($B$1&amp;Items!AB$2&amp;$B543)</f>
        <v>PL(-)</v>
      </c>
      <c r="F543" s="1" t="str">
        <f ca="1">INDIRECT($B$1&amp;Items!X$2&amp;$B543)</f>
        <v>AA</v>
      </c>
      <c r="H543" s="13" t="str">
        <f ca="1">INDIRECT($B$1&amp;Items!U$2&amp;$B543)</f>
        <v>Операционные расходы</v>
      </c>
      <c r="I543" s="13" t="str">
        <f ca="1">IF(INDIRECT($B$1&amp;Items!V$2&amp;$B543)="",H543,INDIRECT($B$1&amp;Items!V$2&amp;$B543))</f>
        <v>Операционные расходы - блок-5</v>
      </c>
      <c r="J543" s="1" t="str">
        <f ca="1">IF(INDIRECT($B$1&amp;Items!W$2&amp;$B543)="",IF(H543&lt;&gt;I543,"  "&amp;I543,I543),"    "&amp;INDIRECT($B$1&amp;Items!W$2&amp;$B543))</f>
        <v xml:space="preserve">    Операционные расходы - 5-4</v>
      </c>
      <c r="S543" s="1">
        <f ca="1">SUM($U543:INDIRECT(ADDRESS(ROW(),SUMIFS($1:$1,$5:$5,MAX($5:$5)))))</f>
        <v>160315.91878902001</v>
      </c>
      <c r="V543" s="1">
        <f ca="1">SUMIFS(INDIRECT($F$1&amp;$F543&amp;":"&amp;$F543),INDIRECT($F$1&amp;dbP!$D$2&amp;":"&amp;dbP!$D$2),"&gt;="&amp;V$6,INDIRECT($F$1&amp;dbP!$D$2&amp;":"&amp;dbP!$D$2),"&lt;="&amp;V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160315.91878902001</v>
      </c>
      <c r="W543" s="1">
        <f ca="1">SUMIFS(INDIRECT($F$1&amp;$F543&amp;":"&amp;$F543),INDIRECT($F$1&amp;dbP!$D$2&amp;":"&amp;dbP!$D$2),"&gt;="&amp;W$6,INDIRECT($F$1&amp;dbP!$D$2&amp;":"&amp;dbP!$D$2),"&lt;="&amp;W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X543" s="1">
        <f ca="1">SUMIFS(INDIRECT($F$1&amp;$F543&amp;":"&amp;$F543),INDIRECT($F$1&amp;dbP!$D$2&amp;":"&amp;dbP!$D$2),"&gt;="&amp;X$6,INDIRECT($F$1&amp;dbP!$D$2&amp;":"&amp;dbP!$D$2),"&lt;="&amp;X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Y543" s="1">
        <f ca="1">SUMIFS(INDIRECT($F$1&amp;$F543&amp;":"&amp;$F543),INDIRECT($F$1&amp;dbP!$D$2&amp;":"&amp;dbP!$D$2),"&gt;="&amp;Y$6,INDIRECT($F$1&amp;dbP!$D$2&amp;":"&amp;dbP!$D$2),"&lt;="&amp;Y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Z543" s="1">
        <f ca="1">SUMIFS(INDIRECT($F$1&amp;$F543&amp;":"&amp;$F543),INDIRECT($F$1&amp;dbP!$D$2&amp;":"&amp;dbP!$D$2),"&gt;="&amp;Z$6,INDIRECT($F$1&amp;dbP!$D$2&amp;":"&amp;dbP!$D$2),"&lt;="&amp;Z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A543" s="1">
        <f ca="1">SUMIFS(INDIRECT($F$1&amp;$F543&amp;":"&amp;$F543),INDIRECT($F$1&amp;dbP!$D$2&amp;":"&amp;dbP!$D$2),"&gt;="&amp;AA$6,INDIRECT($F$1&amp;dbP!$D$2&amp;":"&amp;dbP!$D$2),"&lt;="&amp;AA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B543" s="1">
        <f ca="1">SUMIFS(INDIRECT($F$1&amp;$F543&amp;":"&amp;$F543),INDIRECT($F$1&amp;dbP!$D$2&amp;":"&amp;dbP!$D$2),"&gt;="&amp;AB$6,INDIRECT($F$1&amp;dbP!$D$2&amp;":"&amp;dbP!$D$2),"&lt;="&amp;AB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C543" s="1">
        <f ca="1">SUMIFS(INDIRECT($F$1&amp;$F543&amp;":"&amp;$F543),INDIRECT($F$1&amp;dbP!$D$2&amp;":"&amp;dbP!$D$2),"&gt;="&amp;AC$6,INDIRECT($F$1&amp;dbP!$D$2&amp;":"&amp;dbP!$D$2),"&lt;="&amp;AC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D543" s="1">
        <f ca="1">SUMIFS(INDIRECT($F$1&amp;$F543&amp;":"&amp;$F543),INDIRECT($F$1&amp;dbP!$D$2&amp;":"&amp;dbP!$D$2),"&gt;="&amp;AD$6,INDIRECT($F$1&amp;dbP!$D$2&amp;":"&amp;dbP!$D$2),"&lt;="&amp;AD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E543" s="1">
        <f ca="1">SUMIFS(INDIRECT($F$1&amp;$F543&amp;":"&amp;$F543),INDIRECT($F$1&amp;dbP!$D$2&amp;":"&amp;dbP!$D$2),"&gt;="&amp;AE$6,INDIRECT($F$1&amp;dbP!$D$2&amp;":"&amp;dbP!$D$2),"&lt;="&amp;AE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F543" s="1">
        <f ca="1">SUMIFS(INDIRECT($F$1&amp;$F543&amp;":"&amp;$F543),INDIRECT($F$1&amp;dbP!$D$2&amp;":"&amp;dbP!$D$2),"&gt;="&amp;AF$6,INDIRECT($F$1&amp;dbP!$D$2&amp;":"&amp;dbP!$D$2),"&lt;="&amp;AF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G543" s="1">
        <f ca="1">SUMIFS(INDIRECT($F$1&amp;$F543&amp;":"&amp;$F543),INDIRECT($F$1&amp;dbP!$D$2&amp;":"&amp;dbP!$D$2),"&gt;="&amp;AG$6,INDIRECT($F$1&amp;dbP!$D$2&amp;":"&amp;dbP!$D$2),"&lt;="&amp;AG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H543" s="1">
        <f ca="1">SUMIFS(INDIRECT($F$1&amp;$F543&amp;":"&amp;$F543),INDIRECT($F$1&amp;dbP!$D$2&amp;":"&amp;dbP!$D$2),"&gt;="&amp;AH$6,INDIRECT($F$1&amp;dbP!$D$2&amp;":"&amp;dbP!$D$2),"&lt;="&amp;AH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I543" s="1">
        <f ca="1">SUMIFS(INDIRECT($F$1&amp;$F543&amp;":"&amp;$F543),INDIRECT($F$1&amp;dbP!$D$2&amp;":"&amp;dbP!$D$2),"&gt;="&amp;AI$6,INDIRECT($F$1&amp;dbP!$D$2&amp;":"&amp;dbP!$D$2),"&lt;="&amp;AI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J543" s="1">
        <f ca="1">SUMIFS(INDIRECT($F$1&amp;$F543&amp;":"&amp;$F543),INDIRECT($F$1&amp;dbP!$D$2&amp;":"&amp;dbP!$D$2),"&gt;="&amp;AJ$6,INDIRECT($F$1&amp;dbP!$D$2&amp;":"&amp;dbP!$D$2),"&lt;="&amp;AJ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K543" s="1">
        <f ca="1">SUMIFS(INDIRECT($F$1&amp;$F543&amp;":"&amp;$F543),INDIRECT($F$1&amp;dbP!$D$2&amp;":"&amp;dbP!$D$2),"&gt;="&amp;AK$6,INDIRECT($F$1&amp;dbP!$D$2&amp;":"&amp;dbP!$D$2),"&lt;="&amp;AK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L543" s="1">
        <f ca="1">SUMIFS(INDIRECT($F$1&amp;$F543&amp;":"&amp;$F543),INDIRECT($F$1&amp;dbP!$D$2&amp;":"&amp;dbP!$D$2),"&gt;="&amp;AL$6,INDIRECT($F$1&amp;dbP!$D$2&amp;":"&amp;dbP!$D$2),"&lt;="&amp;AL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M543" s="1">
        <f ca="1">SUMIFS(INDIRECT($F$1&amp;$F543&amp;":"&amp;$F543),INDIRECT($F$1&amp;dbP!$D$2&amp;":"&amp;dbP!$D$2),"&gt;="&amp;AM$6,INDIRECT($F$1&amp;dbP!$D$2&amp;":"&amp;dbP!$D$2),"&lt;="&amp;AM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N543" s="1">
        <f ca="1">SUMIFS(INDIRECT($F$1&amp;$F543&amp;":"&amp;$F543),INDIRECT($F$1&amp;dbP!$D$2&amp;":"&amp;dbP!$D$2),"&gt;="&amp;AN$6,INDIRECT($F$1&amp;dbP!$D$2&amp;":"&amp;dbP!$D$2),"&lt;="&amp;AN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O543" s="1">
        <f ca="1">SUMIFS(INDIRECT($F$1&amp;$F543&amp;":"&amp;$F543),INDIRECT($F$1&amp;dbP!$D$2&amp;":"&amp;dbP!$D$2),"&gt;="&amp;AO$6,INDIRECT($F$1&amp;dbP!$D$2&amp;":"&amp;dbP!$D$2),"&lt;="&amp;AO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P543" s="1">
        <f ca="1">SUMIFS(INDIRECT($F$1&amp;$F543&amp;":"&amp;$F543),INDIRECT($F$1&amp;dbP!$D$2&amp;":"&amp;dbP!$D$2),"&gt;="&amp;AP$6,INDIRECT($F$1&amp;dbP!$D$2&amp;":"&amp;dbP!$D$2),"&lt;="&amp;AP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Q543" s="1">
        <f ca="1">SUMIFS(INDIRECT($F$1&amp;$F543&amp;":"&amp;$F543),INDIRECT($F$1&amp;dbP!$D$2&amp;":"&amp;dbP!$D$2),"&gt;="&amp;AQ$6,INDIRECT($F$1&amp;dbP!$D$2&amp;":"&amp;dbP!$D$2),"&lt;="&amp;AQ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R543" s="1">
        <f ca="1">SUMIFS(INDIRECT($F$1&amp;$F543&amp;":"&amp;$F543),INDIRECT($F$1&amp;dbP!$D$2&amp;":"&amp;dbP!$D$2),"&gt;="&amp;AR$6,INDIRECT($F$1&amp;dbP!$D$2&amp;":"&amp;dbP!$D$2),"&lt;="&amp;AR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S543" s="1">
        <f ca="1">SUMIFS(INDIRECT($F$1&amp;$F543&amp;":"&amp;$F543),INDIRECT($F$1&amp;dbP!$D$2&amp;":"&amp;dbP!$D$2),"&gt;="&amp;AS$6,INDIRECT($F$1&amp;dbP!$D$2&amp;":"&amp;dbP!$D$2),"&lt;="&amp;AS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T543" s="1">
        <f ca="1">SUMIFS(INDIRECT($F$1&amp;$F543&amp;":"&amp;$F543),INDIRECT($F$1&amp;dbP!$D$2&amp;":"&amp;dbP!$D$2),"&gt;="&amp;AT$6,INDIRECT($F$1&amp;dbP!$D$2&amp;":"&amp;dbP!$D$2),"&lt;="&amp;AT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U543" s="1">
        <f ca="1">SUMIFS(INDIRECT($F$1&amp;$F543&amp;":"&amp;$F543),INDIRECT($F$1&amp;dbP!$D$2&amp;":"&amp;dbP!$D$2),"&gt;="&amp;AU$6,INDIRECT($F$1&amp;dbP!$D$2&amp;":"&amp;dbP!$D$2),"&lt;="&amp;AU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V543" s="1">
        <f ca="1">SUMIFS(INDIRECT($F$1&amp;$F543&amp;":"&amp;$F543),INDIRECT($F$1&amp;dbP!$D$2&amp;":"&amp;dbP!$D$2),"&gt;="&amp;AV$6,INDIRECT($F$1&amp;dbP!$D$2&amp;":"&amp;dbP!$D$2),"&lt;="&amp;AV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W543" s="1">
        <f ca="1">SUMIFS(INDIRECT($F$1&amp;$F543&amp;":"&amp;$F543),INDIRECT($F$1&amp;dbP!$D$2&amp;":"&amp;dbP!$D$2),"&gt;="&amp;AW$6,INDIRECT($F$1&amp;dbP!$D$2&amp;":"&amp;dbP!$D$2),"&lt;="&amp;AW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X543" s="1">
        <f ca="1">SUMIFS(INDIRECT($F$1&amp;$F543&amp;":"&amp;$F543),INDIRECT($F$1&amp;dbP!$D$2&amp;":"&amp;dbP!$D$2),"&gt;="&amp;AX$6,INDIRECT($F$1&amp;dbP!$D$2&amp;":"&amp;dbP!$D$2),"&lt;="&amp;AX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Y543" s="1">
        <f ca="1">SUMIFS(INDIRECT($F$1&amp;$F543&amp;":"&amp;$F543),INDIRECT($F$1&amp;dbP!$D$2&amp;":"&amp;dbP!$D$2),"&gt;="&amp;AY$6,INDIRECT($F$1&amp;dbP!$D$2&amp;":"&amp;dbP!$D$2),"&lt;="&amp;AY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AZ543" s="1">
        <f ca="1">SUMIFS(INDIRECT($F$1&amp;$F543&amp;":"&amp;$F543),INDIRECT($F$1&amp;dbP!$D$2&amp;":"&amp;dbP!$D$2),"&gt;="&amp;AZ$6,INDIRECT($F$1&amp;dbP!$D$2&amp;":"&amp;dbP!$D$2),"&lt;="&amp;AZ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BA543" s="1">
        <f ca="1">SUMIFS(INDIRECT($F$1&amp;$F543&amp;":"&amp;$F543),INDIRECT($F$1&amp;dbP!$D$2&amp;":"&amp;dbP!$D$2),"&gt;="&amp;BA$6,INDIRECT($F$1&amp;dbP!$D$2&amp;":"&amp;dbP!$D$2),"&lt;="&amp;BA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BB543" s="1">
        <f ca="1">SUMIFS(INDIRECT($F$1&amp;$F543&amp;":"&amp;$F543),INDIRECT($F$1&amp;dbP!$D$2&amp;":"&amp;dbP!$D$2),"&gt;="&amp;BB$6,INDIRECT($F$1&amp;dbP!$D$2&amp;":"&amp;dbP!$D$2),"&lt;="&amp;BB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BC543" s="1">
        <f ca="1">SUMIFS(INDIRECT($F$1&amp;$F543&amp;":"&amp;$F543),INDIRECT($F$1&amp;dbP!$D$2&amp;":"&amp;dbP!$D$2),"&gt;="&amp;BC$6,INDIRECT($F$1&amp;dbP!$D$2&amp;":"&amp;dbP!$D$2),"&lt;="&amp;BC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BD543" s="1">
        <f ca="1">SUMIFS(INDIRECT($F$1&amp;$F543&amp;":"&amp;$F543),INDIRECT($F$1&amp;dbP!$D$2&amp;":"&amp;dbP!$D$2),"&gt;="&amp;BD$6,INDIRECT($F$1&amp;dbP!$D$2&amp;":"&amp;dbP!$D$2),"&lt;="&amp;BD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  <c r="BE543" s="1">
        <f ca="1">SUMIFS(INDIRECT($F$1&amp;$F543&amp;":"&amp;$F543),INDIRECT($F$1&amp;dbP!$D$2&amp;":"&amp;dbP!$D$2),"&gt;="&amp;BE$6,INDIRECT($F$1&amp;dbP!$D$2&amp;":"&amp;dbP!$D$2),"&lt;="&amp;BE$7,INDIRECT($F$1&amp;dbP!$O$2&amp;":"&amp;dbP!$O$2),$H543,INDIRECT($F$1&amp;dbP!$P$2&amp;":"&amp;dbP!$P$2),IF($I543=$J543,"*",$I543),INDIRECT($F$1&amp;dbP!$Q$2&amp;":"&amp;dbP!$Q$2),IF(OR($I543=$J543,"  "&amp;$I543=$J543),"*",RIGHT($J543,LEN($J543)-4)),INDIRECT($F$1&amp;dbP!$AC$2&amp;":"&amp;dbP!$AC$2),RepP!$J$3)</f>
        <v>0</v>
      </c>
    </row>
    <row r="544" spans="2:57" x14ac:dyDescent="0.3">
      <c r="B544" s="1">
        <f>MAX(B$410:B543)+1</f>
        <v>140</v>
      </c>
      <c r="D544" s="1" t="str">
        <f ca="1">INDIRECT($B$1&amp;Items!AB$2&amp;$B544)</f>
        <v>PL(-)</v>
      </c>
      <c r="F544" s="1" t="str">
        <f ca="1">INDIRECT($B$1&amp;Items!X$2&amp;$B544)</f>
        <v>AA</v>
      </c>
      <c r="H544" s="13" t="str">
        <f ca="1">INDIRECT($B$1&amp;Items!U$2&amp;$B544)</f>
        <v>Операционные расходы</v>
      </c>
      <c r="I544" s="13" t="str">
        <f ca="1">IF(INDIRECT($B$1&amp;Items!V$2&amp;$B544)="",H544,INDIRECT($B$1&amp;Items!V$2&amp;$B544))</f>
        <v>Операционные расходы - блок-5</v>
      </c>
      <c r="J544" s="1" t="str">
        <f ca="1">IF(INDIRECT($B$1&amp;Items!W$2&amp;$B544)="",IF(H544&lt;&gt;I544,"  "&amp;I544,I544),"    "&amp;INDIRECT($B$1&amp;Items!W$2&amp;$B544))</f>
        <v xml:space="preserve">    Операционные расходы - 5-5</v>
      </c>
      <c r="S544" s="1">
        <f ca="1">SUM($U544:INDIRECT(ADDRESS(ROW(),SUMIFS($1:$1,$5:$5,MAX($5:$5)))))</f>
        <v>111163.76919940001</v>
      </c>
      <c r="V544" s="1">
        <f ca="1">SUMIFS(INDIRECT($F$1&amp;$F544&amp;":"&amp;$F544),INDIRECT($F$1&amp;dbP!$D$2&amp;":"&amp;dbP!$D$2),"&gt;="&amp;V$6,INDIRECT($F$1&amp;dbP!$D$2&amp;":"&amp;dbP!$D$2),"&lt;="&amp;V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W544" s="1">
        <f ca="1">SUMIFS(INDIRECT($F$1&amp;$F544&amp;":"&amp;$F544),INDIRECT($F$1&amp;dbP!$D$2&amp;":"&amp;dbP!$D$2),"&gt;="&amp;W$6,INDIRECT($F$1&amp;dbP!$D$2&amp;":"&amp;dbP!$D$2),"&lt;="&amp;W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111163.76919940001</v>
      </c>
      <c r="X544" s="1">
        <f ca="1">SUMIFS(INDIRECT($F$1&amp;$F544&amp;":"&amp;$F544),INDIRECT($F$1&amp;dbP!$D$2&amp;":"&amp;dbP!$D$2),"&gt;="&amp;X$6,INDIRECT($F$1&amp;dbP!$D$2&amp;":"&amp;dbP!$D$2),"&lt;="&amp;X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Y544" s="1">
        <f ca="1">SUMIFS(INDIRECT($F$1&amp;$F544&amp;":"&amp;$F544),INDIRECT($F$1&amp;dbP!$D$2&amp;":"&amp;dbP!$D$2),"&gt;="&amp;Y$6,INDIRECT($F$1&amp;dbP!$D$2&amp;":"&amp;dbP!$D$2),"&lt;="&amp;Y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Z544" s="1">
        <f ca="1">SUMIFS(INDIRECT($F$1&amp;$F544&amp;":"&amp;$F544),INDIRECT($F$1&amp;dbP!$D$2&amp;":"&amp;dbP!$D$2),"&gt;="&amp;Z$6,INDIRECT($F$1&amp;dbP!$D$2&amp;":"&amp;dbP!$D$2),"&lt;="&amp;Z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A544" s="1">
        <f ca="1">SUMIFS(INDIRECT($F$1&amp;$F544&amp;":"&amp;$F544),INDIRECT($F$1&amp;dbP!$D$2&amp;":"&amp;dbP!$D$2),"&gt;="&amp;AA$6,INDIRECT($F$1&amp;dbP!$D$2&amp;":"&amp;dbP!$D$2),"&lt;="&amp;AA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B544" s="1">
        <f ca="1">SUMIFS(INDIRECT($F$1&amp;$F544&amp;":"&amp;$F544),INDIRECT($F$1&amp;dbP!$D$2&amp;":"&amp;dbP!$D$2),"&gt;="&amp;AB$6,INDIRECT($F$1&amp;dbP!$D$2&amp;":"&amp;dbP!$D$2),"&lt;="&amp;AB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C544" s="1">
        <f ca="1">SUMIFS(INDIRECT($F$1&amp;$F544&amp;":"&amp;$F544),INDIRECT($F$1&amp;dbP!$D$2&amp;":"&amp;dbP!$D$2),"&gt;="&amp;AC$6,INDIRECT($F$1&amp;dbP!$D$2&amp;":"&amp;dbP!$D$2),"&lt;="&amp;AC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D544" s="1">
        <f ca="1">SUMIFS(INDIRECT($F$1&amp;$F544&amp;":"&amp;$F544),INDIRECT($F$1&amp;dbP!$D$2&amp;":"&amp;dbP!$D$2),"&gt;="&amp;AD$6,INDIRECT($F$1&amp;dbP!$D$2&amp;":"&amp;dbP!$D$2),"&lt;="&amp;AD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E544" s="1">
        <f ca="1">SUMIFS(INDIRECT($F$1&amp;$F544&amp;":"&amp;$F544),INDIRECT($F$1&amp;dbP!$D$2&amp;":"&amp;dbP!$D$2),"&gt;="&amp;AE$6,INDIRECT($F$1&amp;dbP!$D$2&amp;":"&amp;dbP!$D$2),"&lt;="&amp;AE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F544" s="1">
        <f ca="1">SUMIFS(INDIRECT($F$1&amp;$F544&amp;":"&amp;$F544),INDIRECT($F$1&amp;dbP!$D$2&amp;":"&amp;dbP!$D$2),"&gt;="&amp;AF$6,INDIRECT($F$1&amp;dbP!$D$2&amp;":"&amp;dbP!$D$2),"&lt;="&amp;AF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G544" s="1">
        <f ca="1">SUMIFS(INDIRECT($F$1&amp;$F544&amp;":"&amp;$F544),INDIRECT($F$1&amp;dbP!$D$2&amp;":"&amp;dbP!$D$2),"&gt;="&amp;AG$6,INDIRECT($F$1&amp;dbP!$D$2&amp;":"&amp;dbP!$D$2),"&lt;="&amp;AG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H544" s="1">
        <f ca="1">SUMIFS(INDIRECT($F$1&amp;$F544&amp;":"&amp;$F544),INDIRECT($F$1&amp;dbP!$D$2&amp;":"&amp;dbP!$D$2),"&gt;="&amp;AH$6,INDIRECT($F$1&amp;dbP!$D$2&amp;":"&amp;dbP!$D$2),"&lt;="&amp;AH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I544" s="1">
        <f ca="1">SUMIFS(INDIRECT($F$1&amp;$F544&amp;":"&amp;$F544),INDIRECT($F$1&amp;dbP!$D$2&amp;":"&amp;dbP!$D$2),"&gt;="&amp;AI$6,INDIRECT($F$1&amp;dbP!$D$2&amp;":"&amp;dbP!$D$2),"&lt;="&amp;AI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J544" s="1">
        <f ca="1">SUMIFS(INDIRECT($F$1&amp;$F544&amp;":"&amp;$F544),INDIRECT($F$1&amp;dbP!$D$2&amp;":"&amp;dbP!$D$2),"&gt;="&amp;AJ$6,INDIRECT($F$1&amp;dbP!$D$2&amp;":"&amp;dbP!$D$2),"&lt;="&amp;AJ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K544" s="1">
        <f ca="1">SUMIFS(INDIRECT($F$1&amp;$F544&amp;":"&amp;$F544),INDIRECT($F$1&amp;dbP!$D$2&amp;":"&amp;dbP!$D$2),"&gt;="&amp;AK$6,INDIRECT($F$1&amp;dbP!$D$2&amp;":"&amp;dbP!$D$2),"&lt;="&amp;AK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L544" s="1">
        <f ca="1">SUMIFS(INDIRECT($F$1&amp;$F544&amp;":"&amp;$F544),INDIRECT($F$1&amp;dbP!$D$2&amp;":"&amp;dbP!$D$2),"&gt;="&amp;AL$6,INDIRECT($F$1&amp;dbP!$D$2&amp;":"&amp;dbP!$D$2),"&lt;="&amp;AL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M544" s="1">
        <f ca="1">SUMIFS(INDIRECT($F$1&amp;$F544&amp;":"&amp;$F544),INDIRECT($F$1&amp;dbP!$D$2&amp;":"&amp;dbP!$D$2),"&gt;="&amp;AM$6,INDIRECT($F$1&amp;dbP!$D$2&amp;":"&amp;dbP!$D$2),"&lt;="&amp;AM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N544" s="1">
        <f ca="1">SUMIFS(INDIRECT($F$1&amp;$F544&amp;":"&amp;$F544),INDIRECT($F$1&amp;dbP!$D$2&amp;":"&amp;dbP!$D$2),"&gt;="&amp;AN$6,INDIRECT($F$1&amp;dbP!$D$2&amp;":"&amp;dbP!$D$2),"&lt;="&amp;AN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O544" s="1">
        <f ca="1">SUMIFS(INDIRECT($F$1&amp;$F544&amp;":"&amp;$F544),INDIRECT($F$1&amp;dbP!$D$2&amp;":"&amp;dbP!$D$2),"&gt;="&amp;AO$6,INDIRECT($F$1&amp;dbP!$D$2&amp;":"&amp;dbP!$D$2),"&lt;="&amp;AO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P544" s="1">
        <f ca="1">SUMIFS(INDIRECT($F$1&amp;$F544&amp;":"&amp;$F544),INDIRECT($F$1&amp;dbP!$D$2&amp;":"&amp;dbP!$D$2),"&gt;="&amp;AP$6,INDIRECT($F$1&amp;dbP!$D$2&amp;":"&amp;dbP!$D$2),"&lt;="&amp;AP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Q544" s="1">
        <f ca="1">SUMIFS(INDIRECT($F$1&amp;$F544&amp;":"&amp;$F544),INDIRECT($F$1&amp;dbP!$D$2&amp;":"&amp;dbP!$D$2),"&gt;="&amp;AQ$6,INDIRECT($F$1&amp;dbP!$D$2&amp;":"&amp;dbP!$D$2),"&lt;="&amp;AQ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R544" s="1">
        <f ca="1">SUMIFS(INDIRECT($F$1&amp;$F544&amp;":"&amp;$F544),INDIRECT($F$1&amp;dbP!$D$2&amp;":"&amp;dbP!$D$2),"&gt;="&amp;AR$6,INDIRECT($F$1&amp;dbP!$D$2&amp;":"&amp;dbP!$D$2),"&lt;="&amp;AR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S544" s="1">
        <f ca="1">SUMIFS(INDIRECT($F$1&amp;$F544&amp;":"&amp;$F544),INDIRECT($F$1&amp;dbP!$D$2&amp;":"&amp;dbP!$D$2),"&gt;="&amp;AS$6,INDIRECT($F$1&amp;dbP!$D$2&amp;":"&amp;dbP!$D$2),"&lt;="&amp;AS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T544" s="1">
        <f ca="1">SUMIFS(INDIRECT($F$1&amp;$F544&amp;":"&amp;$F544),INDIRECT($F$1&amp;dbP!$D$2&amp;":"&amp;dbP!$D$2),"&gt;="&amp;AT$6,INDIRECT($F$1&amp;dbP!$D$2&amp;":"&amp;dbP!$D$2),"&lt;="&amp;AT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U544" s="1">
        <f ca="1">SUMIFS(INDIRECT($F$1&amp;$F544&amp;":"&amp;$F544),INDIRECT($F$1&amp;dbP!$D$2&amp;":"&amp;dbP!$D$2),"&gt;="&amp;AU$6,INDIRECT($F$1&amp;dbP!$D$2&amp;":"&amp;dbP!$D$2),"&lt;="&amp;AU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V544" s="1">
        <f ca="1">SUMIFS(INDIRECT($F$1&amp;$F544&amp;":"&amp;$F544),INDIRECT($F$1&amp;dbP!$D$2&amp;":"&amp;dbP!$D$2),"&gt;="&amp;AV$6,INDIRECT($F$1&amp;dbP!$D$2&amp;":"&amp;dbP!$D$2),"&lt;="&amp;AV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W544" s="1">
        <f ca="1">SUMIFS(INDIRECT($F$1&amp;$F544&amp;":"&amp;$F544),INDIRECT($F$1&amp;dbP!$D$2&amp;":"&amp;dbP!$D$2),"&gt;="&amp;AW$6,INDIRECT($F$1&amp;dbP!$D$2&amp;":"&amp;dbP!$D$2),"&lt;="&amp;AW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X544" s="1">
        <f ca="1">SUMIFS(INDIRECT($F$1&amp;$F544&amp;":"&amp;$F544),INDIRECT($F$1&amp;dbP!$D$2&amp;":"&amp;dbP!$D$2),"&gt;="&amp;AX$6,INDIRECT($F$1&amp;dbP!$D$2&amp;":"&amp;dbP!$D$2),"&lt;="&amp;AX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Y544" s="1">
        <f ca="1">SUMIFS(INDIRECT($F$1&amp;$F544&amp;":"&amp;$F544),INDIRECT($F$1&amp;dbP!$D$2&amp;":"&amp;dbP!$D$2),"&gt;="&amp;AY$6,INDIRECT($F$1&amp;dbP!$D$2&amp;":"&amp;dbP!$D$2),"&lt;="&amp;AY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AZ544" s="1">
        <f ca="1">SUMIFS(INDIRECT($F$1&amp;$F544&amp;":"&amp;$F544),INDIRECT($F$1&amp;dbP!$D$2&amp;":"&amp;dbP!$D$2),"&gt;="&amp;AZ$6,INDIRECT($F$1&amp;dbP!$D$2&amp;":"&amp;dbP!$D$2),"&lt;="&amp;AZ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BA544" s="1">
        <f ca="1">SUMIFS(INDIRECT($F$1&amp;$F544&amp;":"&amp;$F544),INDIRECT($F$1&amp;dbP!$D$2&amp;":"&amp;dbP!$D$2),"&gt;="&amp;BA$6,INDIRECT($F$1&amp;dbP!$D$2&amp;":"&amp;dbP!$D$2),"&lt;="&amp;BA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BB544" s="1">
        <f ca="1">SUMIFS(INDIRECT($F$1&amp;$F544&amp;":"&amp;$F544),INDIRECT($F$1&amp;dbP!$D$2&amp;":"&amp;dbP!$D$2),"&gt;="&amp;BB$6,INDIRECT($F$1&amp;dbP!$D$2&amp;":"&amp;dbP!$D$2),"&lt;="&amp;BB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BC544" s="1">
        <f ca="1">SUMIFS(INDIRECT($F$1&amp;$F544&amp;":"&amp;$F544),INDIRECT($F$1&amp;dbP!$D$2&amp;":"&amp;dbP!$D$2),"&gt;="&amp;BC$6,INDIRECT($F$1&amp;dbP!$D$2&amp;":"&amp;dbP!$D$2),"&lt;="&amp;BC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BD544" s="1">
        <f ca="1">SUMIFS(INDIRECT($F$1&amp;$F544&amp;":"&amp;$F544),INDIRECT($F$1&amp;dbP!$D$2&amp;":"&amp;dbP!$D$2),"&gt;="&amp;BD$6,INDIRECT($F$1&amp;dbP!$D$2&amp;":"&amp;dbP!$D$2),"&lt;="&amp;BD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  <c r="BE544" s="1">
        <f ca="1">SUMIFS(INDIRECT($F$1&amp;$F544&amp;":"&amp;$F544),INDIRECT($F$1&amp;dbP!$D$2&amp;":"&amp;dbP!$D$2),"&gt;="&amp;BE$6,INDIRECT($F$1&amp;dbP!$D$2&amp;":"&amp;dbP!$D$2),"&lt;="&amp;BE$7,INDIRECT($F$1&amp;dbP!$O$2&amp;":"&amp;dbP!$O$2),$H544,INDIRECT($F$1&amp;dbP!$P$2&amp;":"&amp;dbP!$P$2),IF($I544=$J544,"*",$I544),INDIRECT($F$1&amp;dbP!$Q$2&amp;":"&amp;dbP!$Q$2),IF(OR($I544=$J544,"  "&amp;$I544=$J544),"*",RIGHT($J544,LEN($J544)-4)),INDIRECT($F$1&amp;dbP!$AC$2&amp;":"&amp;dbP!$AC$2),RepP!$J$3)</f>
        <v>0</v>
      </c>
    </row>
    <row r="545" spans="1:57" x14ac:dyDescent="0.3">
      <c r="B545" s="1">
        <f>MAX(B$410:B544)+1</f>
        <v>141</v>
      </c>
      <c r="D545" s="1" t="str">
        <f ca="1">INDIRECT($B$1&amp;Items!AB$2&amp;$B545)</f>
        <v>PL(-)</v>
      </c>
      <c r="F545" s="1" t="str">
        <f ca="1">INDIRECT($B$1&amp;Items!X$2&amp;$B545)</f>
        <v>AA</v>
      </c>
      <c r="H545" s="13" t="str">
        <f ca="1">INDIRECT($B$1&amp;Items!U$2&amp;$B545)</f>
        <v>Операционные расходы</v>
      </c>
      <c r="I545" s="13" t="str">
        <f ca="1">IF(INDIRECT($B$1&amp;Items!V$2&amp;$B545)="",H545,INDIRECT($B$1&amp;Items!V$2&amp;$B545))</f>
        <v>Операционные расходы - блок-5</v>
      </c>
      <c r="J545" s="1" t="str">
        <f ca="1">IF(INDIRECT($B$1&amp;Items!W$2&amp;$B545)="",IF(H545&lt;&gt;I545,"  "&amp;I545,I545),"    "&amp;INDIRECT($B$1&amp;Items!W$2&amp;$B545))</f>
        <v xml:space="preserve">    Операционные расходы - 5-6</v>
      </c>
      <c r="S545" s="1">
        <f ca="1">SUM($U545:INDIRECT(ADDRESS(ROW(),SUMIFS($1:$1,$5:$5,MAX($5:$5)))))</f>
        <v>51281.862677721008</v>
      </c>
      <c r="V545" s="1">
        <f ca="1">SUMIFS(INDIRECT($F$1&amp;$F545&amp;":"&amp;$F545),INDIRECT($F$1&amp;dbP!$D$2&amp;":"&amp;dbP!$D$2),"&gt;="&amp;V$6,INDIRECT($F$1&amp;dbP!$D$2&amp;":"&amp;dbP!$D$2),"&lt;="&amp;V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W545" s="1">
        <f ca="1">SUMIFS(INDIRECT($F$1&amp;$F545&amp;":"&amp;$F545),INDIRECT($F$1&amp;dbP!$D$2&amp;":"&amp;dbP!$D$2),"&gt;="&amp;W$6,INDIRECT($F$1&amp;dbP!$D$2&amp;":"&amp;dbP!$D$2),"&lt;="&amp;W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51281.862677721008</v>
      </c>
      <c r="X545" s="1">
        <f ca="1">SUMIFS(INDIRECT($F$1&amp;$F545&amp;":"&amp;$F545),INDIRECT($F$1&amp;dbP!$D$2&amp;":"&amp;dbP!$D$2),"&gt;="&amp;X$6,INDIRECT($F$1&amp;dbP!$D$2&amp;":"&amp;dbP!$D$2),"&lt;="&amp;X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Y545" s="1">
        <f ca="1">SUMIFS(INDIRECT($F$1&amp;$F545&amp;":"&amp;$F545),INDIRECT($F$1&amp;dbP!$D$2&amp;":"&amp;dbP!$D$2),"&gt;="&amp;Y$6,INDIRECT($F$1&amp;dbP!$D$2&amp;":"&amp;dbP!$D$2),"&lt;="&amp;Y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Z545" s="1">
        <f ca="1">SUMIFS(INDIRECT($F$1&amp;$F545&amp;":"&amp;$F545),INDIRECT($F$1&amp;dbP!$D$2&amp;":"&amp;dbP!$D$2),"&gt;="&amp;Z$6,INDIRECT($F$1&amp;dbP!$D$2&amp;":"&amp;dbP!$D$2),"&lt;="&amp;Z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A545" s="1">
        <f ca="1">SUMIFS(INDIRECT($F$1&amp;$F545&amp;":"&amp;$F545),INDIRECT($F$1&amp;dbP!$D$2&amp;":"&amp;dbP!$D$2),"&gt;="&amp;AA$6,INDIRECT($F$1&amp;dbP!$D$2&amp;":"&amp;dbP!$D$2),"&lt;="&amp;AA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B545" s="1">
        <f ca="1">SUMIFS(INDIRECT($F$1&amp;$F545&amp;":"&amp;$F545),INDIRECT($F$1&amp;dbP!$D$2&amp;":"&amp;dbP!$D$2),"&gt;="&amp;AB$6,INDIRECT($F$1&amp;dbP!$D$2&amp;":"&amp;dbP!$D$2),"&lt;="&amp;AB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C545" s="1">
        <f ca="1">SUMIFS(INDIRECT($F$1&amp;$F545&amp;":"&amp;$F545),INDIRECT($F$1&amp;dbP!$D$2&amp;":"&amp;dbP!$D$2),"&gt;="&amp;AC$6,INDIRECT($F$1&amp;dbP!$D$2&amp;":"&amp;dbP!$D$2),"&lt;="&amp;AC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D545" s="1">
        <f ca="1">SUMIFS(INDIRECT($F$1&amp;$F545&amp;":"&amp;$F545),INDIRECT($F$1&amp;dbP!$D$2&amp;":"&amp;dbP!$D$2),"&gt;="&amp;AD$6,INDIRECT($F$1&amp;dbP!$D$2&amp;":"&amp;dbP!$D$2),"&lt;="&amp;AD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E545" s="1">
        <f ca="1">SUMIFS(INDIRECT($F$1&amp;$F545&amp;":"&amp;$F545),INDIRECT($F$1&amp;dbP!$D$2&amp;":"&amp;dbP!$D$2),"&gt;="&amp;AE$6,INDIRECT($F$1&amp;dbP!$D$2&amp;":"&amp;dbP!$D$2),"&lt;="&amp;AE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F545" s="1">
        <f ca="1">SUMIFS(INDIRECT($F$1&amp;$F545&amp;":"&amp;$F545),INDIRECT($F$1&amp;dbP!$D$2&amp;":"&amp;dbP!$D$2),"&gt;="&amp;AF$6,INDIRECT($F$1&amp;dbP!$D$2&amp;":"&amp;dbP!$D$2),"&lt;="&amp;AF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G545" s="1">
        <f ca="1">SUMIFS(INDIRECT($F$1&amp;$F545&amp;":"&amp;$F545),INDIRECT($F$1&amp;dbP!$D$2&amp;":"&amp;dbP!$D$2),"&gt;="&amp;AG$6,INDIRECT($F$1&amp;dbP!$D$2&amp;":"&amp;dbP!$D$2),"&lt;="&amp;AG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H545" s="1">
        <f ca="1">SUMIFS(INDIRECT($F$1&amp;$F545&amp;":"&amp;$F545),INDIRECT($F$1&amp;dbP!$D$2&amp;":"&amp;dbP!$D$2),"&gt;="&amp;AH$6,INDIRECT($F$1&amp;dbP!$D$2&amp;":"&amp;dbP!$D$2),"&lt;="&amp;AH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I545" s="1">
        <f ca="1">SUMIFS(INDIRECT($F$1&amp;$F545&amp;":"&amp;$F545),INDIRECT($F$1&amp;dbP!$D$2&amp;":"&amp;dbP!$D$2),"&gt;="&amp;AI$6,INDIRECT($F$1&amp;dbP!$D$2&amp;":"&amp;dbP!$D$2),"&lt;="&amp;AI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J545" s="1">
        <f ca="1">SUMIFS(INDIRECT($F$1&amp;$F545&amp;":"&amp;$F545),INDIRECT($F$1&amp;dbP!$D$2&amp;":"&amp;dbP!$D$2),"&gt;="&amp;AJ$6,INDIRECT($F$1&amp;dbP!$D$2&amp;":"&amp;dbP!$D$2),"&lt;="&amp;AJ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K545" s="1">
        <f ca="1">SUMIFS(INDIRECT($F$1&amp;$F545&amp;":"&amp;$F545),INDIRECT($F$1&amp;dbP!$D$2&amp;":"&amp;dbP!$D$2),"&gt;="&amp;AK$6,INDIRECT($F$1&amp;dbP!$D$2&amp;":"&amp;dbP!$D$2),"&lt;="&amp;AK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L545" s="1">
        <f ca="1">SUMIFS(INDIRECT($F$1&amp;$F545&amp;":"&amp;$F545),INDIRECT($F$1&amp;dbP!$D$2&amp;":"&amp;dbP!$D$2),"&gt;="&amp;AL$6,INDIRECT($F$1&amp;dbP!$D$2&amp;":"&amp;dbP!$D$2),"&lt;="&amp;AL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M545" s="1">
        <f ca="1">SUMIFS(INDIRECT($F$1&amp;$F545&amp;":"&amp;$F545),INDIRECT($F$1&amp;dbP!$D$2&amp;":"&amp;dbP!$D$2),"&gt;="&amp;AM$6,INDIRECT($F$1&amp;dbP!$D$2&amp;":"&amp;dbP!$D$2),"&lt;="&amp;AM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N545" s="1">
        <f ca="1">SUMIFS(INDIRECT($F$1&amp;$F545&amp;":"&amp;$F545),INDIRECT($F$1&amp;dbP!$D$2&amp;":"&amp;dbP!$D$2),"&gt;="&amp;AN$6,INDIRECT($F$1&amp;dbP!$D$2&amp;":"&amp;dbP!$D$2),"&lt;="&amp;AN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O545" s="1">
        <f ca="1">SUMIFS(INDIRECT($F$1&amp;$F545&amp;":"&amp;$F545),INDIRECT($F$1&amp;dbP!$D$2&amp;":"&amp;dbP!$D$2),"&gt;="&amp;AO$6,INDIRECT($F$1&amp;dbP!$D$2&amp;":"&amp;dbP!$D$2),"&lt;="&amp;AO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P545" s="1">
        <f ca="1">SUMIFS(INDIRECT($F$1&amp;$F545&amp;":"&amp;$F545),INDIRECT($F$1&amp;dbP!$D$2&amp;":"&amp;dbP!$D$2),"&gt;="&amp;AP$6,INDIRECT($F$1&amp;dbP!$D$2&amp;":"&amp;dbP!$D$2),"&lt;="&amp;AP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Q545" s="1">
        <f ca="1">SUMIFS(INDIRECT($F$1&amp;$F545&amp;":"&amp;$F545),INDIRECT($F$1&amp;dbP!$D$2&amp;":"&amp;dbP!$D$2),"&gt;="&amp;AQ$6,INDIRECT($F$1&amp;dbP!$D$2&amp;":"&amp;dbP!$D$2),"&lt;="&amp;AQ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R545" s="1">
        <f ca="1">SUMIFS(INDIRECT($F$1&amp;$F545&amp;":"&amp;$F545),INDIRECT($F$1&amp;dbP!$D$2&amp;":"&amp;dbP!$D$2),"&gt;="&amp;AR$6,INDIRECT($F$1&amp;dbP!$D$2&amp;":"&amp;dbP!$D$2),"&lt;="&amp;AR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S545" s="1">
        <f ca="1">SUMIFS(INDIRECT($F$1&amp;$F545&amp;":"&amp;$F545),INDIRECT($F$1&amp;dbP!$D$2&amp;":"&amp;dbP!$D$2),"&gt;="&amp;AS$6,INDIRECT($F$1&amp;dbP!$D$2&amp;":"&amp;dbP!$D$2),"&lt;="&amp;AS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T545" s="1">
        <f ca="1">SUMIFS(INDIRECT($F$1&amp;$F545&amp;":"&amp;$F545),INDIRECT($F$1&amp;dbP!$D$2&amp;":"&amp;dbP!$D$2),"&gt;="&amp;AT$6,INDIRECT($F$1&amp;dbP!$D$2&amp;":"&amp;dbP!$D$2),"&lt;="&amp;AT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U545" s="1">
        <f ca="1">SUMIFS(INDIRECT($F$1&amp;$F545&amp;":"&amp;$F545),INDIRECT($F$1&amp;dbP!$D$2&amp;":"&amp;dbP!$D$2),"&gt;="&amp;AU$6,INDIRECT($F$1&amp;dbP!$D$2&amp;":"&amp;dbP!$D$2),"&lt;="&amp;AU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V545" s="1">
        <f ca="1">SUMIFS(INDIRECT($F$1&amp;$F545&amp;":"&amp;$F545),INDIRECT($F$1&amp;dbP!$D$2&amp;":"&amp;dbP!$D$2),"&gt;="&amp;AV$6,INDIRECT($F$1&amp;dbP!$D$2&amp;":"&amp;dbP!$D$2),"&lt;="&amp;AV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W545" s="1">
        <f ca="1">SUMIFS(INDIRECT($F$1&amp;$F545&amp;":"&amp;$F545),INDIRECT($F$1&amp;dbP!$D$2&amp;":"&amp;dbP!$D$2),"&gt;="&amp;AW$6,INDIRECT($F$1&amp;dbP!$D$2&amp;":"&amp;dbP!$D$2),"&lt;="&amp;AW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X545" s="1">
        <f ca="1">SUMIFS(INDIRECT($F$1&amp;$F545&amp;":"&amp;$F545),INDIRECT($F$1&amp;dbP!$D$2&amp;":"&amp;dbP!$D$2),"&gt;="&amp;AX$6,INDIRECT($F$1&amp;dbP!$D$2&amp;":"&amp;dbP!$D$2),"&lt;="&amp;AX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Y545" s="1">
        <f ca="1">SUMIFS(INDIRECT($F$1&amp;$F545&amp;":"&amp;$F545),INDIRECT($F$1&amp;dbP!$D$2&amp;":"&amp;dbP!$D$2),"&gt;="&amp;AY$6,INDIRECT($F$1&amp;dbP!$D$2&amp;":"&amp;dbP!$D$2),"&lt;="&amp;AY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AZ545" s="1">
        <f ca="1">SUMIFS(INDIRECT($F$1&amp;$F545&amp;":"&amp;$F545),INDIRECT($F$1&amp;dbP!$D$2&amp;":"&amp;dbP!$D$2),"&gt;="&amp;AZ$6,INDIRECT($F$1&amp;dbP!$D$2&amp;":"&amp;dbP!$D$2),"&lt;="&amp;AZ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BA545" s="1">
        <f ca="1">SUMIFS(INDIRECT($F$1&amp;$F545&amp;":"&amp;$F545),INDIRECT($F$1&amp;dbP!$D$2&amp;":"&amp;dbP!$D$2),"&gt;="&amp;BA$6,INDIRECT($F$1&amp;dbP!$D$2&amp;":"&amp;dbP!$D$2),"&lt;="&amp;BA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BB545" s="1">
        <f ca="1">SUMIFS(INDIRECT($F$1&amp;$F545&amp;":"&amp;$F545),INDIRECT($F$1&amp;dbP!$D$2&amp;":"&amp;dbP!$D$2),"&gt;="&amp;BB$6,INDIRECT($F$1&amp;dbP!$D$2&amp;":"&amp;dbP!$D$2),"&lt;="&amp;BB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BC545" s="1">
        <f ca="1">SUMIFS(INDIRECT($F$1&amp;$F545&amp;":"&amp;$F545),INDIRECT($F$1&amp;dbP!$D$2&amp;":"&amp;dbP!$D$2),"&gt;="&amp;BC$6,INDIRECT($F$1&amp;dbP!$D$2&amp;":"&amp;dbP!$D$2),"&lt;="&amp;BC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BD545" s="1">
        <f ca="1">SUMIFS(INDIRECT($F$1&amp;$F545&amp;":"&amp;$F545),INDIRECT($F$1&amp;dbP!$D$2&amp;":"&amp;dbP!$D$2),"&gt;="&amp;BD$6,INDIRECT($F$1&amp;dbP!$D$2&amp;":"&amp;dbP!$D$2),"&lt;="&amp;BD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  <c r="BE545" s="1">
        <f ca="1">SUMIFS(INDIRECT($F$1&amp;$F545&amp;":"&amp;$F545),INDIRECT($F$1&amp;dbP!$D$2&amp;":"&amp;dbP!$D$2),"&gt;="&amp;BE$6,INDIRECT($F$1&amp;dbP!$D$2&amp;":"&amp;dbP!$D$2),"&lt;="&amp;BE$7,INDIRECT($F$1&amp;dbP!$O$2&amp;":"&amp;dbP!$O$2),$H545,INDIRECT($F$1&amp;dbP!$P$2&amp;":"&amp;dbP!$P$2),IF($I545=$J545,"*",$I545),INDIRECT($F$1&amp;dbP!$Q$2&amp;":"&amp;dbP!$Q$2),IF(OR($I545=$J545,"  "&amp;$I545=$J545),"*",RIGHT($J545,LEN($J545)-4)),INDIRECT($F$1&amp;dbP!$AC$2&amp;":"&amp;dbP!$AC$2),RepP!$J$3)</f>
        <v>0</v>
      </c>
    </row>
    <row r="546" spans="1:57" x14ac:dyDescent="0.3">
      <c r="B546" s="1">
        <f>MAX(B$410:B545)+1</f>
        <v>142</v>
      </c>
      <c r="D546" s="1" t="str">
        <f ca="1">INDIRECT($B$1&amp;Items!AB$2&amp;$B546)</f>
        <v>PL(-)</v>
      </c>
      <c r="F546" s="1" t="str">
        <f ca="1">INDIRECT($B$1&amp;Items!X$2&amp;$B546)</f>
        <v>AA</v>
      </c>
      <c r="H546" s="13" t="str">
        <f ca="1">INDIRECT($B$1&amp;Items!U$2&amp;$B546)</f>
        <v>Операционные расходы</v>
      </c>
      <c r="I546" s="13" t="str">
        <f ca="1">IF(INDIRECT($B$1&amp;Items!V$2&amp;$B546)="",H546,INDIRECT($B$1&amp;Items!V$2&amp;$B546))</f>
        <v>Операционные расходы - блок-5</v>
      </c>
      <c r="J546" s="1" t="str">
        <f ca="1">IF(INDIRECT($B$1&amp;Items!W$2&amp;$B546)="",IF(H546&lt;&gt;I546,"  "&amp;I546,I546),"    "&amp;INDIRECT($B$1&amp;Items!W$2&amp;$B546))</f>
        <v xml:space="preserve">    Операционные расходы - 5-7</v>
      </c>
      <c r="S546" s="1">
        <f ca="1">SUM($U546:INDIRECT(ADDRESS(ROW(),SUMIFS($1:$1,$5:$5,MAX($5:$5)))))</f>
        <v>267054.86999972345</v>
      </c>
      <c r="V546" s="1">
        <f ca="1">SUMIFS(INDIRECT($F$1&amp;$F546&amp;":"&amp;$F546),INDIRECT($F$1&amp;dbP!$D$2&amp;":"&amp;dbP!$D$2),"&gt;="&amp;V$6,INDIRECT($F$1&amp;dbP!$D$2&amp;":"&amp;dbP!$D$2),"&lt;="&amp;V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W546" s="1">
        <f ca="1">SUMIFS(INDIRECT($F$1&amp;$F546&amp;":"&amp;$F546),INDIRECT($F$1&amp;dbP!$D$2&amp;":"&amp;dbP!$D$2),"&gt;="&amp;W$6,INDIRECT($F$1&amp;dbP!$D$2&amp;":"&amp;dbP!$D$2),"&lt;="&amp;W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267054.86999972345</v>
      </c>
      <c r="X546" s="1">
        <f ca="1">SUMIFS(INDIRECT($F$1&amp;$F546&amp;":"&amp;$F546),INDIRECT($F$1&amp;dbP!$D$2&amp;":"&amp;dbP!$D$2),"&gt;="&amp;X$6,INDIRECT($F$1&amp;dbP!$D$2&amp;":"&amp;dbP!$D$2),"&lt;="&amp;X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Y546" s="1">
        <f ca="1">SUMIFS(INDIRECT($F$1&amp;$F546&amp;":"&amp;$F546),INDIRECT($F$1&amp;dbP!$D$2&amp;":"&amp;dbP!$D$2),"&gt;="&amp;Y$6,INDIRECT($F$1&amp;dbP!$D$2&amp;":"&amp;dbP!$D$2),"&lt;="&amp;Y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Z546" s="1">
        <f ca="1">SUMIFS(INDIRECT($F$1&amp;$F546&amp;":"&amp;$F546),INDIRECT($F$1&amp;dbP!$D$2&amp;":"&amp;dbP!$D$2),"&gt;="&amp;Z$6,INDIRECT($F$1&amp;dbP!$D$2&amp;":"&amp;dbP!$D$2),"&lt;="&amp;Z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A546" s="1">
        <f ca="1">SUMIFS(INDIRECT($F$1&amp;$F546&amp;":"&amp;$F546),INDIRECT($F$1&amp;dbP!$D$2&amp;":"&amp;dbP!$D$2),"&gt;="&amp;AA$6,INDIRECT($F$1&amp;dbP!$D$2&amp;":"&amp;dbP!$D$2),"&lt;="&amp;AA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B546" s="1">
        <f ca="1">SUMIFS(INDIRECT($F$1&amp;$F546&amp;":"&amp;$F546),INDIRECT($F$1&amp;dbP!$D$2&amp;":"&amp;dbP!$D$2),"&gt;="&amp;AB$6,INDIRECT($F$1&amp;dbP!$D$2&amp;":"&amp;dbP!$D$2),"&lt;="&amp;AB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C546" s="1">
        <f ca="1">SUMIFS(INDIRECT($F$1&amp;$F546&amp;":"&amp;$F546),INDIRECT($F$1&amp;dbP!$D$2&amp;":"&amp;dbP!$D$2),"&gt;="&amp;AC$6,INDIRECT($F$1&amp;dbP!$D$2&amp;":"&amp;dbP!$D$2),"&lt;="&amp;AC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D546" s="1">
        <f ca="1">SUMIFS(INDIRECT($F$1&amp;$F546&amp;":"&amp;$F546),INDIRECT($F$1&amp;dbP!$D$2&amp;":"&amp;dbP!$D$2),"&gt;="&amp;AD$6,INDIRECT($F$1&amp;dbP!$D$2&amp;":"&amp;dbP!$D$2),"&lt;="&amp;AD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E546" s="1">
        <f ca="1">SUMIFS(INDIRECT($F$1&amp;$F546&amp;":"&amp;$F546),INDIRECT($F$1&amp;dbP!$D$2&amp;":"&amp;dbP!$D$2),"&gt;="&amp;AE$6,INDIRECT($F$1&amp;dbP!$D$2&amp;":"&amp;dbP!$D$2),"&lt;="&amp;AE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F546" s="1">
        <f ca="1">SUMIFS(INDIRECT($F$1&amp;$F546&amp;":"&amp;$F546),INDIRECT($F$1&amp;dbP!$D$2&amp;":"&amp;dbP!$D$2),"&gt;="&amp;AF$6,INDIRECT($F$1&amp;dbP!$D$2&amp;":"&amp;dbP!$D$2),"&lt;="&amp;AF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G546" s="1">
        <f ca="1">SUMIFS(INDIRECT($F$1&amp;$F546&amp;":"&amp;$F546),INDIRECT($F$1&amp;dbP!$D$2&amp;":"&amp;dbP!$D$2),"&gt;="&amp;AG$6,INDIRECT($F$1&amp;dbP!$D$2&amp;":"&amp;dbP!$D$2),"&lt;="&amp;AG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H546" s="1">
        <f ca="1">SUMIFS(INDIRECT($F$1&amp;$F546&amp;":"&amp;$F546),INDIRECT($F$1&amp;dbP!$D$2&amp;":"&amp;dbP!$D$2),"&gt;="&amp;AH$6,INDIRECT($F$1&amp;dbP!$D$2&amp;":"&amp;dbP!$D$2),"&lt;="&amp;AH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I546" s="1">
        <f ca="1">SUMIFS(INDIRECT($F$1&amp;$F546&amp;":"&amp;$F546),INDIRECT($F$1&amp;dbP!$D$2&amp;":"&amp;dbP!$D$2),"&gt;="&amp;AI$6,INDIRECT($F$1&amp;dbP!$D$2&amp;":"&amp;dbP!$D$2),"&lt;="&amp;AI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J546" s="1">
        <f ca="1">SUMIFS(INDIRECT($F$1&amp;$F546&amp;":"&amp;$F546),INDIRECT($F$1&amp;dbP!$D$2&amp;":"&amp;dbP!$D$2),"&gt;="&amp;AJ$6,INDIRECT($F$1&amp;dbP!$D$2&amp;":"&amp;dbP!$D$2),"&lt;="&amp;AJ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K546" s="1">
        <f ca="1">SUMIFS(INDIRECT($F$1&amp;$F546&amp;":"&amp;$F546),INDIRECT($F$1&amp;dbP!$D$2&amp;":"&amp;dbP!$D$2),"&gt;="&amp;AK$6,INDIRECT($F$1&amp;dbP!$D$2&amp;":"&amp;dbP!$D$2),"&lt;="&amp;AK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L546" s="1">
        <f ca="1">SUMIFS(INDIRECT($F$1&amp;$F546&amp;":"&amp;$F546),INDIRECT($F$1&amp;dbP!$D$2&amp;":"&amp;dbP!$D$2),"&gt;="&amp;AL$6,INDIRECT($F$1&amp;dbP!$D$2&amp;":"&amp;dbP!$D$2),"&lt;="&amp;AL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M546" s="1">
        <f ca="1">SUMIFS(INDIRECT($F$1&amp;$F546&amp;":"&amp;$F546),INDIRECT($F$1&amp;dbP!$D$2&amp;":"&amp;dbP!$D$2),"&gt;="&amp;AM$6,INDIRECT($F$1&amp;dbP!$D$2&amp;":"&amp;dbP!$D$2),"&lt;="&amp;AM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N546" s="1">
        <f ca="1">SUMIFS(INDIRECT($F$1&amp;$F546&amp;":"&amp;$F546),INDIRECT($F$1&amp;dbP!$D$2&amp;":"&amp;dbP!$D$2),"&gt;="&amp;AN$6,INDIRECT($F$1&amp;dbP!$D$2&amp;":"&amp;dbP!$D$2),"&lt;="&amp;AN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O546" s="1">
        <f ca="1">SUMIFS(INDIRECT($F$1&amp;$F546&amp;":"&amp;$F546),INDIRECT($F$1&amp;dbP!$D$2&amp;":"&amp;dbP!$D$2),"&gt;="&amp;AO$6,INDIRECT($F$1&amp;dbP!$D$2&amp;":"&amp;dbP!$D$2),"&lt;="&amp;AO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P546" s="1">
        <f ca="1">SUMIFS(INDIRECT($F$1&amp;$F546&amp;":"&amp;$F546),INDIRECT($F$1&amp;dbP!$D$2&amp;":"&amp;dbP!$D$2),"&gt;="&amp;AP$6,INDIRECT($F$1&amp;dbP!$D$2&amp;":"&amp;dbP!$D$2),"&lt;="&amp;AP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Q546" s="1">
        <f ca="1">SUMIFS(INDIRECT($F$1&amp;$F546&amp;":"&amp;$F546),INDIRECT($F$1&amp;dbP!$D$2&amp;":"&amp;dbP!$D$2),"&gt;="&amp;AQ$6,INDIRECT($F$1&amp;dbP!$D$2&amp;":"&amp;dbP!$D$2),"&lt;="&amp;AQ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R546" s="1">
        <f ca="1">SUMIFS(INDIRECT($F$1&amp;$F546&amp;":"&amp;$F546),INDIRECT($F$1&amp;dbP!$D$2&amp;":"&amp;dbP!$D$2),"&gt;="&amp;AR$6,INDIRECT($F$1&amp;dbP!$D$2&amp;":"&amp;dbP!$D$2),"&lt;="&amp;AR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S546" s="1">
        <f ca="1">SUMIFS(INDIRECT($F$1&amp;$F546&amp;":"&amp;$F546),INDIRECT($F$1&amp;dbP!$D$2&amp;":"&amp;dbP!$D$2),"&gt;="&amp;AS$6,INDIRECT($F$1&amp;dbP!$D$2&amp;":"&amp;dbP!$D$2),"&lt;="&amp;AS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T546" s="1">
        <f ca="1">SUMIFS(INDIRECT($F$1&amp;$F546&amp;":"&amp;$F546),INDIRECT($F$1&amp;dbP!$D$2&amp;":"&amp;dbP!$D$2),"&gt;="&amp;AT$6,INDIRECT($F$1&amp;dbP!$D$2&amp;":"&amp;dbP!$D$2),"&lt;="&amp;AT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U546" s="1">
        <f ca="1">SUMIFS(INDIRECT($F$1&amp;$F546&amp;":"&amp;$F546),INDIRECT($F$1&amp;dbP!$D$2&amp;":"&amp;dbP!$D$2),"&gt;="&amp;AU$6,INDIRECT($F$1&amp;dbP!$D$2&amp;":"&amp;dbP!$D$2),"&lt;="&amp;AU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V546" s="1">
        <f ca="1">SUMIFS(INDIRECT($F$1&amp;$F546&amp;":"&amp;$F546),INDIRECT($F$1&amp;dbP!$D$2&amp;":"&amp;dbP!$D$2),"&gt;="&amp;AV$6,INDIRECT($F$1&amp;dbP!$D$2&amp;":"&amp;dbP!$D$2),"&lt;="&amp;AV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W546" s="1">
        <f ca="1">SUMIFS(INDIRECT($F$1&amp;$F546&amp;":"&amp;$F546),INDIRECT($F$1&amp;dbP!$D$2&amp;":"&amp;dbP!$D$2),"&gt;="&amp;AW$6,INDIRECT($F$1&amp;dbP!$D$2&amp;":"&amp;dbP!$D$2),"&lt;="&amp;AW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X546" s="1">
        <f ca="1">SUMIFS(INDIRECT($F$1&amp;$F546&amp;":"&amp;$F546),INDIRECT($F$1&amp;dbP!$D$2&amp;":"&amp;dbP!$D$2),"&gt;="&amp;AX$6,INDIRECT($F$1&amp;dbP!$D$2&amp;":"&amp;dbP!$D$2),"&lt;="&amp;AX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Y546" s="1">
        <f ca="1">SUMIFS(INDIRECT($F$1&amp;$F546&amp;":"&amp;$F546),INDIRECT($F$1&amp;dbP!$D$2&amp;":"&amp;dbP!$D$2),"&gt;="&amp;AY$6,INDIRECT($F$1&amp;dbP!$D$2&amp;":"&amp;dbP!$D$2),"&lt;="&amp;AY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AZ546" s="1">
        <f ca="1">SUMIFS(INDIRECT($F$1&amp;$F546&amp;":"&amp;$F546),INDIRECT($F$1&amp;dbP!$D$2&amp;":"&amp;dbP!$D$2),"&gt;="&amp;AZ$6,INDIRECT($F$1&amp;dbP!$D$2&amp;":"&amp;dbP!$D$2),"&lt;="&amp;AZ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BA546" s="1">
        <f ca="1">SUMIFS(INDIRECT($F$1&amp;$F546&amp;":"&amp;$F546),INDIRECT($F$1&amp;dbP!$D$2&amp;":"&amp;dbP!$D$2),"&gt;="&amp;BA$6,INDIRECT($F$1&amp;dbP!$D$2&amp;":"&amp;dbP!$D$2),"&lt;="&amp;BA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BB546" s="1">
        <f ca="1">SUMIFS(INDIRECT($F$1&amp;$F546&amp;":"&amp;$F546),INDIRECT($F$1&amp;dbP!$D$2&amp;":"&amp;dbP!$D$2),"&gt;="&amp;BB$6,INDIRECT($F$1&amp;dbP!$D$2&amp;":"&amp;dbP!$D$2),"&lt;="&amp;BB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BC546" s="1">
        <f ca="1">SUMIFS(INDIRECT($F$1&amp;$F546&amp;":"&amp;$F546),INDIRECT($F$1&amp;dbP!$D$2&amp;":"&amp;dbP!$D$2),"&gt;="&amp;BC$6,INDIRECT($F$1&amp;dbP!$D$2&amp;":"&amp;dbP!$D$2),"&lt;="&amp;BC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BD546" s="1">
        <f ca="1">SUMIFS(INDIRECT($F$1&amp;$F546&amp;":"&amp;$F546),INDIRECT($F$1&amp;dbP!$D$2&amp;":"&amp;dbP!$D$2),"&gt;="&amp;BD$6,INDIRECT($F$1&amp;dbP!$D$2&amp;":"&amp;dbP!$D$2),"&lt;="&amp;BD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  <c r="BE546" s="1">
        <f ca="1">SUMIFS(INDIRECT($F$1&amp;$F546&amp;":"&amp;$F546),INDIRECT($F$1&amp;dbP!$D$2&amp;":"&amp;dbP!$D$2),"&gt;="&amp;BE$6,INDIRECT($F$1&amp;dbP!$D$2&amp;":"&amp;dbP!$D$2),"&lt;="&amp;BE$7,INDIRECT($F$1&amp;dbP!$O$2&amp;":"&amp;dbP!$O$2),$H546,INDIRECT($F$1&amp;dbP!$P$2&amp;":"&amp;dbP!$P$2),IF($I546=$J546,"*",$I546),INDIRECT($F$1&amp;dbP!$Q$2&amp;":"&amp;dbP!$Q$2),IF(OR($I546=$J546,"  "&amp;$I546=$J546),"*",RIGHT($J546,LEN($J546)-4)),INDIRECT($F$1&amp;dbP!$AC$2&amp;":"&amp;dbP!$AC$2),RepP!$J$3)</f>
        <v>0</v>
      </c>
    </row>
    <row r="547" spans="1:57" x14ac:dyDescent="0.3">
      <c r="B547" s="1">
        <f>MAX(B$410:B546)+1</f>
        <v>143</v>
      </c>
      <c r="D547" s="1" t="str">
        <f ca="1">INDIRECT($B$1&amp;Items!AB$2&amp;$B547)</f>
        <v>PL(-)</v>
      </c>
      <c r="F547" s="1" t="str">
        <f ca="1">INDIRECT($B$1&amp;Items!X$2&amp;$B547)</f>
        <v>AA</v>
      </c>
      <c r="H547" s="13" t="str">
        <f ca="1">INDIRECT($B$1&amp;Items!U$2&amp;$B547)</f>
        <v>Операционные расходы</v>
      </c>
      <c r="I547" s="13" t="str">
        <f ca="1">IF(INDIRECT($B$1&amp;Items!V$2&amp;$B547)="",H547,INDIRECT($B$1&amp;Items!V$2&amp;$B547))</f>
        <v>Операционные расходы - блок-5</v>
      </c>
      <c r="J547" s="1" t="str">
        <f ca="1">IF(INDIRECT($B$1&amp;Items!W$2&amp;$B547)="",IF(H547&lt;&gt;I547,"  "&amp;I547,I547),"    "&amp;INDIRECT($B$1&amp;Items!W$2&amp;$B547))</f>
        <v xml:space="preserve">    Операционные расходы - 5-8</v>
      </c>
      <c r="S547" s="1">
        <f ca="1">SUM($U547:INDIRECT(ADDRESS(ROW(),SUMIFS($1:$1,$5:$5,MAX($5:$5)))))</f>
        <v>121288.20000000001</v>
      </c>
      <c r="V547" s="1">
        <f ca="1">SUMIFS(INDIRECT($F$1&amp;$F547&amp;":"&amp;$F547),INDIRECT($F$1&amp;dbP!$D$2&amp;":"&amp;dbP!$D$2),"&gt;="&amp;V$6,INDIRECT($F$1&amp;dbP!$D$2&amp;":"&amp;dbP!$D$2),"&lt;="&amp;V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W547" s="1">
        <f ca="1">SUMIFS(INDIRECT($F$1&amp;$F547&amp;":"&amp;$F547),INDIRECT($F$1&amp;dbP!$D$2&amp;":"&amp;dbP!$D$2),"&gt;="&amp;W$6,INDIRECT($F$1&amp;dbP!$D$2&amp;":"&amp;dbP!$D$2),"&lt;="&amp;W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X547" s="1">
        <f ca="1">SUMIFS(INDIRECT($F$1&amp;$F547&amp;":"&amp;$F547),INDIRECT($F$1&amp;dbP!$D$2&amp;":"&amp;dbP!$D$2),"&gt;="&amp;X$6,INDIRECT($F$1&amp;dbP!$D$2&amp;":"&amp;dbP!$D$2),"&lt;="&amp;X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121288.20000000001</v>
      </c>
      <c r="Y547" s="1">
        <f ca="1">SUMIFS(INDIRECT($F$1&amp;$F547&amp;":"&amp;$F547),INDIRECT($F$1&amp;dbP!$D$2&amp;":"&amp;dbP!$D$2),"&gt;="&amp;Y$6,INDIRECT($F$1&amp;dbP!$D$2&amp;":"&amp;dbP!$D$2),"&lt;="&amp;Y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Z547" s="1">
        <f ca="1">SUMIFS(INDIRECT($F$1&amp;$F547&amp;":"&amp;$F547),INDIRECT($F$1&amp;dbP!$D$2&amp;":"&amp;dbP!$D$2),"&gt;="&amp;Z$6,INDIRECT($F$1&amp;dbP!$D$2&amp;":"&amp;dbP!$D$2),"&lt;="&amp;Z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A547" s="1">
        <f ca="1">SUMIFS(INDIRECT($F$1&amp;$F547&amp;":"&amp;$F547),INDIRECT($F$1&amp;dbP!$D$2&amp;":"&amp;dbP!$D$2),"&gt;="&amp;AA$6,INDIRECT($F$1&amp;dbP!$D$2&amp;":"&amp;dbP!$D$2),"&lt;="&amp;AA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B547" s="1">
        <f ca="1">SUMIFS(INDIRECT($F$1&amp;$F547&amp;":"&amp;$F547),INDIRECT($F$1&amp;dbP!$D$2&amp;":"&amp;dbP!$D$2),"&gt;="&amp;AB$6,INDIRECT($F$1&amp;dbP!$D$2&amp;":"&amp;dbP!$D$2),"&lt;="&amp;AB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C547" s="1">
        <f ca="1">SUMIFS(INDIRECT($F$1&amp;$F547&amp;":"&amp;$F547),INDIRECT($F$1&amp;dbP!$D$2&amp;":"&amp;dbP!$D$2),"&gt;="&amp;AC$6,INDIRECT($F$1&amp;dbP!$D$2&amp;":"&amp;dbP!$D$2),"&lt;="&amp;AC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D547" s="1">
        <f ca="1">SUMIFS(INDIRECT($F$1&amp;$F547&amp;":"&amp;$F547),INDIRECT($F$1&amp;dbP!$D$2&amp;":"&amp;dbP!$D$2),"&gt;="&amp;AD$6,INDIRECT($F$1&amp;dbP!$D$2&amp;":"&amp;dbP!$D$2),"&lt;="&amp;AD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E547" s="1">
        <f ca="1">SUMIFS(INDIRECT($F$1&amp;$F547&amp;":"&amp;$F547),INDIRECT($F$1&amp;dbP!$D$2&amp;":"&amp;dbP!$D$2),"&gt;="&amp;AE$6,INDIRECT($F$1&amp;dbP!$D$2&amp;":"&amp;dbP!$D$2),"&lt;="&amp;AE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F547" s="1">
        <f ca="1">SUMIFS(INDIRECT($F$1&amp;$F547&amp;":"&amp;$F547),INDIRECT($F$1&amp;dbP!$D$2&amp;":"&amp;dbP!$D$2),"&gt;="&amp;AF$6,INDIRECT($F$1&amp;dbP!$D$2&amp;":"&amp;dbP!$D$2),"&lt;="&amp;AF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G547" s="1">
        <f ca="1">SUMIFS(INDIRECT($F$1&amp;$F547&amp;":"&amp;$F547),INDIRECT($F$1&amp;dbP!$D$2&amp;":"&amp;dbP!$D$2),"&gt;="&amp;AG$6,INDIRECT($F$1&amp;dbP!$D$2&amp;":"&amp;dbP!$D$2),"&lt;="&amp;AG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H547" s="1">
        <f ca="1">SUMIFS(INDIRECT($F$1&amp;$F547&amp;":"&amp;$F547),INDIRECT($F$1&amp;dbP!$D$2&amp;":"&amp;dbP!$D$2),"&gt;="&amp;AH$6,INDIRECT($F$1&amp;dbP!$D$2&amp;":"&amp;dbP!$D$2),"&lt;="&amp;AH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I547" s="1">
        <f ca="1">SUMIFS(INDIRECT($F$1&amp;$F547&amp;":"&amp;$F547),INDIRECT($F$1&amp;dbP!$D$2&amp;":"&amp;dbP!$D$2),"&gt;="&amp;AI$6,INDIRECT($F$1&amp;dbP!$D$2&amp;":"&amp;dbP!$D$2),"&lt;="&amp;AI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J547" s="1">
        <f ca="1">SUMIFS(INDIRECT($F$1&amp;$F547&amp;":"&amp;$F547),INDIRECT($F$1&amp;dbP!$D$2&amp;":"&amp;dbP!$D$2),"&gt;="&amp;AJ$6,INDIRECT($F$1&amp;dbP!$D$2&amp;":"&amp;dbP!$D$2),"&lt;="&amp;AJ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K547" s="1">
        <f ca="1">SUMIFS(INDIRECT($F$1&amp;$F547&amp;":"&amp;$F547),INDIRECT($F$1&amp;dbP!$D$2&amp;":"&amp;dbP!$D$2),"&gt;="&amp;AK$6,INDIRECT($F$1&amp;dbP!$D$2&amp;":"&amp;dbP!$D$2),"&lt;="&amp;AK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L547" s="1">
        <f ca="1">SUMIFS(INDIRECT($F$1&amp;$F547&amp;":"&amp;$F547),INDIRECT($F$1&amp;dbP!$D$2&amp;":"&amp;dbP!$D$2),"&gt;="&amp;AL$6,INDIRECT($F$1&amp;dbP!$D$2&amp;":"&amp;dbP!$D$2),"&lt;="&amp;AL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M547" s="1">
        <f ca="1">SUMIFS(INDIRECT($F$1&amp;$F547&amp;":"&amp;$F547),INDIRECT($F$1&amp;dbP!$D$2&amp;":"&amp;dbP!$D$2),"&gt;="&amp;AM$6,INDIRECT($F$1&amp;dbP!$D$2&amp;":"&amp;dbP!$D$2),"&lt;="&amp;AM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N547" s="1">
        <f ca="1">SUMIFS(INDIRECT($F$1&amp;$F547&amp;":"&amp;$F547),INDIRECT($F$1&amp;dbP!$D$2&amp;":"&amp;dbP!$D$2),"&gt;="&amp;AN$6,INDIRECT($F$1&amp;dbP!$D$2&amp;":"&amp;dbP!$D$2),"&lt;="&amp;AN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O547" s="1">
        <f ca="1">SUMIFS(INDIRECT($F$1&amp;$F547&amp;":"&amp;$F547),INDIRECT($F$1&amp;dbP!$D$2&amp;":"&amp;dbP!$D$2),"&gt;="&amp;AO$6,INDIRECT($F$1&amp;dbP!$D$2&amp;":"&amp;dbP!$D$2),"&lt;="&amp;AO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P547" s="1">
        <f ca="1">SUMIFS(INDIRECT($F$1&amp;$F547&amp;":"&amp;$F547),INDIRECT($F$1&amp;dbP!$D$2&amp;":"&amp;dbP!$D$2),"&gt;="&amp;AP$6,INDIRECT($F$1&amp;dbP!$D$2&amp;":"&amp;dbP!$D$2),"&lt;="&amp;AP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Q547" s="1">
        <f ca="1">SUMIFS(INDIRECT($F$1&amp;$F547&amp;":"&amp;$F547),INDIRECT($F$1&amp;dbP!$D$2&amp;":"&amp;dbP!$D$2),"&gt;="&amp;AQ$6,INDIRECT($F$1&amp;dbP!$D$2&amp;":"&amp;dbP!$D$2),"&lt;="&amp;AQ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R547" s="1">
        <f ca="1">SUMIFS(INDIRECT($F$1&amp;$F547&amp;":"&amp;$F547),INDIRECT($F$1&amp;dbP!$D$2&amp;":"&amp;dbP!$D$2),"&gt;="&amp;AR$6,INDIRECT($F$1&amp;dbP!$D$2&amp;":"&amp;dbP!$D$2),"&lt;="&amp;AR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S547" s="1">
        <f ca="1">SUMIFS(INDIRECT($F$1&amp;$F547&amp;":"&amp;$F547),INDIRECT($F$1&amp;dbP!$D$2&amp;":"&amp;dbP!$D$2),"&gt;="&amp;AS$6,INDIRECT($F$1&amp;dbP!$D$2&amp;":"&amp;dbP!$D$2),"&lt;="&amp;AS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T547" s="1">
        <f ca="1">SUMIFS(INDIRECT($F$1&amp;$F547&amp;":"&amp;$F547),INDIRECT($F$1&amp;dbP!$D$2&amp;":"&amp;dbP!$D$2),"&gt;="&amp;AT$6,INDIRECT($F$1&amp;dbP!$D$2&amp;":"&amp;dbP!$D$2),"&lt;="&amp;AT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U547" s="1">
        <f ca="1">SUMIFS(INDIRECT($F$1&amp;$F547&amp;":"&amp;$F547),INDIRECT($F$1&amp;dbP!$D$2&amp;":"&amp;dbP!$D$2),"&gt;="&amp;AU$6,INDIRECT($F$1&amp;dbP!$D$2&amp;":"&amp;dbP!$D$2),"&lt;="&amp;AU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V547" s="1">
        <f ca="1">SUMIFS(INDIRECT($F$1&amp;$F547&amp;":"&amp;$F547),INDIRECT($F$1&amp;dbP!$D$2&amp;":"&amp;dbP!$D$2),"&gt;="&amp;AV$6,INDIRECT($F$1&amp;dbP!$D$2&amp;":"&amp;dbP!$D$2),"&lt;="&amp;AV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W547" s="1">
        <f ca="1">SUMIFS(INDIRECT($F$1&amp;$F547&amp;":"&amp;$F547),INDIRECT($F$1&amp;dbP!$D$2&amp;":"&amp;dbP!$D$2),"&gt;="&amp;AW$6,INDIRECT($F$1&amp;dbP!$D$2&amp;":"&amp;dbP!$D$2),"&lt;="&amp;AW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X547" s="1">
        <f ca="1">SUMIFS(INDIRECT($F$1&amp;$F547&amp;":"&amp;$F547),INDIRECT($F$1&amp;dbP!$D$2&amp;":"&amp;dbP!$D$2),"&gt;="&amp;AX$6,INDIRECT($F$1&amp;dbP!$D$2&amp;":"&amp;dbP!$D$2),"&lt;="&amp;AX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Y547" s="1">
        <f ca="1">SUMIFS(INDIRECT($F$1&amp;$F547&amp;":"&amp;$F547),INDIRECT($F$1&amp;dbP!$D$2&amp;":"&amp;dbP!$D$2),"&gt;="&amp;AY$6,INDIRECT($F$1&amp;dbP!$D$2&amp;":"&amp;dbP!$D$2),"&lt;="&amp;AY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AZ547" s="1">
        <f ca="1">SUMIFS(INDIRECT($F$1&amp;$F547&amp;":"&amp;$F547),INDIRECT($F$1&amp;dbP!$D$2&amp;":"&amp;dbP!$D$2),"&gt;="&amp;AZ$6,INDIRECT($F$1&amp;dbP!$D$2&amp;":"&amp;dbP!$D$2),"&lt;="&amp;AZ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BA547" s="1">
        <f ca="1">SUMIFS(INDIRECT($F$1&amp;$F547&amp;":"&amp;$F547),INDIRECT($F$1&amp;dbP!$D$2&amp;":"&amp;dbP!$D$2),"&gt;="&amp;BA$6,INDIRECT($F$1&amp;dbP!$D$2&amp;":"&amp;dbP!$D$2),"&lt;="&amp;BA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BB547" s="1">
        <f ca="1">SUMIFS(INDIRECT($F$1&amp;$F547&amp;":"&amp;$F547),INDIRECT($F$1&amp;dbP!$D$2&amp;":"&amp;dbP!$D$2),"&gt;="&amp;BB$6,INDIRECT($F$1&amp;dbP!$D$2&amp;":"&amp;dbP!$D$2),"&lt;="&amp;BB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BC547" s="1">
        <f ca="1">SUMIFS(INDIRECT($F$1&amp;$F547&amp;":"&amp;$F547),INDIRECT($F$1&amp;dbP!$D$2&amp;":"&amp;dbP!$D$2),"&gt;="&amp;BC$6,INDIRECT($F$1&amp;dbP!$D$2&amp;":"&amp;dbP!$D$2),"&lt;="&amp;BC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BD547" s="1">
        <f ca="1">SUMIFS(INDIRECT($F$1&amp;$F547&amp;":"&amp;$F547),INDIRECT($F$1&amp;dbP!$D$2&amp;":"&amp;dbP!$D$2),"&gt;="&amp;BD$6,INDIRECT($F$1&amp;dbP!$D$2&amp;":"&amp;dbP!$D$2),"&lt;="&amp;BD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  <c r="BE547" s="1">
        <f ca="1">SUMIFS(INDIRECT($F$1&amp;$F547&amp;":"&amp;$F547),INDIRECT($F$1&amp;dbP!$D$2&amp;":"&amp;dbP!$D$2),"&gt;="&amp;BE$6,INDIRECT($F$1&amp;dbP!$D$2&amp;":"&amp;dbP!$D$2),"&lt;="&amp;BE$7,INDIRECT($F$1&amp;dbP!$O$2&amp;":"&amp;dbP!$O$2),$H547,INDIRECT($F$1&amp;dbP!$P$2&amp;":"&amp;dbP!$P$2),IF($I547=$J547,"*",$I547),INDIRECT($F$1&amp;dbP!$Q$2&amp;":"&amp;dbP!$Q$2),IF(OR($I547=$J547,"  "&amp;$I547=$J547),"*",RIGHT($J547,LEN($J547)-4)),INDIRECT($F$1&amp;dbP!$AC$2&amp;":"&amp;dbP!$AC$2),RepP!$J$3)</f>
        <v>0</v>
      </c>
    </row>
    <row r="548" spans="1:57" x14ac:dyDescent="0.3">
      <c r="B548" s="1">
        <f>MAX(B$410:B547)+1</f>
        <v>144</v>
      </c>
      <c r="D548" s="1" t="str">
        <f ca="1">INDIRECT($B$1&amp;Items!AB$2&amp;$B548)</f>
        <v>PL(-)</v>
      </c>
      <c r="F548" s="1" t="str">
        <f ca="1">INDIRECT($B$1&amp;Items!X$2&amp;$B548)</f>
        <v>AA</v>
      </c>
      <c r="H548" s="13" t="str">
        <f ca="1">INDIRECT($B$1&amp;Items!U$2&amp;$B548)</f>
        <v>Операционные расходы</v>
      </c>
      <c r="I548" s="13" t="str">
        <f ca="1">IF(INDIRECT($B$1&amp;Items!V$2&amp;$B548)="",H548,INDIRECT($B$1&amp;Items!V$2&amp;$B548))</f>
        <v>Операционные расходы - блок-5</v>
      </c>
      <c r="J548" s="1" t="str">
        <f ca="1">IF(INDIRECT($B$1&amp;Items!W$2&amp;$B548)="",IF(H548&lt;&gt;I548,"  "&amp;I548,I548),"    "&amp;INDIRECT($B$1&amp;Items!W$2&amp;$B548))</f>
        <v xml:space="preserve">    Операционные расходы - 5-9</v>
      </c>
      <c r="S548" s="1">
        <f ca="1">SUM($U548:INDIRECT(ADDRESS(ROW(),SUMIFS($1:$1,$5:$5,MAX($5:$5)))))</f>
        <v>69833.2</v>
      </c>
      <c r="V548" s="1">
        <f ca="1">SUMIFS(INDIRECT($F$1&amp;$F548&amp;":"&amp;$F548),INDIRECT($F$1&amp;dbP!$D$2&amp;":"&amp;dbP!$D$2),"&gt;="&amp;V$6,INDIRECT($F$1&amp;dbP!$D$2&amp;":"&amp;dbP!$D$2),"&lt;="&amp;V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W548" s="1">
        <f ca="1">SUMIFS(INDIRECT($F$1&amp;$F548&amp;":"&amp;$F548),INDIRECT($F$1&amp;dbP!$D$2&amp;":"&amp;dbP!$D$2),"&gt;="&amp;W$6,INDIRECT($F$1&amp;dbP!$D$2&amp;":"&amp;dbP!$D$2),"&lt;="&amp;W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X548" s="1">
        <f ca="1">SUMIFS(INDIRECT($F$1&amp;$F548&amp;":"&amp;$F548),INDIRECT($F$1&amp;dbP!$D$2&amp;":"&amp;dbP!$D$2),"&gt;="&amp;X$6,INDIRECT($F$1&amp;dbP!$D$2&amp;":"&amp;dbP!$D$2),"&lt;="&amp;X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69833.2</v>
      </c>
      <c r="Y548" s="1">
        <f ca="1">SUMIFS(INDIRECT($F$1&amp;$F548&amp;":"&amp;$F548),INDIRECT($F$1&amp;dbP!$D$2&amp;":"&amp;dbP!$D$2),"&gt;="&amp;Y$6,INDIRECT($F$1&amp;dbP!$D$2&amp;":"&amp;dbP!$D$2),"&lt;="&amp;Y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Z548" s="1">
        <f ca="1">SUMIFS(INDIRECT($F$1&amp;$F548&amp;":"&amp;$F548),INDIRECT($F$1&amp;dbP!$D$2&amp;":"&amp;dbP!$D$2),"&gt;="&amp;Z$6,INDIRECT($F$1&amp;dbP!$D$2&amp;":"&amp;dbP!$D$2),"&lt;="&amp;Z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A548" s="1">
        <f ca="1">SUMIFS(INDIRECT($F$1&amp;$F548&amp;":"&amp;$F548),INDIRECT($F$1&amp;dbP!$D$2&amp;":"&amp;dbP!$D$2),"&gt;="&amp;AA$6,INDIRECT($F$1&amp;dbP!$D$2&amp;":"&amp;dbP!$D$2),"&lt;="&amp;AA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B548" s="1">
        <f ca="1">SUMIFS(INDIRECT($F$1&amp;$F548&amp;":"&amp;$F548),INDIRECT($F$1&amp;dbP!$D$2&amp;":"&amp;dbP!$D$2),"&gt;="&amp;AB$6,INDIRECT($F$1&amp;dbP!$D$2&amp;":"&amp;dbP!$D$2),"&lt;="&amp;AB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C548" s="1">
        <f ca="1">SUMIFS(INDIRECT($F$1&amp;$F548&amp;":"&amp;$F548),INDIRECT($F$1&amp;dbP!$D$2&amp;":"&amp;dbP!$D$2),"&gt;="&amp;AC$6,INDIRECT($F$1&amp;dbP!$D$2&amp;":"&amp;dbP!$D$2),"&lt;="&amp;AC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D548" s="1">
        <f ca="1">SUMIFS(INDIRECT($F$1&amp;$F548&amp;":"&amp;$F548),INDIRECT($F$1&amp;dbP!$D$2&amp;":"&amp;dbP!$D$2),"&gt;="&amp;AD$6,INDIRECT($F$1&amp;dbP!$D$2&amp;":"&amp;dbP!$D$2),"&lt;="&amp;AD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E548" s="1">
        <f ca="1">SUMIFS(INDIRECT($F$1&amp;$F548&amp;":"&amp;$F548),INDIRECT($F$1&amp;dbP!$D$2&amp;":"&amp;dbP!$D$2),"&gt;="&amp;AE$6,INDIRECT($F$1&amp;dbP!$D$2&amp;":"&amp;dbP!$D$2),"&lt;="&amp;AE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F548" s="1">
        <f ca="1">SUMIFS(INDIRECT($F$1&amp;$F548&amp;":"&amp;$F548),INDIRECT($F$1&amp;dbP!$D$2&amp;":"&amp;dbP!$D$2),"&gt;="&amp;AF$6,INDIRECT($F$1&amp;dbP!$D$2&amp;":"&amp;dbP!$D$2),"&lt;="&amp;AF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G548" s="1">
        <f ca="1">SUMIFS(INDIRECT($F$1&amp;$F548&amp;":"&amp;$F548),INDIRECT($F$1&amp;dbP!$D$2&amp;":"&amp;dbP!$D$2),"&gt;="&amp;AG$6,INDIRECT($F$1&amp;dbP!$D$2&amp;":"&amp;dbP!$D$2),"&lt;="&amp;AG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H548" s="1">
        <f ca="1">SUMIFS(INDIRECT($F$1&amp;$F548&amp;":"&amp;$F548),INDIRECT($F$1&amp;dbP!$D$2&amp;":"&amp;dbP!$D$2),"&gt;="&amp;AH$6,INDIRECT($F$1&amp;dbP!$D$2&amp;":"&amp;dbP!$D$2),"&lt;="&amp;AH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I548" s="1">
        <f ca="1">SUMIFS(INDIRECT($F$1&amp;$F548&amp;":"&amp;$F548),INDIRECT($F$1&amp;dbP!$D$2&amp;":"&amp;dbP!$D$2),"&gt;="&amp;AI$6,INDIRECT($F$1&amp;dbP!$D$2&amp;":"&amp;dbP!$D$2),"&lt;="&amp;AI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J548" s="1">
        <f ca="1">SUMIFS(INDIRECT($F$1&amp;$F548&amp;":"&amp;$F548),INDIRECT($F$1&amp;dbP!$D$2&amp;":"&amp;dbP!$D$2),"&gt;="&amp;AJ$6,INDIRECT($F$1&amp;dbP!$D$2&amp;":"&amp;dbP!$D$2),"&lt;="&amp;AJ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K548" s="1">
        <f ca="1">SUMIFS(INDIRECT($F$1&amp;$F548&amp;":"&amp;$F548),INDIRECT($F$1&amp;dbP!$D$2&amp;":"&amp;dbP!$D$2),"&gt;="&amp;AK$6,INDIRECT($F$1&amp;dbP!$D$2&amp;":"&amp;dbP!$D$2),"&lt;="&amp;AK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L548" s="1">
        <f ca="1">SUMIFS(INDIRECT($F$1&amp;$F548&amp;":"&amp;$F548),INDIRECT($F$1&amp;dbP!$D$2&amp;":"&amp;dbP!$D$2),"&gt;="&amp;AL$6,INDIRECT($F$1&amp;dbP!$D$2&amp;":"&amp;dbP!$D$2),"&lt;="&amp;AL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M548" s="1">
        <f ca="1">SUMIFS(INDIRECT($F$1&amp;$F548&amp;":"&amp;$F548),INDIRECT($F$1&amp;dbP!$D$2&amp;":"&amp;dbP!$D$2),"&gt;="&amp;AM$6,INDIRECT($F$1&amp;dbP!$D$2&amp;":"&amp;dbP!$D$2),"&lt;="&amp;AM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N548" s="1">
        <f ca="1">SUMIFS(INDIRECT($F$1&amp;$F548&amp;":"&amp;$F548),INDIRECT($F$1&amp;dbP!$D$2&amp;":"&amp;dbP!$D$2),"&gt;="&amp;AN$6,INDIRECT($F$1&amp;dbP!$D$2&amp;":"&amp;dbP!$D$2),"&lt;="&amp;AN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O548" s="1">
        <f ca="1">SUMIFS(INDIRECT($F$1&amp;$F548&amp;":"&amp;$F548),INDIRECT($F$1&amp;dbP!$D$2&amp;":"&amp;dbP!$D$2),"&gt;="&amp;AO$6,INDIRECT($F$1&amp;dbP!$D$2&amp;":"&amp;dbP!$D$2),"&lt;="&amp;AO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P548" s="1">
        <f ca="1">SUMIFS(INDIRECT($F$1&amp;$F548&amp;":"&amp;$F548),INDIRECT($F$1&amp;dbP!$D$2&amp;":"&amp;dbP!$D$2),"&gt;="&amp;AP$6,INDIRECT($F$1&amp;dbP!$D$2&amp;":"&amp;dbP!$D$2),"&lt;="&amp;AP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Q548" s="1">
        <f ca="1">SUMIFS(INDIRECT($F$1&amp;$F548&amp;":"&amp;$F548),INDIRECT($F$1&amp;dbP!$D$2&amp;":"&amp;dbP!$D$2),"&gt;="&amp;AQ$6,INDIRECT($F$1&amp;dbP!$D$2&amp;":"&amp;dbP!$D$2),"&lt;="&amp;AQ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R548" s="1">
        <f ca="1">SUMIFS(INDIRECT($F$1&amp;$F548&amp;":"&amp;$F548),INDIRECT($F$1&amp;dbP!$D$2&amp;":"&amp;dbP!$D$2),"&gt;="&amp;AR$6,INDIRECT($F$1&amp;dbP!$D$2&amp;":"&amp;dbP!$D$2),"&lt;="&amp;AR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S548" s="1">
        <f ca="1">SUMIFS(INDIRECT($F$1&amp;$F548&amp;":"&amp;$F548),INDIRECT($F$1&amp;dbP!$D$2&amp;":"&amp;dbP!$D$2),"&gt;="&amp;AS$6,INDIRECT($F$1&amp;dbP!$D$2&amp;":"&amp;dbP!$D$2),"&lt;="&amp;AS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T548" s="1">
        <f ca="1">SUMIFS(INDIRECT($F$1&amp;$F548&amp;":"&amp;$F548),INDIRECT($F$1&amp;dbP!$D$2&amp;":"&amp;dbP!$D$2),"&gt;="&amp;AT$6,INDIRECT($F$1&amp;dbP!$D$2&amp;":"&amp;dbP!$D$2),"&lt;="&amp;AT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U548" s="1">
        <f ca="1">SUMIFS(INDIRECT($F$1&amp;$F548&amp;":"&amp;$F548),INDIRECT($F$1&amp;dbP!$D$2&amp;":"&amp;dbP!$D$2),"&gt;="&amp;AU$6,INDIRECT($F$1&amp;dbP!$D$2&amp;":"&amp;dbP!$D$2),"&lt;="&amp;AU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V548" s="1">
        <f ca="1">SUMIFS(INDIRECT($F$1&amp;$F548&amp;":"&amp;$F548),INDIRECT($F$1&amp;dbP!$D$2&amp;":"&amp;dbP!$D$2),"&gt;="&amp;AV$6,INDIRECT($F$1&amp;dbP!$D$2&amp;":"&amp;dbP!$D$2),"&lt;="&amp;AV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W548" s="1">
        <f ca="1">SUMIFS(INDIRECT($F$1&amp;$F548&amp;":"&amp;$F548),INDIRECT($F$1&amp;dbP!$D$2&amp;":"&amp;dbP!$D$2),"&gt;="&amp;AW$6,INDIRECT($F$1&amp;dbP!$D$2&amp;":"&amp;dbP!$D$2),"&lt;="&amp;AW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X548" s="1">
        <f ca="1">SUMIFS(INDIRECT($F$1&amp;$F548&amp;":"&amp;$F548),INDIRECT($F$1&amp;dbP!$D$2&amp;":"&amp;dbP!$D$2),"&gt;="&amp;AX$6,INDIRECT($F$1&amp;dbP!$D$2&amp;":"&amp;dbP!$D$2),"&lt;="&amp;AX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Y548" s="1">
        <f ca="1">SUMIFS(INDIRECT($F$1&amp;$F548&amp;":"&amp;$F548),INDIRECT($F$1&amp;dbP!$D$2&amp;":"&amp;dbP!$D$2),"&gt;="&amp;AY$6,INDIRECT($F$1&amp;dbP!$D$2&amp;":"&amp;dbP!$D$2),"&lt;="&amp;AY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AZ548" s="1">
        <f ca="1">SUMIFS(INDIRECT($F$1&amp;$F548&amp;":"&amp;$F548),INDIRECT($F$1&amp;dbP!$D$2&amp;":"&amp;dbP!$D$2),"&gt;="&amp;AZ$6,INDIRECT($F$1&amp;dbP!$D$2&amp;":"&amp;dbP!$D$2),"&lt;="&amp;AZ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BA548" s="1">
        <f ca="1">SUMIFS(INDIRECT($F$1&amp;$F548&amp;":"&amp;$F548),INDIRECT($F$1&amp;dbP!$D$2&amp;":"&amp;dbP!$D$2),"&gt;="&amp;BA$6,INDIRECT($F$1&amp;dbP!$D$2&amp;":"&amp;dbP!$D$2),"&lt;="&amp;BA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BB548" s="1">
        <f ca="1">SUMIFS(INDIRECT($F$1&amp;$F548&amp;":"&amp;$F548),INDIRECT($F$1&amp;dbP!$D$2&amp;":"&amp;dbP!$D$2),"&gt;="&amp;BB$6,INDIRECT($F$1&amp;dbP!$D$2&amp;":"&amp;dbP!$D$2),"&lt;="&amp;BB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BC548" s="1">
        <f ca="1">SUMIFS(INDIRECT($F$1&amp;$F548&amp;":"&amp;$F548),INDIRECT($F$1&amp;dbP!$D$2&amp;":"&amp;dbP!$D$2),"&gt;="&amp;BC$6,INDIRECT($F$1&amp;dbP!$D$2&amp;":"&amp;dbP!$D$2),"&lt;="&amp;BC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BD548" s="1">
        <f ca="1">SUMIFS(INDIRECT($F$1&amp;$F548&amp;":"&amp;$F548),INDIRECT($F$1&amp;dbP!$D$2&amp;":"&amp;dbP!$D$2),"&gt;="&amp;BD$6,INDIRECT($F$1&amp;dbP!$D$2&amp;":"&amp;dbP!$D$2),"&lt;="&amp;BD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  <c r="BE548" s="1">
        <f ca="1">SUMIFS(INDIRECT($F$1&amp;$F548&amp;":"&amp;$F548),INDIRECT($F$1&amp;dbP!$D$2&amp;":"&amp;dbP!$D$2),"&gt;="&amp;BE$6,INDIRECT($F$1&amp;dbP!$D$2&amp;":"&amp;dbP!$D$2),"&lt;="&amp;BE$7,INDIRECT($F$1&amp;dbP!$O$2&amp;":"&amp;dbP!$O$2),$H548,INDIRECT($F$1&amp;dbP!$P$2&amp;":"&amp;dbP!$P$2),IF($I548=$J548,"*",$I548),INDIRECT($F$1&amp;dbP!$Q$2&amp;":"&amp;dbP!$Q$2),IF(OR($I548=$J548,"  "&amp;$I548=$J548),"*",RIGHT($J548,LEN($J548)-4)),INDIRECT($F$1&amp;dbP!$AC$2&amp;":"&amp;dbP!$AC$2),RepP!$J$3)</f>
        <v>0</v>
      </c>
    </row>
    <row r="549" spans="1:57" x14ac:dyDescent="0.3">
      <c r="B549" s="1">
        <f>MAX(B$410:B548)+1</f>
        <v>145</v>
      </c>
      <c r="D549" s="1" t="str">
        <f ca="1">INDIRECT($B$1&amp;Items!AB$2&amp;$B549)</f>
        <v>PL(-)</v>
      </c>
      <c r="F549" s="1" t="str">
        <f ca="1">INDIRECT($B$1&amp;Items!X$2&amp;$B549)</f>
        <v>AA</v>
      </c>
      <c r="H549" s="13" t="str">
        <f ca="1">INDIRECT($B$1&amp;Items!U$2&amp;$B549)</f>
        <v>Операционные расходы</v>
      </c>
      <c r="I549" s="13" t="str">
        <f ca="1">IF(INDIRECT($B$1&amp;Items!V$2&amp;$B549)="",H549,INDIRECT($B$1&amp;Items!V$2&amp;$B549))</f>
        <v>Операционные расходы - блок-5</v>
      </c>
      <c r="J549" s="1" t="str">
        <f ca="1">IF(INDIRECT($B$1&amp;Items!W$2&amp;$B549)="",IF(H549&lt;&gt;I549,"  "&amp;I549,I549),"    "&amp;INDIRECT($B$1&amp;Items!W$2&amp;$B549))</f>
        <v xml:space="preserve">    Операционные расходы - 5-10</v>
      </c>
      <c r="S549" s="1">
        <f ca="1">SUM($U549:INDIRECT(ADDRESS(ROW(),SUMIFS($1:$1,$5:$5,MAX($5:$5)))))</f>
        <v>32840.262000000002</v>
      </c>
      <c r="V549" s="1">
        <f ca="1">SUMIFS(INDIRECT($F$1&amp;$F549&amp;":"&amp;$F549),INDIRECT($F$1&amp;dbP!$D$2&amp;":"&amp;dbP!$D$2),"&gt;="&amp;V$6,INDIRECT($F$1&amp;dbP!$D$2&amp;":"&amp;dbP!$D$2),"&lt;="&amp;V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W549" s="1">
        <f ca="1">SUMIFS(INDIRECT($F$1&amp;$F549&amp;":"&amp;$F549),INDIRECT($F$1&amp;dbP!$D$2&amp;":"&amp;dbP!$D$2),"&gt;="&amp;W$6,INDIRECT($F$1&amp;dbP!$D$2&amp;":"&amp;dbP!$D$2),"&lt;="&amp;W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X549" s="1">
        <f ca="1">SUMIFS(INDIRECT($F$1&amp;$F549&amp;":"&amp;$F549),INDIRECT($F$1&amp;dbP!$D$2&amp;":"&amp;dbP!$D$2),"&gt;="&amp;X$6,INDIRECT($F$1&amp;dbP!$D$2&amp;":"&amp;dbP!$D$2),"&lt;="&amp;X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32840.262000000002</v>
      </c>
      <c r="Y549" s="1">
        <f ca="1">SUMIFS(INDIRECT($F$1&amp;$F549&amp;":"&amp;$F549),INDIRECT($F$1&amp;dbP!$D$2&amp;":"&amp;dbP!$D$2),"&gt;="&amp;Y$6,INDIRECT($F$1&amp;dbP!$D$2&amp;":"&amp;dbP!$D$2),"&lt;="&amp;Y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Z549" s="1">
        <f ca="1">SUMIFS(INDIRECT($F$1&amp;$F549&amp;":"&amp;$F549),INDIRECT($F$1&amp;dbP!$D$2&amp;":"&amp;dbP!$D$2),"&gt;="&amp;Z$6,INDIRECT($F$1&amp;dbP!$D$2&amp;":"&amp;dbP!$D$2),"&lt;="&amp;Z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A549" s="1">
        <f ca="1">SUMIFS(INDIRECT($F$1&amp;$F549&amp;":"&amp;$F549),INDIRECT($F$1&amp;dbP!$D$2&amp;":"&amp;dbP!$D$2),"&gt;="&amp;AA$6,INDIRECT($F$1&amp;dbP!$D$2&amp;":"&amp;dbP!$D$2),"&lt;="&amp;AA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B549" s="1">
        <f ca="1">SUMIFS(INDIRECT($F$1&amp;$F549&amp;":"&amp;$F549),INDIRECT($F$1&amp;dbP!$D$2&amp;":"&amp;dbP!$D$2),"&gt;="&amp;AB$6,INDIRECT($F$1&amp;dbP!$D$2&amp;":"&amp;dbP!$D$2),"&lt;="&amp;AB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C549" s="1">
        <f ca="1">SUMIFS(INDIRECT($F$1&amp;$F549&amp;":"&amp;$F549),INDIRECT($F$1&amp;dbP!$D$2&amp;":"&amp;dbP!$D$2),"&gt;="&amp;AC$6,INDIRECT($F$1&amp;dbP!$D$2&amp;":"&amp;dbP!$D$2),"&lt;="&amp;AC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D549" s="1">
        <f ca="1">SUMIFS(INDIRECT($F$1&amp;$F549&amp;":"&amp;$F549),INDIRECT($F$1&amp;dbP!$D$2&amp;":"&amp;dbP!$D$2),"&gt;="&amp;AD$6,INDIRECT($F$1&amp;dbP!$D$2&amp;":"&amp;dbP!$D$2),"&lt;="&amp;AD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E549" s="1">
        <f ca="1">SUMIFS(INDIRECT($F$1&amp;$F549&amp;":"&amp;$F549),INDIRECT($F$1&amp;dbP!$D$2&amp;":"&amp;dbP!$D$2),"&gt;="&amp;AE$6,INDIRECT($F$1&amp;dbP!$D$2&amp;":"&amp;dbP!$D$2),"&lt;="&amp;AE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F549" s="1">
        <f ca="1">SUMIFS(INDIRECT($F$1&amp;$F549&amp;":"&amp;$F549),INDIRECT($F$1&amp;dbP!$D$2&amp;":"&amp;dbP!$D$2),"&gt;="&amp;AF$6,INDIRECT($F$1&amp;dbP!$D$2&amp;":"&amp;dbP!$D$2),"&lt;="&amp;AF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G549" s="1">
        <f ca="1">SUMIFS(INDIRECT($F$1&amp;$F549&amp;":"&amp;$F549),INDIRECT($F$1&amp;dbP!$D$2&amp;":"&amp;dbP!$D$2),"&gt;="&amp;AG$6,INDIRECT($F$1&amp;dbP!$D$2&amp;":"&amp;dbP!$D$2),"&lt;="&amp;AG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H549" s="1">
        <f ca="1">SUMIFS(INDIRECT($F$1&amp;$F549&amp;":"&amp;$F549),INDIRECT($F$1&amp;dbP!$D$2&amp;":"&amp;dbP!$D$2),"&gt;="&amp;AH$6,INDIRECT($F$1&amp;dbP!$D$2&amp;":"&amp;dbP!$D$2),"&lt;="&amp;AH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I549" s="1">
        <f ca="1">SUMIFS(INDIRECT($F$1&amp;$F549&amp;":"&amp;$F549),INDIRECT($F$1&amp;dbP!$D$2&amp;":"&amp;dbP!$D$2),"&gt;="&amp;AI$6,INDIRECT($F$1&amp;dbP!$D$2&amp;":"&amp;dbP!$D$2),"&lt;="&amp;AI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J549" s="1">
        <f ca="1">SUMIFS(INDIRECT($F$1&amp;$F549&amp;":"&amp;$F549),INDIRECT($F$1&amp;dbP!$D$2&amp;":"&amp;dbP!$D$2),"&gt;="&amp;AJ$6,INDIRECT($F$1&amp;dbP!$D$2&amp;":"&amp;dbP!$D$2),"&lt;="&amp;AJ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K549" s="1">
        <f ca="1">SUMIFS(INDIRECT($F$1&amp;$F549&amp;":"&amp;$F549),INDIRECT($F$1&amp;dbP!$D$2&amp;":"&amp;dbP!$D$2),"&gt;="&amp;AK$6,INDIRECT($F$1&amp;dbP!$D$2&amp;":"&amp;dbP!$D$2),"&lt;="&amp;AK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L549" s="1">
        <f ca="1">SUMIFS(INDIRECT($F$1&amp;$F549&amp;":"&amp;$F549),INDIRECT($F$1&amp;dbP!$D$2&amp;":"&amp;dbP!$D$2),"&gt;="&amp;AL$6,INDIRECT($F$1&amp;dbP!$D$2&amp;":"&amp;dbP!$D$2),"&lt;="&amp;AL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M549" s="1">
        <f ca="1">SUMIFS(INDIRECT($F$1&amp;$F549&amp;":"&amp;$F549),INDIRECT($F$1&amp;dbP!$D$2&amp;":"&amp;dbP!$D$2),"&gt;="&amp;AM$6,INDIRECT($F$1&amp;dbP!$D$2&amp;":"&amp;dbP!$D$2),"&lt;="&amp;AM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N549" s="1">
        <f ca="1">SUMIFS(INDIRECT($F$1&amp;$F549&amp;":"&amp;$F549),INDIRECT($F$1&amp;dbP!$D$2&amp;":"&amp;dbP!$D$2),"&gt;="&amp;AN$6,INDIRECT($F$1&amp;dbP!$D$2&amp;":"&amp;dbP!$D$2),"&lt;="&amp;AN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O549" s="1">
        <f ca="1">SUMIFS(INDIRECT($F$1&amp;$F549&amp;":"&amp;$F549),INDIRECT($F$1&amp;dbP!$D$2&amp;":"&amp;dbP!$D$2),"&gt;="&amp;AO$6,INDIRECT($F$1&amp;dbP!$D$2&amp;":"&amp;dbP!$D$2),"&lt;="&amp;AO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P549" s="1">
        <f ca="1">SUMIFS(INDIRECT($F$1&amp;$F549&amp;":"&amp;$F549),INDIRECT($F$1&amp;dbP!$D$2&amp;":"&amp;dbP!$D$2),"&gt;="&amp;AP$6,INDIRECT($F$1&amp;dbP!$D$2&amp;":"&amp;dbP!$D$2),"&lt;="&amp;AP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Q549" s="1">
        <f ca="1">SUMIFS(INDIRECT($F$1&amp;$F549&amp;":"&amp;$F549),INDIRECT($F$1&amp;dbP!$D$2&amp;":"&amp;dbP!$D$2),"&gt;="&amp;AQ$6,INDIRECT($F$1&amp;dbP!$D$2&amp;":"&amp;dbP!$D$2),"&lt;="&amp;AQ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R549" s="1">
        <f ca="1">SUMIFS(INDIRECT($F$1&amp;$F549&amp;":"&amp;$F549),INDIRECT($F$1&amp;dbP!$D$2&amp;":"&amp;dbP!$D$2),"&gt;="&amp;AR$6,INDIRECT($F$1&amp;dbP!$D$2&amp;":"&amp;dbP!$D$2),"&lt;="&amp;AR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S549" s="1">
        <f ca="1">SUMIFS(INDIRECT($F$1&amp;$F549&amp;":"&amp;$F549),INDIRECT($F$1&amp;dbP!$D$2&amp;":"&amp;dbP!$D$2),"&gt;="&amp;AS$6,INDIRECT($F$1&amp;dbP!$D$2&amp;":"&amp;dbP!$D$2),"&lt;="&amp;AS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T549" s="1">
        <f ca="1">SUMIFS(INDIRECT($F$1&amp;$F549&amp;":"&amp;$F549),INDIRECT($F$1&amp;dbP!$D$2&amp;":"&amp;dbP!$D$2),"&gt;="&amp;AT$6,INDIRECT($F$1&amp;dbP!$D$2&amp;":"&amp;dbP!$D$2),"&lt;="&amp;AT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U549" s="1">
        <f ca="1">SUMIFS(INDIRECT($F$1&amp;$F549&amp;":"&amp;$F549),INDIRECT($F$1&amp;dbP!$D$2&amp;":"&amp;dbP!$D$2),"&gt;="&amp;AU$6,INDIRECT($F$1&amp;dbP!$D$2&amp;":"&amp;dbP!$D$2),"&lt;="&amp;AU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V549" s="1">
        <f ca="1">SUMIFS(INDIRECT($F$1&amp;$F549&amp;":"&amp;$F549),INDIRECT($F$1&amp;dbP!$D$2&amp;":"&amp;dbP!$D$2),"&gt;="&amp;AV$6,INDIRECT($F$1&amp;dbP!$D$2&amp;":"&amp;dbP!$D$2),"&lt;="&amp;AV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W549" s="1">
        <f ca="1">SUMIFS(INDIRECT($F$1&amp;$F549&amp;":"&amp;$F549),INDIRECT($F$1&amp;dbP!$D$2&amp;":"&amp;dbP!$D$2),"&gt;="&amp;AW$6,INDIRECT($F$1&amp;dbP!$D$2&amp;":"&amp;dbP!$D$2),"&lt;="&amp;AW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X549" s="1">
        <f ca="1">SUMIFS(INDIRECT($F$1&amp;$F549&amp;":"&amp;$F549),INDIRECT($F$1&amp;dbP!$D$2&amp;":"&amp;dbP!$D$2),"&gt;="&amp;AX$6,INDIRECT($F$1&amp;dbP!$D$2&amp;":"&amp;dbP!$D$2),"&lt;="&amp;AX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Y549" s="1">
        <f ca="1">SUMIFS(INDIRECT($F$1&amp;$F549&amp;":"&amp;$F549),INDIRECT($F$1&amp;dbP!$D$2&amp;":"&amp;dbP!$D$2),"&gt;="&amp;AY$6,INDIRECT($F$1&amp;dbP!$D$2&amp;":"&amp;dbP!$D$2),"&lt;="&amp;AY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AZ549" s="1">
        <f ca="1">SUMIFS(INDIRECT($F$1&amp;$F549&amp;":"&amp;$F549),INDIRECT($F$1&amp;dbP!$D$2&amp;":"&amp;dbP!$D$2),"&gt;="&amp;AZ$6,INDIRECT($F$1&amp;dbP!$D$2&amp;":"&amp;dbP!$D$2),"&lt;="&amp;AZ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BA549" s="1">
        <f ca="1">SUMIFS(INDIRECT($F$1&amp;$F549&amp;":"&amp;$F549),INDIRECT($F$1&amp;dbP!$D$2&amp;":"&amp;dbP!$D$2),"&gt;="&amp;BA$6,INDIRECT($F$1&amp;dbP!$D$2&amp;":"&amp;dbP!$D$2),"&lt;="&amp;BA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BB549" s="1">
        <f ca="1">SUMIFS(INDIRECT($F$1&amp;$F549&amp;":"&amp;$F549),INDIRECT($F$1&amp;dbP!$D$2&amp;":"&amp;dbP!$D$2),"&gt;="&amp;BB$6,INDIRECT($F$1&amp;dbP!$D$2&amp;":"&amp;dbP!$D$2),"&lt;="&amp;BB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BC549" s="1">
        <f ca="1">SUMIFS(INDIRECT($F$1&amp;$F549&amp;":"&amp;$F549),INDIRECT($F$1&amp;dbP!$D$2&amp;":"&amp;dbP!$D$2),"&gt;="&amp;BC$6,INDIRECT($F$1&amp;dbP!$D$2&amp;":"&amp;dbP!$D$2),"&lt;="&amp;BC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BD549" s="1">
        <f ca="1">SUMIFS(INDIRECT($F$1&amp;$F549&amp;":"&amp;$F549),INDIRECT($F$1&amp;dbP!$D$2&amp;":"&amp;dbP!$D$2),"&gt;="&amp;BD$6,INDIRECT($F$1&amp;dbP!$D$2&amp;":"&amp;dbP!$D$2),"&lt;="&amp;BD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  <c r="BE549" s="1">
        <f ca="1">SUMIFS(INDIRECT($F$1&amp;$F549&amp;":"&amp;$F549),INDIRECT($F$1&amp;dbP!$D$2&amp;":"&amp;dbP!$D$2),"&gt;="&amp;BE$6,INDIRECT($F$1&amp;dbP!$D$2&amp;":"&amp;dbP!$D$2),"&lt;="&amp;BE$7,INDIRECT($F$1&amp;dbP!$O$2&amp;":"&amp;dbP!$O$2),$H549,INDIRECT($F$1&amp;dbP!$P$2&amp;":"&amp;dbP!$P$2),IF($I549=$J549,"*",$I549),INDIRECT($F$1&amp;dbP!$Q$2&amp;":"&amp;dbP!$Q$2),IF(OR($I549=$J549,"  "&amp;$I549=$J549),"*",RIGHT($J549,LEN($J549)-4)),INDIRECT($F$1&amp;dbP!$AC$2&amp;":"&amp;dbP!$AC$2),RepP!$J$3)</f>
        <v>0</v>
      </c>
    </row>
    <row r="550" spans="1:57" ht="4.95" customHeight="1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</row>
    <row r="551" spans="1:57" x14ac:dyDescent="0.3">
      <c r="B551" s="1">
        <f>MAX(B$410:B550)+1</f>
        <v>146</v>
      </c>
      <c r="D551" s="1" t="str">
        <f ca="1">INDIRECT($B$1&amp;Items!AB$2&amp;$B551)</f>
        <v>PL</v>
      </c>
      <c r="F551" s="1" t="str">
        <f ca="1">INDIRECT($B$1&amp;Items!X$2&amp;$B551)</f>
        <v>AA</v>
      </c>
      <c r="H551" s="13" t="str">
        <f ca="1">INDIRECT($B$1&amp;Items!U$2&amp;$B551)</f>
        <v>Операционная прибыль (EBITDA)</v>
      </c>
      <c r="I551" s="13" t="str">
        <f ca="1">IF(INDIRECT($B$1&amp;Items!V$2&amp;$B551)="",H551,INDIRECT($B$1&amp;Items!V$2&amp;$B551))</f>
        <v>Операционная прибыль (EBITDA)</v>
      </c>
      <c r="J551" s="1" t="str">
        <f ca="1">IF(INDIRECT($B$1&amp;Items!W$2&amp;$B551)="",IF(H551&lt;&gt;I551,"  "&amp;I551,I551),"    "&amp;INDIRECT($B$1&amp;Items!W$2&amp;$B551))</f>
        <v>Операционная прибыль (EBITDA)</v>
      </c>
      <c r="S551" s="1">
        <f ca="1">SUM($U551:INDIRECT(ADDRESS(ROW(),SUMIFS($1:$1,$5:$5,MAX($5:$5)))))</f>
        <v>21358704.843214765</v>
      </c>
      <c r="V551" s="1">
        <f ca="1">SUMIFS(V$409:V550,$D$409:$D550,Items!$AB$11)-SUMIFS(V$409:V550,$D$409:$D550,Items!$AB$19)</f>
        <v>-897559.73396002001</v>
      </c>
      <c r="W551" s="1">
        <f ca="1">SUMIFS(W$409:W550,$D$409:$D550,Items!$AB$11)-SUMIFS(W$409:W550,$D$409:$D550,Items!$AB$19)</f>
        <v>-1593672.1170041445</v>
      </c>
      <c r="X551" s="1">
        <f ca="1">SUMIFS(X$409:X550,$D$409:$D550,Items!$AB$11)-SUMIFS(X$409:X550,$D$409:$D550,Items!$AB$19)</f>
        <v>-1718337.6390405998</v>
      </c>
      <c r="Y551" s="1">
        <f ca="1">SUMIFS(Y$409:Y550,$D$409:$D550,Items!$AB$11)-SUMIFS(Y$409:Y550,$D$409:$D550,Items!$AB$19)</f>
        <v>-1534456.1024594903</v>
      </c>
      <c r="Z551" s="1">
        <f ca="1">SUMIFS(Z$409:Z550,$D$409:$D550,Items!$AB$11)-SUMIFS(Z$409:Z550,$D$409:$D550,Items!$AB$19)</f>
        <v>6797088.6223078147</v>
      </c>
      <c r="AA551" s="1">
        <f ca="1">SUMIFS(AA$409:AA550,$D$409:$D550,Items!$AB$11)-SUMIFS(AA$409:AA550,$D$409:$D550,Items!$AB$19)</f>
        <v>20533527.251837205</v>
      </c>
      <c r="AB551" s="1">
        <f ca="1">SUMIFS(AB$409:AB550,$D$409:$D550,Items!$AB$11)-SUMIFS(AB$409:AB550,$D$409:$D550,Items!$AB$19)</f>
        <v>-227885.43846600002</v>
      </c>
      <c r="AC551" s="1">
        <f ca="1">SUMIFS(AC$409:AC550,$D$409:$D550,Items!$AB$11)-SUMIFS(AC$409:AC550,$D$409:$D550,Items!$AB$19)</f>
        <v>0</v>
      </c>
      <c r="AD551" s="1">
        <f ca="1">SUMIFS(AD$409:AD550,$D$409:$D550,Items!$AB$11)-SUMIFS(AD$409:AD550,$D$409:$D550,Items!$AB$19)</f>
        <v>0</v>
      </c>
      <c r="AE551" s="1">
        <f ca="1">SUMIFS(AE$409:AE550,$D$409:$D550,Items!$AB$11)-SUMIFS(AE$409:AE550,$D$409:$D550,Items!$AB$19)</f>
        <v>0</v>
      </c>
      <c r="AF551" s="1">
        <f ca="1">SUMIFS(AF$409:AF550,$D$409:$D550,Items!$AB$11)-SUMIFS(AF$409:AF550,$D$409:$D550,Items!$AB$19)</f>
        <v>0</v>
      </c>
      <c r="AG551" s="1">
        <f ca="1">SUMIFS(AG$409:AG550,$D$409:$D550,Items!$AB$11)-SUMIFS(AG$409:AG550,$D$409:$D550,Items!$AB$19)</f>
        <v>0</v>
      </c>
      <c r="AH551" s="1">
        <f ca="1">SUMIFS(AH$409:AH550,$D$409:$D550,Items!$AB$11)-SUMIFS(AH$409:AH550,$D$409:$D550,Items!$AB$19)</f>
        <v>0</v>
      </c>
      <c r="AI551" s="1">
        <f ca="1">SUMIFS(AI$409:AI550,$D$409:$D550,Items!$AB$11)-SUMIFS(AI$409:AI550,$D$409:$D550,Items!$AB$19)</f>
        <v>0</v>
      </c>
      <c r="AJ551" s="1">
        <f ca="1">SUMIFS(AJ$409:AJ550,$D$409:$D550,Items!$AB$11)-SUMIFS(AJ$409:AJ550,$D$409:$D550,Items!$AB$19)</f>
        <v>0</v>
      </c>
      <c r="AK551" s="1">
        <f ca="1">SUMIFS(AK$409:AK550,$D$409:$D550,Items!$AB$11)-SUMIFS(AK$409:AK550,$D$409:$D550,Items!$AB$19)</f>
        <v>0</v>
      </c>
      <c r="AL551" s="1">
        <f ca="1">SUMIFS(AL$409:AL550,$D$409:$D550,Items!$AB$11)-SUMIFS(AL$409:AL550,$D$409:$D550,Items!$AB$19)</f>
        <v>0</v>
      </c>
      <c r="AM551" s="1">
        <f ca="1">SUMIFS(AM$409:AM550,$D$409:$D550,Items!$AB$11)-SUMIFS(AM$409:AM550,$D$409:$D550,Items!$AB$19)</f>
        <v>0</v>
      </c>
      <c r="AN551" s="1">
        <f ca="1">SUMIFS(AN$409:AN550,$D$409:$D550,Items!$AB$11)-SUMIFS(AN$409:AN550,$D$409:$D550,Items!$AB$19)</f>
        <v>0</v>
      </c>
      <c r="AO551" s="1">
        <f ca="1">SUMIFS(AO$409:AO550,$D$409:$D550,Items!$AB$11)-SUMIFS(AO$409:AO550,$D$409:$D550,Items!$AB$19)</f>
        <v>0</v>
      </c>
      <c r="AP551" s="1">
        <f ca="1">SUMIFS(AP$409:AP550,$D$409:$D550,Items!$AB$11)-SUMIFS(AP$409:AP550,$D$409:$D550,Items!$AB$19)</f>
        <v>0</v>
      </c>
      <c r="AQ551" s="1">
        <f ca="1">SUMIFS(AQ$409:AQ550,$D$409:$D550,Items!$AB$11)-SUMIFS(AQ$409:AQ550,$D$409:$D550,Items!$AB$19)</f>
        <v>0</v>
      </c>
      <c r="AR551" s="1">
        <f ca="1">SUMIFS(AR$409:AR550,$D$409:$D550,Items!$AB$11)-SUMIFS(AR$409:AR550,$D$409:$D550,Items!$AB$19)</f>
        <v>0</v>
      </c>
      <c r="AS551" s="1">
        <f ca="1">SUMIFS(AS$409:AS550,$D$409:$D550,Items!$AB$11)-SUMIFS(AS$409:AS550,$D$409:$D550,Items!$AB$19)</f>
        <v>0</v>
      </c>
      <c r="AT551" s="1">
        <f ca="1">SUMIFS(AT$409:AT550,$D$409:$D550,Items!$AB$11)-SUMIFS(AT$409:AT550,$D$409:$D550,Items!$AB$19)</f>
        <v>0</v>
      </c>
      <c r="AU551" s="1">
        <f ca="1">SUMIFS(AU$409:AU550,$D$409:$D550,Items!$AB$11)-SUMIFS(AU$409:AU550,$D$409:$D550,Items!$AB$19)</f>
        <v>0</v>
      </c>
      <c r="AV551" s="1">
        <f ca="1">SUMIFS(AV$409:AV550,$D$409:$D550,Items!$AB$11)-SUMIFS(AV$409:AV550,$D$409:$D550,Items!$AB$19)</f>
        <v>0</v>
      </c>
      <c r="AW551" s="1">
        <f ca="1">SUMIFS(AW$409:AW550,$D$409:$D550,Items!$AB$11)-SUMIFS(AW$409:AW550,$D$409:$D550,Items!$AB$19)</f>
        <v>0</v>
      </c>
      <c r="AX551" s="1">
        <f ca="1">SUMIFS(AX$409:AX550,$D$409:$D550,Items!$AB$11)-SUMIFS(AX$409:AX550,$D$409:$D550,Items!$AB$19)</f>
        <v>0</v>
      </c>
      <c r="AY551" s="1">
        <f ca="1">SUMIFS(AY$409:AY550,$D$409:$D550,Items!$AB$11)-SUMIFS(AY$409:AY550,$D$409:$D550,Items!$AB$19)</f>
        <v>0</v>
      </c>
      <c r="AZ551" s="1">
        <f ca="1">SUMIFS(AZ$409:AZ550,$D$409:$D550,Items!$AB$11)-SUMIFS(AZ$409:AZ550,$D$409:$D550,Items!$AB$19)</f>
        <v>0</v>
      </c>
      <c r="BA551" s="1">
        <f ca="1">SUMIFS(BA$409:BA550,$D$409:$D550,Items!$AB$11)-SUMIFS(BA$409:BA550,$D$409:$D550,Items!$AB$19)</f>
        <v>0</v>
      </c>
      <c r="BB551" s="1">
        <f ca="1">SUMIFS(BB$409:BB550,$D$409:$D550,Items!$AB$11)-SUMIFS(BB$409:BB550,$D$409:$D550,Items!$AB$19)</f>
        <v>0</v>
      </c>
      <c r="BC551" s="1">
        <f ca="1">SUMIFS(BC$409:BC550,$D$409:$D550,Items!$AB$11)-SUMIFS(BC$409:BC550,$D$409:$D550,Items!$AB$19)</f>
        <v>0</v>
      </c>
      <c r="BD551" s="1">
        <f ca="1">SUMIFS(BD$409:BD550,$D$409:$D550,Items!$AB$11)-SUMIFS(BD$409:BD550,$D$409:$D550,Items!$AB$19)</f>
        <v>0</v>
      </c>
      <c r="BE551" s="1">
        <f ca="1">SUMIFS(BE$409:BE550,$D$409:$D550,Items!$AB$11)-SUMIFS(BE$409:BE550,$D$409:$D550,Items!$AB$19)</f>
        <v>0</v>
      </c>
    </row>
    <row r="552" spans="1:57" ht="4.95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</row>
    <row r="553" spans="1:57" ht="4.95" customHeight="1" x14ac:dyDescent="0.3"/>
    <row r="554" spans="1:57" x14ac:dyDescent="0.3">
      <c r="H554" s="3" t="s">
        <v>182</v>
      </c>
      <c r="I554" s="3"/>
      <c r="J554" s="3"/>
      <c r="S554" s="1">
        <f ca="1">S556-S588</f>
        <v>54221966.335126236</v>
      </c>
      <c r="V554" s="1">
        <f t="shared" ref="V554:BE554" ca="1" si="67">V556-V588</f>
        <v>44966299.931350991</v>
      </c>
      <c r="W554" s="1">
        <f t="shared" ca="1" si="67"/>
        <v>54221966.335126244</v>
      </c>
      <c r="X554" s="1">
        <f t="shared" ca="1" si="67"/>
        <v>54221966.335126251</v>
      </c>
      <c r="Y554" s="1">
        <f t="shared" ca="1" si="67"/>
        <v>54221966.335126244</v>
      </c>
      <c r="Z554" s="1">
        <f t="shared" ca="1" si="67"/>
        <v>54221966.335126244</v>
      </c>
      <c r="AA554" s="1">
        <f t="shared" ca="1" si="67"/>
        <v>54221966.335126236</v>
      </c>
      <c r="AB554" s="1">
        <f t="shared" ca="1" si="67"/>
        <v>54221966.335126236</v>
      </c>
      <c r="AC554" s="1">
        <f t="shared" ca="1" si="67"/>
        <v>54221966.335126236</v>
      </c>
      <c r="AD554" s="1">
        <f t="shared" ca="1" si="67"/>
        <v>54221966.335126236</v>
      </c>
      <c r="AE554" s="1">
        <f t="shared" ca="1" si="67"/>
        <v>54221966.335126236</v>
      </c>
      <c r="AF554" s="1">
        <f t="shared" ca="1" si="67"/>
        <v>54221966.335126236</v>
      </c>
      <c r="AG554" s="1">
        <f t="shared" ca="1" si="67"/>
        <v>54221966.335126236</v>
      </c>
      <c r="AH554" s="1">
        <f t="shared" ca="1" si="67"/>
        <v>54221966.335126236</v>
      </c>
      <c r="AI554" s="1">
        <f t="shared" ca="1" si="67"/>
        <v>54221966.335126236</v>
      </c>
      <c r="AJ554" s="1">
        <f t="shared" ca="1" si="67"/>
        <v>54221966.335126236</v>
      </c>
      <c r="AK554" s="1">
        <f t="shared" ca="1" si="67"/>
        <v>54221966.335126236</v>
      </c>
      <c r="AL554" s="1">
        <f t="shared" ca="1" si="67"/>
        <v>54221966.335126236</v>
      </c>
      <c r="AM554" s="1">
        <f t="shared" ca="1" si="67"/>
        <v>54221966.335126236</v>
      </c>
      <c r="AN554" s="1">
        <f t="shared" ca="1" si="67"/>
        <v>54221966.335126236</v>
      </c>
      <c r="AO554" s="1">
        <f t="shared" ca="1" si="67"/>
        <v>54221966.335126236</v>
      </c>
      <c r="AP554" s="1">
        <f t="shared" ca="1" si="67"/>
        <v>54221966.335126236</v>
      </c>
      <c r="AQ554" s="1">
        <f t="shared" ca="1" si="67"/>
        <v>54221966.335126236</v>
      </c>
      <c r="AR554" s="1">
        <f t="shared" ca="1" si="67"/>
        <v>54221966.335126236</v>
      </c>
      <c r="AS554" s="1">
        <f t="shared" ca="1" si="67"/>
        <v>54221966.335126236</v>
      </c>
      <c r="AT554" s="1">
        <f t="shared" ca="1" si="67"/>
        <v>54221966.335126236</v>
      </c>
      <c r="AU554" s="1">
        <f t="shared" ca="1" si="67"/>
        <v>54221966.335126236</v>
      </c>
      <c r="AV554" s="1">
        <f t="shared" ca="1" si="67"/>
        <v>54221966.335126236</v>
      </c>
      <c r="AW554" s="1">
        <f t="shared" ca="1" si="67"/>
        <v>54221966.335126236</v>
      </c>
      <c r="AX554" s="1">
        <f t="shared" ca="1" si="67"/>
        <v>54221966.335126236</v>
      </c>
      <c r="AY554" s="1">
        <f t="shared" ca="1" si="67"/>
        <v>54221966.335126236</v>
      </c>
      <c r="AZ554" s="1">
        <f t="shared" ca="1" si="67"/>
        <v>54221966.335126236</v>
      </c>
      <c r="BA554" s="1">
        <f t="shared" ca="1" si="67"/>
        <v>54221966.335126236</v>
      </c>
      <c r="BB554" s="1">
        <f t="shared" ca="1" si="67"/>
        <v>54221966.335126236</v>
      </c>
      <c r="BC554" s="1">
        <f t="shared" ca="1" si="67"/>
        <v>54221966.335126236</v>
      </c>
      <c r="BD554" s="1">
        <f t="shared" ca="1" si="67"/>
        <v>54221966.335126236</v>
      </c>
      <c r="BE554" s="1">
        <f t="shared" ca="1" si="67"/>
        <v>54221966.335126236</v>
      </c>
    </row>
    <row r="556" spans="1:57" x14ac:dyDescent="0.3">
      <c r="H556" s="6" t="str">
        <f>RepP!$H$13</f>
        <v>АКТИВЫ</v>
      </c>
      <c r="I556" s="6"/>
      <c r="J556" s="6"/>
      <c r="S556" s="1">
        <f ca="1">S558+S560+S570+S577+S582</f>
        <v>75580671.178341001</v>
      </c>
      <c r="V556" s="1">
        <f ca="1">V558+V560+V570+V577+V582</f>
        <v>48855443.673056789</v>
      </c>
      <c r="W556" s="1">
        <f t="shared" ref="W556:BE556" ca="1" si="68">W558+W560+W570+W577+W582</f>
        <v>60212352.842366904</v>
      </c>
      <c r="X556" s="1">
        <f t="shared" ca="1" si="68"/>
        <v>58364666.009795196</v>
      </c>
      <c r="Y556" s="1">
        <f t="shared" ca="1" si="68"/>
        <v>55102787.120965481</v>
      </c>
      <c r="Z556" s="1">
        <f t="shared" ca="1" si="68"/>
        <v>60577054.468232624</v>
      </c>
      <c r="AA556" s="1">
        <f t="shared" ca="1" si="68"/>
        <v>81405735.115107805</v>
      </c>
      <c r="AB556" s="1">
        <f t="shared" ca="1" si="68"/>
        <v>76451210.111240998</v>
      </c>
      <c r="AC556" s="1">
        <f t="shared" ca="1" si="68"/>
        <v>75580671.178341001</v>
      </c>
      <c r="AD556" s="1">
        <f t="shared" ca="1" si="68"/>
        <v>75580671.178341001</v>
      </c>
      <c r="AE556" s="1">
        <f t="shared" ca="1" si="68"/>
        <v>75580671.178341001</v>
      </c>
      <c r="AF556" s="1">
        <f t="shared" ca="1" si="68"/>
        <v>75580671.178341001</v>
      </c>
      <c r="AG556" s="1">
        <f t="shared" ca="1" si="68"/>
        <v>75580671.178341001</v>
      </c>
      <c r="AH556" s="1">
        <f t="shared" ca="1" si="68"/>
        <v>75580671.178341001</v>
      </c>
      <c r="AI556" s="1">
        <f t="shared" ca="1" si="68"/>
        <v>75580671.178341001</v>
      </c>
      <c r="AJ556" s="1">
        <f t="shared" ca="1" si="68"/>
        <v>75580671.178341001</v>
      </c>
      <c r="AK556" s="1">
        <f t="shared" ca="1" si="68"/>
        <v>75580671.178341001</v>
      </c>
      <c r="AL556" s="1">
        <f t="shared" ca="1" si="68"/>
        <v>75580671.178341001</v>
      </c>
      <c r="AM556" s="1">
        <f t="shared" ca="1" si="68"/>
        <v>75580671.178341001</v>
      </c>
      <c r="AN556" s="1">
        <f t="shared" ca="1" si="68"/>
        <v>75580671.178341001</v>
      </c>
      <c r="AO556" s="1">
        <f t="shared" ca="1" si="68"/>
        <v>75580671.178341001</v>
      </c>
      <c r="AP556" s="1">
        <f t="shared" ca="1" si="68"/>
        <v>75580671.178341001</v>
      </c>
      <c r="AQ556" s="1">
        <f t="shared" ca="1" si="68"/>
        <v>75580671.178341001</v>
      </c>
      <c r="AR556" s="1">
        <f t="shared" ca="1" si="68"/>
        <v>75580671.178341001</v>
      </c>
      <c r="AS556" s="1">
        <f t="shared" ca="1" si="68"/>
        <v>75580671.178341001</v>
      </c>
      <c r="AT556" s="1">
        <f t="shared" ca="1" si="68"/>
        <v>75580671.178341001</v>
      </c>
      <c r="AU556" s="1">
        <f t="shared" ca="1" si="68"/>
        <v>75580671.178341001</v>
      </c>
      <c r="AV556" s="1">
        <f t="shared" ca="1" si="68"/>
        <v>75580671.178341001</v>
      </c>
      <c r="AW556" s="1">
        <f t="shared" ca="1" si="68"/>
        <v>75580671.178341001</v>
      </c>
      <c r="AX556" s="1">
        <f t="shared" ca="1" si="68"/>
        <v>75580671.178341001</v>
      </c>
      <c r="AY556" s="1">
        <f t="shared" ca="1" si="68"/>
        <v>75580671.178341001</v>
      </c>
      <c r="AZ556" s="1">
        <f t="shared" ca="1" si="68"/>
        <v>75580671.178341001</v>
      </c>
      <c r="BA556" s="1">
        <f t="shared" ca="1" si="68"/>
        <v>75580671.178341001</v>
      </c>
      <c r="BB556" s="1">
        <f t="shared" ca="1" si="68"/>
        <v>75580671.178341001</v>
      </c>
      <c r="BC556" s="1">
        <f t="shared" ca="1" si="68"/>
        <v>75580671.178341001</v>
      </c>
      <c r="BD556" s="1">
        <f t="shared" ca="1" si="68"/>
        <v>75580671.178341001</v>
      </c>
      <c r="BE556" s="1">
        <f t="shared" ca="1" si="68"/>
        <v>75580671.178341001</v>
      </c>
    </row>
    <row r="558" spans="1:57" x14ac:dyDescent="0.3">
      <c r="B558" s="1">
        <f>ROW(Items!$A$103)</f>
        <v>103</v>
      </c>
      <c r="H558" s="13" t="str">
        <f ca="1">INDIRECT($B$1&amp;Items!E$2&amp;$B558)</f>
        <v>Денежные средства</v>
      </c>
      <c r="I558" s="13" t="str">
        <f ca="1">IF(INDIRECT($B$1&amp;Items!F$2&amp;$B558)="",H558,INDIRECT($B$1&amp;Items!F$2&amp;$B558))</f>
        <v>Денежные средства</v>
      </c>
      <c r="J558" s="1" t="str">
        <f ca="1">IF(INDIRECT($B$1&amp;Items!G$2&amp;$B558)="",IF(H558&lt;&gt;I558,"  "&amp;I558,I558),"    "&amp;INDIRECT($B$1&amp;Items!G$2&amp;$B558))</f>
        <v>Денежные средства</v>
      </c>
      <c r="S558" s="1">
        <f ca="1">INDIRECT(ADDRESS(ROW(),SUMIFS($1:$1,$5:$5,MAX($5:$5))))</f>
        <v>776631.35869991081</v>
      </c>
      <c r="V558" s="1">
        <f ca="1">V15+V362</f>
        <v>-8276983.9443942001</v>
      </c>
      <c r="W558" s="1">
        <f ca="1">W15+W362</f>
        <v>-16783262.372093339</v>
      </c>
      <c r="X558" s="1">
        <f ca="1">X15+X362</f>
        <v>-27796444.538873792</v>
      </c>
      <c r="Y558" s="1">
        <f ca="1">Y15+Y362</f>
        <v>-35923939.309019238</v>
      </c>
      <c r="Z558" s="1">
        <f ca="1">Z15+Z362</f>
        <v>-22526552.617613912</v>
      </c>
      <c r="AA558" s="1">
        <f ca="1">AA15+AA362</f>
        <v>-7846920.2906627133</v>
      </c>
      <c r="AB558" s="1">
        <f ca="1">AB15+AB362</f>
        <v>1647170.2915999107</v>
      </c>
      <c r="AC558" s="1">
        <f ca="1">AC15+AC362</f>
        <v>776631.35869991081</v>
      </c>
      <c r="AD558" s="1">
        <f ca="1">AD15+AD362</f>
        <v>776631.35869991081</v>
      </c>
      <c r="AE558" s="1">
        <f ca="1">AE15+AE362</f>
        <v>776631.35869991081</v>
      </c>
      <c r="AF558" s="1">
        <f ca="1">AF15+AF362</f>
        <v>776631.35869991081</v>
      </c>
      <c r="AG558" s="1">
        <f ca="1">AG15+AG362</f>
        <v>776631.35869991081</v>
      </c>
      <c r="AH558" s="1">
        <f ca="1">AH15+AH362</f>
        <v>776631.35869991081</v>
      </c>
      <c r="AI558" s="1">
        <f ca="1">AI15+AI362</f>
        <v>776631.35869991081</v>
      </c>
      <c r="AJ558" s="1">
        <f ca="1">AJ15+AJ362</f>
        <v>776631.35869991081</v>
      </c>
      <c r="AK558" s="1">
        <f ca="1">AK15+AK362</f>
        <v>776631.35869991081</v>
      </c>
      <c r="AL558" s="1">
        <f ca="1">AL15+AL362</f>
        <v>776631.35869991081</v>
      </c>
      <c r="AM558" s="1">
        <f ca="1">AM15+AM362</f>
        <v>776631.35869991081</v>
      </c>
      <c r="AN558" s="1">
        <f ca="1">AN15+AN362</f>
        <v>776631.35869991081</v>
      </c>
      <c r="AO558" s="1">
        <f ca="1">AO15+AO362</f>
        <v>776631.35869991081</v>
      </c>
      <c r="AP558" s="1">
        <f ca="1">AP15+AP362</f>
        <v>776631.35869991081</v>
      </c>
      <c r="AQ558" s="1">
        <f ca="1">AQ15+AQ362</f>
        <v>776631.35869991081</v>
      </c>
      <c r="AR558" s="1">
        <f ca="1">AR15+AR362</f>
        <v>776631.35869991081</v>
      </c>
      <c r="AS558" s="1">
        <f ca="1">AS15+AS362</f>
        <v>776631.35869991081</v>
      </c>
      <c r="AT558" s="1">
        <f ca="1">AT15+AT362</f>
        <v>776631.35869991081</v>
      </c>
      <c r="AU558" s="1">
        <f ca="1">AU15+AU362</f>
        <v>776631.35869991081</v>
      </c>
      <c r="AV558" s="1">
        <f ca="1">AV15+AV362</f>
        <v>776631.35869991081</v>
      </c>
      <c r="AW558" s="1">
        <f ca="1">AW15+AW362</f>
        <v>776631.35869991081</v>
      </c>
      <c r="AX558" s="1">
        <f ca="1">AX15+AX362</f>
        <v>776631.35869991081</v>
      </c>
      <c r="AY558" s="1">
        <f ca="1">AY15+AY362</f>
        <v>776631.35869991081</v>
      </c>
      <c r="AZ558" s="1">
        <f ca="1">AZ15+AZ362</f>
        <v>776631.35869991081</v>
      </c>
      <c r="BA558" s="1">
        <f ca="1">BA15+BA362</f>
        <v>776631.35869991081</v>
      </c>
      <c r="BB558" s="1">
        <f ca="1">BB15+BB362</f>
        <v>776631.35869991081</v>
      </c>
      <c r="BC558" s="1">
        <f ca="1">BC15+BC362</f>
        <v>776631.35869991081</v>
      </c>
      <c r="BD558" s="1">
        <f ca="1">BD15+BD362</f>
        <v>776631.35869991081</v>
      </c>
      <c r="BE558" s="1">
        <f ca="1">BE15+BE362</f>
        <v>776631.35869991081</v>
      </c>
    </row>
    <row r="560" spans="1:57" x14ac:dyDescent="0.3">
      <c r="B560" s="1">
        <f>ROW(Items!$A$9)</f>
        <v>9</v>
      </c>
      <c r="H560" s="13" t="str">
        <f ca="1">INDIRECT($B$1&amp;Items!E$2&amp;$B560)</f>
        <v>Дебиторская задолженность</v>
      </c>
      <c r="I560" s="13" t="str">
        <f ca="1">IF(INDIRECT($B$1&amp;Items!F$2&amp;$B560)="",H560,INDIRECT($B$1&amp;Items!F$2&amp;$B560))</f>
        <v>Дебиторская задолженность</v>
      </c>
      <c r="J560" s="1" t="str">
        <f ca="1">IF(INDIRECT($B$1&amp;Items!G$2&amp;$B560)="",IF(H560&lt;&gt;I560,"  "&amp;I560,I560),"    "&amp;INDIRECT($B$1&amp;Items!G$2&amp;$B560))</f>
        <v>Дебиторская задолженность</v>
      </c>
      <c r="S560" s="1">
        <f t="shared" ref="S560:S567" ca="1" si="69">INDIRECT(ADDRESS(ROW(),SUMIFS($1:$1,$5:$5,MAX($5:$5))))</f>
        <v>0</v>
      </c>
      <c r="V560" s="1">
        <f ca="1">V17+V411-V222</f>
        <v>0</v>
      </c>
      <c r="W560" s="1">
        <f ca="1">W17+W411-W222</f>
        <v>0</v>
      </c>
      <c r="X560" s="1">
        <f ca="1">X17+X411-X222</f>
        <v>-3928235.7393302638</v>
      </c>
      <c r="Y560" s="1">
        <f ca="1">Y17+Y411-Y222</f>
        <v>-7856471.4786605276</v>
      </c>
      <c r="Z560" s="1">
        <f ca="1">Z17+Z411-Z222</f>
        <v>-13372467.172510508</v>
      </c>
      <c r="AA560" s="1">
        <f ca="1">AA17+AA411-AA222</f>
        <v>14448615.586129427</v>
      </c>
      <c r="AB560" s="1">
        <f ca="1">AB17+AB411-AB222</f>
        <v>0</v>
      </c>
      <c r="AC560" s="1">
        <f ca="1">AC17+AC411-AC222</f>
        <v>0</v>
      </c>
      <c r="AD560" s="1">
        <f ca="1">AD17+AD411-AD222</f>
        <v>0</v>
      </c>
      <c r="AE560" s="1">
        <f ca="1">AE17+AE411-AE222</f>
        <v>0</v>
      </c>
      <c r="AF560" s="1">
        <f ca="1">AF17+AF411-AF222</f>
        <v>0</v>
      </c>
      <c r="AG560" s="1">
        <f ca="1">AG17+AG411-AG222</f>
        <v>0</v>
      </c>
      <c r="AH560" s="1">
        <f ca="1">AH17+AH411-AH222</f>
        <v>0</v>
      </c>
      <c r="AI560" s="1">
        <f ca="1">AI17+AI411-AI222</f>
        <v>0</v>
      </c>
      <c r="AJ560" s="1">
        <f ca="1">AJ17+AJ411-AJ222</f>
        <v>0</v>
      </c>
      <c r="AK560" s="1">
        <f ca="1">AK17+AK411-AK222</f>
        <v>0</v>
      </c>
      <c r="AL560" s="1">
        <f ca="1">AL17+AL411-AL222</f>
        <v>0</v>
      </c>
      <c r="AM560" s="1">
        <f ca="1">AM17+AM411-AM222</f>
        <v>0</v>
      </c>
      <c r="AN560" s="1">
        <f ca="1">AN17+AN411-AN222</f>
        <v>0</v>
      </c>
      <c r="AO560" s="1">
        <f ca="1">AO17+AO411-AO222</f>
        <v>0</v>
      </c>
      <c r="AP560" s="1">
        <f ca="1">AP17+AP411-AP222</f>
        <v>0</v>
      </c>
      <c r="AQ560" s="1">
        <f ca="1">AQ17+AQ411-AQ222</f>
        <v>0</v>
      </c>
      <c r="AR560" s="1">
        <f ca="1">AR17+AR411-AR222</f>
        <v>0</v>
      </c>
      <c r="AS560" s="1">
        <f ca="1">AS17+AS411-AS222</f>
        <v>0</v>
      </c>
      <c r="AT560" s="1">
        <f ca="1">AT17+AT411-AT222</f>
        <v>0</v>
      </c>
      <c r="AU560" s="1">
        <f ca="1">AU17+AU411-AU222</f>
        <v>0</v>
      </c>
      <c r="AV560" s="1">
        <f ca="1">AV17+AV411-AV222</f>
        <v>0</v>
      </c>
      <c r="AW560" s="1">
        <f ca="1">AW17+AW411-AW222</f>
        <v>0</v>
      </c>
      <c r="AX560" s="1">
        <f ca="1">AX17+AX411-AX222</f>
        <v>0</v>
      </c>
      <c r="AY560" s="1">
        <f ca="1">AY17+AY411-AY222</f>
        <v>0</v>
      </c>
      <c r="AZ560" s="1">
        <f ca="1">AZ17+AZ411-AZ222</f>
        <v>0</v>
      </c>
      <c r="BA560" s="1">
        <f ca="1">BA17+BA411-BA222</f>
        <v>0</v>
      </c>
      <c r="BB560" s="1">
        <f ca="1">BB17+BB411-BB222</f>
        <v>0</v>
      </c>
      <c r="BC560" s="1">
        <f ca="1">BC17+BC411-BC222</f>
        <v>0</v>
      </c>
      <c r="BD560" s="1">
        <f ca="1">BD17+BD411-BD222</f>
        <v>0</v>
      </c>
      <c r="BE560" s="1">
        <f ca="1">BE17+BE411-BE222</f>
        <v>0</v>
      </c>
    </row>
    <row r="561" spans="1:57" x14ac:dyDescent="0.3">
      <c r="B561" s="1">
        <f>MAX(B$559:B560)+1</f>
        <v>10</v>
      </c>
      <c r="H561" s="13" t="str">
        <f ca="1">INDIRECT($B$1&amp;Items!E$2&amp;$B561)</f>
        <v>Дебиторская задолженность</v>
      </c>
      <c r="I561" s="13" t="str">
        <f ca="1">IF(INDIRECT($B$1&amp;Items!F$2&amp;$B561)="",H561,INDIRECT($B$1&amp;Items!F$2&amp;$B561))</f>
        <v>ДЗ при реализации</v>
      </c>
      <c r="J561" s="1" t="str">
        <f ca="1">IF(INDIRECT($B$1&amp;Items!G$2&amp;$B561)="",IF(H561&lt;&gt;I561,"  "&amp;I561,I561),"    "&amp;INDIRECT($B$1&amp;Items!G$2&amp;$B561))</f>
        <v xml:space="preserve">  ДЗ при реализации</v>
      </c>
      <c r="S561" s="1">
        <f t="shared" ca="1" si="69"/>
        <v>0</v>
      </c>
      <c r="V561" s="1">
        <f ca="1">V18+V412-V223</f>
        <v>0</v>
      </c>
      <c r="W561" s="1">
        <f ca="1">W18+W412-W223</f>
        <v>0</v>
      </c>
      <c r="X561" s="1">
        <f ca="1">X18+X412-X223</f>
        <v>-3928235.7393302638</v>
      </c>
      <c r="Y561" s="1">
        <f ca="1">Y18+Y412-Y223</f>
        <v>-7856471.4786605276</v>
      </c>
      <c r="Z561" s="1">
        <f ca="1">Z18+Z412-Z223</f>
        <v>-13372467.172510508</v>
      </c>
      <c r="AA561" s="1">
        <f ca="1">AA18+AA412-AA223</f>
        <v>14448615.586129427</v>
      </c>
      <c r="AB561" s="1">
        <f ca="1">AB18+AB412-AB223</f>
        <v>0</v>
      </c>
      <c r="AC561" s="1">
        <f ca="1">AC18+AC412-AC223</f>
        <v>0</v>
      </c>
      <c r="AD561" s="1">
        <f ca="1">AD18+AD412-AD223</f>
        <v>0</v>
      </c>
      <c r="AE561" s="1">
        <f ca="1">AE18+AE412-AE223</f>
        <v>0</v>
      </c>
      <c r="AF561" s="1">
        <f ca="1">AF18+AF412-AF223</f>
        <v>0</v>
      </c>
      <c r="AG561" s="1">
        <f ca="1">AG18+AG412-AG223</f>
        <v>0</v>
      </c>
      <c r="AH561" s="1">
        <f ca="1">AH18+AH412-AH223</f>
        <v>0</v>
      </c>
      <c r="AI561" s="1">
        <f ca="1">AI18+AI412-AI223</f>
        <v>0</v>
      </c>
      <c r="AJ561" s="1">
        <f ca="1">AJ18+AJ412-AJ223</f>
        <v>0</v>
      </c>
      <c r="AK561" s="1">
        <f ca="1">AK18+AK412-AK223</f>
        <v>0</v>
      </c>
      <c r="AL561" s="1">
        <f ca="1">AL18+AL412-AL223</f>
        <v>0</v>
      </c>
      <c r="AM561" s="1">
        <f ca="1">AM18+AM412-AM223</f>
        <v>0</v>
      </c>
      <c r="AN561" s="1">
        <f ca="1">AN18+AN412-AN223</f>
        <v>0</v>
      </c>
      <c r="AO561" s="1">
        <f ca="1">AO18+AO412-AO223</f>
        <v>0</v>
      </c>
      <c r="AP561" s="1">
        <f ca="1">AP18+AP412-AP223</f>
        <v>0</v>
      </c>
      <c r="AQ561" s="1">
        <f ca="1">AQ18+AQ412-AQ223</f>
        <v>0</v>
      </c>
      <c r="AR561" s="1">
        <f ca="1">AR18+AR412-AR223</f>
        <v>0</v>
      </c>
      <c r="AS561" s="1">
        <f ca="1">AS18+AS412-AS223</f>
        <v>0</v>
      </c>
      <c r="AT561" s="1">
        <f ca="1">AT18+AT412-AT223</f>
        <v>0</v>
      </c>
      <c r="AU561" s="1">
        <f ca="1">AU18+AU412-AU223</f>
        <v>0</v>
      </c>
      <c r="AV561" s="1">
        <f ca="1">AV18+AV412-AV223</f>
        <v>0</v>
      </c>
      <c r="AW561" s="1">
        <f ca="1">AW18+AW412-AW223</f>
        <v>0</v>
      </c>
      <c r="AX561" s="1">
        <f ca="1">AX18+AX412-AX223</f>
        <v>0</v>
      </c>
      <c r="AY561" s="1">
        <f ca="1">AY18+AY412-AY223</f>
        <v>0</v>
      </c>
      <c r="AZ561" s="1">
        <f ca="1">AZ18+AZ412-AZ223</f>
        <v>0</v>
      </c>
      <c r="BA561" s="1">
        <f ca="1">BA18+BA412-BA223</f>
        <v>0</v>
      </c>
      <c r="BB561" s="1">
        <f ca="1">BB18+BB412-BB223</f>
        <v>0</v>
      </c>
      <c r="BC561" s="1">
        <f ca="1">BC18+BC412-BC223</f>
        <v>0</v>
      </c>
      <c r="BD561" s="1">
        <f ca="1">BD18+BD412-BD223</f>
        <v>0</v>
      </c>
      <c r="BE561" s="1">
        <f ca="1">BE18+BE412-BE223</f>
        <v>0</v>
      </c>
    </row>
    <row r="562" spans="1:57" x14ac:dyDescent="0.3">
      <c r="B562" s="1">
        <f>MAX(B$559:B561)+1</f>
        <v>11</v>
      </c>
      <c r="H562" s="13" t="str">
        <f ca="1">INDIRECT($B$1&amp;Items!E$2&amp;$B562)</f>
        <v>Дебиторская задолженность</v>
      </c>
      <c r="I562" s="13" t="str">
        <f ca="1">IF(INDIRECT($B$1&amp;Items!F$2&amp;$B562)="",H562,INDIRECT($B$1&amp;Items!F$2&amp;$B562))</f>
        <v>ДЗ при реализации</v>
      </c>
      <c r="J562" s="1" t="str">
        <f ca="1">IF(INDIRECT($B$1&amp;Items!G$2&amp;$B562)="",IF(H562&lt;&gt;I562,"  "&amp;I562,I562),"    "&amp;INDIRECT($B$1&amp;Items!G$2&amp;$B562))</f>
        <v xml:space="preserve">    Направление-1</v>
      </c>
      <c r="S562" s="1">
        <f t="shared" ca="1" si="69"/>
        <v>0</v>
      </c>
      <c r="V562" s="1">
        <f ca="1">V19+V413-V224</f>
        <v>0</v>
      </c>
      <c r="W562" s="1">
        <f ca="1">W19+W413-W224</f>
        <v>0</v>
      </c>
      <c r="X562" s="1">
        <f ca="1">X19+X413-X224</f>
        <v>-3928235.7393302638</v>
      </c>
      <c r="Y562" s="1">
        <f ca="1">Y19+Y413-Y224</f>
        <v>-7856471.4786605276</v>
      </c>
      <c r="Z562" s="1">
        <f ca="1">Z19+Z413-Z224</f>
        <v>5892353.6089953948</v>
      </c>
      <c r="AA562" s="1">
        <f ca="1">AA19+AA413-AA224</f>
        <v>0</v>
      </c>
      <c r="AB562" s="1">
        <f ca="1">AB19+AB413-AB224</f>
        <v>0</v>
      </c>
      <c r="AC562" s="1">
        <f ca="1">AC19+AC413-AC224</f>
        <v>0</v>
      </c>
      <c r="AD562" s="1">
        <f ca="1">AD19+AD413-AD224</f>
        <v>0</v>
      </c>
      <c r="AE562" s="1">
        <f ca="1">AE19+AE413-AE224</f>
        <v>0</v>
      </c>
      <c r="AF562" s="1">
        <f ca="1">AF19+AF413-AF224</f>
        <v>0</v>
      </c>
      <c r="AG562" s="1">
        <f ca="1">AG19+AG413-AG224</f>
        <v>0</v>
      </c>
      <c r="AH562" s="1">
        <f ca="1">AH19+AH413-AH224</f>
        <v>0</v>
      </c>
      <c r="AI562" s="1">
        <f ca="1">AI19+AI413-AI224</f>
        <v>0</v>
      </c>
      <c r="AJ562" s="1">
        <f ca="1">AJ19+AJ413-AJ224</f>
        <v>0</v>
      </c>
      <c r="AK562" s="1">
        <f ca="1">AK19+AK413-AK224</f>
        <v>0</v>
      </c>
      <c r="AL562" s="1">
        <f ca="1">AL19+AL413-AL224</f>
        <v>0</v>
      </c>
      <c r="AM562" s="1">
        <f ca="1">AM19+AM413-AM224</f>
        <v>0</v>
      </c>
      <c r="AN562" s="1">
        <f ca="1">AN19+AN413-AN224</f>
        <v>0</v>
      </c>
      <c r="AO562" s="1">
        <f ca="1">AO19+AO413-AO224</f>
        <v>0</v>
      </c>
      <c r="AP562" s="1">
        <f ca="1">AP19+AP413-AP224</f>
        <v>0</v>
      </c>
      <c r="AQ562" s="1">
        <f ca="1">AQ19+AQ413-AQ224</f>
        <v>0</v>
      </c>
      <c r="AR562" s="1">
        <f ca="1">AR19+AR413-AR224</f>
        <v>0</v>
      </c>
      <c r="AS562" s="1">
        <f ca="1">AS19+AS413-AS224</f>
        <v>0</v>
      </c>
      <c r="AT562" s="1">
        <f ca="1">AT19+AT413-AT224</f>
        <v>0</v>
      </c>
      <c r="AU562" s="1">
        <f ca="1">AU19+AU413-AU224</f>
        <v>0</v>
      </c>
      <c r="AV562" s="1">
        <f ca="1">AV19+AV413-AV224</f>
        <v>0</v>
      </c>
      <c r="AW562" s="1">
        <f ca="1">AW19+AW413-AW224</f>
        <v>0</v>
      </c>
      <c r="AX562" s="1">
        <f ca="1">AX19+AX413-AX224</f>
        <v>0</v>
      </c>
      <c r="AY562" s="1">
        <f ca="1">AY19+AY413-AY224</f>
        <v>0</v>
      </c>
      <c r="AZ562" s="1">
        <f ca="1">AZ19+AZ413-AZ224</f>
        <v>0</v>
      </c>
      <c r="BA562" s="1">
        <f ca="1">BA19+BA413-BA224</f>
        <v>0</v>
      </c>
      <c r="BB562" s="1">
        <f ca="1">BB19+BB413-BB224</f>
        <v>0</v>
      </c>
      <c r="BC562" s="1">
        <f ca="1">BC19+BC413-BC224</f>
        <v>0</v>
      </c>
      <c r="BD562" s="1">
        <f ca="1">BD19+BD413-BD224</f>
        <v>0</v>
      </c>
      <c r="BE562" s="1">
        <f ca="1">BE19+BE413-BE224</f>
        <v>0</v>
      </c>
    </row>
    <row r="563" spans="1:57" x14ac:dyDescent="0.3">
      <c r="B563" s="1">
        <f>MAX(B$559:B562)+1</f>
        <v>12</v>
      </c>
      <c r="H563" s="13" t="str">
        <f ca="1">INDIRECT($B$1&amp;Items!E$2&amp;$B563)</f>
        <v>Дебиторская задолженность</v>
      </c>
      <c r="I563" s="13" t="str">
        <f ca="1">IF(INDIRECT($B$1&amp;Items!F$2&amp;$B563)="",H563,INDIRECT($B$1&amp;Items!F$2&amp;$B563))</f>
        <v>ДЗ при реализации</v>
      </c>
      <c r="J563" s="1" t="str">
        <f ca="1">IF(INDIRECT($B$1&amp;Items!G$2&amp;$B563)="",IF(H563&lt;&gt;I563,"  "&amp;I563,I563),"    "&amp;INDIRECT($B$1&amp;Items!G$2&amp;$B563))</f>
        <v xml:space="preserve">    Направление-2</v>
      </c>
      <c r="S563" s="1">
        <f t="shared" ca="1" si="69"/>
        <v>0</v>
      </c>
      <c r="V563" s="1">
        <f ca="1">V20+V414-V225</f>
        <v>0</v>
      </c>
      <c r="W563" s="1">
        <f ca="1">W20+W414-W225</f>
        <v>0</v>
      </c>
      <c r="X563" s="1">
        <f ca="1">X20+X414-X225</f>
        <v>0</v>
      </c>
      <c r="Y563" s="1">
        <f ca="1">Y20+Y414-Y225</f>
        <v>0</v>
      </c>
      <c r="Z563" s="1">
        <f ca="1">Z20+Z414-Z225</f>
        <v>-19264820.781505901</v>
      </c>
      <c r="AA563" s="1">
        <f ca="1">AA20+AA414-AA225</f>
        <v>14448615.586129425</v>
      </c>
      <c r="AB563" s="1">
        <f ca="1">AB20+AB414-AB225</f>
        <v>0</v>
      </c>
      <c r="AC563" s="1">
        <f ca="1">AC20+AC414-AC225</f>
        <v>0</v>
      </c>
      <c r="AD563" s="1">
        <f ca="1">AD20+AD414-AD225</f>
        <v>0</v>
      </c>
      <c r="AE563" s="1">
        <f ca="1">AE20+AE414-AE225</f>
        <v>0</v>
      </c>
      <c r="AF563" s="1">
        <f ca="1">AF20+AF414-AF225</f>
        <v>0</v>
      </c>
      <c r="AG563" s="1">
        <f ca="1">AG20+AG414-AG225</f>
        <v>0</v>
      </c>
      <c r="AH563" s="1">
        <f ca="1">AH20+AH414-AH225</f>
        <v>0</v>
      </c>
      <c r="AI563" s="1">
        <f ca="1">AI20+AI414-AI225</f>
        <v>0</v>
      </c>
      <c r="AJ563" s="1">
        <f ca="1">AJ20+AJ414-AJ225</f>
        <v>0</v>
      </c>
      <c r="AK563" s="1">
        <f ca="1">AK20+AK414-AK225</f>
        <v>0</v>
      </c>
      <c r="AL563" s="1">
        <f ca="1">AL20+AL414-AL225</f>
        <v>0</v>
      </c>
      <c r="AM563" s="1">
        <f ca="1">AM20+AM414-AM225</f>
        <v>0</v>
      </c>
      <c r="AN563" s="1">
        <f ca="1">AN20+AN414-AN225</f>
        <v>0</v>
      </c>
      <c r="AO563" s="1">
        <f ca="1">AO20+AO414-AO225</f>
        <v>0</v>
      </c>
      <c r="AP563" s="1">
        <f ca="1">AP20+AP414-AP225</f>
        <v>0</v>
      </c>
      <c r="AQ563" s="1">
        <f ca="1">AQ20+AQ414-AQ225</f>
        <v>0</v>
      </c>
      <c r="AR563" s="1">
        <f ca="1">AR20+AR414-AR225</f>
        <v>0</v>
      </c>
      <c r="AS563" s="1">
        <f ca="1">AS20+AS414-AS225</f>
        <v>0</v>
      </c>
      <c r="AT563" s="1">
        <f ca="1">AT20+AT414-AT225</f>
        <v>0</v>
      </c>
      <c r="AU563" s="1">
        <f ca="1">AU20+AU414-AU225</f>
        <v>0</v>
      </c>
      <c r="AV563" s="1">
        <f ca="1">AV20+AV414-AV225</f>
        <v>0</v>
      </c>
      <c r="AW563" s="1">
        <f ca="1">AW20+AW414-AW225</f>
        <v>0</v>
      </c>
      <c r="AX563" s="1">
        <f ca="1">AX20+AX414-AX225</f>
        <v>0</v>
      </c>
      <c r="AY563" s="1">
        <f ca="1">AY20+AY414-AY225</f>
        <v>0</v>
      </c>
      <c r="AZ563" s="1">
        <f ca="1">AZ20+AZ414-AZ225</f>
        <v>0</v>
      </c>
      <c r="BA563" s="1">
        <f ca="1">BA20+BA414-BA225</f>
        <v>0</v>
      </c>
      <c r="BB563" s="1">
        <f ca="1">BB20+BB414-BB225</f>
        <v>0</v>
      </c>
      <c r="BC563" s="1">
        <f ca="1">BC20+BC414-BC225</f>
        <v>0</v>
      </c>
      <c r="BD563" s="1">
        <f ca="1">BD20+BD414-BD225</f>
        <v>0</v>
      </c>
      <c r="BE563" s="1">
        <f ca="1">BE20+BE414-BE225</f>
        <v>0</v>
      </c>
    </row>
    <row r="564" spans="1:57" x14ac:dyDescent="0.3">
      <c r="B564" s="1">
        <f>MAX(B$559:B563)+1</f>
        <v>13</v>
      </c>
      <c r="H564" s="13" t="str">
        <f ca="1">INDIRECT($B$1&amp;Items!E$2&amp;$B564)</f>
        <v>Дебиторская задолженность</v>
      </c>
      <c r="I564" s="13" t="str">
        <f ca="1">IF(INDIRECT($B$1&amp;Items!F$2&amp;$B564)="",H564,INDIRECT($B$1&amp;Items!F$2&amp;$B564))</f>
        <v>ДЗ при реализации</v>
      </c>
      <c r="J564" s="1" t="str">
        <f ca="1">IF(INDIRECT($B$1&amp;Items!G$2&amp;$B564)="",IF(H564&lt;&gt;I564,"  "&amp;I564,I564),"    "&amp;INDIRECT($B$1&amp;Items!G$2&amp;$B564))</f>
        <v xml:space="preserve">    Направление-3</v>
      </c>
      <c r="S564" s="1">
        <f t="shared" ca="1" si="69"/>
        <v>0</v>
      </c>
      <c r="V564" s="1">
        <f ca="1">V21+V415-V226</f>
        <v>0</v>
      </c>
      <c r="W564" s="1">
        <f ca="1">W21+W415-W226</f>
        <v>0</v>
      </c>
      <c r="X564" s="1">
        <f ca="1">X21+X415-X226</f>
        <v>0</v>
      </c>
      <c r="Y564" s="1">
        <f ca="1">Y21+Y415-Y226</f>
        <v>0</v>
      </c>
      <c r="Z564" s="1">
        <f ca="1">Z21+Z415-Z226</f>
        <v>0</v>
      </c>
      <c r="AA564" s="1">
        <f ca="1">AA21+AA415-AA226</f>
        <v>0</v>
      </c>
      <c r="AB564" s="1">
        <f ca="1">AB21+AB415-AB226</f>
        <v>0</v>
      </c>
      <c r="AC564" s="1">
        <f ca="1">AC21+AC415-AC226</f>
        <v>0</v>
      </c>
      <c r="AD564" s="1">
        <f ca="1">AD21+AD415-AD226</f>
        <v>0</v>
      </c>
      <c r="AE564" s="1">
        <f ca="1">AE21+AE415-AE226</f>
        <v>0</v>
      </c>
      <c r="AF564" s="1">
        <f ca="1">AF21+AF415-AF226</f>
        <v>0</v>
      </c>
      <c r="AG564" s="1">
        <f ca="1">AG21+AG415-AG226</f>
        <v>0</v>
      </c>
      <c r="AH564" s="1">
        <f ca="1">AH21+AH415-AH226</f>
        <v>0</v>
      </c>
      <c r="AI564" s="1">
        <f ca="1">AI21+AI415-AI226</f>
        <v>0</v>
      </c>
      <c r="AJ564" s="1">
        <f ca="1">AJ21+AJ415-AJ226</f>
        <v>0</v>
      </c>
      <c r="AK564" s="1">
        <f ca="1">AK21+AK415-AK226</f>
        <v>0</v>
      </c>
      <c r="AL564" s="1">
        <f ca="1">AL21+AL415-AL226</f>
        <v>0</v>
      </c>
      <c r="AM564" s="1">
        <f ca="1">AM21+AM415-AM226</f>
        <v>0</v>
      </c>
      <c r="AN564" s="1">
        <f ca="1">AN21+AN415-AN226</f>
        <v>0</v>
      </c>
      <c r="AO564" s="1">
        <f ca="1">AO21+AO415-AO226</f>
        <v>0</v>
      </c>
      <c r="AP564" s="1">
        <f ca="1">AP21+AP415-AP226</f>
        <v>0</v>
      </c>
      <c r="AQ564" s="1">
        <f ca="1">AQ21+AQ415-AQ226</f>
        <v>0</v>
      </c>
      <c r="AR564" s="1">
        <f ca="1">AR21+AR415-AR226</f>
        <v>0</v>
      </c>
      <c r="AS564" s="1">
        <f ca="1">AS21+AS415-AS226</f>
        <v>0</v>
      </c>
      <c r="AT564" s="1">
        <f ca="1">AT21+AT415-AT226</f>
        <v>0</v>
      </c>
      <c r="AU564" s="1">
        <f ca="1">AU21+AU415-AU226</f>
        <v>0</v>
      </c>
      <c r="AV564" s="1">
        <f ca="1">AV21+AV415-AV226</f>
        <v>0</v>
      </c>
      <c r="AW564" s="1">
        <f ca="1">AW21+AW415-AW226</f>
        <v>0</v>
      </c>
      <c r="AX564" s="1">
        <f ca="1">AX21+AX415-AX226</f>
        <v>0</v>
      </c>
      <c r="AY564" s="1">
        <f ca="1">AY21+AY415-AY226</f>
        <v>0</v>
      </c>
      <c r="AZ564" s="1">
        <f ca="1">AZ21+AZ415-AZ226</f>
        <v>0</v>
      </c>
      <c r="BA564" s="1">
        <f ca="1">BA21+BA415-BA226</f>
        <v>0</v>
      </c>
      <c r="BB564" s="1">
        <f ca="1">BB21+BB415-BB226</f>
        <v>0</v>
      </c>
      <c r="BC564" s="1">
        <f ca="1">BC21+BC415-BC226</f>
        <v>0</v>
      </c>
      <c r="BD564" s="1">
        <f ca="1">BD21+BD415-BD226</f>
        <v>0</v>
      </c>
      <c r="BE564" s="1">
        <f ca="1">BE21+BE415-BE226</f>
        <v>0</v>
      </c>
    </row>
    <row r="565" spans="1:57" x14ac:dyDescent="0.3">
      <c r="B565" s="1">
        <f>MAX(B$559:B564)+1</f>
        <v>14</v>
      </c>
      <c r="H565" s="13" t="str">
        <f ca="1">INDIRECT($B$1&amp;Items!E$2&amp;$B565)</f>
        <v>Дебиторская задолженность</v>
      </c>
      <c r="I565" s="13" t="str">
        <f ca="1">IF(INDIRECT($B$1&amp;Items!F$2&amp;$B565)="",H565,INDIRECT($B$1&amp;Items!F$2&amp;$B565))</f>
        <v>Прочая ДЗ</v>
      </c>
      <c r="J565" s="1" t="str">
        <f ca="1">IF(INDIRECT($B$1&amp;Items!G$2&amp;$B565)="",IF(H565&lt;&gt;I565,"  "&amp;I565,I565),"    "&amp;INDIRECT($B$1&amp;Items!G$2&amp;$B565))</f>
        <v xml:space="preserve">  Прочая ДЗ</v>
      </c>
      <c r="S565" s="1">
        <f t="shared" ca="1" si="69"/>
        <v>0</v>
      </c>
      <c r="V565" s="1">
        <f ca="1">V22+V416-V227</f>
        <v>0</v>
      </c>
      <c r="W565" s="1">
        <f ca="1">W22+W416-W227</f>
        <v>0</v>
      </c>
      <c r="X565" s="1">
        <f ca="1">X22+X416-X227</f>
        <v>0</v>
      </c>
      <c r="Y565" s="1">
        <f ca="1">Y22+Y416-Y227</f>
        <v>0</v>
      </c>
      <c r="Z565" s="1">
        <f ca="1">Z22+Z416-Z227</f>
        <v>0</v>
      </c>
      <c r="AA565" s="1">
        <f ca="1">AA22+AA416-AA227</f>
        <v>0</v>
      </c>
      <c r="AB565" s="1">
        <f ca="1">AB22+AB416-AB227</f>
        <v>0</v>
      </c>
      <c r="AC565" s="1">
        <f ca="1">AC22+AC416-AC227</f>
        <v>0</v>
      </c>
      <c r="AD565" s="1">
        <f ca="1">AD22+AD416-AD227</f>
        <v>0</v>
      </c>
      <c r="AE565" s="1">
        <f ca="1">AE22+AE416-AE227</f>
        <v>0</v>
      </c>
      <c r="AF565" s="1">
        <f ca="1">AF22+AF416-AF227</f>
        <v>0</v>
      </c>
      <c r="AG565" s="1">
        <f ca="1">AG22+AG416-AG227</f>
        <v>0</v>
      </c>
      <c r="AH565" s="1">
        <f ca="1">AH22+AH416-AH227</f>
        <v>0</v>
      </c>
      <c r="AI565" s="1">
        <f ca="1">AI22+AI416-AI227</f>
        <v>0</v>
      </c>
      <c r="AJ565" s="1">
        <f ca="1">AJ22+AJ416-AJ227</f>
        <v>0</v>
      </c>
      <c r="AK565" s="1">
        <f ca="1">AK22+AK416-AK227</f>
        <v>0</v>
      </c>
      <c r="AL565" s="1">
        <f ca="1">AL22+AL416-AL227</f>
        <v>0</v>
      </c>
      <c r="AM565" s="1">
        <f ca="1">AM22+AM416-AM227</f>
        <v>0</v>
      </c>
      <c r="AN565" s="1">
        <f ca="1">AN22+AN416-AN227</f>
        <v>0</v>
      </c>
      <c r="AO565" s="1">
        <f ca="1">AO22+AO416-AO227</f>
        <v>0</v>
      </c>
      <c r="AP565" s="1">
        <f ca="1">AP22+AP416-AP227</f>
        <v>0</v>
      </c>
      <c r="AQ565" s="1">
        <f ca="1">AQ22+AQ416-AQ227</f>
        <v>0</v>
      </c>
      <c r="AR565" s="1">
        <f ca="1">AR22+AR416-AR227</f>
        <v>0</v>
      </c>
      <c r="AS565" s="1">
        <f ca="1">AS22+AS416-AS227</f>
        <v>0</v>
      </c>
      <c r="AT565" s="1">
        <f ca="1">AT22+AT416-AT227</f>
        <v>0</v>
      </c>
      <c r="AU565" s="1">
        <f ca="1">AU22+AU416-AU227</f>
        <v>0</v>
      </c>
      <c r="AV565" s="1">
        <f ca="1">AV22+AV416-AV227</f>
        <v>0</v>
      </c>
      <c r="AW565" s="1">
        <f ca="1">AW22+AW416-AW227</f>
        <v>0</v>
      </c>
      <c r="AX565" s="1">
        <f ca="1">AX22+AX416-AX227</f>
        <v>0</v>
      </c>
      <c r="AY565" s="1">
        <f ca="1">AY22+AY416-AY227</f>
        <v>0</v>
      </c>
      <c r="AZ565" s="1">
        <f ca="1">AZ22+AZ416-AZ227</f>
        <v>0</v>
      </c>
      <c r="BA565" s="1">
        <f ca="1">BA22+BA416-BA227</f>
        <v>0</v>
      </c>
      <c r="BB565" s="1">
        <f ca="1">BB22+BB416-BB227</f>
        <v>0</v>
      </c>
      <c r="BC565" s="1">
        <f ca="1">BC22+BC416-BC227</f>
        <v>0</v>
      </c>
      <c r="BD565" s="1">
        <f ca="1">BD22+BD416-BD227</f>
        <v>0</v>
      </c>
      <c r="BE565" s="1">
        <f ca="1">BE22+BE416-BE227</f>
        <v>0</v>
      </c>
    </row>
    <row r="566" spans="1:57" x14ac:dyDescent="0.3">
      <c r="B566" s="1">
        <f>MAX(B$559:B565)+1</f>
        <v>15</v>
      </c>
      <c r="H566" s="13" t="str">
        <f ca="1">INDIRECT($B$1&amp;Items!E$2&amp;$B566)</f>
        <v>Дебиторская задолженность</v>
      </c>
      <c r="I566" s="13" t="str">
        <f ca="1">IF(INDIRECT($B$1&amp;Items!F$2&amp;$B566)="",H566,INDIRECT($B$1&amp;Items!F$2&amp;$B566))</f>
        <v>Прочая ДЗ</v>
      </c>
      <c r="J566" s="1" t="str">
        <f ca="1">IF(INDIRECT($B$1&amp;Items!G$2&amp;$B566)="",IF(H566&lt;&gt;I566,"  "&amp;I566,I566),"    "&amp;INDIRECT($B$1&amp;Items!G$2&amp;$B566))</f>
        <v xml:space="preserve">    Прочие продажи-1</v>
      </c>
      <c r="S566" s="1">
        <f t="shared" ca="1" si="69"/>
        <v>0</v>
      </c>
      <c r="V566" s="1">
        <f ca="1">V23+V417-V228</f>
        <v>0</v>
      </c>
      <c r="W566" s="1">
        <f ca="1">W23+W417-W228</f>
        <v>0</v>
      </c>
      <c r="X566" s="1">
        <f ca="1">X23+X417-X228</f>
        <v>0</v>
      </c>
      <c r="Y566" s="1">
        <f ca="1">Y23+Y417-Y228</f>
        <v>0</v>
      </c>
      <c r="Z566" s="1">
        <f ca="1">Z23+Z417-Z228</f>
        <v>0</v>
      </c>
      <c r="AA566" s="1">
        <f ca="1">AA23+AA417-AA228</f>
        <v>0</v>
      </c>
      <c r="AB566" s="1">
        <f ca="1">AB23+AB417-AB228</f>
        <v>0</v>
      </c>
      <c r="AC566" s="1">
        <f ca="1">AC23+AC417-AC228</f>
        <v>0</v>
      </c>
      <c r="AD566" s="1">
        <f ca="1">AD23+AD417-AD228</f>
        <v>0</v>
      </c>
      <c r="AE566" s="1">
        <f ca="1">AE23+AE417-AE228</f>
        <v>0</v>
      </c>
      <c r="AF566" s="1">
        <f ca="1">AF23+AF417-AF228</f>
        <v>0</v>
      </c>
      <c r="AG566" s="1">
        <f ca="1">AG23+AG417-AG228</f>
        <v>0</v>
      </c>
      <c r="AH566" s="1">
        <f ca="1">AH23+AH417-AH228</f>
        <v>0</v>
      </c>
      <c r="AI566" s="1">
        <f ca="1">AI23+AI417-AI228</f>
        <v>0</v>
      </c>
      <c r="AJ566" s="1">
        <f ca="1">AJ23+AJ417-AJ228</f>
        <v>0</v>
      </c>
      <c r="AK566" s="1">
        <f ca="1">AK23+AK417-AK228</f>
        <v>0</v>
      </c>
      <c r="AL566" s="1">
        <f ca="1">AL23+AL417-AL228</f>
        <v>0</v>
      </c>
      <c r="AM566" s="1">
        <f ca="1">AM23+AM417-AM228</f>
        <v>0</v>
      </c>
      <c r="AN566" s="1">
        <f ca="1">AN23+AN417-AN228</f>
        <v>0</v>
      </c>
      <c r="AO566" s="1">
        <f ca="1">AO23+AO417-AO228</f>
        <v>0</v>
      </c>
      <c r="AP566" s="1">
        <f ca="1">AP23+AP417-AP228</f>
        <v>0</v>
      </c>
      <c r="AQ566" s="1">
        <f ca="1">AQ23+AQ417-AQ228</f>
        <v>0</v>
      </c>
      <c r="AR566" s="1">
        <f ca="1">AR23+AR417-AR228</f>
        <v>0</v>
      </c>
      <c r="AS566" s="1">
        <f ca="1">AS23+AS417-AS228</f>
        <v>0</v>
      </c>
      <c r="AT566" s="1">
        <f ca="1">AT23+AT417-AT228</f>
        <v>0</v>
      </c>
      <c r="AU566" s="1">
        <f ca="1">AU23+AU417-AU228</f>
        <v>0</v>
      </c>
      <c r="AV566" s="1">
        <f ca="1">AV23+AV417-AV228</f>
        <v>0</v>
      </c>
      <c r="AW566" s="1">
        <f ca="1">AW23+AW417-AW228</f>
        <v>0</v>
      </c>
      <c r="AX566" s="1">
        <f ca="1">AX23+AX417-AX228</f>
        <v>0</v>
      </c>
      <c r="AY566" s="1">
        <f ca="1">AY23+AY417-AY228</f>
        <v>0</v>
      </c>
      <c r="AZ566" s="1">
        <f ca="1">AZ23+AZ417-AZ228</f>
        <v>0</v>
      </c>
      <c r="BA566" s="1">
        <f ca="1">BA23+BA417-BA228</f>
        <v>0</v>
      </c>
      <c r="BB566" s="1">
        <f ca="1">BB23+BB417-BB228</f>
        <v>0</v>
      </c>
      <c r="BC566" s="1">
        <f ca="1">BC23+BC417-BC228</f>
        <v>0</v>
      </c>
      <c r="BD566" s="1">
        <f ca="1">BD23+BD417-BD228</f>
        <v>0</v>
      </c>
      <c r="BE566" s="1">
        <f ca="1">BE23+BE417-BE228</f>
        <v>0</v>
      </c>
    </row>
    <row r="567" spans="1:57" x14ac:dyDescent="0.3">
      <c r="B567" s="1">
        <f>MAX(B$559:B566)+1</f>
        <v>16</v>
      </c>
      <c r="H567" s="13" t="str">
        <f ca="1">INDIRECT($B$1&amp;Items!E$2&amp;$B567)</f>
        <v>Дебиторская задолженность</v>
      </c>
      <c r="I567" s="13" t="str">
        <f ca="1">IF(INDIRECT($B$1&amp;Items!F$2&amp;$B567)="",H567,INDIRECT($B$1&amp;Items!F$2&amp;$B567))</f>
        <v>Прочая ДЗ</v>
      </c>
      <c r="J567" s="1" t="str">
        <f ca="1">IF(INDIRECT($B$1&amp;Items!G$2&amp;$B567)="",IF(H567&lt;&gt;I567,"  "&amp;I567,I567),"    "&amp;INDIRECT($B$1&amp;Items!G$2&amp;$B567))</f>
        <v xml:space="preserve">    Прочие продажи-2</v>
      </c>
      <c r="S567" s="1">
        <f t="shared" ca="1" si="69"/>
        <v>0</v>
      </c>
      <c r="V567" s="1">
        <f ca="1">V24+V418-V229</f>
        <v>0</v>
      </c>
      <c r="W567" s="1">
        <f ca="1">W24+W418-W229</f>
        <v>0</v>
      </c>
      <c r="X567" s="1">
        <f ca="1">X24+X418-X229</f>
        <v>0</v>
      </c>
      <c r="Y567" s="1">
        <f ca="1">Y24+Y418-Y229</f>
        <v>0</v>
      </c>
      <c r="Z567" s="1">
        <f ca="1">Z24+Z418-Z229</f>
        <v>0</v>
      </c>
      <c r="AA567" s="1">
        <f ca="1">AA24+AA418-AA229</f>
        <v>0</v>
      </c>
      <c r="AB567" s="1">
        <f ca="1">AB24+AB418-AB229</f>
        <v>0</v>
      </c>
      <c r="AC567" s="1">
        <f ca="1">AC24+AC418-AC229</f>
        <v>0</v>
      </c>
      <c r="AD567" s="1">
        <f ca="1">AD24+AD418-AD229</f>
        <v>0</v>
      </c>
      <c r="AE567" s="1">
        <f ca="1">AE24+AE418-AE229</f>
        <v>0</v>
      </c>
      <c r="AF567" s="1">
        <f ca="1">AF24+AF418-AF229</f>
        <v>0</v>
      </c>
      <c r="AG567" s="1">
        <f ca="1">AG24+AG418-AG229</f>
        <v>0</v>
      </c>
      <c r="AH567" s="1">
        <f ca="1">AH24+AH418-AH229</f>
        <v>0</v>
      </c>
      <c r="AI567" s="1">
        <f ca="1">AI24+AI418-AI229</f>
        <v>0</v>
      </c>
      <c r="AJ567" s="1">
        <f ca="1">AJ24+AJ418-AJ229</f>
        <v>0</v>
      </c>
      <c r="AK567" s="1">
        <f ca="1">AK24+AK418-AK229</f>
        <v>0</v>
      </c>
      <c r="AL567" s="1">
        <f ca="1">AL24+AL418-AL229</f>
        <v>0</v>
      </c>
      <c r="AM567" s="1">
        <f ca="1">AM24+AM418-AM229</f>
        <v>0</v>
      </c>
      <c r="AN567" s="1">
        <f ca="1">AN24+AN418-AN229</f>
        <v>0</v>
      </c>
      <c r="AO567" s="1">
        <f ca="1">AO24+AO418-AO229</f>
        <v>0</v>
      </c>
      <c r="AP567" s="1">
        <f ca="1">AP24+AP418-AP229</f>
        <v>0</v>
      </c>
      <c r="AQ567" s="1">
        <f ca="1">AQ24+AQ418-AQ229</f>
        <v>0</v>
      </c>
      <c r="AR567" s="1">
        <f ca="1">AR24+AR418-AR229</f>
        <v>0</v>
      </c>
      <c r="AS567" s="1">
        <f ca="1">AS24+AS418-AS229</f>
        <v>0</v>
      </c>
      <c r="AT567" s="1">
        <f ca="1">AT24+AT418-AT229</f>
        <v>0</v>
      </c>
      <c r="AU567" s="1">
        <f ca="1">AU24+AU418-AU229</f>
        <v>0</v>
      </c>
      <c r="AV567" s="1">
        <f ca="1">AV24+AV418-AV229</f>
        <v>0</v>
      </c>
      <c r="AW567" s="1">
        <f ca="1">AW24+AW418-AW229</f>
        <v>0</v>
      </c>
      <c r="AX567" s="1">
        <f ca="1">AX24+AX418-AX229</f>
        <v>0</v>
      </c>
      <c r="AY567" s="1">
        <f ca="1">AY24+AY418-AY229</f>
        <v>0</v>
      </c>
      <c r="AZ567" s="1">
        <f ca="1">AZ24+AZ418-AZ229</f>
        <v>0</v>
      </c>
      <c r="BA567" s="1">
        <f ca="1">BA24+BA418-BA229</f>
        <v>0</v>
      </c>
      <c r="BB567" s="1">
        <f ca="1">BB24+BB418-BB229</f>
        <v>0</v>
      </c>
      <c r="BC567" s="1">
        <f ca="1">BC24+BC418-BC229</f>
        <v>0</v>
      </c>
      <c r="BD567" s="1">
        <f ca="1">BD24+BD418-BD229</f>
        <v>0</v>
      </c>
      <c r="BE567" s="1">
        <f ca="1">BE24+BE418-BE229</f>
        <v>0</v>
      </c>
    </row>
    <row r="568" spans="1:57" ht="4.95" customHeight="1" x14ac:dyDescent="0.3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</row>
    <row r="570" spans="1:57" x14ac:dyDescent="0.3">
      <c r="B570" s="1">
        <f>ROW(Items!$A$83)</f>
        <v>83</v>
      </c>
      <c r="H570" s="13" t="str">
        <f ca="1">INDIRECT($B$1&amp;Items!E$2&amp;$B570)</f>
        <v>Незавершенное производство</v>
      </c>
      <c r="I570" s="13" t="str">
        <f ca="1">IF(INDIRECT($B$1&amp;Items!F$2&amp;$B570)="",H570,INDIRECT($B$1&amp;Items!F$2&amp;$B570))</f>
        <v>Незавершенное производство</v>
      </c>
      <c r="J570" s="1" t="str">
        <f ca="1">IF(INDIRECT($B$1&amp;Items!G$2&amp;$B570)="",IF(H570&lt;&gt;I570,"  "&amp;I570,I570),"    "&amp;INDIRECT($B$1&amp;Items!G$2&amp;$B570))</f>
        <v>Незавершенное производство</v>
      </c>
      <c r="S570" s="1">
        <f ca="1">SUM(S571:S576)</f>
        <v>20582073.484514847</v>
      </c>
      <c r="V570" s="1">
        <f ca="1">SUM(V571:V576)</f>
        <v>12166127.686100001</v>
      </c>
      <c r="W570" s="1">
        <f t="shared" ref="W570" ca="1" si="70">SUM(W571:W576)</f>
        <v>22773648.879333999</v>
      </c>
      <c r="X570" s="1">
        <f ca="1">SUM(X571:X576)</f>
        <v>35867379.952873006</v>
      </c>
      <c r="Y570" s="1">
        <f t="shared" ref="Y570" ca="1" si="71">SUM(Y571:Y576)</f>
        <v>44661231.573518999</v>
      </c>
      <c r="Z570" s="1">
        <f t="shared" ref="Z570" ca="1" si="72">SUM(Z571:Z576)</f>
        <v>42254107.923230797</v>
      </c>
      <c r="AA570" s="1">
        <f t="shared" ref="AA570" ca="1" si="73">SUM(AA571:AA576)</f>
        <v>20582073.484514847</v>
      </c>
      <c r="AB570" s="1">
        <f t="shared" ref="AB570" ca="1" si="74">SUM(AB571:AB576)</f>
        <v>20582073.484514847</v>
      </c>
      <c r="AC570" s="1">
        <f t="shared" ref="AC570" ca="1" si="75">SUM(AC571:AC576)</f>
        <v>20582073.484514847</v>
      </c>
      <c r="AD570" s="1">
        <f t="shared" ref="AD570" ca="1" si="76">SUM(AD571:AD576)</f>
        <v>20582073.484514847</v>
      </c>
      <c r="AE570" s="1">
        <f t="shared" ref="AE570" ca="1" si="77">SUM(AE571:AE576)</f>
        <v>20582073.484514847</v>
      </c>
      <c r="AF570" s="1">
        <f t="shared" ref="AF570" ca="1" si="78">SUM(AF571:AF576)</f>
        <v>20582073.484514847</v>
      </c>
      <c r="AG570" s="1">
        <f t="shared" ref="AG570" ca="1" si="79">SUM(AG571:AG576)</f>
        <v>20582073.484514847</v>
      </c>
      <c r="AH570" s="1">
        <f t="shared" ref="AH570" ca="1" si="80">SUM(AH571:AH576)</f>
        <v>20582073.484514847</v>
      </c>
      <c r="AI570" s="1">
        <f t="shared" ref="AI570" ca="1" si="81">SUM(AI571:AI576)</f>
        <v>20582073.484514847</v>
      </c>
      <c r="AJ570" s="1">
        <f t="shared" ref="AJ570" ca="1" si="82">SUM(AJ571:AJ576)</f>
        <v>20582073.484514847</v>
      </c>
      <c r="AK570" s="1">
        <f t="shared" ref="AK570" ca="1" si="83">SUM(AK571:AK576)</f>
        <v>20582073.484514847</v>
      </c>
      <c r="AL570" s="1">
        <f t="shared" ref="AL570" ca="1" si="84">SUM(AL571:AL576)</f>
        <v>20582073.484514847</v>
      </c>
      <c r="AM570" s="1">
        <f t="shared" ref="AM570" ca="1" si="85">SUM(AM571:AM576)</f>
        <v>20582073.484514847</v>
      </c>
      <c r="AN570" s="1">
        <f t="shared" ref="AN570" ca="1" si="86">SUM(AN571:AN576)</f>
        <v>20582073.484514847</v>
      </c>
      <c r="AO570" s="1">
        <f t="shared" ref="AO570" ca="1" si="87">SUM(AO571:AO576)</f>
        <v>20582073.484514847</v>
      </c>
      <c r="AP570" s="1">
        <f t="shared" ref="AP570" ca="1" si="88">SUM(AP571:AP576)</f>
        <v>20582073.484514847</v>
      </c>
      <c r="AQ570" s="1">
        <f t="shared" ref="AQ570" ca="1" si="89">SUM(AQ571:AQ576)</f>
        <v>20582073.484514847</v>
      </c>
      <c r="AR570" s="1">
        <f t="shared" ref="AR570" ca="1" si="90">SUM(AR571:AR576)</f>
        <v>20582073.484514847</v>
      </c>
      <c r="AS570" s="1">
        <f t="shared" ref="AS570" ca="1" si="91">SUM(AS571:AS576)</f>
        <v>20582073.484514847</v>
      </c>
      <c r="AT570" s="1">
        <f t="shared" ref="AT570" ca="1" si="92">SUM(AT571:AT576)</f>
        <v>20582073.484514847</v>
      </c>
      <c r="AU570" s="1">
        <f t="shared" ref="AU570" ca="1" si="93">SUM(AU571:AU576)</f>
        <v>20582073.484514847</v>
      </c>
      <c r="AV570" s="1">
        <f t="shared" ref="AV570" ca="1" si="94">SUM(AV571:AV576)</f>
        <v>20582073.484514847</v>
      </c>
      <c r="AW570" s="1">
        <f t="shared" ref="AW570" ca="1" si="95">SUM(AW571:AW576)</f>
        <v>20582073.484514847</v>
      </c>
      <c r="AX570" s="1">
        <f t="shared" ref="AX570" ca="1" si="96">SUM(AX571:AX576)</f>
        <v>20582073.484514847</v>
      </c>
      <c r="AY570" s="1">
        <f t="shared" ref="AY570" ca="1" si="97">SUM(AY571:AY576)</f>
        <v>20582073.484514847</v>
      </c>
      <c r="AZ570" s="1">
        <f t="shared" ref="AZ570" ca="1" si="98">SUM(AZ571:AZ576)</f>
        <v>20582073.484514847</v>
      </c>
      <c r="BA570" s="1">
        <f t="shared" ref="BA570" ca="1" si="99">SUM(BA571:BA576)</f>
        <v>20582073.484514847</v>
      </c>
      <c r="BB570" s="1">
        <f t="shared" ref="BB570" ca="1" si="100">SUM(BB571:BB576)</f>
        <v>20582073.484514847</v>
      </c>
      <c r="BC570" s="1">
        <f t="shared" ref="BC570" ca="1" si="101">SUM(BC571:BC576)</f>
        <v>20582073.484514847</v>
      </c>
      <c r="BD570" s="1">
        <f t="shared" ref="BD570" ca="1" si="102">SUM(BD571:BD576)</f>
        <v>20582073.484514847</v>
      </c>
      <c r="BE570" s="1">
        <f t="shared" ref="BE570" ca="1" si="103">SUM(BE571:BE576)</f>
        <v>20582073.484514847</v>
      </c>
    </row>
    <row r="571" spans="1:57" x14ac:dyDescent="0.3">
      <c r="B571" s="1">
        <f>MAX(B$569:B570)+1</f>
        <v>84</v>
      </c>
      <c r="H571" s="13" t="str">
        <f ca="1">INDIRECT($B$1&amp;Items!E$2&amp;$B571)</f>
        <v>Незавершенное производство</v>
      </c>
      <c r="I571" s="13" t="str">
        <f ca="1">IF(INDIRECT($B$1&amp;Items!F$2&amp;$B571)="",H571,INDIRECT($B$1&amp;Items!F$2&amp;$B571))</f>
        <v>Начисление затрат этапа-1 бизнес-процесса</v>
      </c>
      <c r="J571" s="1" t="str">
        <f ca="1">IF(INDIRECT($B$1&amp;Items!G$2&amp;$B571)="",IF(H571&lt;&gt;I571,"  "&amp;I571,I571),"    "&amp;INDIRECT($B$1&amp;Items!G$2&amp;$B571))</f>
        <v xml:space="preserve">  Начисление затрат этапа-1 бизнес-процесса</v>
      </c>
      <c r="S571" s="1">
        <f ca="1">INDIRECT(ADDRESS(ROW(),SUMIFS($1:$1,$5:$5,MAX($5:$5))))</f>
        <v>4375517.3069999991</v>
      </c>
      <c r="V571" s="1">
        <f ca="1">V28+V155-V420</f>
        <v>3995100</v>
      </c>
      <c r="W571" s="1">
        <f ca="1">W28+W155-W420</f>
        <v>6204757</v>
      </c>
      <c r="X571" s="1">
        <f ca="1">X28+X155-X420</f>
        <v>11098926.2893</v>
      </c>
      <c r="Y571" s="1">
        <f ca="1">Y28+Y155-Y420</f>
        <v>12501478.02</v>
      </c>
      <c r="Z571" s="1">
        <f ca="1">Z28+Z155-Z420</f>
        <v>10001182.415999999</v>
      </c>
      <c r="AA571" s="1">
        <f ca="1">AA28+AA155-AA420</f>
        <v>4375517.3069999991</v>
      </c>
      <c r="AB571" s="1">
        <f ca="1">AB28+AB155-AB420</f>
        <v>4375517.3069999991</v>
      </c>
      <c r="AC571" s="1">
        <f ca="1">AC28+AC155-AC420</f>
        <v>4375517.3069999991</v>
      </c>
      <c r="AD571" s="1">
        <f ca="1">AD28+AD155-AD420</f>
        <v>4375517.3069999991</v>
      </c>
      <c r="AE571" s="1">
        <f ca="1">AE28+AE155-AE420</f>
        <v>4375517.3069999991</v>
      </c>
      <c r="AF571" s="1">
        <f ca="1">AF28+AF155-AF420</f>
        <v>4375517.3069999991</v>
      </c>
      <c r="AG571" s="1">
        <f ca="1">AG28+AG155-AG420</f>
        <v>4375517.3069999991</v>
      </c>
      <c r="AH571" s="1">
        <f ca="1">AH28+AH155-AH420</f>
        <v>4375517.3069999991</v>
      </c>
      <c r="AI571" s="1">
        <f ca="1">AI28+AI155-AI420</f>
        <v>4375517.3069999991</v>
      </c>
      <c r="AJ571" s="1">
        <f ca="1">AJ28+AJ155-AJ420</f>
        <v>4375517.3069999991</v>
      </c>
      <c r="AK571" s="1">
        <f ca="1">AK28+AK155-AK420</f>
        <v>4375517.3069999991</v>
      </c>
      <c r="AL571" s="1">
        <f ca="1">AL28+AL155-AL420</f>
        <v>4375517.3069999991</v>
      </c>
      <c r="AM571" s="1">
        <f ca="1">AM28+AM155-AM420</f>
        <v>4375517.3069999991</v>
      </c>
      <c r="AN571" s="1">
        <f ca="1">AN28+AN155-AN420</f>
        <v>4375517.3069999991</v>
      </c>
      <c r="AO571" s="1">
        <f ca="1">AO28+AO155-AO420</f>
        <v>4375517.3069999991</v>
      </c>
      <c r="AP571" s="1">
        <f ca="1">AP28+AP155-AP420</f>
        <v>4375517.3069999991</v>
      </c>
      <c r="AQ571" s="1">
        <f ca="1">AQ28+AQ155-AQ420</f>
        <v>4375517.3069999991</v>
      </c>
      <c r="AR571" s="1">
        <f ca="1">AR28+AR155-AR420</f>
        <v>4375517.3069999991</v>
      </c>
      <c r="AS571" s="1">
        <f ca="1">AS28+AS155-AS420</f>
        <v>4375517.3069999991</v>
      </c>
      <c r="AT571" s="1">
        <f ca="1">AT28+AT155-AT420</f>
        <v>4375517.3069999991</v>
      </c>
      <c r="AU571" s="1">
        <f ca="1">AU28+AU155-AU420</f>
        <v>4375517.3069999991</v>
      </c>
      <c r="AV571" s="1">
        <f ca="1">AV28+AV155-AV420</f>
        <v>4375517.3069999991</v>
      </c>
      <c r="AW571" s="1">
        <f ca="1">AW28+AW155-AW420</f>
        <v>4375517.3069999991</v>
      </c>
      <c r="AX571" s="1">
        <f ca="1">AX28+AX155-AX420</f>
        <v>4375517.3069999991</v>
      </c>
      <c r="AY571" s="1">
        <f ca="1">AY28+AY155-AY420</f>
        <v>4375517.3069999991</v>
      </c>
      <c r="AZ571" s="1">
        <f ca="1">AZ28+AZ155-AZ420</f>
        <v>4375517.3069999991</v>
      </c>
      <c r="BA571" s="1">
        <f ca="1">BA28+BA155-BA420</f>
        <v>4375517.3069999991</v>
      </c>
      <c r="BB571" s="1">
        <f ca="1">BB28+BB155-BB420</f>
        <v>4375517.3069999991</v>
      </c>
      <c r="BC571" s="1">
        <f ca="1">BC28+BC155-BC420</f>
        <v>4375517.3069999991</v>
      </c>
      <c r="BD571" s="1">
        <f ca="1">BD28+BD155-BD420</f>
        <v>4375517.3069999991</v>
      </c>
      <c r="BE571" s="1">
        <f ca="1">BE28+BE155-BE420</f>
        <v>4375517.3069999991</v>
      </c>
    </row>
    <row r="572" spans="1:57" x14ac:dyDescent="0.3">
      <c r="B572" s="1">
        <f>MAX(B$569:B571)+1</f>
        <v>85</v>
      </c>
      <c r="H572" s="13" t="str">
        <f ca="1">INDIRECT($B$1&amp;Items!E$2&amp;$B572)</f>
        <v>Незавершенное производство</v>
      </c>
      <c r="I572" s="13" t="str">
        <f ca="1">IF(INDIRECT($B$1&amp;Items!F$2&amp;$B572)="",H572,INDIRECT($B$1&amp;Items!F$2&amp;$B572))</f>
        <v>Начисление затрат этапа-2 бизнес-процесса</v>
      </c>
      <c r="J572" s="1" t="str">
        <f ca="1">IF(INDIRECT($B$1&amp;Items!G$2&amp;$B572)="",IF(H572&lt;&gt;I572,"  "&amp;I572,I572),"    "&amp;INDIRECT($B$1&amp;Items!G$2&amp;$B572))</f>
        <v xml:space="preserve">  Начисление затрат этапа-2 бизнес-процесса</v>
      </c>
      <c r="S572" s="1">
        <f t="shared" ref="S572:S575" ca="1" si="104">INDIRECT(ADDRESS(ROW(),SUMIFS($1:$1,$5:$5,MAX($5:$5))))</f>
        <v>3722224.2844500002</v>
      </c>
      <c r="V572" s="1">
        <f ca="1">V29+V167-V432</f>
        <v>3567656.2376999995</v>
      </c>
      <c r="W572" s="1">
        <f ca="1">W29+W167-W432</f>
        <v>4736696.5269999998</v>
      </c>
      <c r="X572" s="1">
        <f ca="1">X29+X167-X432</f>
        <v>4736696.5269999998</v>
      </c>
      <c r="Y572" s="1">
        <f ca="1">Y29+Y167-Y432</f>
        <v>6516696.5269999998</v>
      </c>
      <c r="Z572" s="1">
        <f ca="1">Z29+Z167-Z432</f>
        <v>7493184.2215999989</v>
      </c>
      <c r="AA572" s="1">
        <f ca="1">AA29+AA167-AA432</f>
        <v>3722224.2844500002</v>
      </c>
      <c r="AB572" s="1">
        <f ca="1">AB29+AB167-AB432</f>
        <v>3722224.2844500002</v>
      </c>
      <c r="AC572" s="1">
        <f ca="1">AC29+AC167-AC432</f>
        <v>3722224.2844500002</v>
      </c>
      <c r="AD572" s="1">
        <f ca="1">AD29+AD167-AD432</f>
        <v>3722224.2844500002</v>
      </c>
      <c r="AE572" s="1">
        <f ca="1">AE29+AE167-AE432</f>
        <v>3722224.2844500002</v>
      </c>
      <c r="AF572" s="1">
        <f ca="1">AF29+AF167-AF432</f>
        <v>3722224.2844500002</v>
      </c>
      <c r="AG572" s="1">
        <f ca="1">AG29+AG167-AG432</f>
        <v>3722224.2844500002</v>
      </c>
      <c r="AH572" s="1">
        <f ca="1">AH29+AH167-AH432</f>
        <v>3722224.2844500002</v>
      </c>
      <c r="AI572" s="1">
        <f ca="1">AI29+AI167-AI432</f>
        <v>3722224.2844500002</v>
      </c>
      <c r="AJ572" s="1">
        <f ca="1">AJ29+AJ167-AJ432</f>
        <v>3722224.2844500002</v>
      </c>
      <c r="AK572" s="1">
        <f ca="1">AK29+AK167-AK432</f>
        <v>3722224.2844500002</v>
      </c>
      <c r="AL572" s="1">
        <f ca="1">AL29+AL167-AL432</f>
        <v>3722224.2844500002</v>
      </c>
      <c r="AM572" s="1">
        <f ca="1">AM29+AM167-AM432</f>
        <v>3722224.2844500002</v>
      </c>
      <c r="AN572" s="1">
        <f ca="1">AN29+AN167-AN432</f>
        <v>3722224.2844500002</v>
      </c>
      <c r="AO572" s="1">
        <f ca="1">AO29+AO167-AO432</f>
        <v>3722224.2844500002</v>
      </c>
      <c r="AP572" s="1">
        <f ca="1">AP29+AP167-AP432</f>
        <v>3722224.2844500002</v>
      </c>
      <c r="AQ572" s="1">
        <f ca="1">AQ29+AQ167-AQ432</f>
        <v>3722224.2844500002</v>
      </c>
      <c r="AR572" s="1">
        <f ca="1">AR29+AR167-AR432</f>
        <v>3722224.2844500002</v>
      </c>
      <c r="AS572" s="1">
        <f ca="1">AS29+AS167-AS432</f>
        <v>3722224.2844500002</v>
      </c>
      <c r="AT572" s="1">
        <f ca="1">AT29+AT167-AT432</f>
        <v>3722224.2844500002</v>
      </c>
      <c r="AU572" s="1">
        <f ca="1">AU29+AU167-AU432</f>
        <v>3722224.2844500002</v>
      </c>
      <c r="AV572" s="1">
        <f ca="1">AV29+AV167-AV432</f>
        <v>3722224.2844500002</v>
      </c>
      <c r="AW572" s="1">
        <f ca="1">AW29+AW167-AW432</f>
        <v>3722224.2844500002</v>
      </c>
      <c r="AX572" s="1">
        <f ca="1">AX29+AX167-AX432</f>
        <v>3722224.2844500002</v>
      </c>
      <c r="AY572" s="1">
        <f ca="1">AY29+AY167-AY432</f>
        <v>3722224.2844500002</v>
      </c>
      <c r="AZ572" s="1">
        <f ca="1">AZ29+AZ167-AZ432</f>
        <v>3722224.2844500002</v>
      </c>
      <c r="BA572" s="1">
        <f ca="1">BA29+BA167-BA432</f>
        <v>3722224.2844500002</v>
      </c>
      <c r="BB572" s="1">
        <f ca="1">BB29+BB167-BB432</f>
        <v>3722224.2844500002</v>
      </c>
      <c r="BC572" s="1">
        <f ca="1">BC29+BC167-BC432</f>
        <v>3722224.2844500002</v>
      </c>
      <c r="BD572" s="1">
        <f ca="1">BD29+BD167-BD432</f>
        <v>3722224.2844500002</v>
      </c>
      <c r="BE572" s="1">
        <f ca="1">BE29+BE167-BE432</f>
        <v>3722224.2844500002</v>
      </c>
    </row>
    <row r="573" spans="1:57" x14ac:dyDescent="0.3">
      <c r="B573" s="1">
        <f>MAX(B$569:B572)+1</f>
        <v>86</v>
      </c>
      <c r="H573" s="13" t="str">
        <f ca="1">INDIRECT($B$1&amp;Items!E$2&amp;$B573)</f>
        <v>Незавершенное производство</v>
      </c>
      <c r="I573" s="13" t="str">
        <f ca="1">IF(INDIRECT($B$1&amp;Items!F$2&amp;$B573)="",H573,INDIRECT($B$1&amp;Items!F$2&amp;$B573))</f>
        <v>Начисление затрат этапа-3 бизнес-процесса</v>
      </c>
      <c r="J573" s="1" t="str">
        <f ca="1">IF(INDIRECT($B$1&amp;Items!G$2&amp;$B573)="",IF(H573&lt;&gt;I573,"  "&amp;I573,I573),"    "&amp;INDIRECT($B$1&amp;Items!G$2&amp;$B573))</f>
        <v xml:space="preserve">  Начисление затрат этапа-3 бизнес-процесса</v>
      </c>
      <c r="S573" s="1">
        <f t="shared" ca="1" si="104"/>
        <v>5927525.5822643004</v>
      </c>
      <c r="V573" s="1">
        <f ca="1">V30+V178-V443</f>
        <v>2548698.94</v>
      </c>
      <c r="W573" s="1">
        <f ca="1">W30+W178-W443</f>
        <v>5752166.3499459997</v>
      </c>
      <c r="X573" s="1">
        <f ca="1">X30+X178-X443</f>
        <v>8271465.2899459992</v>
      </c>
      <c r="Y573" s="1">
        <f ca="1">Y30+Y178-Y443</f>
        <v>11376982.829946</v>
      </c>
      <c r="Z573" s="1">
        <f ca="1">Z30+Z178-Z443</f>
        <v>11641179.5523724</v>
      </c>
      <c r="AA573" s="1">
        <f ca="1">AA30+AA178-AA443</f>
        <v>5927525.5822643004</v>
      </c>
      <c r="AB573" s="1">
        <f ca="1">AB30+AB178-AB443</f>
        <v>5927525.5822643004</v>
      </c>
      <c r="AC573" s="1">
        <f ca="1">AC30+AC178-AC443</f>
        <v>5927525.5822643004</v>
      </c>
      <c r="AD573" s="1">
        <f ca="1">AD30+AD178-AD443</f>
        <v>5927525.5822643004</v>
      </c>
      <c r="AE573" s="1">
        <f ca="1">AE30+AE178-AE443</f>
        <v>5927525.5822643004</v>
      </c>
      <c r="AF573" s="1">
        <f ca="1">AF30+AF178-AF443</f>
        <v>5927525.5822643004</v>
      </c>
      <c r="AG573" s="1">
        <f ca="1">AG30+AG178-AG443</f>
        <v>5927525.5822643004</v>
      </c>
      <c r="AH573" s="1">
        <f ca="1">AH30+AH178-AH443</f>
        <v>5927525.5822643004</v>
      </c>
      <c r="AI573" s="1">
        <f ca="1">AI30+AI178-AI443</f>
        <v>5927525.5822643004</v>
      </c>
      <c r="AJ573" s="1">
        <f ca="1">AJ30+AJ178-AJ443</f>
        <v>5927525.5822643004</v>
      </c>
      <c r="AK573" s="1">
        <f ca="1">AK30+AK178-AK443</f>
        <v>5927525.5822643004</v>
      </c>
      <c r="AL573" s="1">
        <f ca="1">AL30+AL178-AL443</f>
        <v>5927525.5822643004</v>
      </c>
      <c r="AM573" s="1">
        <f ca="1">AM30+AM178-AM443</f>
        <v>5927525.5822643004</v>
      </c>
      <c r="AN573" s="1">
        <f ca="1">AN30+AN178-AN443</f>
        <v>5927525.5822643004</v>
      </c>
      <c r="AO573" s="1">
        <f ca="1">AO30+AO178-AO443</f>
        <v>5927525.5822643004</v>
      </c>
      <c r="AP573" s="1">
        <f ca="1">AP30+AP178-AP443</f>
        <v>5927525.5822643004</v>
      </c>
      <c r="AQ573" s="1">
        <f ca="1">AQ30+AQ178-AQ443</f>
        <v>5927525.5822643004</v>
      </c>
      <c r="AR573" s="1">
        <f ca="1">AR30+AR178-AR443</f>
        <v>5927525.5822643004</v>
      </c>
      <c r="AS573" s="1">
        <f ca="1">AS30+AS178-AS443</f>
        <v>5927525.5822643004</v>
      </c>
      <c r="AT573" s="1">
        <f ca="1">AT30+AT178-AT443</f>
        <v>5927525.5822643004</v>
      </c>
      <c r="AU573" s="1">
        <f ca="1">AU30+AU178-AU443</f>
        <v>5927525.5822643004</v>
      </c>
      <c r="AV573" s="1">
        <f ca="1">AV30+AV178-AV443</f>
        <v>5927525.5822643004</v>
      </c>
      <c r="AW573" s="1">
        <f ca="1">AW30+AW178-AW443</f>
        <v>5927525.5822643004</v>
      </c>
      <c r="AX573" s="1">
        <f ca="1">AX30+AX178-AX443</f>
        <v>5927525.5822643004</v>
      </c>
      <c r="AY573" s="1">
        <f ca="1">AY30+AY178-AY443</f>
        <v>5927525.5822643004</v>
      </c>
      <c r="AZ573" s="1">
        <f ca="1">AZ30+AZ178-AZ443</f>
        <v>5927525.5822643004</v>
      </c>
      <c r="BA573" s="1">
        <f ca="1">BA30+BA178-BA443</f>
        <v>5927525.5822643004</v>
      </c>
      <c r="BB573" s="1">
        <f ca="1">BB30+BB178-BB443</f>
        <v>5927525.5822643004</v>
      </c>
      <c r="BC573" s="1">
        <f ca="1">BC30+BC178-BC443</f>
        <v>5927525.5822643004</v>
      </c>
      <c r="BD573" s="1">
        <f ca="1">BD30+BD178-BD443</f>
        <v>5927525.5822643004</v>
      </c>
      <c r="BE573" s="1">
        <f ca="1">BE30+BE178-BE443</f>
        <v>5927525.5822643004</v>
      </c>
    </row>
    <row r="574" spans="1:57" x14ac:dyDescent="0.3">
      <c r="B574" s="1">
        <f>MAX(B$569:B573)+1</f>
        <v>87</v>
      </c>
      <c r="H574" s="13" t="str">
        <f ca="1">INDIRECT($B$1&amp;Items!E$2&amp;$B574)</f>
        <v>Незавершенное производство</v>
      </c>
      <c r="I574" s="13" t="str">
        <f ca="1">IF(INDIRECT($B$1&amp;Items!F$2&amp;$B574)="",H574,INDIRECT($B$1&amp;Items!F$2&amp;$B574))</f>
        <v>Начисление затрат этапа-4 бизнес-процесса</v>
      </c>
      <c r="J574" s="1" t="str">
        <f ca="1">IF(INDIRECT($B$1&amp;Items!G$2&amp;$B574)="",IF(H574&lt;&gt;I574,"  "&amp;I574,I574),"    "&amp;INDIRECT($B$1&amp;Items!G$2&amp;$B574))</f>
        <v xml:space="preserve">  Начисление затрат этапа-4 бизнес-процесса</v>
      </c>
      <c r="S574" s="1">
        <f t="shared" ca="1" si="104"/>
        <v>3360985.6014647484</v>
      </c>
      <c r="V574" s="1">
        <f ca="1">V31+V196-V461</f>
        <v>0</v>
      </c>
      <c r="W574" s="1">
        <f ca="1">W31+W196-W461</f>
        <v>1125151.1099999999</v>
      </c>
      <c r="X574" s="1">
        <f ca="1">X31+X196-X461</f>
        <v>5450276.7142389994</v>
      </c>
      <c r="Y574" s="1">
        <f ca="1">Y31+Y196-Y461</f>
        <v>7956059.0641849991</v>
      </c>
      <c r="Z574" s="1">
        <f ca="1">Z31+Z196-Z461</f>
        <v>7682252.8033479992</v>
      </c>
      <c r="AA574" s="1">
        <f ca="1">AA31+AA196-AA461</f>
        <v>3360985.6014647484</v>
      </c>
      <c r="AB574" s="1">
        <f ca="1">AB31+AB196-AB461</f>
        <v>3360985.6014647484</v>
      </c>
      <c r="AC574" s="1">
        <f ca="1">AC31+AC196-AC461</f>
        <v>3360985.6014647484</v>
      </c>
      <c r="AD574" s="1">
        <f ca="1">AD31+AD196-AD461</f>
        <v>3360985.6014647484</v>
      </c>
      <c r="AE574" s="1">
        <f ca="1">AE31+AE196-AE461</f>
        <v>3360985.6014647484</v>
      </c>
      <c r="AF574" s="1">
        <f ca="1">AF31+AF196-AF461</f>
        <v>3360985.6014647484</v>
      </c>
      <c r="AG574" s="1">
        <f ca="1">AG31+AG196-AG461</f>
        <v>3360985.6014647484</v>
      </c>
      <c r="AH574" s="1">
        <f ca="1">AH31+AH196-AH461</f>
        <v>3360985.6014647484</v>
      </c>
      <c r="AI574" s="1">
        <f ca="1">AI31+AI196-AI461</f>
        <v>3360985.6014647484</v>
      </c>
      <c r="AJ574" s="1">
        <f ca="1">AJ31+AJ196-AJ461</f>
        <v>3360985.6014647484</v>
      </c>
      <c r="AK574" s="1">
        <f ca="1">AK31+AK196-AK461</f>
        <v>3360985.6014647484</v>
      </c>
      <c r="AL574" s="1">
        <f ca="1">AL31+AL196-AL461</f>
        <v>3360985.6014647484</v>
      </c>
      <c r="AM574" s="1">
        <f ca="1">AM31+AM196-AM461</f>
        <v>3360985.6014647484</v>
      </c>
      <c r="AN574" s="1">
        <f ca="1">AN31+AN196-AN461</f>
        <v>3360985.6014647484</v>
      </c>
      <c r="AO574" s="1">
        <f ca="1">AO31+AO196-AO461</f>
        <v>3360985.6014647484</v>
      </c>
      <c r="AP574" s="1">
        <f ca="1">AP31+AP196-AP461</f>
        <v>3360985.6014647484</v>
      </c>
      <c r="AQ574" s="1">
        <f ca="1">AQ31+AQ196-AQ461</f>
        <v>3360985.6014647484</v>
      </c>
      <c r="AR574" s="1">
        <f ca="1">AR31+AR196-AR461</f>
        <v>3360985.6014647484</v>
      </c>
      <c r="AS574" s="1">
        <f ca="1">AS31+AS196-AS461</f>
        <v>3360985.6014647484</v>
      </c>
      <c r="AT574" s="1">
        <f ca="1">AT31+AT196-AT461</f>
        <v>3360985.6014647484</v>
      </c>
      <c r="AU574" s="1">
        <f ca="1">AU31+AU196-AU461</f>
        <v>3360985.6014647484</v>
      </c>
      <c r="AV574" s="1">
        <f ca="1">AV31+AV196-AV461</f>
        <v>3360985.6014647484</v>
      </c>
      <c r="AW574" s="1">
        <f ca="1">AW31+AW196-AW461</f>
        <v>3360985.6014647484</v>
      </c>
      <c r="AX574" s="1">
        <f ca="1">AX31+AX196-AX461</f>
        <v>3360985.6014647484</v>
      </c>
      <c r="AY574" s="1">
        <f ca="1">AY31+AY196-AY461</f>
        <v>3360985.6014647484</v>
      </c>
      <c r="AZ574" s="1">
        <f ca="1">AZ31+AZ196-AZ461</f>
        <v>3360985.6014647484</v>
      </c>
      <c r="BA574" s="1">
        <f ca="1">BA31+BA196-BA461</f>
        <v>3360985.6014647484</v>
      </c>
      <c r="BB574" s="1">
        <f ca="1">BB31+BB196-BB461</f>
        <v>3360985.6014647484</v>
      </c>
      <c r="BC574" s="1">
        <f ca="1">BC31+BC196-BC461</f>
        <v>3360985.6014647484</v>
      </c>
      <c r="BD574" s="1">
        <f ca="1">BD31+BD196-BD461</f>
        <v>3360985.6014647484</v>
      </c>
      <c r="BE574" s="1">
        <f ca="1">BE31+BE196-BE461</f>
        <v>3360985.6014647484</v>
      </c>
    </row>
    <row r="575" spans="1:57" x14ac:dyDescent="0.3">
      <c r="B575" s="1">
        <f>MAX(B$569:B574)+1</f>
        <v>88</v>
      </c>
      <c r="H575" s="13" t="str">
        <f ca="1">INDIRECT($B$1&amp;Items!E$2&amp;$B575)</f>
        <v>Незавершенное производство</v>
      </c>
      <c r="I575" s="13" t="str">
        <f ca="1">IF(INDIRECT($B$1&amp;Items!F$2&amp;$B575)="",H575,INDIRECT($B$1&amp;Items!F$2&amp;$B575))</f>
        <v>Начисление затрат этапа-5 бизнес-процесса</v>
      </c>
      <c r="J575" s="1" t="str">
        <f ca="1">IF(INDIRECT($B$1&amp;Items!G$2&amp;$B575)="",IF(H575&lt;&gt;I575,"  "&amp;I575,I575),"    "&amp;INDIRECT($B$1&amp;Items!G$2&amp;$B575))</f>
        <v xml:space="preserve">  Начисление затрат этапа-5 бизнес-процесса</v>
      </c>
      <c r="S575" s="1">
        <f t="shared" ca="1" si="104"/>
        <v>3195820.7093358003</v>
      </c>
      <c r="V575" s="1">
        <f ca="1">V32+V207-V472</f>
        <v>2054672.5083999999</v>
      </c>
      <c r="W575" s="1">
        <f ca="1">W32+W207-W472</f>
        <v>4954877.8923880002</v>
      </c>
      <c r="X575" s="1">
        <f ca="1">X32+X207-X472</f>
        <v>6310015.1323880004</v>
      </c>
      <c r="Y575" s="1">
        <f ca="1">Y32+Y207-Y472</f>
        <v>6310015.1323880004</v>
      </c>
      <c r="Z575" s="1">
        <f ca="1">Z32+Z207-Z472</f>
        <v>5436308.9299104</v>
      </c>
      <c r="AA575" s="1">
        <f ca="1">AA32+AA207-AA472</f>
        <v>3195820.7093358003</v>
      </c>
      <c r="AB575" s="1">
        <f ca="1">AB32+AB207-AB472</f>
        <v>3195820.7093358003</v>
      </c>
      <c r="AC575" s="1">
        <f ca="1">AC32+AC207-AC472</f>
        <v>3195820.7093358003</v>
      </c>
      <c r="AD575" s="1">
        <f ca="1">AD32+AD207-AD472</f>
        <v>3195820.7093358003</v>
      </c>
      <c r="AE575" s="1">
        <f ca="1">AE32+AE207-AE472</f>
        <v>3195820.7093358003</v>
      </c>
      <c r="AF575" s="1">
        <f ca="1">AF32+AF207-AF472</f>
        <v>3195820.7093358003</v>
      </c>
      <c r="AG575" s="1">
        <f ca="1">AG32+AG207-AG472</f>
        <v>3195820.7093358003</v>
      </c>
      <c r="AH575" s="1">
        <f ca="1">AH32+AH207-AH472</f>
        <v>3195820.7093358003</v>
      </c>
      <c r="AI575" s="1">
        <f ca="1">AI32+AI207-AI472</f>
        <v>3195820.7093358003</v>
      </c>
      <c r="AJ575" s="1">
        <f ca="1">AJ32+AJ207-AJ472</f>
        <v>3195820.7093358003</v>
      </c>
      <c r="AK575" s="1">
        <f ca="1">AK32+AK207-AK472</f>
        <v>3195820.7093358003</v>
      </c>
      <c r="AL575" s="1">
        <f ca="1">AL32+AL207-AL472</f>
        <v>3195820.7093358003</v>
      </c>
      <c r="AM575" s="1">
        <f ca="1">AM32+AM207-AM472</f>
        <v>3195820.7093358003</v>
      </c>
      <c r="AN575" s="1">
        <f ca="1">AN32+AN207-AN472</f>
        <v>3195820.7093358003</v>
      </c>
      <c r="AO575" s="1">
        <f ca="1">AO32+AO207-AO472</f>
        <v>3195820.7093358003</v>
      </c>
      <c r="AP575" s="1">
        <f ca="1">AP32+AP207-AP472</f>
        <v>3195820.7093358003</v>
      </c>
      <c r="AQ575" s="1">
        <f ca="1">AQ32+AQ207-AQ472</f>
        <v>3195820.7093358003</v>
      </c>
      <c r="AR575" s="1">
        <f ca="1">AR32+AR207-AR472</f>
        <v>3195820.7093358003</v>
      </c>
      <c r="AS575" s="1">
        <f ca="1">AS32+AS207-AS472</f>
        <v>3195820.7093358003</v>
      </c>
      <c r="AT575" s="1">
        <f ca="1">AT32+AT207-AT472</f>
        <v>3195820.7093358003</v>
      </c>
      <c r="AU575" s="1">
        <f ca="1">AU32+AU207-AU472</f>
        <v>3195820.7093358003</v>
      </c>
      <c r="AV575" s="1">
        <f ca="1">AV32+AV207-AV472</f>
        <v>3195820.7093358003</v>
      </c>
      <c r="AW575" s="1">
        <f ca="1">AW32+AW207-AW472</f>
        <v>3195820.7093358003</v>
      </c>
      <c r="AX575" s="1">
        <f ca="1">AX32+AX207-AX472</f>
        <v>3195820.7093358003</v>
      </c>
      <c r="AY575" s="1">
        <f ca="1">AY32+AY207-AY472</f>
        <v>3195820.7093358003</v>
      </c>
      <c r="AZ575" s="1">
        <f ca="1">AZ32+AZ207-AZ472</f>
        <v>3195820.7093358003</v>
      </c>
      <c r="BA575" s="1">
        <f ca="1">BA32+BA207-BA472</f>
        <v>3195820.7093358003</v>
      </c>
      <c r="BB575" s="1">
        <f ca="1">BB32+BB207-BB472</f>
        <v>3195820.7093358003</v>
      </c>
      <c r="BC575" s="1">
        <f ca="1">BC32+BC207-BC472</f>
        <v>3195820.7093358003</v>
      </c>
      <c r="BD575" s="1">
        <f ca="1">BD32+BD207-BD472</f>
        <v>3195820.7093358003</v>
      </c>
      <c r="BE575" s="1">
        <f ca="1">BE32+BE207-BE472</f>
        <v>3195820.7093358003</v>
      </c>
    </row>
    <row r="576" spans="1:57" ht="4.95" customHeight="1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</row>
    <row r="577" spans="1:57" x14ac:dyDescent="0.3">
      <c r="B577" s="1">
        <f>ROW(Items!A233)</f>
        <v>233</v>
      </c>
      <c r="H577" s="13" t="str">
        <f ca="1">INDIRECT($B$1&amp;Items!E$2&amp;$B577)</f>
        <v>Незавершенные капзатраты</v>
      </c>
      <c r="I577" s="13" t="str">
        <f ca="1">IF(INDIRECT($B$1&amp;Items!F$2&amp;$B577)="",H577,INDIRECT($B$1&amp;Items!F$2&amp;$B577))</f>
        <v>Незавершенные капзатраты</v>
      </c>
      <c r="J577" s="1" t="str">
        <f ca="1">IF(INDIRECT($B$1&amp;Items!G$2&amp;$B577)="",IF(H577&lt;&gt;I577,"  "&amp;I577,I577),"    "&amp;INDIRECT($B$1&amp;Items!G$2&amp;$B577))</f>
        <v>Незавершенные капзатраты</v>
      </c>
      <c r="S577" s="1">
        <f ca="1">SUM(S578:S581)</f>
        <v>0</v>
      </c>
      <c r="V577" s="1">
        <f ca="1">SUM(V578:V581)</f>
        <v>44966299.931350991</v>
      </c>
      <c r="W577" s="1">
        <f t="shared" ref="W577:BE577" ca="1" si="105">SUM(W578:W581)</f>
        <v>0</v>
      </c>
      <c r="X577" s="1">
        <f t="shared" ca="1" si="105"/>
        <v>0</v>
      </c>
      <c r="Y577" s="1">
        <f t="shared" ca="1" si="105"/>
        <v>0</v>
      </c>
      <c r="Z577" s="1">
        <f t="shared" ca="1" si="105"/>
        <v>0</v>
      </c>
      <c r="AA577" s="1">
        <f t="shared" ca="1" si="105"/>
        <v>0</v>
      </c>
      <c r="AB577" s="1">
        <f t="shared" ca="1" si="105"/>
        <v>0</v>
      </c>
      <c r="AC577" s="1">
        <f t="shared" ca="1" si="105"/>
        <v>0</v>
      </c>
      <c r="AD577" s="1">
        <f t="shared" ca="1" si="105"/>
        <v>0</v>
      </c>
      <c r="AE577" s="1">
        <f t="shared" ca="1" si="105"/>
        <v>0</v>
      </c>
      <c r="AF577" s="1">
        <f t="shared" ca="1" si="105"/>
        <v>0</v>
      </c>
      <c r="AG577" s="1">
        <f t="shared" ca="1" si="105"/>
        <v>0</v>
      </c>
      <c r="AH577" s="1">
        <f t="shared" ca="1" si="105"/>
        <v>0</v>
      </c>
      <c r="AI577" s="1">
        <f t="shared" ca="1" si="105"/>
        <v>0</v>
      </c>
      <c r="AJ577" s="1">
        <f t="shared" ca="1" si="105"/>
        <v>0</v>
      </c>
      <c r="AK577" s="1">
        <f t="shared" ca="1" si="105"/>
        <v>0</v>
      </c>
      <c r="AL577" s="1">
        <f t="shared" ca="1" si="105"/>
        <v>0</v>
      </c>
      <c r="AM577" s="1">
        <f t="shared" ca="1" si="105"/>
        <v>0</v>
      </c>
      <c r="AN577" s="1">
        <f t="shared" ca="1" si="105"/>
        <v>0</v>
      </c>
      <c r="AO577" s="1">
        <f t="shared" ca="1" si="105"/>
        <v>0</v>
      </c>
      <c r="AP577" s="1">
        <f t="shared" ca="1" si="105"/>
        <v>0</v>
      </c>
      <c r="AQ577" s="1">
        <f t="shared" ca="1" si="105"/>
        <v>0</v>
      </c>
      <c r="AR577" s="1">
        <f t="shared" ca="1" si="105"/>
        <v>0</v>
      </c>
      <c r="AS577" s="1">
        <f t="shared" ca="1" si="105"/>
        <v>0</v>
      </c>
      <c r="AT577" s="1">
        <f t="shared" ca="1" si="105"/>
        <v>0</v>
      </c>
      <c r="AU577" s="1">
        <f t="shared" ca="1" si="105"/>
        <v>0</v>
      </c>
      <c r="AV577" s="1">
        <f t="shared" ca="1" si="105"/>
        <v>0</v>
      </c>
      <c r="AW577" s="1">
        <f t="shared" ca="1" si="105"/>
        <v>0</v>
      </c>
      <c r="AX577" s="1">
        <f t="shared" ca="1" si="105"/>
        <v>0</v>
      </c>
      <c r="AY577" s="1">
        <f t="shared" ca="1" si="105"/>
        <v>0</v>
      </c>
      <c r="AZ577" s="1">
        <f t="shared" ca="1" si="105"/>
        <v>0</v>
      </c>
      <c r="BA577" s="1">
        <f t="shared" ca="1" si="105"/>
        <v>0</v>
      </c>
      <c r="BB577" s="1">
        <f t="shared" ca="1" si="105"/>
        <v>0</v>
      </c>
      <c r="BC577" s="1">
        <f t="shared" ca="1" si="105"/>
        <v>0</v>
      </c>
      <c r="BD577" s="1">
        <f t="shared" ca="1" si="105"/>
        <v>0</v>
      </c>
      <c r="BE577" s="1">
        <f t="shared" ca="1" si="105"/>
        <v>0</v>
      </c>
    </row>
    <row r="578" spans="1:57" x14ac:dyDescent="0.3">
      <c r="B578" s="1">
        <f>MAX(B$576:B577)+1</f>
        <v>234</v>
      </c>
      <c r="H578" s="13" t="str">
        <f ca="1">INDIRECT($B$1&amp;Items!E$2&amp;$B578)</f>
        <v>Незавершенные капзатраты</v>
      </c>
      <c r="I578" s="13" t="str">
        <f ca="1">IF(INDIRECT($B$1&amp;Items!F$2&amp;$B578)="",H578,INDIRECT($B$1&amp;Items!F$2&amp;$B578))</f>
        <v>Основные средства - тип - 1</v>
      </c>
      <c r="J578" s="1" t="str">
        <f ca="1">IF(INDIRECT($B$1&amp;Items!G$2&amp;$B578)="",IF(H578&lt;&gt;I578,"  "&amp;I578,I578),"    "&amp;INDIRECT($B$1&amp;Items!G$2&amp;$B578))</f>
        <v xml:space="preserve">  Основные средства - тип - 1</v>
      </c>
      <c r="S578" s="1">
        <f ca="1">INDIRECT(ADDRESS(ROW(),SUMIFS($1:$1,$5:$5,MAX($5:$5))))</f>
        <v>0</v>
      </c>
      <c r="V578" s="1">
        <f ca="1">V35+V67-V111</f>
        <v>19641256.262499999</v>
      </c>
      <c r="W578" s="1">
        <f ca="1">W35+W67-W111</f>
        <v>0</v>
      </c>
      <c r="X578" s="1">
        <f ca="1">X35+X67-X111</f>
        <v>0</v>
      </c>
      <c r="Y578" s="1">
        <f ca="1">Y35+Y67-Y111</f>
        <v>0</v>
      </c>
      <c r="Z578" s="1">
        <f ca="1">Z35+Z67-Z111</f>
        <v>0</v>
      </c>
      <c r="AA578" s="1">
        <f ca="1">AA35+AA67-AA111</f>
        <v>0</v>
      </c>
      <c r="AB578" s="1">
        <f ca="1">AB35+AB67-AB111</f>
        <v>0</v>
      </c>
      <c r="AC578" s="1">
        <f ca="1">AC35+AC67-AC111</f>
        <v>0</v>
      </c>
      <c r="AD578" s="1">
        <f ca="1">AD35+AD67-AD111</f>
        <v>0</v>
      </c>
      <c r="AE578" s="1">
        <f ca="1">AE35+AE67-AE111</f>
        <v>0</v>
      </c>
      <c r="AF578" s="1">
        <f ca="1">AF35+AF67-AF111</f>
        <v>0</v>
      </c>
      <c r="AG578" s="1">
        <f ca="1">AG35+AG67-AG111</f>
        <v>0</v>
      </c>
      <c r="AH578" s="1">
        <f ca="1">AH35+AH67-AH111</f>
        <v>0</v>
      </c>
      <c r="AI578" s="1">
        <f ca="1">AI35+AI67-AI111</f>
        <v>0</v>
      </c>
      <c r="AJ578" s="1">
        <f ca="1">AJ35+AJ67-AJ111</f>
        <v>0</v>
      </c>
      <c r="AK578" s="1">
        <f ca="1">AK35+AK67-AK111</f>
        <v>0</v>
      </c>
      <c r="AL578" s="1">
        <f ca="1">AL35+AL67-AL111</f>
        <v>0</v>
      </c>
      <c r="AM578" s="1">
        <f ca="1">AM35+AM67-AM111</f>
        <v>0</v>
      </c>
      <c r="AN578" s="1">
        <f ca="1">AN35+AN67-AN111</f>
        <v>0</v>
      </c>
      <c r="AO578" s="1">
        <f ca="1">AO35+AO67-AO111</f>
        <v>0</v>
      </c>
      <c r="AP578" s="1">
        <f ca="1">AP35+AP67-AP111</f>
        <v>0</v>
      </c>
      <c r="AQ578" s="1">
        <f ca="1">AQ35+AQ67-AQ111</f>
        <v>0</v>
      </c>
      <c r="AR578" s="1">
        <f ca="1">AR35+AR67-AR111</f>
        <v>0</v>
      </c>
      <c r="AS578" s="1">
        <f ca="1">AS35+AS67-AS111</f>
        <v>0</v>
      </c>
      <c r="AT578" s="1">
        <f ca="1">AT35+AT67-AT111</f>
        <v>0</v>
      </c>
      <c r="AU578" s="1">
        <f ca="1">AU35+AU67-AU111</f>
        <v>0</v>
      </c>
      <c r="AV578" s="1">
        <f ca="1">AV35+AV67-AV111</f>
        <v>0</v>
      </c>
      <c r="AW578" s="1">
        <f ca="1">AW35+AW67-AW111</f>
        <v>0</v>
      </c>
      <c r="AX578" s="1">
        <f ca="1">AX35+AX67-AX111</f>
        <v>0</v>
      </c>
      <c r="AY578" s="1">
        <f ca="1">AY35+AY67-AY111</f>
        <v>0</v>
      </c>
      <c r="AZ578" s="1">
        <f ca="1">AZ35+AZ67-AZ111</f>
        <v>0</v>
      </c>
      <c r="BA578" s="1">
        <f ca="1">BA35+BA67-BA111</f>
        <v>0</v>
      </c>
      <c r="BB578" s="1">
        <f ca="1">BB35+BB67-BB111</f>
        <v>0</v>
      </c>
      <c r="BC578" s="1">
        <f ca="1">BC35+BC67-BC111</f>
        <v>0</v>
      </c>
      <c r="BD578" s="1">
        <f ca="1">BD35+BD67-BD111</f>
        <v>0</v>
      </c>
      <c r="BE578" s="1">
        <f ca="1">BE35+BE67-BE111</f>
        <v>0</v>
      </c>
    </row>
    <row r="579" spans="1:57" x14ac:dyDescent="0.3">
      <c r="B579" s="1">
        <f>MAX(B$576:B578)+1</f>
        <v>235</v>
      </c>
      <c r="H579" s="13" t="str">
        <f ca="1">INDIRECT($B$1&amp;Items!E$2&amp;$B579)</f>
        <v>Незавершенные капзатраты</v>
      </c>
      <c r="I579" s="13" t="str">
        <f ca="1">IF(INDIRECT($B$1&amp;Items!F$2&amp;$B579)="",H579,INDIRECT($B$1&amp;Items!F$2&amp;$B579))</f>
        <v>Основные средства - тип - 2</v>
      </c>
      <c r="J579" s="1" t="str">
        <f ca="1">IF(INDIRECT($B$1&amp;Items!G$2&amp;$B579)="",IF(H579&lt;&gt;I579,"  "&amp;I579,I579),"    "&amp;INDIRECT($B$1&amp;Items!G$2&amp;$B579))</f>
        <v xml:space="preserve">  Основные средства - тип - 2</v>
      </c>
      <c r="S579" s="1">
        <f t="shared" ref="S579:S580" ca="1" si="106">INDIRECT(ADDRESS(ROW(),SUMIFS($1:$1,$5:$5,MAX($5:$5))))</f>
        <v>0</v>
      </c>
      <c r="V579" s="1">
        <f ca="1">V36+V79-V123</f>
        <v>12156986.775592251</v>
      </c>
      <c r="W579" s="1">
        <f ca="1">W36+W79-W123</f>
        <v>0</v>
      </c>
      <c r="X579" s="1">
        <f ca="1">X36+X79-X123</f>
        <v>0</v>
      </c>
      <c r="Y579" s="1">
        <f ca="1">Y36+Y79-Y123</f>
        <v>0</v>
      </c>
      <c r="Z579" s="1">
        <f ca="1">Z36+Z79-Z123</f>
        <v>0</v>
      </c>
      <c r="AA579" s="1">
        <f ca="1">AA36+AA79-AA123</f>
        <v>0</v>
      </c>
      <c r="AB579" s="1">
        <f ca="1">AB36+AB79-AB123</f>
        <v>0</v>
      </c>
      <c r="AC579" s="1">
        <f ca="1">AC36+AC79-AC123</f>
        <v>0</v>
      </c>
      <c r="AD579" s="1">
        <f ca="1">AD36+AD79-AD123</f>
        <v>0</v>
      </c>
      <c r="AE579" s="1">
        <f ca="1">AE36+AE79-AE123</f>
        <v>0</v>
      </c>
      <c r="AF579" s="1">
        <f ca="1">AF36+AF79-AF123</f>
        <v>0</v>
      </c>
      <c r="AG579" s="1">
        <f ca="1">AG36+AG79-AG123</f>
        <v>0</v>
      </c>
      <c r="AH579" s="1">
        <f ca="1">AH36+AH79-AH123</f>
        <v>0</v>
      </c>
      <c r="AI579" s="1">
        <f ca="1">AI36+AI79-AI123</f>
        <v>0</v>
      </c>
      <c r="AJ579" s="1">
        <f ca="1">AJ36+AJ79-AJ123</f>
        <v>0</v>
      </c>
      <c r="AK579" s="1">
        <f ca="1">AK36+AK79-AK123</f>
        <v>0</v>
      </c>
      <c r="AL579" s="1">
        <f ca="1">AL36+AL79-AL123</f>
        <v>0</v>
      </c>
      <c r="AM579" s="1">
        <f ca="1">AM36+AM79-AM123</f>
        <v>0</v>
      </c>
      <c r="AN579" s="1">
        <f ca="1">AN36+AN79-AN123</f>
        <v>0</v>
      </c>
      <c r="AO579" s="1">
        <f ca="1">AO36+AO79-AO123</f>
        <v>0</v>
      </c>
      <c r="AP579" s="1">
        <f ca="1">AP36+AP79-AP123</f>
        <v>0</v>
      </c>
      <c r="AQ579" s="1">
        <f ca="1">AQ36+AQ79-AQ123</f>
        <v>0</v>
      </c>
      <c r="AR579" s="1">
        <f ca="1">AR36+AR79-AR123</f>
        <v>0</v>
      </c>
      <c r="AS579" s="1">
        <f ca="1">AS36+AS79-AS123</f>
        <v>0</v>
      </c>
      <c r="AT579" s="1">
        <f ca="1">AT36+AT79-AT123</f>
        <v>0</v>
      </c>
      <c r="AU579" s="1">
        <f ca="1">AU36+AU79-AU123</f>
        <v>0</v>
      </c>
      <c r="AV579" s="1">
        <f ca="1">AV36+AV79-AV123</f>
        <v>0</v>
      </c>
      <c r="AW579" s="1">
        <f ca="1">AW36+AW79-AW123</f>
        <v>0</v>
      </c>
      <c r="AX579" s="1">
        <f ca="1">AX36+AX79-AX123</f>
        <v>0</v>
      </c>
      <c r="AY579" s="1">
        <f ca="1">AY36+AY79-AY123</f>
        <v>0</v>
      </c>
      <c r="AZ579" s="1">
        <f ca="1">AZ36+AZ79-AZ123</f>
        <v>0</v>
      </c>
      <c r="BA579" s="1">
        <f ca="1">BA36+BA79-BA123</f>
        <v>0</v>
      </c>
      <c r="BB579" s="1">
        <f ca="1">BB36+BB79-BB123</f>
        <v>0</v>
      </c>
      <c r="BC579" s="1">
        <f ca="1">BC36+BC79-BC123</f>
        <v>0</v>
      </c>
      <c r="BD579" s="1">
        <f ca="1">BD36+BD79-BD123</f>
        <v>0</v>
      </c>
      <c r="BE579" s="1">
        <f ca="1">BE36+BE79-BE123</f>
        <v>0</v>
      </c>
    </row>
    <row r="580" spans="1:57" x14ac:dyDescent="0.3">
      <c r="B580" s="1">
        <f>MAX(B$576:B579)+1</f>
        <v>236</v>
      </c>
      <c r="H580" s="13" t="str">
        <f ca="1">INDIRECT($B$1&amp;Items!E$2&amp;$B580)</f>
        <v>Незавершенные капзатраты</v>
      </c>
      <c r="I580" s="13" t="str">
        <f ca="1">IF(INDIRECT($B$1&amp;Items!F$2&amp;$B580)="",H580,INDIRECT($B$1&amp;Items!F$2&amp;$B580))</f>
        <v>Основные средства - тип - 3</v>
      </c>
      <c r="J580" s="1" t="str">
        <f ca="1">IF(INDIRECT($B$1&amp;Items!G$2&amp;$B580)="",IF(H580&lt;&gt;I580,"  "&amp;I580,I580),"    "&amp;INDIRECT($B$1&amp;Items!G$2&amp;$B580))</f>
        <v xml:space="preserve">  Основные средства - тип - 3</v>
      </c>
      <c r="S580" s="1">
        <f t="shared" ca="1" si="106"/>
        <v>0</v>
      </c>
      <c r="V580" s="1">
        <f ca="1">V37+V90-V134</f>
        <v>13168056.893258747</v>
      </c>
      <c r="W580" s="1">
        <f ca="1">W37+W90-W134</f>
        <v>0</v>
      </c>
      <c r="X580" s="1">
        <f ca="1">X37+X90-X134</f>
        <v>0</v>
      </c>
      <c r="Y580" s="1">
        <f ca="1">Y37+Y90-Y134</f>
        <v>0</v>
      </c>
      <c r="Z580" s="1">
        <f ca="1">Z37+Z90-Z134</f>
        <v>0</v>
      </c>
      <c r="AA580" s="1">
        <f ca="1">AA37+AA90-AA134</f>
        <v>0</v>
      </c>
      <c r="AB580" s="1">
        <f ca="1">AB37+AB90-AB134</f>
        <v>0</v>
      </c>
      <c r="AC580" s="1">
        <f ca="1">AC37+AC90-AC134</f>
        <v>0</v>
      </c>
      <c r="AD580" s="1">
        <f ca="1">AD37+AD90-AD134</f>
        <v>0</v>
      </c>
      <c r="AE580" s="1">
        <f ca="1">AE37+AE90-AE134</f>
        <v>0</v>
      </c>
      <c r="AF580" s="1">
        <f ca="1">AF37+AF90-AF134</f>
        <v>0</v>
      </c>
      <c r="AG580" s="1">
        <f ca="1">AG37+AG90-AG134</f>
        <v>0</v>
      </c>
      <c r="AH580" s="1">
        <f ca="1">AH37+AH90-AH134</f>
        <v>0</v>
      </c>
      <c r="AI580" s="1">
        <f ca="1">AI37+AI90-AI134</f>
        <v>0</v>
      </c>
      <c r="AJ580" s="1">
        <f ca="1">AJ37+AJ90-AJ134</f>
        <v>0</v>
      </c>
      <c r="AK580" s="1">
        <f ca="1">AK37+AK90-AK134</f>
        <v>0</v>
      </c>
      <c r="AL580" s="1">
        <f ca="1">AL37+AL90-AL134</f>
        <v>0</v>
      </c>
      <c r="AM580" s="1">
        <f ca="1">AM37+AM90-AM134</f>
        <v>0</v>
      </c>
      <c r="AN580" s="1">
        <f ca="1">AN37+AN90-AN134</f>
        <v>0</v>
      </c>
      <c r="AO580" s="1">
        <f ca="1">AO37+AO90-AO134</f>
        <v>0</v>
      </c>
      <c r="AP580" s="1">
        <f ca="1">AP37+AP90-AP134</f>
        <v>0</v>
      </c>
      <c r="AQ580" s="1">
        <f ca="1">AQ37+AQ90-AQ134</f>
        <v>0</v>
      </c>
      <c r="AR580" s="1">
        <f ca="1">AR37+AR90-AR134</f>
        <v>0</v>
      </c>
      <c r="AS580" s="1">
        <f ca="1">AS37+AS90-AS134</f>
        <v>0</v>
      </c>
      <c r="AT580" s="1">
        <f ca="1">AT37+AT90-AT134</f>
        <v>0</v>
      </c>
      <c r="AU580" s="1">
        <f ca="1">AU37+AU90-AU134</f>
        <v>0</v>
      </c>
      <c r="AV580" s="1">
        <f ca="1">AV37+AV90-AV134</f>
        <v>0</v>
      </c>
      <c r="AW580" s="1">
        <f ca="1">AW37+AW90-AW134</f>
        <v>0</v>
      </c>
      <c r="AX580" s="1">
        <f ca="1">AX37+AX90-AX134</f>
        <v>0</v>
      </c>
      <c r="AY580" s="1">
        <f ca="1">AY37+AY90-AY134</f>
        <v>0</v>
      </c>
      <c r="AZ580" s="1">
        <f ca="1">AZ37+AZ90-AZ134</f>
        <v>0</v>
      </c>
      <c r="BA580" s="1">
        <f ca="1">BA37+BA90-BA134</f>
        <v>0</v>
      </c>
      <c r="BB580" s="1">
        <f ca="1">BB37+BB90-BB134</f>
        <v>0</v>
      </c>
      <c r="BC580" s="1">
        <f ca="1">BC37+BC90-BC134</f>
        <v>0</v>
      </c>
      <c r="BD580" s="1">
        <f ca="1">BD37+BD90-BD134</f>
        <v>0</v>
      </c>
      <c r="BE580" s="1">
        <f ca="1">BE37+BE90-BE134</f>
        <v>0</v>
      </c>
    </row>
    <row r="581" spans="1:57" ht="4.95" customHeight="1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</row>
    <row r="582" spans="1:57" x14ac:dyDescent="0.3">
      <c r="B582" s="1">
        <f>ROW(Items!A237)</f>
        <v>237</v>
      </c>
      <c r="H582" s="13" t="str">
        <f ca="1">INDIRECT($B$1&amp;Items!E$2&amp;$B582)</f>
        <v>Основные средства</v>
      </c>
      <c r="I582" s="13" t="str">
        <f ca="1">IF(INDIRECT($B$1&amp;Items!F$2&amp;$B582)="",H582,INDIRECT($B$1&amp;Items!F$2&amp;$B582))</f>
        <v>Основные средства</v>
      </c>
      <c r="J582" s="1" t="str">
        <f ca="1">IF(INDIRECT($B$1&amp;Items!G$2&amp;$B582)="",IF(H582&lt;&gt;I582,"  "&amp;I582,I582),"    "&amp;INDIRECT($B$1&amp;Items!G$2&amp;$B582))</f>
        <v>Основные средства</v>
      </c>
      <c r="S582" s="1">
        <f ca="1">SUM(S583:S586)</f>
        <v>54221966.335126244</v>
      </c>
      <c r="V582" s="1">
        <f ca="1">SUM(V583:V586)</f>
        <v>0</v>
      </c>
      <c r="W582" s="1">
        <f t="shared" ref="W582:BE582" ca="1" si="107">SUM(W583:W586)</f>
        <v>54221966.335126244</v>
      </c>
      <c r="X582" s="1">
        <f t="shared" ca="1" si="107"/>
        <v>54221966.335126244</v>
      </c>
      <c r="Y582" s="1">
        <f t="shared" ca="1" si="107"/>
        <v>54221966.335126244</v>
      </c>
      <c r="Z582" s="1">
        <f t="shared" ca="1" si="107"/>
        <v>54221966.335126244</v>
      </c>
      <c r="AA582" s="1">
        <f t="shared" ca="1" si="107"/>
        <v>54221966.335126244</v>
      </c>
      <c r="AB582" s="1">
        <f t="shared" ca="1" si="107"/>
        <v>54221966.335126244</v>
      </c>
      <c r="AC582" s="1">
        <f t="shared" ca="1" si="107"/>
        <v>54221966.335126244</v>
      </c>
      <c r="AD582" s="1">
        <f t="shared" ca="1" si="107"/>
        <v>54221966.335126244</v>
      </c>
      <c r="AE582" s="1">
        <f t="shared" ca="1" si="107"/>
        <v>54221966.335126244</v>
      </c>
      <c r="AF582" s="1">
        <f t="shared" ca="1" si="107"/>
        <v>54221966.335126244</v>
      </c>
      <c r="AG582" s="1">
        <f t="shared" ca="1" si="107"/>
        <v>54221966.335126244</v>
      </c>
      <c r="AH582" s="1">
        <f t="shared" ca="1" si="107"/>
        <v>54221966.335126244</v>
      </c>
      <c r="AI582" s="1">
        <f t="shared" ca="1" si="107"/>
        <v>54221966.335126244</v>
      </c>
      <c r="AJ582" s="1">
        <f t="shared" ca="1" si="107"/>
        <v>54221966.335126244</v>
      </c>
      <c r="AK582" s="1">
        <f t="shared" ca="1" si="107"/>
        <v>54221966.335126244</v>
      </c>
      <c r="AL582" s="1">
        <f t="shared" ca="1" si="107"/>
        <v>54221966.335126244</v>
      </c>
      <c r="AM582" s="1">
        <f t="shared" ca="1" si="107"/>
        <v>54221966.335126244</v>
      </c>
      <c r="AN582" s="1">
        <f t="shared" ca="1" si="107"/>
        <v>54221966.335126244</v>
      </c>
      <c r="AO582" s="1">
        <f t="shared" ca="1" si="107"/>
        <v>54221966.335126244</v>
      </c>
      <c r="AP582" s="1">
        <f t="shared" ca="1" si="107"/>
        <v>54221966.335126244</v>
      </c>
      <c r="AQ582" s="1">
        <f t="shared" ca="1" si="107"/>
        <v>54221966.335126244</v>
      </c>
      <c r="AR582" s="1">
        <f t="shared" ca="1" si="107"/>
        <v>54221966.335126244</v>
      </c>
      <c r="AS582" s="1">
        <f t="shared" ca="1" si="107"/>
        <v>54221966.335126244</v>
      </c>
      <c r="AT582" s="1">
        <f t="shared" ca="1" si="107"/>
        <v>54221966.335126244</v>
      </c>
      <c r="AU582" s="1">
        <f t="shared" ca="1" si="107"/>
        <v>54221966.335126244</v>
      </c>
      <c r="AV582" s="1">
        <f t="shared" ca="1" si="107"/>
        <v>54221966.335126244</v>
      </c>
      <c r="AW582" s="1">
        <f t="shared" ca="1" si="107"/>
        <v>54221966.335126244</v>
      </c>
      <c r="AX582" s="1">
        <f t="shared" ca="1" si="107"/>
        <v>54221966.335126244</v>
      </c>
      <c r="AY582" s="1">
        <f t="shared" ca="1" si="107"/>
        <v>54221966.335126244</v>
      </c>
      <c r="AZ582" s="1">
        <f t="shared" ca="1" si="107"/>
        <v>54221966.335126244</v>
      </c>
      <c r="BA582" s="1">
        <f t="shared" ca="1" si="107"/>
        <v>54221966.335126244</v>
      </c>
      <c r="BB582" s="1">
        <f t="shared" ca="1" si="107"/>
        <v>54221966.335126244</v>
      </c>
      <c r="BC582" s="1">
        <f t="shared" ca="1" si="107"/>
        <v>54221966.335126244</v>
      </c>
      <c r="BD582" s="1">
        <f t="shared" ca="1" si="107"/>
        <v>54221966.335126244</v>
      </c>
      <c r="BE582" s="1">
        <f t="shared" ca="1" si="107"/>
        <v>54221966.335126244</v>
      </c>
    </row>
    <row r="583" spans="1:57" x14ac:dyDescent="0.3">
      <c r="B583" s="1">
        <f>MAX(B$581:B582)+1</f>
        <v>238</v>
      </c>
      <c r="H583" s="13" t="str">
        <f ca="1">INDIRECT($B$1&amp;Items!E$2&amp;$B583)</f>
        <v>Основные средства</v>
      </c>
      <c r="I583" s="13" t="str">
        <f ca="1">IF(INDIRECT($B$1&amp;Items!F$2&amp;$B583)="",H583,INDIRECT($B$1&amp;Items!F$2&amp;$B583))</f>
        <v>Основные средства - тип - 1</v>
      </c>
      <c r="J583" s="1" t="str">
        <f ca="1">IF(INDIRECT($B$1&amp;Items!G$2&amp;$B583)="",IF(H583&lt;&gt;I583,"  "&amp;I583,I583),"    "&amp;INDIRECT($B$1&amp;Items!G$2&amp;$B583))</f>
        <v xml:space="preserve">  Основные средства - тип - 1</v>
      </c>
      <c r="S583" s="1">
        <f ca="1">INDIRECT(ADDRESS(ROW(),SUMIFS($1:$1,$5:$5,MAX($5:$5))))</f>
        <v>19641256.262499999</v>
      </c>
      <c r="V583" s="1">
        <f ca="1">V40+V111</f>
        <v>0</v>
      </c>
      <c r="W583" s="1">
        <f t="shared" ref="W583:BE583" ca="1" si="108">W40+W111</f>
        <v>19641256.262499999</v>
      </c>
      <c r="X583" s="1">
        <f t="shared" ca="1" si="108"/>
        <v>19641256.262499999</v>
      </c>
      <c r="Y583" s="1">
        <f t="shared" ca="1" si="108"/>
        <v>19641256.262499999</v>
      </c>
      <c r="Z583" s="1">
        <f t="shared" ca="1" si="108"/>
        <v>19641256.262499999</v>
      </c>
      <c r="AA583" s="1">
        <f t="shared" ca="1" si="108"/>
        <v>19641256.262499999</v>
      </c>
      <c r="AB583" s="1">
        <f t="shared" ca="1" si="108"/>
        <v>19641256.262499999</v>
      </c>
      <c r="AC583" s="1">
        <f t="shared" ca="1" si="108"/>
        <v>19641256.262499999</v>
      </c>
      <c r="AD583" s="1">
        <f t="shared" ca="1" si="108"/>
        <v>19641256.262499999</v>
      </c>
      <c r="AE583" s="1">
        <f t="shared" ca="1" si="108"/>
        <v>19641256.262499999</v>
      </c>
      <c r="AF583" s="1">
        <f t="shared" ca="1" si="108"/>
        <v>19641256.262499999</v>
      </c>
      <c r="AG583" s="1">
        <f t="shared" ca="1" si="108"/>
        <v>19641256.262499999</v>
      </c>
      <c r="AH583" s="1">
        <f t="shared" ca="1" si="108"/>
        <v>19641256.262499999</v>
      </c>
      <c r="AI583" s="1">
        <f t="shared" ca="1" si="108"/>
        <v>19641256.262499999</v>
      </c>
      <c r="AJ583" s="1">
        <f t="shared" ca="1" si="108"/>
        <v>19641256.262499999</v>
      </c>
      <c r="AK583" s="1">
        <f t="shared" ca="1" si="108"/>
        <v>19641256.262499999</v>
      </c>
      <c r="AL583" s="1">
        <f t="shared" ca="1" si="108"/>
        <v>19641256.262499999</v>
      </c>
      <c r="AM583" s="1">
        <f t="shared" ca="1" si="108"/>
        <v>19641256.262499999</v>
      </c>
      <c r="AN583" s="1">
        <f t="shared" ca="1" si="108"/>
        <v>19641256.262499999</v>
      </c>
      <c r="AO583" s="1">
        <f t="shared" ca="1" si="108"/>
        <v>19641256.262499999</v>
      </c>
      <c r="AP583" s="1">
        <f t="shared" ca="1" si="108"/>
        <v>19641256.262499999</v>
      </c>
      <c r="AQ583" s="1">
        <f t="shared" ca="1" si="108"/>
        <v>19641256.262499999</v>
      </c>
      <c r="AR583" s="1">
        <f t="shared" ca="1" si="108"/>
        <v>19641256.262499999</v>
      </c>
      <c r="AS583" s="1">
        <f t="shared" ca="1" si="108"/>
        <v>19641256.262499999</v>
      </c>
      <c r="AT583" s="1">
        <f t="shared" ca="1" si="108"/>
        <v>19641256.262499999</v>
      </c>
      <c r="AU583" s="1">
        <f t="shared" ca="1" si="108"/>
        <v>19641256.262499999</v>
      </c>
      <c r="AV583" s="1">
        <f t="shared" ca="1" si="108"/>
        <v>19641256.262499999</v>
      </c>
      <c r="AW583" s="1">
        <f t="shared" ca="1" si="108"/>
        <v>19641256.262499999</v>
      </c>
      <c r="AX583" s="1">
        <f t="shared" ca="1" si="108"/>
        <v>19641256.262499999</v>
      </c>
      <c r="AY583" s="1">
        <f t="shared" ca="1" si="108"/>
        <v>19641256.262499999</v>
      </c>
      <c r="AZ583" s="1">
        <f t="shared" ca="1" si="108"/>
        <v>19641256.262499999</v>
      </c>
      <c r="BA583" s="1">
        <f t="shared" ca="1" si="108"/>
        <v>19641256.262499999</v>
      </c>
      <c r="BB583" s="1">
        <f t="shared" ca="1" si="108"/>
        <v>19641256.262499999</v>
      </c>
      <c r="BC583" s="1">
        <f t="shared" ca="1" si="108"/>
        <v>19641256.262499999</v>
      </c>
      <c r="BD583" s="1">
        <f t="shared" ca="1" si="108"/>
        <v>19641256.262499999</v>
      </c>
      <c r="BE583" s="1">
        <f t="shared" ca="1" si="108"/>
        <v>19641256.262499999</v>
      </c>
    </row>
    <row r="584" spans="1:57" x14ac:dyDescent="0.3">
      <c r="B584" s="1">
        <f>MAX(B$581:B583)+1</f>
        <v>239</v>
      </c>
      <c r="H584" s="13" t="str">
        <f ca="1">INDIRECT($B$1&amp;Items!E$2&amp;$B584)</f>
        <v>Основные средства</v>
      </c>
      <c r="I584" s="13" t="str">
        <f ca="1">IF(INDIRECT($B$1&amp;Items!F$2&amp;$B584)="",H584,INDIRECT($B$1&amp;Items!F$2&amp;$B584))</f>
        <v>Основные средства - тип - 2</v>
      </c>
      <c r="J584" s="1" t="str">
        <f ca="1">IF(INDIRECT($B$1&amp;Items!G$2&amp;$B584)="",IF(H584&lt;&gt;I584,"  "&amp;I584,I584),"    "&amp;INDIRECT($B$1&amp;Items!G$2&amp;$B584))</f>
        <v xml:space="preserve">  Основные средства - тип - 2</v>
      </c>
      <c r="S584" s="1">
        <f t="shared" ref="S584:S585" ca="1" si="109">INDIRECT(ADDRESS(ROW(),SUMIFS($1:$1,$5:$5,MAX($5:$5))))</f>
        <v>12156986.775592251</v>
      </c>
      <c r="V584" s="1">
        <f ca="1">V41+V123</f>
        <v>0</v>
      </c>
      <c r="W584" s="1">
        <f t="shared" ref="W584:BE584" ca="1" si="110">W41+W123</f>
        <v>12156986.775592251</v>
      </c>
      <c r="X584" s="1">
        <f t="shared" ca="1" si="110"/>
        <v>12156986.775592251</v>
      </c>
      <c r="Y584" s="1">
        <f t="shared" ca="1" si="110"/>
        <v>12156986.775592251</v>
      </c>
      <c r="Z584" s="1">
        <f t="shared" ca="1" si="110"/>
        <v>12156986.775592251</v>
      </c>
      <c r="AA584" s="1">
        <f t="shared" ca="1" si="110"/>
        <v>12156986.775592251</v>
      </c>
      <c r="AB584" s="1">
        <f t="shared" ca="1" si="110"/>
        <v>12156986.775592251</v>
      </c>
      <c r="AC584" s="1">
        <f t="shared" ca="1" si="110"/>
        <v>12156986.775592251</v>
      </c>
      <c r="AD584" s="1">
        <f t="shared" ca="1" si="110"/>
        <v>12156986.775592251</v>
      </c>
      <c r="AE584" s="1">
        <f t="shared" ca="1" si="110"/>
        <v>12156986.775592251</v>
      </c>
      <c r="AF584" s="1">
        <f t="shared" ca="1" si="110"/>
        <v>12156986.775592251</v>
      </c>
      <c r="AG584" s="1">
        <f t="shared" ca="1" si="110"/>
        <v>12156986.775592251</v>
      </c>
      <c r="AH584" s="1">
        <f t="shared" ca="1" si="110"/>
        <v>12156986.775592251</v>
      </c>
      <c r="AI584" s="1">
        <f t="shared" ca="1" si="110"/>
        <v>12156986.775592251</v>
      </c>
      <c r="AJ584" s="1">
        <f t="shared" ca="1" si="110"/>
        <v>12156986.775592251</v>
      </c>
      <c r="AK584" s="1">
        <f t="shared" ca="1" si="110"/>
        <v>12156986.775592251</v>
      </c>
      <c r="AL584" s="1">
        <f t="shared" ca="1" si="110"/>
        <v>12156986.775592251</v>
      </c>
      <c r="AM584" s="1">
        <f t="shared" ca="1" si="110"/>
        <v>12156986.775592251</v>
      </c>
      <c r="AN584" s="1">
        <f t="shared" ca="1" si="110"/>
        <v>12156986.775592251</v>
      </c>
      <c r="AO584" s="1">
        <f t="shared" ca="1" si="110"/>
        <v>12156986.775592251</v>
      </c>
      <c r="AP584" s="1">
        <f t="shared" ca="1" si="110"/>
        <v>12156986.775592251</v>
      </c>
      <c r="AQ584" s="1">
        <f t="shared" ca="1" si="110"/>
        <v>12156986.775592251</v>
      </c>
      <c r="AR584" s="1">
        <f t="shared" ca="1" si="110"/>
        <v>12156986.775592251</v>
      </c>
      <c r="AS584" s="1">
        <f t="shared" ca="1" si="110"/>
        <v>12156986.775592251</v>
      </c>
      <c r="AT584" s="1">
        <f t="shared" ca="1" si="110"/>
        <v>12156986.775592251</v>
      </c>
      <c r="AU584" s="1">
        <f t="shared" ca="1" si="110"/>
        <v>12156986.775592251</v>
      </c>
      <c r="AV584" s="1">
        <f t="shared" ca="1" si="110"/>
        <v>12156986.775592251</v>
      </c>
      <c r="AW584" s="1">
        <f t="shared" ca="1" si="110"/>
        <v>12156986.775592251</v>
      </c>
      <c r="AX584" s="1">
        <f t="shared" ca="1" si="110"/>
        <v>12156986.775592251</v>
      </c>
      <c r="AY584" s="1">
        <f t="shared" ca="1" si="110"/>
        <v>12156986.775592251</v>
      </c>
      <c r="AZ584" s="1">
        <f t="shared" ca="1" si="110"/>
        <v>12156986.775592251</v>
      </c>
      <c r="BA584" s="1">
        <f t="shared" ca="1" si="110"/>
        <v>12156986.775592251</v>
      </c>
      <c r="BB584" s="1">
        <f t="shared" ca="1" si="110"/>
        <v>12156986.775592251</v>
      </c>
      <c r="BC584" s="1">
        <f t="shared" ca="1" si="110"/>
        <v>12156986.775592251</v>
      </c>
      <c r="BD584" s="1">
        <f t="shared" ca="1" si="110"/>
        <v>12156986.775592251</v>
      </c>
      <c r="BE584" s="1">
        <f t="shared" ca="1" si="110"/>
        <v>12156986.775592251</v>
      </c>
    </row>
    <row r="585" spans="1:57" x14ac:dyDescent="0.3">
      <c r="B585" s="1">
        <f>MAX(B$581:B584)+1</f>
        <v>240</v>
      </c>
      <c r="H585" s="13" t="str">
        <f ca="1">INDIRECT($B$1&amp;Items!E$2&amp;$B585)</f>
        <v>Основные средства</v>
      </c>
      <c r="I585" s="13" t="str">
        <f ca="1">IF(INDIRECT($B$1&amp;Items!F$2&amp;$B585)="",H585,INDIRECT($B$1&amp;Items!F$2&amp;$B585))</f>
        <v>Основные средства - тип - 3</v>
      </c>
      <c r="J585" s="1" t="str">
        <f ca="1">IF(INDIRECT($B$1&amp;Items!G$2&amp;$B585)="",IF(H585&lt;&gt;I585,"  "&amp;I585,I585),"    "&amp;INDIRECT($B$1&amp;Items!G$2&amp;$B585))</f>
        <v xml:space="preserve">  Основные средства - тип - 3</v>
      </c>
      <c r="S585" s="1">
        <f t="shared" ca="1" si="109"/>
        <v>22423723.297033995</v>
      </c>
      <c r="V585" s="1">
        <f ca="1">V42+V134</f>
        <v>0</v>
      </c>
      <c r="W585" s="1">
        <f t="shared" ref="W585:BE585" ca="1" si="111">W42+W134</f>
        <v>22423723.297033995</v>
      </c>
      <c r="X585" s="1">
        <f t="shared" ca="1" si="111"/>
        <v>22423723.297033995</v>
      </c>
      <c r="Y585" s="1">
        <f t="shared" ca="1" si="111"/>
        <v>22423723.297033995</v>
      </c>
      <c r="Z585" s="1">
        <f t="shared" ca="1" si="111"/>
        <v>22423723.297033995</v>
      </c>
      <c r="AA585" s="1">
        <f t="shared" ca="1" si="111"/>
        <v>22423723.297033995</v>
      </c>
      <c r="AB585" s="1">
        <f t="shared" ca="1" si="111"/>
        <v>22423723.297033995</v>
      </c>
      <c r="AC585" s="1">
        <f t="shared" ca="1" si="111"/>
        <v>22423723.297033995</v>
      </c>
      <c r="AD585" s="1">
        <f t="shared" ca="1" si="111"/>
        <v>22423723.297033995</v>
      </c>
      <c r="AE585" s="1">
        <f t="shared" ca="1" si="111"/>
        <v>22423723.297033995</v>
      </c>
      <c r="AF585" s="1">
        <f t="shared" ca="1" si="111"/>
        <v>22423723.297033995</v>
      </c>
      <c r="AG585" s="1">
        <f t="shared" ca="1" si="111"/>
        <v>22423723.297033995</v>
      </c>
      <c r="AH585" s="1">
        <f t="shared" ca="1" si="111"/>
        <v>22423723.297033995</v>
      </c>
      <c r="AI585" s="1">
        <f t="shared" ca="1" si="111"/>
        <v>22423723.297033995</v>
      </c>
      <c r="AJ585" s="1">
        <f t="shared" ca="1" si="111"/>
        <v>22423723.297033995</v>
      </c>
      <c r="AK585" s="1">
        <f t="shared" ca="1" si="111"/>
        <v>22423723.297033995</v>
      </c>
      <c r="AL585" s="1">
        <f t="shared" ca="1" si="111"/>
        <v>22423723.297033995</v>
      </c>
      <c r="AM585" s="1">
        <f t="shared" ca="1" si="111"/>
        <v>22423723.297033995</v>
      </c>
      <c r="AN585" s="1">
        <f t="shared" ca="1" si="111"/>
        <v>22423723.297033995</v>
      </c>
      <c r="AO585" s="1">
        <f t="shared" ca="1" si="111"/>
        <v>22423723.297033995</v>
      </c>
      <c r="AP585" s="1">
        <f t="shared" ca="1" si="111"/>
        <v>22423723.297033995</v>
      </c>
      <c r="AQ585" s="1">
        <f t="shared" ca="1" si="111"/>
        <v>22423723.297033995</v>
      </c>
      <c r="AR585" s="1">
        <f t="shared" ca="1" si="111"/>
        <v>22423723.297033995</v>
      </c>
      <c r="AS585" s="1">
        <f t="shared" ca="1" si="111"/>
        <v>22423723.297033995</v>
      </c>
      <c r="AT585" s="1">
        <f t="shared" ca="1" si="111"/>
        <v>22423723.297033995</v>
      </c>
      <c r="AU585" s="1">
        <f t="shared" ca="1" si="111"/>
        <v>22423723.297033995</v>
      </c>
      <c r="AV585" s="1">
        <f t="shared" ca="1" si="111"/>
        <v>22423723.297033995</v>
      </c>
      <c r="AW585" s="1">
        <f t="shared" ca="1" si="111"/>
        <v>22423723.297033995</v>
      </c>
      <c r="AX585" s="1">
        <f t="shared" ca="1" si="111"/>
        <v>22423723.297033995</v>
      </c>
      <c r="AY585" s="1">
        <f t="shared" ca="1" si="111"/>
        <v>22423723.297033995</v>
      </c>
      <c r="AZ585" s="1">
        <f t="shared" ca="1" si="111"/>
        <v>22423723.297033995</v>
      </c>
      <c r="BA585" s="1">
        <f t="shared" ca="1" si="111"/>
        <v>22423723.297033995</v>
      </c>
      <c r="BB585" s="1">
        <f t="shared" ca="1" si="111"/>
        <v>22423723.297033995</v>
      </c>
      <c r="BC585" s="1">
        <f t="shared" ca="1" si="111"/>
        <v>22423723.297033995</v>
      </c>
      <c r="BD585" s="1">
        <f t="shared" ca="1" si="111"/>
        <v>22423723.297033995</v>
      </c>
      <c r="BE585" s="1">
        <f t="shared" ca="1" si="111"/>
        <v>22423723.297033995</v>
      </c>
    </row>
    <row r="586" spans="1:57" ht="4.95" customHeight="1" x14ac:dyDescent="0.3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</row>
    <row r="588" spans="1:57" x14ac:dyDescent="0.3">
      <c r="H588" s="6" t="str">
        <f>RepP!$H$45</f>
        <v>ПАССИВЫ</v>
      </c>
      <c r="I588" s="6"/>
      <c r="J588" s="6"/>
      <c r="S588" s="1">
        <f ca="1">S590+S592</f>
        <v>21358704.843214765</v>
      </c>
      <c r="V588" s="1">
        <f ca="1">V590+V592</f>
        <v>3889143.7417057999</v>
      </c>
      <c r="W588" s="1">
        <f t="shared" ref="W588:BE588" ca="1" si="112">W590+W592</f>
        <v>5990386.5072406624</v>
      </c>
      <c r="X588" s="1">
        <f t="shared" ca="1" si="112"/>
        <v>4142699.6746689463</v>
      </c>
      <c r="Y588" s="1">
        <f t="shared" ca="1" si="112"/>
        <v>880820.78583923634</v>
      </c>
      <c r="Z588" s="1">
        <f t="shared" ca="1" si="112"/>
        <v>6355088.1331063798</v>
      </c>
      <c r="AA588" s="1">
        <f t="shared" ca="1" si="112"/>
        <v>27183768.779981565</v>
      </c>
      <c r="AB588" s="1">
        <f t="shared" ca="1" si="112"/>
        <v>22229243.776114766</v>
      </c>
      <c r="AC588" s="1">
        <f t="shared" ca="1" si="112"/>
        <v>21358704.843214765</v>
      </c>
      <c r="AD588" s="1">
        <f t="shared" ca="1" si="112"/>
        <v>21358704.843214765</v>
      </c>
      <c r="AE588" s="1">
        <f t="shared" ca="1" si="112"/>
        <v>21358704.843214765</v>
      </c>
      <c r="AF588" s="1">
        <f t="shared" ca="1" si="112"/>
        <v>21358704.843214765</v>
      </c>
      <c r="AG588" s="1">
        <f t="shared" ca="1" si="112"/>
        <v>21358704.843214765</v>
      </c>
      <c r="AH588" s="1">
        <f t="shared" ca="1" si="112"/>
        <v>21358704.843214765</v>
      </c>
      <c r="AI588" s="1">
        <f t="shared" ca="1" si="112"/>
        <v>21358704.843214765</v>
      </c>
      <c r="AJ588" s="1">
        <f t="shared" ca="1" si="112"/>
        <v>21358704.843214765</v>
      </c>
      <c r="AK588" s="1">
        <f t="shared" ca="1" si="112"/>
        <v>21358704.843214765</v>
      </c>
      <c r="AL588" s="1">
        <f t="shared" ca="1" si="112"/>
        <v>21358704.843214765</v>
      </c>
      <c r="AM588" s="1">
        <f t="shared" ca="1" si="112"/>
        <v>21358704.843214765</v>
      </c>
      <c r="AN588" s="1">
        <f t="shared" ca="1" si="112"/>
        <v>21358704.843214765</v>
      </c>
      <c r="AO588" s="1">
        <f t="shared" ca="1" si="112"/>
        <v>21358704.843214765</v>
      </c>
      <c r="AP588" s="1">
        <f t="shared" ca="1" si="112"/>
        <v>21358704.843214765</v>
      </c>
      <c r="AQ588" s="1">
        <f t="shared" ca="1" si="112"/>
        <v>21358704.843214765</v>
      </c>
      <c r="AR588" s="1">
        <f t="shared" ca="1" si="112"/>
        <v>21358704.843214765</v>
      </c>
      <c r="AS588" s="1">
        <f t="shared" ca="1" si="112"/>
        <v>21358704.843214765</v>
      </c>
      <c r="AT588" s="1">
        <f t="shared" ca="1" si="112"/>
        <v>21358704.843214765</v>
      </c>
      <c r="AU588" s="1">
        <f t="shared" ca="1" si="112"/>
        <v>21358704.843214765</v>
      </c>
      <c r="AV588" s="1">
        <f t="shared" ca="1" si="112"/>
        <v>21358704.843214765</v>
      </c>
      <c r="AW588" s="1">
        <f t="shared" ca="1" si="112"/>
        <v>21358704.843214765</v>
      </c>
      <c r="AX588" s="1">
        <f t="shared" ca="1" si="112"/>
        <v>21358704.843214765</v>
      </c>
      <c r="AY588" s="1">
        <f t="shared" ca="1" si="112"/>
        <v>21358704.843214765</v>
      </c>
      <c r="AZ588" s="1">
        <f t="shared" ca="1" si="112"/>
        <v>21358704.843214765</v>
      </c>
      <c r="BA588" s="1">
        <f t="shared" ca="1" si="112"/>
        <v>21358704.843214765</v>
      </c>
      <c r="BB588" s="1">
        <f t="shared" ca="1" si="112"/>
        <v>21358704.843214765</v>
      </c>
      <c r="BC588" s="1">
        <f t="shared" ca="1" si="112"/>
        <v>21358704.843214765</v>
      </c>
      <c r="BD588" s="1">
        <f t="shared" ca="1" si="112"/>
        <v>21358704.843214765</v>
      </c>
      <c r="BE588" s="1">
        <f t="shared" ca="1" si="112"/>
        <v>21358704.843214765</v>
      </c>
    </row>
    <row r="590" spans="1:57" x14ac:dyDescent="0.3">
      <c r="B590" s="1">
        <f>ROW(Items!$A$102)</f>
        <v>102</v>
      </c>
      <c r="H590" s="13" t="str">
        <f ca="1">INDIRECT($B$1&amp;Items!E$2&amp;$B590)</f>
        <v>Собственный капитал</v>
      </c>
      <c r="I590" s="13" t="str">
        <f ca="1">IF(INDIRECT($B$1&amp;Items!F$2&amp;$B590)="",H590,INDIRECT($B$1&amp;Items!F$2&amp;$B590))</f>
        <v>Собственный капитал</v>
      </c>
      <c r="J590" s="1" t="str">
        <f ca="1">IF(INDIRECT($B$1&amp;Items!G$2&amp;$B590)="",IF(H590&lt;&gt;I590,"  "&amp;I590,I590),"    "&amp;INDIRECT($B$1&amp;Items!G$2&amp;$B590))</f>
        <v>Собственный капитал</v>
      </c>
      <c r="S590" s="1">
        <f t="shared" ref="S590" ca="1" si="113">INDIRECT(ADDRESS(ROW(),SUMIFS($1:$1,$5:$5,MAX($5:$5))))</f>
        <v>21358704.843214765</v>
      </c>
      <c r="V590" s="1">
        <f ca="1">V47+V551</f>
        <v>-897559.73396002001</v>
      </c>
      <c r="W590" s="1">
        <f ca="1">W47+W551</f>
        <v>-2491231.8509641644</v>
      </c>
      <c r="X590" s="1">
        <f ca="1">X47+X551</f>
        <v>-4209569.4900047639</v>
      </c>
      <c r="Y590" s="1">
        <f ca="1">Y47+Y551</f>
        <v>-5744025.5924642542</v>
      </c>
      <c r="Z590" s="1">
        <f ca="1">Z47+Z551</f>
        <v>1053063.0298435604</v>
      </c>
      <c r="AA590" s="1">
        <f ca="1">AA47+AA551</f>
        <v>21586590.281680766</v>
      </c>
      <c r="AB590" s="1">
        <f ca="1">AB47+AB551</f>
        <v>21358704.843214765</v>
      </c>
      <c r="AC590" s="1">
        <f ca="1">AC47+AC551</f>
        <v>21358704.843214765</v>
      </c>
      <c r="AD590" s="1">
        <f ca="1">AD47+AD551</f>
        <v>21358704.843214765</v>
      </c>
      <c r="AE590" s="1">
        <f ca="1">AE47+AE551</f>
        <v>21358704.843214765</v>
      </c>
      <c r="AF590" s="1">
        <f ca="1">AF47+AF551</f>
        <v>21358704.843214765</v>
      </c>
      <c r="AG590" s="1">
        <f ca="1">AG47+AG551</f>
        <v>21358704.843214765</v>
      </c>
      <c r="AH590" s="1">
        <f ca="1">AH47+AH551</f>
        <v>21358704.843214765</v>
      </c>
      <c r="AI590" s="1">
        <f ca="1">AI47+AI551</f>
        <v>21358704.843214765</v>
      </c>
      <c r="AJ590" s="1">
        <f ca="1">AJ47+AJ551</f>
        <v>21358704.843214765</v>
      </c>
      <c r="AK590" s="1">
        <f ca="1">AK47+AK551</f>
        <v>21358704.843214765</v>
      </c>
      <c r="AL590" s="1">
        <f ca="1">AL47+AL551</f>
        <v>21358704.843214765</v>
      </c>
      <c r="AM590" s="1">
        <f ca="1">AM47+AM551</f>
        <v>21358704.843214765</v>
      </c>
      <c r="AN590" s="1">
        <f ca="1">AN47+AN551</f>
        <v>21358704.843214765</v>
      </c>
      <c r="AO590" s="1">
        <f ca="1">AO47+AO551</f>
        <v>21358704.843214765</v>
      </c>
      <c r="AP590" s="1">
        <f ca="1">AP47+AP551</f>
        <v>21358704.843214765</v>
      </c>
      <c r="AQ590" s="1">
        <f ca="1">AQ47+AQ551</f>
        <v>21358704.843214765</v>
      </c>
      <c r="AR590" s="1">
        <f ca="1">AR47+AR551</f>
        <v>21358704.843214765</v>
      </c>
      <c r="AS590" s="1">
        <f ca="1">AS47+AS551</f>
        <v>21358704.843214765</v>
      </c>
      <c r="AT590" s="1">
        <f ca="1">AT47+AT551</f>
        <v>21358704.843214765</v>
      </c>
      <c r="AU590" s="1">
        <f ca="1">AU47+AU551</f>
        <v>21358704.843214765</v>
      </c>
      <c r="AV590" s="1">
        <f ca="1">AV47+AV551</f>
        <v>21358704.843214765</v>
      </c>
      <c r="AW590" s="1">
        <f ca="1">AW47+AW551</f>
        <v>21358704.843214765</v>
      </c>
      <c r="AX590" s="1">
        <f ca="1">AX47+AX551</f>
        <v>21358704.843214765</v>
      </c>
      <c r="AY590" s="1">
        <f ca="1">AY47+AY551</f>
        <v>21358704.843214765</v>
      </c>
      <c r="AZ590" s="1">
        <f ca="1">AZ47+AZ551</f>
        <v>21358704.843214765</v>
      </c>
      <c r="BA590" s="1">
        <f ca="1">BA47+BA551</f>
        <v>21358704.843214765</v>
      </c>
      <c r="BB590" s="1">
        <f ca="1">BB47+BB551</f>
        <v>21358704.843214765</v>
      </c>
      <c r="BC590" s="1">
        <f ca="1">BC47+BC551</f>
        <v>21358704.843214765</v>
      </c>
      <c r="BD590" s="1">
        <f ca="1">BD47+BD551</f>
        <v>21358704.843214765</v>
      </c>
      <c r="BE590" s="1">
        <f ca="1">BE47+BE551</f>
        <v>21358704.843214765</v>
      </c>
    </row>
    <row r="592" spans="1:57" x14ac:dyDescent="0.3">
      <c r="B592" s="1">
        <f>ROW(Items!$A$91)</f>
        <v>91</v>
      </c>
      <c r="H592" s="13" t="str">
        <f ca="1">INDIRECT($B$1&amp;Items!E$2&amp;$B592)</f>
        <v>Кредиторская задолженность</v>
      </c>
      <c r="I592" s="13" t="str">
        <f ca="1">IF(INDIRECT($B$1&amp;Items!F$2&amp;$B592)="",H592,INDIRECT($B$1&amp;Items!F$2&amp;$B592))</f>
        <v>Кредиторская задолженность</v>
      </c>
      <c r="J592" s="1" t="str">
        <f ca="1">IF(INDIRECT($B$1&amp;Items!G$2&amp;$B592)="",IF(H592&lt;&gt;I592,"  "&amp;I592,I592),"    "&amp;INDIRECT($B$1&amp;Items!G$2&amp;$B592))</f>
        <v>Кредиторская задолженность</v>
      </c>
      <c r="S592" s="1">
        <f ca="1">SUM(S593:S603)</f>
        <v>-1.280568540096283E-9</v>
      </c>
      <c r="V592" s="1">
        <f t="shared" ref="V592" ca="1" si="114">SUM(V593:V603)</f>
        <v>4786703.4756658198</v>
      </c>
      <c r="W592" s="1">
        <f t="shared" ref="W592" ca="1" si="115">SUM(W593:W603)</f>
        <v>8481618.3582048267</v>
      </c>
      <c r="X592" s="1">
        <f t="shared" ref="X592" ca="1" si="116">SUM(X593:X603)</f>
        <v>8352269.1646737102</v>
      </c>
      <c r="Y592" s="1">
        <f t="shared" ref="Y592" ca="1" si="117">SUM(Y593:Y603)</f>
        <v>6624846.3783034906</v>
      </c>
      <c r="Z592" s="1">
        <f t="shared" ref="Z592" ca="1" si="118">SUM(Z593:Z603)</f>
        <v>5302025.1032628193</v>
      </c>
      <c r="AA592" s="1">
        <f t="shared" ref="AA592" ca="1" si="119">SUM(AA593:AA603)</f>
        <v>5597178.4983007992</v>
      </c>
      <c r="AB592" s="1">
        <f t="shared" ref="AB592" ca="1" si="120">SUM(AB593:AB603)</f>
        <v>870538.93289999862</v>
      </c>
      <c r="AC592" s="1">
        <f t="shared" ref="AC592" ca="1" si="121">SUM(AC593:AC603)</f>
        <v>-1.280568540096283E-9</v>
      </c>
      <c r="AD592" s="1">
        <f t="shared" ref="AD592" ca="1" si="122">SUM(AD593:AD603)</f>
        <v>-1.280568540096283E-9</v>
      </c>
      <c r="AE592" s="1">
        <f t="shared" ref="AE592" ca="1" si="123">SUM(AE593:AE603)</f>
        <v>-1.280568540096283E-9</v>
      </c>
      <c r="AF592" s="1">
        <f t="shared" ref="AF592" ca="1" si="124">SUM(AF593:AF603)</f>
        <v>-1.280568540096283E-9</v>
      </c>
      <c r="AG592" s="1">
        <f t="shared" ref="AG592" ca="1" si="125">SUM(AG593:AG603)</f>
        <v>-1.280568540096283E-9</v>
      </c>
      <c r="AH592" s="1">
        <f t="shared" ref="AH592" ca="1" si="126">SUM(AH593:AH603)</f>
        <v>-1.280568540096283E-9</v>
      </c>
      <c r="AI592" s="1">
        <f t="shared" ref="AI592" ca="1" si="127">SUM(AI593:AI603)</f>
        <v>-1.280568540096283E-9</v>
      </c>
      <c r="AJ592" s="1">
        <f t="shared" ref="AJ592" ca="1" si="128">SUM(AJ593:AJ603)</f>
        <v>-1.280568540096283E-9</v>
      </c>
      <c r="AK592" s="1">
        <f t="shared" ref="AK592" ca="1" si="129">SUM(AK593:AK603)</f>
        <v>-1.280568540096283E-9</v>
      </c>
      <c r="AL592" s="1">
        <f t="shared" ref="AL592" ca="1" si="130">SUM(AL593:AL603)</f>
        <v>-1.280568540096283E-9</v>
      </c>
      <c r="AM592" s="1">
        <f t="shared" ref="AM592" ca="1" si="131">SUM(AM593:AM603)</f>
        <v>-1.280568540096283E-9</v>
      </c>
      <c r="AN592" s="1">
        <f t="shared" ref="AN592" ca="1" si="132">SUM(AN593:AN603)</f>
        <v>-1.280568540096283E-9</v>
      </c>
      <c r="AO592" s="1">
        <f t="shared" ref="AO592" ca="1" si="133">SUM(AO593:AO603)</f>
        <v>-1.280568540096283E-9</v>
      </c>
      <c r="AP592" s="1">
        <f t="shared" ref="AP592" ca="1" si="134">SUM(AP593:AP603)</f>
        <v>-1.280568540096283E-9</v>
      </c>
      <c r="AQ592" s="1">
        <f t="shared" ref="AQ592" ca="1" si="135">SUM(AQ593:AQ603)</f>
        <v>-1.280568540096283E-9</v>
      </c>
      <c r="AR592" s="1">
        <f t="shared" ref="AR592" ca="1" si="136">SUM(AR593:AR603)</f>
        <v>-1.280568540096283E-9</v>
      </c>
      <c r="AS592" s="1">
        <f t="shared" ref="AS592" ca="1" si="137">SUM(AS593:AS603)</f>
        <v>-1.280568540096283E-9</v>
      </c>
      <c r="AT592" s="1">
        <f t="shared" ref="AT592" ca="1" si="138">SUM(AT593:AT603)</f>
        <v>-1.280568540096283E-9</v>
      </c>
      <c r="AU592" s="1">
        <f t="shared" ref="AU592" ca="1" si="139">SUM(AU593:AU603)</f>
        <v>-1.280568540096283E-9</v>
      </c>
      <c r="AV592" s="1">
        <f t="shared" ref="AV592" ca="1" si="140">SUM(AV593:AV603)</f>
        <v>-1.280568540096283E-9</v>
      </c>
      <c r="AW592" s="1">
        <f t="shared" ref="AW592" ca="1" si="141">SUM(AW593:AW603)</f>
        <v>-1.280568540096283E-9</v>
      </c>
      <c r="AX592" s="1">
        <f t="shared" ref="AX592" ca="1" si="142">SUM(AX593:AX603)</f>
        <v>-1.280568540096283E-9</v>
      </c>
      <c r="AY592" s="1">
        <f t="shared" ref="AY592" ca="1" si="143">SUM(AY593:AY603)</f>
        <v>-1.280568540096283E-9</v>
      </c>
      <c r="AZ592" s="1">
        <f t="shared" ref="AZ592" ca="1" si="144">SUM(AZ593:AZ603)</f>
        <v>-1.280568540096283E-9</v>
      </c>
      <c r="BA592" s="1">
        <f t="shared" ref="BA592" ca="1" si="145">SUM(BA593:BA603)</f>
        <v>-1.280568540096283E-9</v>
      </c>
      <c r="BB592" s="1">
        <f t="shared" ref="BB592" ca="1" si="146">SUM(BB593:BB603)</f>
        <v>-1.280568540096283E-9</v>
      </c>
      <c r="BC592" s="1">
        <f t="shared" ref="BC592" ca="1" si="147">SUM(BC593:BC603)</f>
        <v>-1.280568540096283E-9</v>
      </c>
      <c r="BD592" s="1">
        <f t="shared" ref="BD592" ca="1" si="148">SUM(BD593:BD603)</f>
        <v>-1.280568540096283E-9</v>
      </c>
      <c r="BE592" s="1">
        <f t="shared" ref="BE592" ca="1" si="149">SUM(BE593:BE603)</f>
        <v>-1.280568540096283E-9</v>
      </c>
    </row>
    <row r="593" spans="1:57" x14ac:dyDescent="0.3">
      <c r="B593" s="1">
        <f>MAX(B$591:B592)+1</f>
        <v>92</v>
      </c>
      <c r="H593" s="13" t="str">
        <f ca="1">INDIRECT($B$1&amp;Items!E$2&amp;$B593)</f>
        <v>Кредиторская задолженность</v>
      </c>
      <c r="I593" s="13" t="str">
        <f ca="1">IF(INDIRECT($B$1&amp;Items!F$2&amp;$B593)="",H593,INDIRECT($B$1&amp;Items!F$2&amp;$B593))</f>
        <v>Начисление затрат этапа-1 бизнес-процесса</v>
      </c>
      <c r="J593" s="1" t="str">
        <f ca="1">IF(INDIRECT($B$1&amp;Items!G$2&amp;$B593)="",IF(H593&lt;&gt;I593,"  "&amp;I593,I593),"    "&amp;INDIRECT($B$1&amp;Items!G$2&amp;$B593))</f>
        <v xml:space="preserve">  Начисление затрат этапа-1 бизнес-процесса</v>
      </c>
      <c r="S593" s="1">
        <f t="shared" ref="S593:S602" ca="1" si="150">INDIRECT(ADDRESS(ROW(),SUMIFS($1:$1,$5:$5,MAX($5:$5))))</f>
        <v>0</v>
      </c>
      <c r="V593" s="1">
        <f ca="1">V50+V155-V231</f>
        <v>1486000</v>
      </c>
      <c r="W593" s="1">
        <f ca="1">W50+W155-W231</f>
        <v>1798808.5</v>
      </c>
      <c r="X593" s="1">
        <f ca="1">X50+X155-X231</f>
        <v>2426968.75165</v>
      </c>
      <c r="Y593" s="1">
        <f ca="1">Y50+Y155-Y231</f>
        <v>1030285.6638600002</v>
      </c>
      <c r="Z593" s="1">
        <f ca="1">Z50+Z155-Z231</f>
        <v>609520.14465000003</v>
      </c>
      <c r="AA593" s="1">
        <f ca="1">AA50+AA155-AA231</f>
        <v>0</v>
      </c>
      <c r="AB593" s="1">
        <f ca="1">AB50+AB155-AB231</f>
        <v>0</v>
      </c>
      <c r="AC593" s="1">
        <f ca="1">AC50+AC155-AC231</f>
        <v>0</v>
      </c>
      <c r="AD593" s="1">
        <f ca="1">AD50+AD155-AD231</f>
        <v>0</v>
      </c>
      <c r="AE593" s="1">
        <f ca="1">AE50+AE155-AE231</f>
        <v>0</v>
      </c>
      <c r="AF593" s="1">
        <f ca="1">AF50+AF155-AF231</f>
        <v>0</v>
      </c>
      <c r="AG593" s="1">
        <f ca="1">AG50+AG155-AG231</f>
        <v>0</v>
      </c>
      <c r="AH593" s="1">
        <f ca="1">AH50+AH155-AH231</f>
        <v>0</v>
      </c>
      <c r="AI593" s="1">
        <f ca="1">AI50+AI155-AI231</f>
        <v>0</v>
      </c>
      <c r="AJ593" s="1">
        <f ca="1">AJ50+AJ155-AJ231</f>
        <v>0</v>
      </c>
      <c r="AK593" s="1">
        <f ca="1">AK50+AK155-AK231</f>
        <v>0</v>
      </c>
      <c r="AL593" s="1">
        <f ca="1">AL50+AL155-AL231</f>
        <v>0</v>
      </c>
      <c r="AM593" s="1">
        <f ca="1">AM50+AM155-AM231</f>
        <v>0</v>
      </c>
      <c r="AN593" s="1">
        <f ca="1">AN50+AN155-AN231</f>
        <v>0</v>
      </c>
      <c r="AO593" s="1">
        <f ca="1">AO50+AO155-AO231</f>
        <v>0</v>
      </c>
      <c r="AP593" s="1">
        <f ca="1">AP50+AP155-AP231</f>
        <v>0</v>
      </c>
      <c r="AQ593" s="1">
        <f ca="1">AQ50+AQ155-AQ231</f>
        <v>0</v>
      </c>
      <c r="AR593" s="1">
        <f ca="1">AR50+AR155-AR231</f>
        <v>0</v>
      </c>
      <c r="AS593" s="1">
        <f ca="1">AS50+AS155-AS231</f>
        <v>0</v>
      </c>
      <c r="AT593" s="1">
        <f ca="1">AT50+AT155-AT231</f>
        <v>0</v>
      </c>
      <c r="AU593" s="1">
        <f ca="1">AU50+AU155-AU231</f>
        <v>0</v>
      </c>
      <c r="AV593" s="1">
        <f ca="1">AV50+AV155-AV231</f>
        <v>0</v>
      </c>
      <c r="AW593" s="1">
        <f ca="1">AW50+AW155-AW231</f>
        <v>0</v>
      </c>
      <c r="AX593" s="1">
        <f ca="1">AX50+AX155-AX231</f>
        <v>0</v>
      </c>
      <c r="AY593" s="1">
        <f ca="1">AY50+AY155-AY231</f>
        <v>0</v>
      </c>
      <c r="AZ593" s="1">
        <f ca="1">AZ50+AZ155-AZ231</f>
        <v>0</v>
      </c>
      <c r="BA593" s="1">
        <f ca="1">BA50+BA155-BA231</f>
        <v>0</v>
      </c>
      <c r="BB593" s="1">
        <f ca="1">BB50+BB155-BB231</f>
        <v>0</v>
      </c>
      <c r="BC593" s="1">
        <f ca="1">BC50+BC155-BC231</f>
        <v>0</v>
      </c>
      <c r="BD593" s="1">
        <f ca="1">BD50+BD155-BD231</f>
        <v>0</v>
      </c>
      <c r="BE593" s="1">
        <f ca="1">BE50+BE155-BE231</f>
        <v>0</v>
      </c>
    </row>
    <row r="594" spans="1:57" x14ac:dyDescent="0.3">
      <c r="B594" s="1">
        <f>MAX(B$591:B593)+1</f>
        <v>93</v>
      </c>
      <c r="H594" s="13" t="str">
        <f ca="1">INDIRECT($B$1&amp;Items!E$2&amp;$B594)</f>
        <v>Кредиторская задолженность</v>
      </c>
      <c r="I594" s="13" t="str">
        <f ca="1">IF(INDIRECT($B$1&amp;Items!F$2&amp;$B594)="",H594,INDIRECT($B$1&amp;Items!F$2&amp;$B594))</f>
        <v>Начисление затрат этапа-2 бизнес-процесса</v>
      </c>
      <c r="J594" s="1" t="str">
        <f ca="1">IF(INDIRECT($B$1&amp;Items!G$2&amp;$B594)="",IF(H594&lt;&gt;I594,"  "&amp;I594,I594),"    "&amp;INDIRECT($B$1&amp;Items!G$2&amp;$B594))</f>
        <v xml:space="preserve">  Начисление затрат этапа-2 бизнес-процесса</v>
      </c>
      <c r="S594" s="1">
        <f t="shared" ca="1" si="150"/>
        <v>0</v>
      </c>
      <c r="V594" s="1">
        <f ca="1">V51+V167-V243</f>
        <v>898164.77630999964</v>
      </c>
      <c r="W594" s="1">
        <f ca="1">W51+W167-W243</f>
        <v>1296094.9725099995</v>
      </c>
      <c r="X594" s="1">
        <f ca="1">X51+X167-X243</f>
        <v>0</v>
      </c>
      <c r="Y594" s="1">
        <f ca="1">Y51+Y167-Y243</f>
        <v>616000</v>
      </c>
      <c r="Z594" s="1">
        <f ca="1">Z51+Z167-Z243</f>
        <v>1400491.9</v>
      </c>
      <c r="AA594" s="1">
        <f ca="1">AA51+AA167-AA243</f>
        <v>1127629.8999999999</v>
      </c>
      <c r="AB594" s="1">
        <f ca="1">AB51+AB167-AB243</f>
        <v>0</v>
      </c>
      <c r="AC594" s="1">
        <f ca="1">AC51+AC167-AC243</f>
        <v>0</v>
      </c>
      <c r="AD594" s="1">
        <f ca="1">AD51+AD167-AD243</f>
        <v>0</v>
      </c>
      <c r="AE594" s="1">
        <f ca="1">AE51+AE167-AE243</f>
        <v>0</v>
      </c>
      <c r="AF594" s="1">
        <f ca="1">AF51+AF167-AF243</f>
        <v>0</v>
      </c>
      <c r="AG594" s="1">
        <f ca="1">AG51+AG167-AG243</f>
        <v>0</v>
      </c>
      <c r="AH594" s="1">
        <f ca="1">AH51+AH167-AH243</f>
        <v>0</v>
      </c>
      <c r="AI594" s="1">
        <f ca="1">AI51+AI167-AI243</f>
        <v>0</v>
      </c>
      <c r="AJ594" s="1">
        <f ca="1">AJ51+AJ167-AJ243</f>
        <v>0</v>
      </c>
      <c r="AK594" s="1">
        <f ca="1">AK51+AK167-AK243</f>
        <v>0</v>
      </c>
      <c r="AL594" s="1">
        <f ca="1">AL51+AL167-AL243</f>
        <v>0</v>
      </c>
      <c r="AM594" s="1">
        <f ca="1">AM51+AM167-AM243</f>
        <v>0</v>
      </c>
      <c r="AN594" s="1">
        <f ca="1">AN51+AN167-AN243</f>
        <v>0</v>
      </c>
      <c r="AO594" s="1">
        <f ca="1">AO51+AO167-AO243</f>
        <v>0</v>
      </c>
      <c r="AP594" s="1">
        <f ca="1">AP51+AP167-AP243</f>
        <v>0</v>
      </c>
      <c r="AQ594" s="1">
        <f ca="1">AQ51+AQ167-AQ243</f>
        <v>0</v>
      </c>
      <c r="AR594" s="1">
        <f ca="1">AR51+AR167-AR243</f>
        <v>0</v>
      </c>
      <c r="AS594" s="1">
        <f ca="1">AS51+AS167-AS243</f>
        <v>0</v>
      </c>
      <c r="AT594" s="1">
        <f ca="1">AT51+AT167-AT243</f>
        <v>0</v>
      </c>
      <c r="AU594" s="1">
        <f ca="1">AU51+AU167-AU243</f>
        <v>0</v>
      </c>
      <c r="AV594" s="1">
        <f ca="1">AV51+AV167-AV243</f>
        <v>0</v>
      </c>
      <c r="AW594" s="1">
        <f ca="1">AW51+AW167-AW243</f>
        <v>0</v>
      </c>
      <c r="AX594" s="1">
        <f ca="1">AX51+AX167-AX243</f>
        <v>0</v>
      </c>
      <c r="AY594" s="1">
        <f ca="1">AY51+AY167-AY243</f>
        <v>0</v>
      </c>
      <c r="AZ594" s="1">
        <f ca="1">AZ51+AZ167-AZ243</f>
        <v>0</v>
      </c>
      <c r="BA594" s="1">
        <f ca="1">BA51+BA167-BA243</f>
        <v>0</v>
      </c>
      <c r="BB594" s="1">
        <f ca="1">BB51+BB167-BB243</f>
        <v>0</v>
      </c>
      <c r="BC594" s="1">
        <f ca="1">BC51+BC167-BC243</f>
        <v>0</v>
      </c>
      <c r="BD594" s="1">
        <f ca="1">BD51+BD167-BD243</f>
        <v>0</v>
      </c>
      <c r="BE594" s="1">
        <f ca="1">BE51+BE167-BE243</f>
        <v>0</v>
      </c>
    </row>
    <row r="595" spans="1:57" x14ac:dyDescent="0.3">
      <c r="B595" s="1">
        <f>MAX(B$591:B594)+1</f>
        <v>94</v>
      </c>
      <c r="H595" s="13" t="str">
        <f ca="1">INDIRECT($B$1&amp;Items!E$2&amp;$B595)</f>
        <v>Кредиторская задолженность</v>
      </c>
      <c r="I595" s="13" t="str">
        <f ca="1">IF(INDIRECT($B$1&amp;Items!F$2&amp;$B595)="",H595,INDIRECT($B$1&amp;Items!F$2&amp;$B595))</f>
        <v>Начисление затрат этапа-3 бизнес-процесса</v>
      </c>
      <c r="J595" s="1" t="str">
        <f ca="1">IF(INDIRECT($B$1&amp;Items!G$2&amp;$B595)="",IF(H595&lt;&gt;I595,"  "&amp;I595,I595),"    "&amp;INDIRECT($B$1&amp;Items!G$2&amp;$B595))</f>
        <v xml:space="preserve">  Начисление затрат этапа-3 бизнес-процесса</v>
      </c>
      <c r="S595" s="1">
        <f t="shared" ca="1" si="150"/>
        <v>-6.9849193096160889E-10</v>
      </c>
      <c r="V595" s="1">
        <f ca="1">V52+V178-V254</f>
        <v>921109.25799999991</v>
      </c>
      <c r="W595" s="1">
        <f ca="1">W52+W178-W254</f>
        <v>2013622.962973</v>
      </c>
      <c r="X595" s="1">
        <f ca="1">X52+X178-X254</f>
        <v>2074803.1749729998</v>
      </c>
      <c r="Y595" s="1">
        <f ca="1">Y52+Y178-Y254</f>
        <v>1496791.0479999995</v>
      </c>
      <c r="Z595" s="1">
        <f ca="1">Z52+Z178-Z254</f>
        <v>993301.13589299936</v>
      </c>
      <c r="AA595" s="1">
        <f ca="1">AA52+AA178-AA254</f>
        <v>1709040.6531651993</v>
      </c>
      <c r="AB595" s="1">
        <f ca="1">AB52+AB178-AB254</f>
        <v>431729.9999999993</v>
      </c>
      <c r="AC595" s="1">
        <f ca="1">AC52+AC178-AC254</f>
        <v>-6.9849193096160889E-10</v>
      </c>
      <c r="AD595" s="1">
        <f ca="1">AD52+AD178-AD254</f>
        <v>-6.9849193096160889E-10</v>
      </c>
      <c r="AE595" s="1">
        <f ca="1">AE52+AE178-AE254</f>
        <v>-6.9849193096160889E-10</v>
      </c>
      <c r="AF595" s="1">
        <f ca="1">AF52+AF178-AF254</f>
        <v>-6.9849193096160889E-10</v>
      </c>
      <c r="AG595" s="1">
        <f ca="1">AG52+AG178-AG254</f>
        <v>-6.9849193096160889E-10</v>
      </c>
      <c r="AH595" s="1">
        <f ca="1">AH52+AH178-AH254</f>
        <v>-6.9849193096160889E-10</v>
      </c>
      <c r="AI595" s="1">
        <f ca="1">AI52+AI178-AI254</f>
        <v>-6.9849193096160889E-10</v>
      </c>
      <c r="AJ595" s="1">
        <f ca="1">AJ52+AJ178-AJ254</f>
        <v>-6.9849193096160889E-10</v>
      </c>
      <c r="AK595" s="1">
        <f ca="1">AK52+AK178-AK254</f>
        <v>-6.9849193096160889E-10</v>
      </c>
      <c r="AL595" s="1">
        <f ca="1">AL52+AL178-AL254</f>
        <v>-6.9849193096160889E-10</v>
      </c>
      <c r="AM595" s="1">
        <f ca="1">AM52+AM178-AM254</f>
        <v>-6.9849193096160889E-10</v>
      </c>
      <c r="AN595" s="1">
        <f ca="1">AN52+AN178-AN254</f>
        <v>-6.9849193096160889E-10</v>
      </c>
      <c r="AO595" s="1">
        <f ca="1">AO52+AO178-AO254</f>
        <v>-6.9849193096160889E-10</v>
      </c>
      <c r="AP595" s="1">
        <f ca="1">AP52+AP178-AP254</f>
        <v>-6.9849193096160889E-10</v>
      </c>
      <c r="AQ595" s="1">
        <f ca="1">AQ52+AQ178-AQ254</f>
        <v>-6.9849193096160889E-10</v>
      </c>
      <c r="AR595" s="1">
        <f ca="1">AR52+AR178-AR254</f>
        <v>-6.9849193096160889E-10</v>
      </c>
      <c r="AS595" s="1">
        <f ca="1">AS52+AS178-AS254</f>
        <v>-6.9849193096160889E-10</v>
      </c>
      <c r="AT595" s="1">
        <f ca="1">AT52+AT178-AT254</f>
        <v>-6.9849193096160889E-10</v>
      </c>
      <c r="AU595" s="1">
        <f ca="1">AU52+AU178-AU254</f>
        <v>-6.9849193096160889E-10</v>
      </c>
      <c r="AV595" s="1">
        <f ca="1">AV52+AV178-AV254</f>
        <v>-6.9849193096160889E-10</v>
      </c>
      <c r="AW595" s="1">
        <f ca="1">AW52+AW178-AW254</f>
        <v>-6.9849193096160889E-10</v>
      </c>
      <c r="AX595" s="1">
        <f ca="1">AX52+AX178-AX254</f>
        <v>-6.9849193096160889E-10</v>
      </c>
      <c r="AY595" s="1">
        <f ca="1">AY52+AY178-AY254</f>
        <v>-6.9849193096160889E-10</v>
      </c>
      <c r="AZ595" s="1">
        <f ca="1">AZ52+AZ178-AZ254</f>
        <v>-6.9849193096160889E-10</v>
      </c>
      <c r="BA595" s="1">
        <f ca="1">BA52+BA178-BA254</f>
        <v>-6.9849193096160889E-10</v>
      </c>
      <c r="BB595" s="1">
        <f ca="1">BB52+BB178-BB254</f>
        <v>-6.9849193096160889E-10</v>
      </c>
      <c r="BC595" s="1">
        <f ca="1">BC52+BC178-BC254</f>
        <v>-6.9849193096160889E-10</v>
      </c>
      <c r="BD595" s="1">
        <f ca="1">BD52+BD178-BD254</f>
        <v>-6.9849193096160889E-10</v>
      </c>
      <c r="BE595" s="1">
        <f ca="1">BE52+BE178-BE254</f>
        <v>-6.9849193096160889E-10</v>
      </c>
    </row>
    <row r="596" spans="1:57" x14ac:dyDescent="0.3">
      <c r="B596" s="1">
        <f>MAX(B$591:B595)+1</f>
        <v>95</v>
      </c>
      <c r="H596" s="13" t="str">
        <f ca="1">INDIRECT($B$1&amp;Items!E$2&amp;$B596)</f>
        <v>Кредиторская задолженность</v>
      </c>
      <c r="I596" s="13" t="str">
        <f ca="1">IF(INDIRECT($B$1&amp;Items!F$2&amp;$B596)="",H596,INDIRECT($B$1&amp;Items!F$2&amp;$B596))</f>
        <v>Начисление затрат этапа-4 бизнес-процесса</v>
      </c>
      <c r="J596" s="1" t="str">
        <f ca="1">IF(INDIRECT($B$1&amp;Items!G$2&amp;$B596)="",IF(H596&lt;&gt;I596,"  "&amp;I596,I596),"    "&amp;INDIRECT($B$1&amp;Items!G$2&amp;$B596))</f>
        <v xml:space="preserve">  Начисление затрат этапа-4 бизнес-процесса</v>
      </c>
      <c r="S596" s="1">
        <f t="shared" ca="1" si="150"/>
        <v>-5.8207660913467407E-10</v>
      </c>
      <c r="V596" s="1">
        <f ca="1">V53+V196-V272</f>
        <v>0</v>
      </c>
      <c r="W596" s="1">
        <f ca="1">W53+W196-W272</f>
        <v>337545.33299999998</v>
      </c>
      <c r="X596" s="1">
        <f ca="1">X53+X196-X272</f>
        <v>1705419.0842328994</v>
      </c>
      <c r="Y596" s="1">
        <f ca="1">Y53+Y196-Y272</f>
        <v>1918882.7127486998</v>
      </c>
      <c r="Z596" s="1">
        <f ca="1">Z53+Z196-Z272</f>
        <v>626783.39999999944</v>
      </c>
      <c r="AA596" s="1">
        <f ca="1">AA53+AA196-AA272</f>
        <v>374165.99999999942</v>
      </c>
      <c r="AB596" s="1">
        <f ca="1">AB53+AB196-AB272</f>
        <v>-5.8207660913467407E-10</v>
      </c>
      <c r="AC596" s="1">
        <f ca="1">AC53+AC196-AC272</f>
        <v>-5.8207660913467407E-10</v>
      </c>
      <c r="AD596" s="1">
        <f ca="1">AD53+AD196-AD272</f>
        <v>-5.8207660913467407E-10</v>
      </c>
      <c r="AE596" s="1">
        <f ca="1">AE53+AE196-AE272</f>
        <v>-5.8207660913467407E-10</v>
      </c>
      <c r="AF596" s="1">
        <f ca="1">AF53+AF196-AF272</f>
        <v>-5.8207660913467407E-10</v>
      </c>
      <c r="AG596" s="1">
        <f ca="1">AG53+AG196-AG272</f>
        <v>-5.8207660913467407E-10</v>
      </c>
      <c r="AH596" s="1">
        <f ca="1">AH53+AH196-AH272</f>
        <v>-5.8207660913467407E-10</v>
      </c>
      <c r="AI596" s="1">
        <f ca="1">AI53+AI196-AI272</f>
        <v>-5.8207660913467407E-10</v>
      </c>
      <c r="AJ596" s="1">
        <f ca="1">AJ53+AJ196-AJ272</f>
        <v>-5.8207660913467407E-10</v>
      </c>
      <c r="AK596" s="1">
        <f ca="1">AK53+AK196-AK272</f>
        <v>-5.8207660913467407E-10</v>
      </c>
      <c r="AL596" s="1">
        <f ca="1">AL53+AL196-AL272</f>
        <v>-5.8207660913467407E-10</v>
      </c>
      <c r="AM596" s="1">
        <f ca="1">AM53+AM196-AM272</f>
        <v>-5.8207660913467407E-10</v>
      </c>
      <c r="AN596" s="1">
        <f ca="1">AN53+AN196-AN272</f>
        <v>-5.8207660913467407E-10</v>
      </c>
      <c r="AO596" s="1">
        <f ca="1">AO53+AO196-AO272</f>
        <v>-5.8207660913467407E-10</v>
      </c>
      <c r="AP596" s="1">
        <f ca="1">AP53+AP196-AP272</f>
        <v>-5.8207660913467407E-10</v>
      </c>
      <c r="AQ596" s="1">
        <f ca="1">AQ53+AQ196-AQ272</f>
        <v>-5.8207660913467407E-10</v>
      </c>
      <c r="AR596" s="1">
        <f ca="1">AR53+AR196-AR272</f>
        <v>-5.8207660913467407E-10</v>
      </c>
      <c r="AS596" s="1">
        <f ca="1">AS53+AS196-AS272</f>
        <v>-5.8207660913467407E-10</v>
      </c>
      <c r="AT596" s="1">
        <f ca="1">AT53+AT196-AT272</f>
        <v>-5.8207660913467407E-10</v>
      </c>
      <c r="AU596" s="1">
        <f ca="1">AU53+AU196-AU272</f>
        <v>-5.8207660913467407E-10</v>
      </c>
      <c r="AV596" s="1">
        <f ca="1">AV53+AV196-AV272</f>
        <v>-5.8207660913467407E-10</v>
      </c>
      <c r="AW596" s="1">
        <f ca="1">AW53+AW196-AW272</f>
        <v>-5.8207660913467407E-10</v>
      </c>
      <c r="AX596" s="1">
        <f ca="1">AX53+AX196-AX272</f>
        <v>-5.8207660913467407E-10</v>
      </c>
      <c r="AY596" s="1">
        <f ca="1">AY53+AY196-AY272</f>
        <v>-5.8207660913467407E-10</v>
      </c>
      <c r="AZ596" s="1">
        <f ca="1">AZ53+AZ196-AZ272</f>
        <v>-5.8207660913467407E-10</v>
      </c>
      <c r="BA596" s="1">
        <f ca="1">BA53+BA196-BA272</f>
        <v>-5.8207660913467407E-10</v>
      </c>
      <c r="BB596" s="1">
        <f ca="1">BB53+BB196-BB272</f>
        <v>-5.8207660913467407E-10</v>
      </c>
      <c r="BC596" s="1">
        <f ca="1">BC53+BC196-BC272</f>
        <v>-5.8207660913467407E-10</v>
      </c>
      <c r="BD596" s="1">
        <f ca="1">BD53+BD196-BD272</f>
        <v>-5.8207660913467407E-10</v>
      </c>
      <c r="BE596" s="1">
        <f ca="1">BE53+BE196-BE272</f>
        <v>-5.8207660913467407E-10</v>
      </c>
    </row>
    <row r="597" spans="1:57" x14ac:dyDescent="0.3">
      <c r="B597" s="1">
        <f>MAX(B$591:B596)+1</f>
        <v>96</v>
      </c>
      <c r="H597" s="13" t="str">
        <f ca="1">INDIRECT($B$1&amp;Items!E$2&amp;$B597)</f>
        <v>Кредиторская задолженность</v>
      </c>
      <c r="I597" s="13" t="str">
        <f ca="1">IF(INDIRECT($B$1&amp;Items!F$2&amp;$B597)="",H597,INDIRECT($B$1&amp;Items!F$2&amp;$B597))</f>
        <v>Начисление затрат этапа-5 бизнес-процесса</v>
      </c>
      <c r="J597" s="1" t="str">
        <f ca="1">IF(INDIRECT($B$1&amp;Items!G$2&amp;$B597)="",IF(H597&lt;&gt;I597,"  "&amp;I597,I597),"    "&amp;INDIRECT($B$1&amp;Items!G$2&amp;$B597))</f>
        <v xml:space="preserve">  Начисление затрат этапа-5 бизнес-процесса</v>
      </c>
      <c r="S597" s="1">
        <f t="shared" ca="1" si="150"/>
        <v>0</v>
      </c>
      <c r="V597" s="1">
        <f ca="1">V54+V207-V283</f>
        <v>778146.38439580007</v>
      </c>
      <c r="W597" s="1">
        <f ca="1">W54+W207-W283</f>
        <v>1639297.4503030844</v>
      </c>
      <c r="X597" s="1">
        <f ca="1">X54+X207-X283</f>
        <v>512818.62677721027</v>
      </c>
      <c r="Y597" s="1">
        <f ca="1">Y54+Y207-Y283</f>
        <v>0</v>
      </c>
      <c r="Z597" s="1">
        <f ca="1">Z54+Z207-Z283</f>
        <v>666733.94200000004</v>
      </c>
      <c r="AA597" s="1">
        <f ca="1">AA54+AA207-AA283</f>
        <v>1402784.75116</v>
      </c>
      <c r="AB597" s="1">
        <f ca="1">AB54+AB207-AB283</f>
        <v>438808.9328999999</v>
      </c>
      <c r="AC597" s="1">
        <f ca="1">AC54+AC207-AC283</f>
        <v>0</v>
      </c>
      <c r="AD597" s="1">
        <f ca="1">AD54+AD207-AD283</f>
        <v>0</v>
      </c>
      <c r="AE597" s="1">
        <f ca="1">AE54+AE207-AE283</f>
        <v>0</v>
      </c>
      <c r="AF597" s="1">
        <f ca="1">AF54+AF207-AF283</f>
        <v>0</v>
      </c>
      <c r="AG597" s="1">
        <f ca="1">AG54+AG207-AG283</f>
        <v>0</v>
      </c>
      <c r="AH597" s="1">
        <f ca="1">AH54+AH207-AH283</f>
        <v>0</v>
      </c>
      <c r="AI597" s="1">
        <f ca="1">AI54+AI207-AI283</f>
        <v>0</v>
      </c>
      <c r="AJ597" s="1">
        <f ca="1">AJ54+AJ207-AJ283</f>
        <v>0</v>
      </c>
      <c r="AK597" s="1">
        <f ca="1">AK54+AK207-AK283</f>
        <v>0</v>
      </c>
      <c r="AL597" s="1">
        <f ca="1">AL54+AL207-AL283</f>
        <v>0</v>
      </c>
      <c r="AM597" s="1">
        <f ca="1">AM54+AM207-AM283</f>
        <v>0</v>
      </c>
      <c r="AN597" s="1">
        <f ca="1">AN54+AN207-AN283</f>
        <v>0</v>
      </c>
      <c r="AO597" s="1">
        <f ca="1">AO54+AO207-AO283</f>
        <v>0</v>
      </c>
      <c r="AP597" s="1">
        <f ca="1">AP54+AP207-AP283</f>
        <v>0</v>
      </c>
      <c r="AQ597" s="1">
        <f ca="1">AQ54+AQ207-AQ283</f>
        <v>0</v>
      </c>
      <c r="AR597" s="1">
        <f ca="1">AR54+AR207-AR283</f>
        <v>0</v>
      </c>
      <c r="AS597" s="1">
        <f ca="1">AS54+AS207-AS283</f>
        <v>0</v>
      </c>
      <c r="AT597" s="1">
        <f ca="1">AT54+AT207-AT283</f>
        <v>0</v>
      </c>
      <c r="AU597" s="1">
        <f ca="1">AU54+AU207-AU283</f>
        <v>0</v>
      </c>
      <c r="AV597" s="1">
        <f ca="1">AV54+AV207-AV283</f>
        <v>0</v>
      </c>
      <c r="AW597" s="1">
        <f ca="1">AW54+AW207-AW283</f>
        <v>0</v>
      </c>
      <c r="AX597" s="1">
        <f ca="1">AX54+AX207-AX283</f>
        <v>0</v>
      </c>
      <c r="AY597" s="1">
        <f ca="1">AY54+AY207-AY283</f>
        <v>0</v>
      </c>
      <c r="AZ597" s="1">
        <f ca="1">AZ54+AZ207-AZ283</f>
        <v>0</v>
      </c>
      <c r="BA597" s="1">
        <f ca="1">BA54+BA207-BA283</f>
        <v>0</v>
      </c>
      <c r="BB597" s="1">
        <f ca="1">BB54+BB207-BB283</f>
        <v>0</v>
      </c>
      <c r="BC597" s="1">
        <f ca="1">BC54+BC207-BC283</f>
        <v>0</v>
      </c>
      <c r="BD597" s="1">
        <f ca="1">BD54+BD207-BD283</f>
        <v>0</v>
      </c>
      <c r="BE597" s="1">
        <f ca="1">BE54+BE207-BE283</f>
        <v>0</v>
      </c>
    </row>
    <row r="598" spans="1:57" x14ac:dyDescent="0.3">
      <c r="B598" s="1">
        <f>MAX(B$591:B597)+1</f>
        <v>97</v>
      </c>
      <c r="H598" s="13" t="str">
        <f ca="1">INDIRECT($B$1&amp;Items!E$2&amp;$B598)</f>
        <v>Кредиторская задолженность</v>
      </c>
      <c r="I598" s="13" t="str">
        <f ca="1">IF(INDIRECT($B$1&amp;Items!F$2&amp;$B598)="",H598,INDIRECT($B$1&amp;Items!F$2&amp;$B598))</f>
        <v>Операционные расходы - блок-1</v>
      </c>
      <c r="J598" s="1" t="str">
        <f ca="1">IF(INDIRECT($B$1&amp;Items!G$2&amp;$B598)="",IF(H598&lt;&gt;I598,"  "&amp;I598,I598),"    "&amp;INDIRECT($B$1&amp;Items!G$2&amp;$B598))</f>
        <v xml:space="preserve">  Операционные расходы - блок-1</v>
      </c>
      <c r="S598" s="1">
        <f t="shared" ca="1" si="150"/>
        <v>0</v>
      </c>
      <c r="V598" s="1">
        <f ca="1">V55+V487-V298</f>
        <v>0</v>
      </c>
      <c r="W598" s="1">
        <f ca="1">W55+W487-W298</f>
        <v>529757</v>
      </c>
      <c r="X598" s="1">
        <f ca="1">X55+X487-X298</f>
        <v>475439.18830000015</v>
      </c>
      <c r="Y598" s="1">
        <f ca="1">Y55+Y487-Y298</f>
        <v>516266.19636100018</v>
      </c>
      <c r="Z598" s="1">
        <f ca="1">Z55+Z487-Z298</f>
        <v>0</v>
      </c>
      <c r="AA598" s="1">
        <f ca="1">AA55+AA487-AA298</f>
        <v>0</v>
      </c>
      <c r="AB598" s="1">
        <f ca="1">AB55+AB487-AB298</f>
        <v>0</v>
      </c>
      <c r="AC598" s="1">
        <f ca="1">AC55+AC487-AC298</f>
        <v>0</v>
      </c>
      <c r="AD598" s="1">
        <f ca="1">AD55+AD487-AD298</f>
        <v>0</v>
      </c>
      <c r="AE598" s="1">
        <f ca="1">AE55+AE487-AE298</f>
        <v>0</v>
      </c>
      <c r="AF598" s="1">
        <f ca="1">AF55+AF487-AF298</f>
        <v>0</v>
      </c>
      <c r="AG598" s="1">
        <f ca="1">AG55+AG487-AG298</f>
        <v>0</v>
      </c>
      <c r="AH598" s="1">
        <f ca="1">AH55+AH487-AH298</f>
        <v>0</v>
      </c>
      <c r="AI598" s="1">
        <f ca="1">AI55+AI487-AI298</f>
        <v>0</v>
      </c>
      <c r="AJ598" s="1">
        <f ca="1">AJ55+AJ487-AJ298</f>
        <v>0</v>
      </c>
      <c r="AK598" s="1">
        <f ca="1">AK55+AK487-AK298</f>
        <v>0</v>
      </c>
      <c r="AL598" s="1">
        <f ca="1">AL55+AL487-AL298</f>
        <v>0</v>
      </c>
      <c r="AM598" s="1">
        <f ca="1">AM55+AM487-AM298</f>
        <v>0</v>
      </c>
      <c r="AN598" s="1">
        <f ca="1">AN55+AN487-AN298</f>
        <v>0</v>
      </c>
      <c r="AO598" s="1">
        <f ca="1">AO55+AO487-AO298</f>
        <v>0</v>
      </c>
      <c r="AP598" s="1">
        <f ca="1">AP55+AP487-AP298</f>
        <v>0</v>
      </c>
      <c r="AQ598" s="1">
        <f ca="1">AQ55+AQ487-AQ298</f>
        <v>0</v>
      </c>
      <c r="AR598" s="1">
        <f ca="1">AR55+AR487-AR298</f>
        <v>0</v>
      </c>
      <c r="AS598" s="1">
        <f ca="1">AS55+AS487-AS298</f>
        <v>0</v>
      </c>
      <c r="AT598" s="1">
        <f ca="1">AT55+AT487-AT298</f>
        <v>0</v>
      </c>
      <c r="AU598" s="1">
        <f ca="1">AU55+AU487-AU298</f>
        <v>0</v>
      </c>
      <c r="AV598" s="1">
        <f ca="1">AV55+AV487-AV298</f>
        <v>0</v>
      </c>
      <c r="AW598" s="1">
        <f ca="1">AW55+AW487-AW298</f>
        <v>0</v>
      </c>
      <c r="AX598" s="1">
        <f ca="1">AX55+AX487-AX298</f>
        <v>0</v>
      </c>
      <c r="AY598" s="1">
        <f ca="1">AY55+AY487-AY298</f>
        <v>0</v>
      </c>
      <c r="AZ598" s="1">
        <f ca="1">AZ55+AZ487-AZ298</f>
        <v>0</v>
      </c>
      <c r="BA598" s="1">
        <f ca="1">BA55+BA487-BA298</f>
        <v>0</v>
      </c>
      <c r="BB598" s="1">
        <f ca="1">BB55+BB487-BB298</f>
        <v>0</v>
      </c>
      <c r="BC598" s="1">
        <f ca="1">BC55+BC487-BC298</f>
        <v>0</v>
      </c>
      <c r="BD598" s="1">
        <f ca="1">BD55+BD487-BD298</f>
        <v>0</v>
      </c>
      <c r="BE598" s="1">
        <f ca="1">BE55+BE487-BE298</f>
        <v>0</v>
      </c>
    </row>
    <row r="599" spans="1:57" x14ac:dyDescent="0.3">
      <c r="B599" s="1">
        <f>MAX(B$591:B598)+1</f>
        <v>98</v>
      </c>
      <c r="H599" s="13" t="str">
        <f ca="1">INDIRECT($B$1&amp;Items!E$2&amp;$B599)</f>
        <v>Кредиторская задолженность</v>
      </c>
      <c r="I599" s="13" t="str">
        <f ca="1">IF(INDIRECT($B$1&amp;Items!F$2&amp;$B599)="",H599,INDIRECT($B$1&amp;Items!F$2&amp;$B599))</f>
        <v>Операционные расходы - блок-2</v>
      </c>
      <c r="J599" s="1" t="str">
        <f ca="1">IF(INDIRECT($B$1&amp;Items!G$2&amp;$B599)="",IF(H599&lt;&gt;I599,"  "&amp;I599,I599),"    "&amp;INDIRECT($B$1&amp;Items!G$2&amp;$B599))</f>
        <v xml:space="preserve">  Операционные расходы - блок-2</v>
      </c>
      <c r="S599" s="1">
        <f t="shared" ca="1" si="150"/>
        <v>0</v>
      </c>
      <c r="V599" s="1">
        <f ca="1">V56+V499-V310</f>
        <v>322305.138171</v>
      </c>
      <c r="W599" s="1">
        <f ca="1">W56+W499-W310</f>
        <v>322739.35063000006</v>
      </c>
      <c r="X599" s="1">
        <f ca="1">X56+X499-X310</f>
        <v>0</v>
      </c>
      <c r="Y599" s="1">
        <f ca="1">Y56+Y499-Y310</f>
        <v>0</v>
      </c>
      <c r="Z599" s="1">
        <f ca="1">Z56+Z499-Z310</f>
        <v>153000</v>
      </c>
      <c r="AA599" s="1">
        <f ca="1">AA56+AA499-AA310</f>
        <v>560622.49</v>
      </c>
      <c r="AB599" s="1">
        <f ca="1">AB56+AB499-AB310</f>
        <v>0</v>
      </c>
      <c r="AC599" s="1">
        <f ca="1">AC56+AC499-AC310</f>
        <v>0</v>
      </c>
      <c r="AD599" s="1">
        <f ca="1">AD56+AD499-AD310</f>
        <v>0</v>
      </c>
      <c r="AE599" s="1">
        <f ca="1">AE56+AE499-AE310</f>
        <v>0</v>
      </c>
      <c r="AF599" s="1">
        <f ca="1">AF56+AF499-AF310</f>
        <v>0</v>
      </c>
      <c r="AG599" s="1">
        <f ca="1">AG56+AG499-AG310</f>
        <v>0</v>
      </c>
      <c r="AH599" s="1">
        <f ca="1">AH56+AH499-AH310</f>
        <v>0</v>
      </c>
      <c r="AI599" s="1">
        <f ca="1">AI56+AI499-AI310</f>
        <v>0</v>
      </c>
      <c r="AJ599" s="1">
        <f ca="1">AJ56+AJ499-AJ310</f>
        <v>0</v>
      </c>
      <c r="AK599" s="1">
        <f ca="1">AK56+AK499-AK310</f>
        <v>0</v>
      </c>
      <c r="AL599" s="1">
        <f ca="1">AL56+AL499-AL310</f>
        <v>0</v>
      </c>
      <c r="AM599" s="1">
        <f ca="1">AM56+AM499-AM310</f>
        <v>0</v>
      </c>
      <c r="AN599" s="1">
        <f ca="1">AN56+AN499-AN310</f>
        <v>0</v>
      </c>
      <c r="AO599" s="1">
        <f ca="1">AO56+AO499-AO310</f>
        <v>0</v>
      </c>
      <c r="AP599" s="1">
        <f ca="1">AP56+AP499-AP310</f>
        <v>0</v>
      </c>
      <c r="AQ599" s="1">
        <f ca="1">AQ56+AQ499-AQ310</f>
        <v>0</v>
      </c>
      <c r="AR599" s="1">
        <f ca="1">AR56+AR499-AR310</f>
        <v>0</v>
      </c>
      <c r="AS599" s="1">
        <f ca="1">AS56+AS499-AS310</f>
        <v>0</v>
      </c>
      <c r="AT599" s="1">
        <f ca="1">AT56+AT499-AT310</f>
        <v>0</v>
      </c>
      <c r="AU599" s="1">
        <f ca="1">AU56+AU499-AU310</f>
        <v>0</v>
      </c>
      <c r="AV599" s="1">
        <f ca="1">AV56+AV499-AV310</f>
        <v>0</v>
      </c>
      <c r="AW599" s="1">
        <f ca="1">AW56+AW499-AW310</f>
        <v>0</v>
      </c>
      <c r="AX599" s="1">
        <f ca="1">AX56+AX499-AX310</f>
        <v>0</v>
      </c>
      <c r="AY599" s="1">
        <f ca="1">AY56+AY499-AY310</f>
        <v>0</v>
      </c>
      <c r="AZ599" s="1">
        <f ca="1">AZ56+AZ499-AZ310</f>
        <v>0</v>
      </c>
      <c r="BA599" s="1">
        <f ca="1">BA56+BA499-BA310</f>
        <v>0</v>
      </c>
      <c r="BB599" s="1">
        <f ca="1">BB56+BB499-BB310</f>
        <v>0</v>
      </c>
      <c r="BC599" s="1">
        <f ca="1">BC56+BC499-BC310</f>
        <v>0</v>
      </c>
      <c r="BD599" s="1">
        <f ca="1">BD56+BD499-BD310</f>
        <v>0</v>
      </c>
      <c r="BE599" s="1">
        <f ca="1">BE56+BE499-BE310</f>
        <v>0</v>
      </c>
    </row>
    <row r="600" spans="1:57" x14ac:dyDescent="0.3">
      <c r="B600" s="1">
        <f>MAX(B$591:B599)+1</f>
        <v>99</v>
      </c>
      <c r="H600" s="13" t="str">
        <f ca="1">INDIRECT($B$1&amp;Items!E$2&amp;$B600)</f>
        <v>Кредиторская задолженность</v>
      </c>
      <c r="I600" s="13" t="str">
        <f ca="1">IF(INDIRECT($B$1&amp;Items!F$2&amp;$B600)="",H600,INDIRECT($B$1&amp;Items!F$2&amp;$B600))</f>
        <v>Операционные расходы - блок-3</v>
      </c>
      <c r="J600" s="1" t="str">
        <f ca="1">IF(INDIRECT($B$1&amp;Items!G$2&amp;$B600)="",IF(H600&lt;&gt;I600,"  "&amp;I600,I600),"    "&amp;INDIRECT($B$1&amp;Items!G$2&amp;$B600))</f>
        <v xml:space="preserve">  Операционные расходы - блок-3</v>
      </c>
      <c r="S600" s="1">
        <f t="shared" ca="1" si="150"/>
        <v>0</v>
      </c>
      <c r="V600" s="1">
        <f ca="1">V57+V510-V321</f>
        <v>220662</v>
      </c>
      <c r="W600" s="1">
        <f ca="1">W57+W510-W321</f>
        <v>116382</v>
      </c>
      <c r="X600" s="1">
        <f ca="1">X57+X510-X321</f>
        <v>465670</v>
      </c>
      <c r="Y600" s="1">
        <f ca="1">Y57+Y510-Y321</f>
        <v>583710.90000000014</v>
      </c>
      <c r="Z600" s="1">
        <f ca="1">Z57+Z510-Z321</f>
        <v>498042.88122900028</v>
      </c>
      <c r="AA600" s="1">
        <f ca="1">AA57+AA510-AA321</f>
        <v>286135.88417560037</v>
      </c>
      <c r="AB600" s="1">
        <f ca="1">AB57+AB510-AB321</f>
        <v>0</v>
      </c>
      <c r="AC600" s="1">
        <f ca="1">AC57+AC510-AC321</f>
        <v>0</v>
      </c>
      <c r="AD600" s="1">
        <f ca="1">AD57+AD510-AD321</f>
        <v>0</v>
      </c>
      <c r="AE600" s="1">
        <f ca="1">AE57+AE510-AE321</f>
        <v>0</v>
      </c>
      <c r="AF600" s="1">
        <f ca="1">AF57+AF510-AF321</f>
        <v>0</v>
      </c>
      <c r="AG600" s="1">
        <f ca="1">AG57+AG510-AG321</f>
        <v>0</v>
      </c>
      <c r="AH600" s="1">
        <f ca="1">AH57+AH510-AH321</f>
        <v>0</v>
      </c>
      <c r="AI600" s="1">
        <f ca="1">AI57+AI510-AI321</f>
        <v>0</v>
      </c>
      <c r="AJ600" s="1">
        <f ca="1">AJ57+AJ510-AJ321</f>
        <v>0</v>
      </c>
      <c r="AK600" s="1">
        <f ca="1">AK57+AK510-AK321</f>
        <v>0</v>
      </c>
      <c r="AL600" s="1">
        <f ca="1">AL57+AL510-AL321</f>
        <v>0</v>
      </c>
      <c r="AM600" s="1">
        <f ca="1">AM57+AM510-AM321</f>
        <v>0</v>
      </c>
      <c r="AN600" s="1">
        <f ca="1">AN57+AN510-AN321</f>
        <v>0</v>
      </c>
      <c r="AO600" s="1">
        <f ca="1">AO57+AO510-AO321</f>
        <v>0</v>
      </c>
      <c r="AP600" s="1">
        <f ca="1">AP57+AP510-AP321</f>
        <v>0</v>
      </c>
      <c r="AQ600" s="1">
        <f ca="1">AQ57+AQ510-AQ321</f>
        <v>0</v>
      </c>
      <c r="AR600" s="1">
        <f ca="1">AR57+AR510-AR321</f>
        <v>0</v>
      </c>
      <c r="AS600" s="1">
        <f ca="1">AS57+AS510-AS321</f>
        <v>0</v>
      </c>
      <c r="AT600" s="1">
        <f ca="1">AT57+AT510-AT321</f>
        <v>0</v>
      </c>
      <c r="AU600" s="1">
        <f ca="1">AU57+AU510-AU321</f>
        <v>0</v>
      </c>
      <c r="AV600" s="1">
        <f ca="1">AV57+AV510-AV321</f>
        <v>0</v>
      </c>
      <c r="AW600" s="1">
        <f ca="1">AW57+AW510-AW321</f>
        <v>0</v>
      </c>
      <c r="AX600" s="1">
        <f ca="1">AX57+AX510-AX321</f>
        <v>0</v>
      </c>
      <c r="AY600" s="1">
        <f ca="1">AY57+AY510-AY321</f>
        <v>0</v>
      </c>
      <c r="AZ600" s="1">
        <f ca="1">AZ57+AZ510-AZ321</f>
        <v>0</v>
      </c>
      <c r="BA600" s="1">
        <f ca="1">BA57+BA510-BA321</f>
        <v>0</v>
      </c>
      <c r="BB600" s="1">
        <f ca="1">BB57+BB510-BB321</f>
        <v>0</v>
      </c>
      <c r="BC600" s="1">
        <f ca="1">BC57+BC510-BC321</f>
        <v>0</v>
      </c>
      <c r="BD600" s="1">
        <f ca="1">BD57+BD510-BD321</f>
        <v>0</v>
      </c>
      <c r="BE600" s="1">
        <f ca="1">BE57+BE510-BE321</f>
        <v>0</v>
      </c>
    </row>
    <row r="601" spans="1:57" x14ac:dyDescent="0.3">
      <c r="B601" s="1">
        <f>MAX(B$591:B600)+1</f>
        <v>100</v>
      </c>
      <c r="H601" s="13" t="str">
        <f ca="1">INDIRECT($B$1&amp;Items!E$2&amp;$B601)</f>
        <v>Кредиторская задолженность</v>
      </c>
      <c r="I601" s="13" t="str">
        <f ca="1">IF(INDIRECT($B$1&amp;Items!F$2&amp;$B601)="",H601,INDIRECT($B$1&amp;Items!F$2&amp;$B601))</f>
        <v>Операционные расходы - блок-4</v>
      </c>
      <c r="J601" s="1" t="str">
        <f ca="1">IF(INDIRECT($B$1&amp;Items!G$2&amp;$B601)="",IF(H601&lt;&gt;I601,"  "&amp;I601,I601),"    "&amp;INDIRECT($B$1&amp;Items!G$2&amp;$B601))</f>
        <v xml:space="preserve">  Операционные расходы - блок-4</v>
      </c>
      <c r="S601" s="1">
        <f t="shared" ca="1" si="150"/>
        <v>0</v>
      </c>
      <c r="V601" s="1">
        <f ca="1">V58+V528-V339</f>
        <v>0</v>
      </c>
      <c r="W601" s="1">
        <f ca="1">W58+W528-W339</f>
        <v>0</v>
      </c>
      <c r="X601" s="1">
        <f ca="1">X58+X528-X339</f>
        <v>500028.93874060002</v>
      </c>
      <c r="Y601" s="1">
        <f ca="1">Y58+Y528-Y339</f>
        <v>462909.85733379005</v>
      </c>
      <c r="Z601" s="1">
        <f ca="1">Z58+Z528-Z339</f>
        <v>354151.69949082</v>
      </c>
      <c r="AA601" s="1">
        <f ca="1">AA58+AA528-AA339</f>
        <v>136798.81979999994</v>
      </c>
      <c r="AB601" s="1">
        <f ca="1">AB58+AB528-AB339</f>
        <v>0</v>
      </c>
      <c r="AC601" s="1">
        <f ca="1">AC58+AC528-AC339</f>
        <v>0</v>
      </c>
      <c r="AD601" s="1">
        <f ca="1">AD58+AD528-AD339</f>
        <v>0</v>
      </c>
      <c r="AE601" s="1">
        <f ca="1">AE58+AE528-AE339</f>
        <v>0</v>
      </c>
      <c r="AF601" s="1">
        <f ca="1">AF58+AF528-AF339</f>
        <v>0</v>
      </c>
      <c r="AG601" s="1">
        <f ca="1">AG58+AG528-AG339</f>
        <v>0</v>
      </c>
      <c r="AH601" s="1">
        <f ca="1">AH58+AH528-AH339</f>
        <v>0</v>
      </c>
      <c r="AI601" s="1">
        <f ca="1">AI58+AI528-AI339</f>
        <v>0</v>
      </c>
      <c r="AJ601" s="1">
        <f ca="1">AJ58+AJ528-AJ339</f>
        <v>0</v>
      </c>
      <c r="AK601" s="1">
        <f ca="1">AK58+AK528-AK339</f>
        <v>0</v>
      </c>
      <c r="AL601" s="1">
        <f ca="1">AL58+AL528-AL339</f>
        <v>0</v>
      </c>
      <c r="AM601" s="1">
        <f ca="1">AM58+AM528-AM339</f>
        <v>0</v>
      </c>
      <c r="AN601" s="1">
        <f ca="1">AN58+AN528-AN339</f>
        <v>0</v>
      </c>
      <c r="AO601" s="1">
        <f ca="1">AO58+AO528-AO339</f>
        <v>0</v>
      </c>
      <c r="AP601" s="1">
        <f ca="1">AP58+AP528-AP339</f>
        <v>0</v>
      </c>
      <c r="AQ601" s="1">
        <f ca="1">AQ58+AQ528-AQ339</f>
        <v>0</v>
      </c>
      <c r="AR601" s="1">
        <f ca="1">AR58+AR528-AR339</f>
        <v>0</v>
      </c>
      <c r="AS601" s="1">
        <f ca="1">AS58+AS528-AS339</f>
        <v>0</v>
      </c>
      <c r="AT601" s="1">
        <f ca="1">AT58+AT528-AT339</f>
        <v>0</v>
      </c>
      <c r="AU601" s="1">
        <f ca="1">AU58+AU528-AU339</f>
        <v>0</v>
      </c>
      <c r="AV601" s="1">
        <f ca="1">AV58+AV528-AV339</f>
        <v>0</v>
      </c>
      <c r="AW601" s="1">
        <f ca="1">AW58+AW528-AW339</f>
        <v>0</v>
      </c>
      <c r="AX601" s="1">
        <f ca="1">AX58+AX528-AX339</f>
        <v>0</v>
      </c>
      <c r="AY601" s="1">
        <f ca="1">AY58+AY528-AY339</f>
        <v>0</v>
      </c>
      <c r="AZ601" s="1">
        <f ca="1">AZ58+AZ528-AZ339</f>
        <v>0</v>
      </c>
      <c r="BA601" s="1">
        <f ca="1">BA58+BA528-BA339</f>
        <v>0</v>
      </c>
      <c r="BB601" s="1">
        <f ca="1">BB58+BB528-BB339</f>
        <v>0</v>
      </c>
      <c r="BC601" s="1">
        <f ca="1">BC58+BC528-BC339</f>
        <v>0</v>
      </c>
      <c r="BD601" s="1">
        <f ca="1">BD58+BD528-BD339</f>
        <v>0</v>
      </c>
      <c r="BE601" s="1">
        <f ca="1">BE58+BE528-BE339</f>
        <v>0</v>
      </c>
    </row>
    <row r="602" spans="1:57" x14ac:dyDescent="0.3">
      <c r="B602" s="1">
        <f>MAX(B$591:B601)+1</f>
        <v>101</v>
      </c>
      <c r="H602" s="13" t="str">
        <f ca="1">INDIRECT($B$1&amp;Items!E$2&amp;$B602)</f>
        <v>Кредиторская задолженность</v>
      </c>
      <c r="I602" s="13" t="str">
        <f ca="1">IF(INDIRECT($B$1&amp;Items!F$2&amp;$B602)="",H602,INDIRECT($B$1&amp;Items!F$2&amp;$B602))</f>
        <v>Операционные расходы - блок-5</v>
      </c>
      <c r="J602" s="1" t="str">
        <f ca="1">IF(INDIRECT($B$1&amp;Items!G$2&amp;$B602)="",IF(H602&lt;&gt;I602,"  "&amp;I602,I602),"    "&amp;INDIRECT($B$1&amp;Items!G$2&amp;$B602))</f>
        <v xml:space="preserve">  Операционные расходы - блок-5</v>
      </c>
      <c r="S602" s="1">
        <f t="shared" ca="1" si="150"/>
        <v>0</v>
      </c>
      <c r="V602" s="1">
        <f ca="1">V59+V539-V350</f>
        <v>160315.91878902001</v>
      </c>
      <c r="W602" s="1">
        <f ca="1">W59+W539-W350</f>
        <v>427370.78878874343</v>
      </c>
      <c r="X602" s="1">
        <f ca="1">X59+X539-X350</f>
        <v>191121.40000000002</v>
      </c>
      <c r="Y602" s="1">
        <f ca="1">Y59+Y539-Y350</f>
        <v>0</v>
      </c>
      <c r="Z602" s="1">
        <f ca="1">Z59+Z539-Z350</f>
        <v>0</v>
      </c>
      <c r="AA602" s="1">
        <f ca="1">AA59+AA539-AA350</f>
        <v>0</v>
      </c>
      <c r="AB602" s="1">
        <f ca="1">AB59+AB539-AB350</f>
        <v>0</v>
      </c>
      <c r="AC602" s="1">
        <f ca="1">AC59+AC539-AC350</f>
        <v>0</v>
      </c>
      <c r="AD602" s="1">
        <f ca="1">AD59+AD539-AD350</f>
        <v>0</v>
      </c>
      <c r="AE602" s="1">
        <f ca="1">AE59+AE539-AE350</f>
        <v>0</v>
      </c>
      <c r="AF602" s="1">
        <f ca="1">AF59+AF539-AF350</f>
        <v>0</v>
      </c>
      <c r="AG602" s="1">
        <f ca="1">AG59+AG539-AG350</f>
        <v>0</v>
      </c>
      <c r="AH602" s="1">
        <f ca="1">AH59+AH539-AH350</f>
        <v>0</v>
      </c>
      <c r="AI602" s="1">
        <f ca="1">AI59+AI539-AI350</f>
        <v>0</v>
      </c>
      <c r="AJ602" s="1">
        <f ca="1">AJ59+AJ539-AJ350</f>
        <v>0</v>
      </c>
      <c r="AK602" s="1">
        <f ca="1">AK59+AK539-AK350</f>
        <v>0</v>
      </c>
      <c r="AL602" s="1">
        <f ca="1">AL59+AL539-AL350</f>
        <v>0</v>
      </c>
      <c r="AM602" s="1">
        <f ca="1">AM59+AM539-AM350</f>
        <v>0</v>
      </c>
      <c r="AN602" s="1">
        <f ca="1">AN59+AN539-AN350</f>
        <v>0</v>
      </c>
      <c r="AO602" s="1">
        <f ca="1">AO59+AO539-AO350</f>
        <v>0</v>
      </c>
      <c r="AP602" s="1">
        <f ca="1">AP59+AP539-AP350</f>
        <v>0</v>
      </c>
      <c r="AQ602" s="1">
        <f ca="1">AQ59+AQ539-AQ350</f>
        <v>0</v>
      </c>
      <c r="AR602" s="1">
        <f ca="1">AR59+AR539-AR350</f>
        <v>0</v>
      </c>
      <c r="AS602" s="1">
        <f ca="1">AS59+AS539-AS350</f>
        <v>0</v>
      </c>
      <c r="AT602" s="1">
        <f ca="1">AT59+AT539-AT350</f>
        <v>0</v>
      </c>
      <c r="AU602" s="1">
        <f ca="1">AU59+AU539-AU350</f>
        <v>0</v>
      </c>
      <c r="AV602" s="1">
        <f ca="1">AV59+AV539-AV350</f>
        <v>0</v>
      </c>
      <c r="AW602" s="1">
        <f ca="1">AW59+AW539-AW350</f>
        <v>0</v>
      </c>
      <c r="AX602" s="1">
        <f ca="1">AX59+AX539-AX350</f>
        <v>0</v>
      </c>
      <c r="AY602" s="1">
        <f ca="1">AY59+AY539-AY350</f>
        <v>0</v>
      </c>
      <c r="AZ602" s="1">
        <f ca="1">AZ59+AZ539-AZ350</f>
        <v>0</v>
      </c>
      <c r="BA602" s="1">
        <f ca="1">BA59+BA539-BA350</f>
        <v>0</v>
      </c>
      <c r="BB602" s="1">
        <f ca="1">BB59+BB539-BB350</f>
        <v>0</v>
      </c>
      <c r="BC602" s="1">
        <f ca="1">BC59+BC539-BC350</f>
        <v>0</v>
      </c>
      <c r="BD602" s="1">
        <f ca="1">BD59+BD539-BD350</f>
        <v>0</v>
      </c>
      <c r="BE602" s="1">
        <f ca="1">BE59+BE539-BE350</f>
        <v>0</v>
      </c>
    </row>
    <row r="603" spans="1:57" ht="4.95" customHeight="1" x14ac:dyDescent="0.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</row>
    <row r="605" spans="1:57" ht="4.95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</row>
  </sheetData>
  <conditionalFormatting sqref="J154:L163 S154:S163 V154:AE163 V168:AE211 S168:S211 J168:L211 J231:L293 S231:S293 V231:AE293 S80:S107 J80:L107 V80:BE107 V364:BE405 J364:L405 S364:S405">
    <cfRule type="expression" dxfId="309" priority="350">
      <formula>AND($H80=$I80,$I80=$J80)</formula>
    </cfRule>
    <cfRule type="expression" dxfId="308" priority="351">
      <formula>AND($H80&lt;&gt;$I80,"  "&amp;$I80=$J80)</formula>
    </cfRule>
    <cfRule type="expression" dxfId="307" priority="352">
      <formula>AND("  "&amp;$I80&lt;&gt;$J80,$I80&lt;&gt;$J80)</formula>
    </cfRule>
  </conditionalFormatting>
  <conditionalFormatting sqref="J222:L230 S222:S230 V222:AE230">
    <cfRule type="expression" dxfId="306" priority="341">
      <formula>AND($H222=$I222,$I222=$J222)</formula>
    </cfRule>
    <cfRule type="expression" dxfId="305" priority="342">
      <formula>AND($H222&lt;&gt;$I222,"  "&amp;$I222=$J222)</formula>
    </cfRule>
    <cfRule type="expression" dxfId="304" priority="343">
      <formula>AND("  "&amp;$I222&lt;&gt;$J222,$I222&lt;&gt;$J222)</formula>
    </cfRule>
  </conditionalFormatting>
  <conditionalFormatting sqref="J164:L167 S164:S167 V164:AE167">
    <cfRule type="expression" dxfId="303" priority="338">
      <formula>AND($H164=$I164,$I164=$J164)</formula>
    </cfRule>
    <cfRule type="expression" dxfId="302" priority="339">
      <formula>AND($H164&lt;&gt;$I164,"  "&amp;$I164=$J164)</formula>
    </cfRule>
    <cfRule type="expression" dxfId="301" priority="340">
      <formula>AND("  "&amp;$I164&lt;&gt;$J164,$I164&lt;&gt;$J164)</formula>
    </cfRule>
  </conditionalFormatting>
  <conditionalFormatting sqref="V212:AE217 S212:S217 J212:L217">
    <cfRule type="expression" dxfId="300" priority="335">
      <formula>AND($H212=$I212,$I212=$J212)</formula>
    </cfRule>
    <cfRule type="expression" dxfId="299" priority="336">
      <formula>AND($H212&lt;&gt;$I212,"  "&amp;$I212=$J212)</formula>
    </cfRule>
    <cfRule type="expression" dxfId="298" priority="337">
      <formula>AND("  "&amp;$I212&lt;&gt;$J212,$I212&lt;&gt;$J212)</formula>
    </cfRule>
  </conditionalFormatting>
  <conditionalFormatting sqref="J420:L482 S420:S482 V420:AE482">
    <cfRule type="expression" dxfId="297" priority="332">
      <formula>AND($H420=$I420,$I420=$J420)</formula>
    </cfRule>
    <cfRule type="expression" dxfId="296" priority="333">
      <formula>AND($H420&lt;&gt;$I420,"  "&amp;$I420=$J420)</formula>
    </cfRule>
    <cfRule type="expression" dxfId="295" priority="334">
      <formula>AND("  "&amp;$I420&lt;&gt;$J420,$I420&lt;&gt;$J420)</formula>
    </cfRule>
  </conditionalFormatting>
  <conditionalFormatting sqref="J411:L419 S411:S419 V411:AE419">
    <cfRule type="expression" dxfId="294" priority="329">
      <formula>AND($H411=$I411,$I411=$J411)</formula>
    </cfRule>
    <cfRule type="expression" dxfId="293" priority="330">
      <formula>AND($H411&lt;&gt;$I411,"  "&amp;$I411=$J411)</formula>
    </cfRule>
    <cfRule type="expression" dxfId="292" priority="331">
      <formula>AND("  "&amp;$I411&lt;&gt;$J411,$I411&lt;&gt;$J411)</formula>
    </cfRule>
  </conditionalFormatting>
  <conditionalFormatting sqref="AF154:AU163 AF168:AU211 AF231:AU293">
    <cfRule type="expression" dxfId="291" priority="326">
      <formula>AND($H154=$I154,$I154=$J154)</formula>
    </cfRule>
    <cfRule type="expression" dxfId="290" priority="327">
      <formula>AND($H154&lt;&gt;$I154,"  "&amp;$I154=$J154)</formula>
    </cfRule>
    <cfRule type="expression" dxfId="289" priority="328">
      <formula>AND("  "&amp;$I154&lt;&gt;$J154,$I154&lt;&gt;$J154)</formula>
    </cfRule>
  </conditionalFormatting>
  <conditionalFormatting sqref="AF222:AU230">
    <cfRule type="expression" dxfId="288" priority="323">
      <formula>AND($H222=$I222,$I222=$J222)</formula>
    </cfRule>
    <cfRule type="expression" dxfId="287" priority="324">
      <formula>AND($H222&lt;&gt;$I222,"  "&amp;$I222=$J222)</formula>
    </cfRule>
    <cfRule type="expression" dxfId="286" priority="325">
      <formula>AND("  "&amp;$I222&lt;&gt;$J222,$I222&lt;&gt;$J222)</formula>
    </cfRule>
  </conditionalFormatting>
  <conditionalFormatting sqref="AF164:AU167">
    <cfRule type="expression" dxfId="285" priority="320">
      <formula>AND($H164=$I164,$I164=$J164)</formula>
    </cfRule>
    <cfRule type="expression" dxfId="284" priority="321">
      <formula>AND($H164&lt;&gt;$I164,"  "&amp;$I164=$J164)</formula>
    </cfRule>
    <cfRule type="expression" dxfId="283" priority="322">
      <formula>AND("  "&amp;$I164&lt;&gt;$J164,$I164&lt;&gt;$J164)</formula>
    </cfRule>
  </conditionalFormatting>
  <conditionalFormatting sqref="AF212:AU217">
    <cfRule type="expression" dxfId="282" priority="317">
      <formula>AND($H212=$I212,$I212=$J212)</formula>
    </cfRule>
    <cfRule type="expression" dxfId="281" priority="318">
      <formula>AND($H212&lt;&gt;$I212,"  "&amp;$I212=$J212)</formula>
    </cfRule>
    <cfRule type="expression" dxfId="280" priority="319">
      <formula>AND("  "&amp;$I212&lt;&gt;$J212,$I212&lt;&gt;$J212)</formula>
    </cfRule>
  </conditionalFormatting>
  <conditionalFormatting sqref="AF420:AU482">
    <cfRule type="expression" dxfId="279" priority="314">
      <formula>AND($H420=$I420,$I420=$J420)</formula>
    </cfRule>
    <cfRule type="expression" dxfId="278" priority="315">
      <formula>AND($H420&lt;&gt;$I420,"  "&amp;$I420=$J420)</formula>
    </cfRule>
    <cfRule type="expression" dxfId="277" priority="316">
      <formula>AND("  "&amp;$I420&lt;&gt;$J420,$I420&lt;&gt;$J420)</formula>
    </cfRule>
  </conditionalFormatting>
  <conditionalFormatting sqref="AF411:AU419">
    <cfRule type="expression" dxfId="276" priority="311">
      <formula>AND($H411=$I411,$I411=$J411)</formula>
    </cfRule>
    <cfRule type="expression" dxfId="275" priority="312">
      <formula>AND($H411&lt;&gt;$I411,"  "&amp;$I411=$J411)</formula>
    </cfRule>
    <cfRule type="expression" dxfId="274" priority="313">
      <formula>AND("  "&amp;$I411&lt;&gt;$J411,$I411&lt;&gt;$J411)</formula>
    </cfRule>
  </conditionalFormatting>
  <conditionalFormatting sqref="AV154:BE163 AV168:BE211 AV231:BE293">
    <cfRule type="expression" dxfId="273" priority="308">
      <formula>AND($H154=$I154,$I154=$J154)</formula>
    </cfRule>
    <cfRule type="expression" dxfId="272" priority="309">
      <formula>AND($H154&lt;&gt;$I154,"  "&amp;$I154=$J154)</formula>
    </cfRule>
    <cfRule type="expression" dxfId="271" priority="310">
      <formula>AND("  "&amp;$I154&lt;&gt;$J154,$I154&lt;&gt;$J154)</formula>
    </cfRule>
  </conditionalFormatting>
  <conditionalFormatting sqref="AV222:BE230">
    <cfRule type="expression" dxfId="270" priority="305">
      <formula>AND($H222=$I222,$I222=$J222)</formula>
    </cfRule>
    <cfRule type="expression" dxfId="269" priority="306">
      <formula>AND($H222&lt;&gt;$I222,"  "&amp;$I222=$J222)</formula>
    </cfRule>
    <cfRule type="expression" dxfId="268" priority="307">
      <formula>AND("  "&amp;$I222&lt;&gt;$J222,$I222&lt;&gt;$J222)</formula>
    </cfRule>
  </conditionalFormatting>
  <conditionalFormatting sqref="AV164:BE167">
    <cfRule type="expression" dxfId="267" priority="302">
      <formula>AND($H164=$I164,$I164=$J164)</formula>
    </cfRule>
    <cfRule type="expression" dxfId="266" priority="303">
      <formula>AND($H164&lt;&gt;$I164,"  "&amp;$I164=$J164)</formula>
    </cfRule>
    <cfRule type="expression" dxfId="265" priority="304">
      <formula>AND("  "&amp;$I164&lt;&gt;$J164,$I164&lt;&gt;$J164)</formula>
    </cfRule>
  </conditionalFormatting>
  <conditionalFormatting sqref="AV212:BE217">
    <cfRule type="expression" dxfId="264" priority="299">
      <formula>AND($H212=$I212,$I212=$J212)</formula>
    </cfRule>
    <cfRule type="expression" dxfId="263" priority="300">
      <formula>AND($H212&lt;&gt;$I212,"  "&amp;$I212=$J212)</formula>
    </cfRule>
    <cfRule type="expression" dxfId="262" priority="301">
      <formula>AND("  "&amp;$I212&lt;&gt;$J212,$I212&lt;&gt;$J212)</formula>
    </cfRule>
  </conditionalFormatting>
  <conditionalFormatting sqref="AV420:BE482">
    <cfRule type="expression" dxfId="261" priority="296">
      <formula>AND($H420=$I420,$I420=$J420)</formula>
    </cfRule>
    <cfRule type="expression" dxfId="260" priority="297">
      <formula>AND($H420&lt;&gt;$I420,"  "&amp;$I420=$J420)</formula>
    </cfRule>
    <cfRule type="expression" dxfId="259" priority="298">
      <formula>AND("  "&amp;$I420&lt;&gt;$J420,$I420&lt;&gt;$J420)</formula>
    </cfRule>
  </conditionalFormatting>
  <conditionalFormatting sqref="AV411:BE419">
    <cfRule type="expression" dxfId="258" priority="293">
      <formula>AND($H411=$I411,$I411=$J411)</formula>
    </cfRule>
    <cfRule type="expression" dxfId="257" priority="294">
      <formula>AND($H411&lt;&gt;$I411,"  "&amp;$I411=$J411)</formula>
    </cfRule>
    <cfRule type="expression" dxfId="256" priority="295">
      <formula>AND("  "&amp;$I411&lt;&gt;$J411,$I411&lt;&gt;$J411)</formula>
    </cfRule>
  </conditionalFormatting>
  <conditionalFormatting sqref="J27:L32 S27:S32 V27:AE32 V49:AE51 S49:S51 J49:L51">
    <cfRule type="expression" dxfId="255" priority="290">
      <formula>AND($H27=$I27,$I27=$J27)</formula>
    </cfRule>
    <cfRule type="expression" dxfId="254" priority="291">
      <formula>AND($H27&lt;&gt;$I27,"  "&amp;$I27=$J27)</formula>
    </cfRule>
    <cfRule type="expression" dxfId="253" priority="292">
      <formula>AND("  "&amp;$I27&lt;&gt;$J27,$I27&lt;&gt;$J27)</formula>
    </cfRule>
  </conditionalFormatting>
  <conditionalFormatting sqref="J52:L59 S52:S59 V52:AE59">
    <cfRule type="expression" dxfId="252" priority="287">
      <formula>AND($H52=$I52,$I52=$J52)</formula>
    </cfRule>
    <cfRule type="expression" dxfId="251" priority="288">
      <formula>AND($H52&lt;&gt;$I52,"  "&amp;$I52=$J52)</formula>
    </cfRule>
    <cfRule type="expression" dxfId="250" priority="289">
      <formula>AND("  "&amp;$I52&lt;&gt;$J52,$I52&lt;&gt;$J52)</formula>
    </cfRule>
  </conditionalFormatting>
  <conditionalFormatting sqref="AF27:AU32 AF49:AU51">
    <cfRule type="expression" dxfId="249" priority="281">
      <formula>AND($H27=$I27,$I27=$J27)</formula>
    </cfRule>
    <cfRule type="expression" dxfId="248" priority="282">
      <formula>AND($H27&lt;&gt;$I27,"  "&amp;$I27=$J27)</formula>
    </cfRule>
    <cfRule type="expression" dxfId="247" priority="283">
      <formula>AND("  "&amp;$I27&lt;&gt;$J27,$I27&lt;&gt;$J27)</formula>
    </cfRule>
  </conditionalFormatting>
  <conditionalFormatting sqref="AF52:AU59">
    <cfRule type="expression" dxfId="246" priority="278">
      <formula>AND($H52=$I52,$I52=$J52)</formula>
    </cfRule>
    <cfRule type="expression" dxfId="245" priority="279">
      <formula>AND($H52&lt;&gt;$I52,"  "&amp;$I52=$J52)</formula>
    </cfRule>
    <cfRule type="expression" dxfId="244" priority="280">
      <formula>AND("  "&amp;$I52&lt;&gt;$J52,$I52&lt;&gt;$J52)</formula>
    </cfRule>
  </conditionalFormatting>
  <conditionalFormatting sqref="AF570:AU575 AF592:AU594">
    <cfRule type="expression" dxfId="243" priority="257">
      <formula>AND($H570=$I570,$I570=$J570)</formula>
    </cfRule>
    <cfRule type="expression" dxfId="242" priority="258">
      <formula>AND($H570&lt;&gt;$I570,"  "&amp;$I570=$J570)</formula>
    </cfRule>
    <cfRule type="expression" dxfId="241" priority="259">
      <formula>AND("  "&amp;$I570&lt;&gt;$J570,$I570&lt;&gt;$J570)</formula>
    </cfRule>
  </conditionalFormatting>
  <conditionalFormatting sqref="AV27:BE32 AV49:BE51">
    <cfRule type="expression" dxfId="240" priority="272">
      <formula>AND($H27=$I27,$I27=$J27)</formula>
    </cfRule>
    <cfRule type="expression" dxfId="239" priority="273">
      <formula>AND($H27&lt;&gt;$I27,"  "&amp;$I27=$J27)</formula>
    </cfRule>
    <cfRule type="expression" dxfId="238" priority="274">
      <formula>AND("  "&amp;$I27&lt;&gt;$J27,$I27&lt;&gt;$J27)</formula>
    </cfRule>
  </conditionalFormatting>
  <conditionalFormatting sqref="AV52:BE59">
    <cfRule type="expression" dxfId="237" priority="269">
      <formula>AND($H52=$I52,$I52=$J52)</formula>
    </cfRule>
    <cfRule type="expression" dxfId="236" priority="270">
      <formula>AND($H52&lt;&gt;$I52,"  "&amp;$I52=$J52)</formula>
    </cfRule>
    <cfRule type="expression" dxfId="235" priority="271">
      <formula>AND("  "&amp;$I52&lt;&gt;$J52,$I52&lt;&gt;$J52)</formula>
    </cfRule>
  </conditionalFormatting>
  <conditionalFormatting sqref="AV595:BE602">
    <cfRule type="expression" dxfId="234" priority="248">
      <formula>AND($H595=$I595,$I595=$J595)</formula>
    </cfRule>
    <cfRule type="expression" dxfId="233" priority="249">
      <formula>AND($H595&lt;&gt;$I595,"  "&amp;$I595=$J595)</formula>
    </cfRule>
    <cfRule type="expression" dxfId="232" priority="250">
      <formula>AND("  "&amp;$I595&lt;&gt;$J595,$I595&lt;&gt;$J595)</formula>
    </cfRule>
  </conditionalFormatting>
  <conditionalFormatting sqref="J570:L575 S570:S575 V570:AE575 V592:AE594 S592:S594 J592:L594">
    <cfRule type="expression" dxfId="231" priority="263">
      <formula>AND($H570=$I570,$I570=$J570)</formula>
    </cfRule>
    <cfRule type="expression" dxfId="230" priority="264">
      <formula>AND($H570&lt;&gt;$I570,"  "&amp;$I570=$J570)</formula>
    </cfRule>
    <cfRule type="expression" dxfId="229" priority="265">
      <formula>AND("  "&amp;$I570&lt;&gt;$J570,$I570&lt;&gt;$J570)</formula>
    </cfRule>
  </conditionalFormatting>
  <conditionalFormatting sqref="J595:L602 S595:S602 V595:AE602">
    <cfRule type="expression" dxfId="228" priority="260">
      <formula>AND($H595=$I595,$I595=$J595)</formula>
    </cfRule>
    <cfRule type="expression" dxfId="227" priority="261">
      <formula>AND($H595&lt;&gt;$I595,"  "&amp;$I595=$J595)</formula>
    </cfRule>
    <cfRule type="expression" dxfId="226" priority="262">
      <formula>AND("  "&amp;$I595&lt;&gt;$J595,$I595&lt;&gt;$J595)</formula>
    </cfRule>
  </conditionalFormatting>
  <conditionalFormatting sqref="AF595:AU602">
    <cfRule type="expression" dxfId="225" priority="254">
      <formula>AND($H595=$I595,$I595=$J595)</formula>
    </cfRule>
    <cfRule type="expression" dxfId="224" priority="255">
      <formula>AND($H595&lt;&gt;$I595,"  "&amp;$I595=$J595)</formula>
    </cfRule>
    <cfRule type="expression" dxfId="223" priority="256">
      <formula>AND("  "&amp;$I595&lt;&gt;$J595,$I595&lt;&gt;$J595)</formula>
    </cfRule>
  </conditionalFormatting>
  <conditionalFormatting sqref="AV570:BE575 AV592:BE594">
    <cfRule type="expression" dxfId="222" priority="251">
      <formula>AND($H570=$I570,$I570=$J570)</formula>
    </cfRule>
    <cfRule type="expression" dxfId="221" priority="252">
      <formula>AND($H570&lt;&gt;$I570,"  "&amp;$I570=$J570)</formula>
    </cfRule>
    <cfRule type="expression" dxfId="220" priority="253">
      <formula>AND("  "&amp;$I570&lt;&gt;$J570,$I570&lt;&gt;$J570)</formula>
    </cfRule>
  </conditionalFormatting>
  <conditionalFormatting sqref="A1:XFD13 A14:R15 T14:XFD15 A46:R47 T46:XFD47 BF296:XFD296 A295:XFD295 A362:XFD362 A297:XFD360 A484:XFD484 A552:XFD558 A48:XFD293 A560:XFD575 A577:XFD580 A26:XFD32 A39:XFD45 A34:XFD37 A582:XFD1048576 A407:XFD482">
    <cfRule type="cellIs" dxfId="219" priority="247" operator="equal">
      <formula>0</formula>
    </cfRule>
  </conditionalFormatting>
  <conditionalFormatting sqref="J295:L295 S295 V295:AE295 V297:AE360 S297:S360 J297:L360 J362:L362 S362 V362:AE362">
    <cfRule type="expression" dxfId="218" priority="244">
      <formula>AND($H295=$I295,$I295=$J295)</formula>
    </cfRule>
    <cfRule type="expression" dxfId="217" priority="245">
      <formula>AND($H295&lt;&gt;$I295,"  "&amp;$I295=$J295)</formula>
    </cfRule>
    <cfRule type="expression" dxfId="216" priority="246">
      <formula>AND("  "&amp;$I295&lt;&gt;$J295,$I295&lt;&gt;$J295)</formula>
    </cfRule>
  </conditionalFormatting>
  <conditionalFormatting sqref="AF295:AU295 AF297:AU360 AF362:AU362">
    <cfRule type="expression" dxfId="215" priority="241">
      <formula>AND($H295=$I295,$I295=$J295)</formula>
    </cfRule>
    <cfRule type="expression" dxfId="214" priority="242">
      <formula>AND($H295&lt;&gt;$I295,"  "&amp;$I295=$J295)</formula>
    </cfRule>
    <cfRule type="expression" dxfId="213" priority="243">
      <formula>AND("  "&amp;$I295&lt;&gt;$J295,$I295&lt;&gt;$J295)</formula>
    </cfRule>
  </conditionalFormatting>
  <conditionalFormatting sqref="AV295:BE295 AV297:BE360 AV362:BE362">
    <cfRule type="expression" dxfId="212" priority="238">
      <formula>AND($H295=$I295,$I295=$J295)</formula>
    </cfRule>
    <cfRule type="expression" dxfId="211" priority="239">
      <formula>AND($H295&lt;&gt;$I295,"  "&amp;$I295=$J295)</formula>
    </cfRule>
    <cfRule type="expression" dxfId="210" priority="240">
      <formula>AND("  "&amp;$I295&lt;&gt;$J295,$I295&lt;&gt;$J295)</formula>
    </cfRule>
  </conditionalFormatting>
  <conditionalFormatting sqref="S295 V295:BE295 V297:BE360 S297:S360 S362 V362:BE362">
    <cfRule type="cellIs" dxfId="209" priority="237" operator="lessThan">
      <formula>0</formula>
    </cfRule>
  </conditionalFormatting>
  <conditionalFormatting sqref="J484:L484 S484 V484:AE484">
    <cfRule type="expression" dxfId="208" priority="234">
      <formula>AND($H484=$I484,$I484=$J484)</formula>
    </cfRule>
    <cfRule type="expression" dxfId="207" priority="235">
      <formula>AND($H484&lt;&gt;$I484,"  "&amp;$I484=$J484)</formula>
    </cfRule>
    <cfRule type="expression" dxfId="206" priority="236">
      <formula>AND("  "&amp;$I484&lt;&gt;$J484,$I484&lt;&gt;$J484)</formula>
    </cfRule>
  </conditionalFormatting>
  <conditionalFormatting sqref="AF484:AU484">
    <cfRule type="expression" dxfId="205" priority="231">
      <formula>AND($H484=$I484,$I484=$J484)</formula>
    </cfRule>
    <cfRule type="expression" dxfId="204" priority="232">
      <formula>AND($H484&lt;&gt;$I484,"  "&amp;$I484=$J484)</formula>
    </cfRule>
    <cfRule type="expression" dxfId="203" priority="233">
      <formula>AND("  "&amp;$I484&lt;&gt;$J484,$I484&lt;&gt;$J484)</formula>
    </cfRule>
  </conditionalFormatting>
  <conditionalFormatting sqref="AV484:BE484">
    <cfRule type="expression" dxfId="202" priority="228">
      <formula>AND($H484=$I484,$I484=$J484)</formula>
    </cfRule>
    <cfRule type="expression" dxfId="201" priority="229">
      <formula>AND($H484&lt;&gt;$I484,"  "&amp;$I484=$J484)</formula>
    </cfRule>
    <cfRule type="expression" dxfId="200" priority="230">
      <formula>AND("  "&amp;$I484&lt;&gt;$J484,$I484&lt;&gt;$J484)</formula>
    </cfRule>
  </conditionalFormatting>
  <conditionalFormatting sqref="S484 V484:BE484">
    <cfRule type="cellIs" dxfId="199" priority="227" operator="lessThan">
      <formula>0</formula>
    </cfRule>
  </conditionalFormatting>
  <conditionalFormatting sqref="AF558:AU558 AF560:AU568">
    <cfRule type="expression" dxfId="198" priority="221">
      <formula>AND($H558=$I558,$I558=$J558)</formula>
    </cfRule>
    <cfRule type="expression" dxfId="197" priority="222">
      <formula>AND($H558&lt;&gt;$I558,"  "&amp;$I558=$J558)</formula>
    </cfRule>
    <cfRule type="expression" dxfId="196" priority="223">
      <formula>AND("  "&amp;$I558&lt;&gt;$J558,$I558&lt;&gt;$J558)</formula>
    </cfRule>
  </conditionalFormatting>
  <conditionalFormatting sqref="J558:L558 S558 V560:AE568 S560:S568 J560:L568 V558:BE558">
    <cfRule type="expression" dxfId="195" priority="224">
      <formula>AND($H558=$I558,$I558=$J558)</formula>
    </cfRule>
    <cfRule type="expression" dxfId="194" priority="225">
      <formula>AND($H558&lt;&gt;$I558,"  "&amp;$I558=$J558)</formula>
    </cfRule>
    <cfRule type="expression" dxfId="193" priority="226">
      <formula>AND("  "&amp;$I558&lt;&gt;$J558,$I558&lt;&gt;$J558)</formula>
    </cfRule>
  </conditionalFormatting>
  <conditionalFormatting sqref="AV558:BE558 AV560:BE568">
    <cfRule type="expression" dxfId="192" priority="218">
      <formula>AND($H558=$I558,$I558=$J558)</formula>
    </cfRule>
    <cfRule type="expression" dxfId="191" priority="219">
      <formula>AND($H558&lt;&gt;$I558,"  "&amp;$I558=$J558)</formula>
    </cfRule>
    <cfRule type="expression" dxfId="190" priority="220">
      <formula>AND("  "&amp;$I558&lt;&gt;$J558,$I558&lt;&gt;$J558)</formula>
    </cfRule>
  </conditionalFormatting>
  <conditionalFormatting sqref="J15:L15 V15:AE15">
    <cfRule type="expression" dxfId="189" priority="215">
      <formula>AND($H15=$I15,$I15=$J15)</formula>
    </cfRule>
    <cfRule type="expression" dxfId="188" priority="216">
      <formula>AND($H15&lt;&gt;$I15,"  "&amp;$I15=$J15)</formula>
    </cfRule>
    <cfRule type="expression" dxfId="187" priority="217">
      <formula>AND("  "&amp;$I15&lt;&gt;$J15,$I15&lt;&gt;$J15)</formula>
    </cfRule>
  </conditionalFormatting>
  <conditionalFormatting sqref="AF15:AU15">
    <cfRule type="expression" dxfId="186" priority="212">
      <formula>AND($H15=$I15,$I15=$J15)</formula>
    </cfRule>
    <cfRule type="expression" dxfId="185" priority="213">
      <formula>AND($H15&lt;&gt;$I15,"  "&amp;$I15=$J15)</formula>
    </cfRule>
    <cfRule type="expression" dxfId="184" priority="214">
      <formula>AND("  "&amp;$I15&lt;&gt;$J15,$I15&lt;&gt;$J15)</formula>
    </cfRule>
  </conditionalFormatting>
  <conditionalFormatting sqref="AV15:BE15">
    <cfRule type="expression" dxfId="183" priority="209">
      <formula>AND($H15=$I15,$I15=$J15)</formula>
    </cfRule>
    <cfRule type="expression" dxfId="182" priority="210">
      <formula>AND($H15&lt;&gt;$I15,"  "&amp;$I15=$J15)</formula>
    </cfRule>
    <cfRule type="expression" dxfId="181" priority="211">
      <formula>AND("  "&amp;$I15&lt;&gt;$J15,$I15&lt;&gt;$J15)</formula>
    </cfRule>
  </conditionalFormatting>
  <conditionalFormatting sqref="S14:S15">
    <cfRule type="cellIs" dxfId="180" priority="208" operator="equal">
      <formula>0</formula>
    </cfRule>
  </conditionalFormatting>
  <conditionalFormatting sqref="AF590:AU590">
    <cfRule type="expression" dxfId="179" priority="202">
      <formula>AND($H590=$I590,$I590=$J590)</formula>
    </cfRule>
    <cfRule type="expression" dxfId="178" priority="203">
      <formula>AND($H590&lt;&gt;$I590,"  "&amp;$I590=$J590)</formula>
    </cfRule>
    <cfRule type="expression" dxfId="177" priority="204">
      <formula>AND("  "&amp;$I590&lt;&gt;$J590,$I590&lt;&gt;$J590)</formula>
    </cfRule>
  </conditionalFormatting>
  <conditionalFormatting sqref="V590:AE590 S590 J590:L590">
    <cfRule type="expression" dxfId="176" priority="205">
      <formula>AND($H590=$I590,$I590=$J590)</formula>
    </cfRule>
    <cfRule type="expression" dxfId="175" priority="206">
      <formula>AND($H590&lt;&gt;$I590,"  "&amp;$I590=$J590)</formula>
    </cfRule>
    <cfRule type="expression" dxfId="174" priority="207">
      <formula>AND("  "&amp;$I590&lt;&gt;$J590,$I590&lt;&gt;$J590)</formula>
    </cfRule>
  </conditionalFormatting>
  <conditionalFormatting sqref="AV590:BE590">
    <cfRule type="expression" dxfId="173" priority="199">
      <formula>AND($H590=$I590,$I590=$J590)</formula>
    </cfRule>
    <cfRule type="expression" dxfId="172" priority="200">
      <formula>AND($H590&lt;&gt;$I590,"  "&amp;$I590=$J590)</formula>
    </cfRule>
    <cfRule type="expression" dxfId="171" priority="201">
      <formula>AND("  "&amp;$I590&lt;&gt;$J590,$I590&lt;&gt;$J590)</formula>
    </cfRule>
  </conditionalFormatting>
  <conditionalFormatting sqref="V47:AE47 J47:L47">
    <cfRule type="expression" dxfId="170" priority="196">
      <formula>AND($H47=$I47,$I47=$J47)</formula>
    </cfRule>
    <cfRule type="expression" dxfId="169" priority="197">
      <formula>AND($H47&lt;&gt;$I47,"  "&amp;$I47=$J47)</formula>
    </cfRule>
    <cfRule type="expression" dxfId="168" priority="198">
      <formula>AND("  "&amp;$I47&lt;&gt;$J47,$I47&lt;&gt;$J47)</formula>
    </cfRule>
  </conditionalFormatting>
  <conditionalFormatting sqref="AF47:AU47">
    <cfRule type="expression" dxfId="167" priority="193">
      <formula>AND($H47=$I47,$I47=$J47)</formula>
    </cfRule>
    <cfRule type="expression" dxfId="166" priority="194">
      <formula>AND($H47&lt;&gt;$I47,"  "&amp;$I47=$J47)</formula>
    </cfRule>
    <cfRule type="expression" dxfId="165" priority="195">
      <formula>AND("  "&amp;$I47&lt;&gt;$J47,$I47&lt;&gt;$J47)</formula>
    </cfRule>
  </conditionalFormatting>
  <conditionalFormatting sqref="AV47:BE47">
    <cfRule type="expression" dxfId="164" priority="190">
      <formula>AND($H47=$I47,$I47=$J47)</formula>
    </cfRule>
    <cfRule type="expression" dxfId="163" priority="191">
      <formula>AND($H47&lt;&gt;$I47,"  "&amp;$I47=$J47)</formula>
    </cfRule>
    <cfRule type="expression" dxfId="162" priority="192">
      <formula>AND("  "&amp;$I47&lt;&gt;$J47,$I47&lt;&gt;$J47)</formula>
    </cfRule>
  </conditionalFormatting>
  <conditionalFormatting sqref="S46:S47">
    <cfRule type="cellIs" dxfId="161" priority="189" operator="equal">
      <formula>0</formula>
    </cfRule>
  </conditionalFormatting>
  <conditionalFormatting sqref="AF560:AU567">
    <cfRule type="expression" dxfId="160" priority="183">
      <formula>AND($H560=$I560,$I560=$J560)</formula>
    </cfRule>
    <cfRule type="expression" dxfId="159" priority="184">
      <formula>AND($H560&lt;&gt;$I560,"  "&amp;$I560=$J560)</formula>
    </cfRule>
    <cfRule type="expression" dxfId="158" priority="185">
      <formula>AND("  "&amp;$I560&lt;&gt;$J560,$I560&lt;&gt;$J560)</formula>
    </cfRule>
  </conditionalFormatting>
  <conditionalFormatting sqref="J560:L567 S560:S567 V560:AE567">
    <cfRule type="expression" dxfId="157" priority="186">
      <formula>AND($H560=$I560,$I560=$J560)</formula>
    </cfRule>
    <cfRule type="expression" dxfId="156" priority="187">
      <formula>AND($H560&lt;&gt;$I560,"  "&amp;$I560=$J560)</formula>
    </cfRule>
    <cfRule type="expression" dxfId="155" priority="188">
      <formula>AND("  "&amp;$I560&lt;&gt;$J560,$I560&lt;&gt;$J560)</formula>
    </cfRule>
  </conditionalFormatting>
  <conditionalFormatting sqref="AV560:BE567">
    <cfRule type="expression" dxfId="154" priority="180">
      <formula>AND($H560=$I560,$I560=$J560)</formula>
    </cfRule>
    <cfRule type="expression" dxfId="153" priority="181">
      <formula>AND($H560&lt;&gt;$I560,"  "&amp;$I560=$J560)</formula>
    </cfRule>
    <cfRule type="expression" dxfId="152" priority="182">
      <formula>AND("  "&amp;$I560&lt;&gt;$J560,$I560&lt;&gt;$J560)</formula>
    </cfRule>
  </conditionalFormatting>
  <conditionalFormatting sqref="J17:L24 S17:S24 V17:AE24">
    <cfRule type="expression" dxfId="151" priority="177">
      <formula>AND($H17=$I17,$I17=$J17)</formula>
    </cfRule>
    <cfRule type="expression" dxfId="150" priority="178">
      <formula>AND($H17&lt;&gt;$I17,"  "&amp;$I17=$J17)</formula>
    </cfRule>
    <cfRule type="expression" dxfId="149" priority="179">
      <formula>AND("  "&amp;$I17&lt;&gt;$J17,$I17&lt;&gt;$J17)</formula>
    </cfRule>
  </conditionalFormatting>
  <conditionalFormatting sqref="AF17:AU24">
    <cfRule type="expression" dxfId="148" priority="174">
      <formula>AND($H17=$I17,$I17=$J17)</formula>
    </cfRule>
    <cfRule type="expression" dxfId="147" priority="175">
      <formula>AND($H17&lt;&gt;$I17,"  "&amp;$I17=$J17)</formula>
    </cfRule>
    <cfRule type="expression" dxfId="146" priority="176">
      <formula>AND("  "&amp;$I17&lt;&gt;$J17,$I17&lt;&gt;$J17)</formula>
    </cfRule>
  </conditionalFormatting>
  <conditionalFormatting sqref="AV17:BE24">
    <cfRule type="expression" dxfId="145" priority="171">
      <formula>AND($H17=$I17,$I17=$J17)</formula>
    </cfRule>
    <cfRule type="expression" dxfId="144" priority="172">
      <formula>AND($H17&lt;&gt;$I17,"  "&amp;$I17=$J17)</formula>
    </cfRule>
    <cfRule type="expression" dxfId="143" priority="173">
      <formula>AND("  "&amp;$I17&lt;&gt;$J17,$I17&lt;&gt;$J17)</formula>
    </cfRule>
  </conditionalFormatting>
  <conditionalFormatting sqref="A16:XFD25">
    <cfRule type="cellIs" dxfId="142" priority="170" operator="equal">
      <formula>0</formula>
    </cfRule>
  </conditionalFormatting>
  <conditionalFormatting sqref="J298:L360 S298:S360 V298:AE360">
    <cfRule type="expression" dxfId="141" priority="167">
      <formula>AND($H298=$I298,$I298=$J298)</formula>
    </cfRule>
    <cfRule type="expression" dxfId="140" priority="168">
      <formula>AND($H298&lt;&gt;$I298,"  "&amp;$I298=$J298)</formula>
    </cfRule>
    <cfRule type="expression" dxfId="139" priority="169">
      <formula>AND("  "&amp;$I298&lt;&gt;$J298,$I298&lt;&gt;$J298)</formula>
    </cfRule>
  </conditionalFormatting>
  <conditionalFormatting sqref="J297:L297 S297 V297:AE297">
    <cfRule type="expression" dxfId="138" priority="164">
      <formula>AND($H297=$I297,$I297=$J297)</formula>
    </cfRule>
    <cfRule type="expression" dxfId="137" priority="165">
      <formula>AND($H297&lt;&gt;$I297,"  "&amp;$I297=$J297)</formula>
    </cfRule>
    <cfRule type="expression" dxfId="136" priority="166">
      <formula>AND("  "&amp;$I297&lt;&gt;$J297,$I297&lt;&gt;$J297)</formula>
    </cfRule>
  </conditionalFormatting>
  <conditionalFormatting sqref="AF298:AU360">
    <cfRule type="expression" dxfId="135" priority="161">
      <formula>AND($H298=$I298,$I298=$J298)</formula>
    </cfRule>
    <cfRule type="expression" dxfId="134" priority="162">
      <formula>AND($H298&lt;&gt;$I298,"  "&amp;$I298=$J298)</formula>
    </cfRule>
    <cfRule type="expression" dxfId="133" priority="163">
      <formula>AND("  "&amp;$I298&lt;&gt;$J298,$I298&lt;&gt;$J298)</formula>
    </cfRule>
  </conditionalFormatting>
  <conditionalFormatting sqref="AF297:AU297">
    <cfRule type="expression" dxfId="132" priority="158">
      <formula>AND($H297=$I297,$I297=$J297)</formula>
    </cfRule>
    <cfRule type="expression" dxfId="131" priority="159">
      <formula>AND($H297&lt;&gt;$I297,"  "&amp;$I297=$J297)</formula>
    </cfRule>
    <cfRule type="expression" dxfId="130" priority="160">
      <formula>AND("  "&amp;$I297&lt;&gt;$J297,$I297&lt;&gt;$J297)</formula>
    </cfRule>
  </conditionalFormatting>
  <conditionalFormatting sqref="AV298:BE360">
    <cfRule type="expression" dxfId="129" priority="155">
      <formula>AND($H298=$I298,$I298=$J298)</formula>
    </cfRule>
    <cfRule type="expression" dxfId="128" priority="156">
      <formula>AND($H298&lt;&gt;$I298,"  "&amp;$I298=$J298)</formula>
    </cfRule>
    <cfRule type="expression" dxfId="127" priority="157">
      <formula>AND("  "&amp;$I298&lt;&gt;$J298,$I298&lt;&gt;$J298)</formula>
    </cfRule>
  </conditionalFormatting>
  <conditionalFormatting sqref="AV297:BE297">
    <cfRule type="expression" dxfId="126" priority="152">
      <formula>AND($H297=$I297,$I297=$J297)</formula>
    </cfRule>
    <cfRule type="expression" dxfId="125" priority="153">
      <formula>AND($H297&lt;&gt;$I297,"  "&amp;$I297=$J297)</formula>
    </cfRule>
    <cfRule type="expression" dxfId="124" priority="154">
      <formula>AND("  "&amp;$I297&lt;&gt;$J297,$I297&lt;&gt;$J297)</formula>
    </cfRule>
  </conditionalFormatting>
  <conditionalFormatting sqref="BF294:XFD294">
    <cfRule type="cellIs" dxfId="123" priority="151" operator="equal">
      <formula>0</formula>
    </cfRule>
  </conditionalFormatting>
  <conditionalFormatting sqref="BF361:XFD361">
    <cfRule type="cellIs" dxfId="122" priority="150" operator="equal">
      <formula>0</formula>
    </cfRule>
  </conditionalFormatting>
  <conditionalFormatting sqref="BF483:XFD483">
    <cfRule type="cellIs" dxfId="121" priority="149" operator="equal">
      <formula>0</formula>
    </cfRule>
  </conditionalFormatting>
  <conditionalFormatting sqref="J487:L549 S487:S549 V487:AE549">
    <cfRule type="expression" dxfId="120" priority="146">
      <formula>AND($H487=$I487,$I487=$J487)</formula>
    </cfRule>
    <cfRule type="expression" dxfId="119" priority="147">
      <formula>AND($H487&lt;&gt;$I487,"  "&amp;$I487=$J487)</formula>
    </cfRule>
    <cfRule type="expression" dxfId="118" priority="148">
      <formula>AND("  "&amp;$I487&lt;&gt;$J487,$I487&lt;&gt;$J487)</formula>
    </cfRule>
  </conditionalFormatting>
  <conditionalFormatting sqref="J486:L486 S486 V486:AE486">
    <cfRule type="expression" dxfId="117" priority="143">
      <formula>AND($H486=$I486,$I486=$J486)</formula>
    </cfRule>
    <cfRule type="expression" dxfId="116" priority="144">
      <formula>AND($H486&lt;&gt;$I486,"  "&amp;$I486=$J486)</formula>
    </cfRule>
    <cfRule type="expression" dxfId="115" priority="145">
      <formula>AND("  "&amp;$I486&lt;&gt;$J486,$I486&lt;&gt;$J486)</formula>
    </cfRule>
  </conditionalFormatting>
  <conditionalFormatting sqref="AF487:AU549">
    <cfRule type="expression" dxfId="114" priority="140">
      <formula>AND($H487=$I487,$I487=$J487)</formula>
    </cfRule>
    <cfRule type="expression" dxfId="113" priority="141">
      <formula>AND($H487&lt;&gt;$I487,"  "&amp;$I487=$J487)</formula>
    </cfRule>
    <cfRule type="expression" dxfId="112" priority="142">
      <formula>AND("  "&amp;$I487&lt;&gt;$J487,$I487&lt;&gt;$J487)</formula>
    </cfRule>
  </conditionalFormatting>
  <conditionalFormatting sqref="AF486:AU486">
    <cfRule type="expression" dxfId="111" priority="137">
      <formula>AND($H486=$I486,$I486=$J486)</formula>
    </cfRule>
    <cfRule type="expression" dxfId="110" priority="138">
      <formula>AND($H486&lt;&gt;$I486,"  "&amp;$I486=$J486)</formula>
    </cfRule>
    <cfRule type="expression" dxfId="109" priority="139">
      <formula>AND("  "&amp;$I486&lt;&gt;$J486,$I486&lt;&gt;$J486)</formula>
    </cfRule>
  </conditionalFormatting>
  <conditionalFormatting sqref="AV487:BE549">
    <cfRule type="expression" dxfId="108" priority="134">
      <formula>AND($H487=$I487,$I487=$J487)</formula>
    </cfRule>
    <cfRule type="expression" dxfId="107" priority="135">
      <formula>AND($H487&lt;&gt;$I487,"  "&amp;$I487=$J487)</formula>
    </cfRule>
    <cfRule type="expression" dxfId="106" priority="136">
      <formula>AND("  "&amp;$I487&lt;&gt;$J487,$I487&lt;&gt;$J487)</formula>
    </cfRule>
  </conditionalFormatting>
  <conditionalFormatting sqref="AV486:BE486">
    <cfRule type="expression" dxfId="105" priority="131">
      <formula>AND($H486=$I486,$I486=$J486)</formula>
    </cfRule>
    <cfRule type="expression" dxfId="104" priority="132">
      <formula>AND($H486&lt;&gt;$I486,"  "&amp;$I486=$J486)</formula>
    </cfRule>
    <cfRule type="expression" dxfId="103" priority="133">
      <formula>AND("  "&amp;$I486&lt;&gt;$J486,$I486&lt;&gt;$J486)</formula>
    </cfRule>
  </conditionalFormatting>
  <conditionalFormatting sqref="A486:XFD549 A551:XFD551">
    <cfRule type="cellIs" dxfId="102" priority="130" operator="equal">
      <formula>0</formula>
    </cfRule>
  </conditionalFormatting>
  <conditionalFormatting sqref="J551:L551 S551 V551:AE551">
    <cfRule type="expression" dxfId="101" priority="127">
      <formula>AND($H551=$I551,$I551=$J551)</formula>
    </cfRule>
    <cfRule type="expression" dxfId="100" priority="128">
      <formula>AND($H551&lt;&gt;$I551,"  "&amp;$I551=$J551)</formula>
    </cfRule>
    <cfRule type="expression" dxfId="99" priority="129">
      <formula>AND("  "&amp;$I551&lt;&gt;$J551,$I551&lt;&gt;$J551)</formula>
    </cfRule>
  </conditionalFormatting>
  <conditionalFormatting sqref="AF551:AU551">
    <cfRule type="expression" dxfId="98" priority="124">
      <formula>AND($H551=$I551,$I551=$J551)</formula>
    </cfRule>
    <cfRule type="expression" dxfId="97" priority="125">
      <formula>AND($H551&lt;&gt;$I551,"  "&amp;$I551=$J551)</formula>
    </cfRule>
    <cfRule type="expression" dxfId="96" priority="126">
      <formula>AND("  "&amp;$I551&lt;&gt;$J551,$I551&lt;&gt;$J551)</formula>
    </cfRule>
  </conditionalFormatting>
  <conditionalFormatting sqref="AV551:BE551">
    <cfRule type="expression" dxfId="95" priority="121">
      <formula>AND($H551=$I551,$I551=$J551)</formula>
    </cfRule>
    <cfRule type="expression" dxfId="94" priority="122">
      <formula>AND($H551&lt;&gt;$I551,"  "&amp;$I551=$J551)</formula>
    </cfRule>
    <cfRule type="expression" dxfId="93" priority="123">
      <formula>AND("  "&amp;$I551&lt;&gt;$J551,$I551&lt;&gt;$J551)</formula>
    </cfRule>
  </conditionalFormatting>
  <conditionalFormatting sqref="S551 V551:BE551">
    <cfRule type="cellIs" dxfId="92" priority="120" operator="lessThan">
      <formula>0</formula>
    </cfRule>
  </conditionalFormatting>
  <conditionalFormatting sqref="BF550:XFD550">
    <cfRule type="cellIs" dxfId="91" priority="119" operator="equal">
      <formula>0</formula>
    </cfRule>
  </conditionalFormatting>
  <conditionalFormatting sqref="BF485:XFD485">
    <cfRule type="cellIs" dxfId="90" priority="118" operator="equal">
      <formula>0</formula>
    </cfRule>
  </conditionalFormatting>
  <conditionalFormatting sqref="AF598:AU599">
    <cfRule type="expression" dxfId="89" priority="112">
      <formula>AND($H598=$I598,$I598=$J598)</formula>
    </cfRule>
    <cfRule type="expression" dxfId="88" priority="113">
      <formula>AND($H598&lt;&gt;$I598,"  "&amp;$I598=$J598)</formula>
    </cfRule>
    <cfRule type="expression" dxfId="87" priority="114">
      <formula>AND("  "&amp;$I598&lt;&gt;$J598,$I598&lt;&gt;$J598)</formula>
    </cfRule>
  </conditionalFormatting>
  <conditionalFormatting sqref="V598:AE599 S598:S599 J598:L599">
    <cfRule type="expression" dxfId="86" priority="115">
      <formula>AND($H598=$I598,$I598=$J598)</formula>
    </cfRule>
    <cfRule type="expression" dxfId="85" priority="116">
      <formula>AND($H598&lt;&gt;$I598,"  "&amp;$I598=$J598)</formula>
    </cfRule>
    <cfRule type="expression" dxfId="84" priority="117">
      <formula>AND("  "&amp;$I598&lt;&gt;$J598,$I598&lt;&gt;$J598)</formula>
    </cfRule>
  </conditionalFormatting>
  <conditionalFormatting sqref="AV598:BE599">
    <cfRule type="expression" dxfId="83" priority="109">
      <formula>AND($H598=$I598,$I598=$J598)</formula>
    </cfRule>
    <cfRule type="expression" dxfId="82" priority="110">
      <formula>AND($H598&lt;&gt;$I598,"  "&amp;$I598=$J598)</formula>
    </cfRule>
    <cfRule type="expression" dxfId="81" priority="111">
      <formula>AND("  "&amp;$I598&lt;&gt;$J598,$I598&lt;&gt;$J598)</formula>
    </cfRule>
  </conditionalFormatting>
  <conditionalFormatting sqref="V55:AE56 S55:S56 J55:L56">
    <cfRule type="expression" dxfId="80" priority="106">
      <formula>AND($H55=$I55,$I55=$J55)</formula>
    </cfRule>
    <cfRule type="expression" dxfId="79" priority="107">
      <formula>AND($H55&lt;&gt;$I55,"  "&amp;$I55=$J55)</formula>
    </cfRule>
    <cfRule type="expression" dxfId="78" priority="108">
      <formula>AND("  "&amp;$I55&lt;&gt;$J55,$I55&lt;&gt;$J55)</formula>
    </cfRule>
  </conditionalFormatting>
  <conditionalFormatting sqref="AF55:AU56">
    <cfRule type="expression" dxfId="77" priority="103">
      <formula>AND($H55=$I55,$I55=$J55)</formula>
    </cfRule>
    <cfRule type="expression" dxfId="76" priority="104">
      <formula>AND($H55&lt;&gt;$I55,"  "&amp;$I55=$J55)</formula>
    </cfRule>
    <cfRule type="expression" dxfId="75" priority="105">
      <formula>AND("  "&amp;$I55&lt;&gt;$J55,$I55&lt;&gt;$J55)</formula>
    </cfRule>
  </conditionalFormatting>
  <conditionalFormatting sqref="AV55:BE56">
    <cfRule type="expression" dxfId="74" priority="100">
      <formula>AND($H55=$I55,$I55=$J55)</formula>
    </cfRule>
    <cfRule type="expression" dxfId="73" priority="101">
      <formula>AND($H55&lt;&gt;$I55,"  "&amp;$I55=$J55)</formula>
    </cfRule>
    <cfRule type="expression" dxfId="72" priority="102">
      <formula>AND("  "&amp;$I55&lt;&gt;$J55,$I55&lt;&gt;$J55)</formula>
    </cfRule>
  </conditionalFormatting>
  <conditionalFormatting sqref="J66:L75 S66:S75 V66:AE75">
    <cfRule type="expression" dxfId="71" priority="97">
      <formula>AND($H66=$I66,$I66=$J66)</formula>
    </cfRule>
    <cfRule type="expression" dxfId="70" priority="98">
      <formula>AND($H66&lt;&gt;$I66,"  "&amp;$I66=$J66)</formula>
    </cfRule>
    <cfRule type="expression" dxfId="69" priority="99">
      <formula>AND("  "&amp;$I66&lt;&gt;$J66,$I66&lt;&gt;$J66)</formula>
    </cfRule>
  </conditionalFormatting>
  <conditionalFormatting sqref="J76:L79 S76:S79 V76:AE79">
    <cfRule type="expression" dxfId="68" priority="94">
      <formula>AND($H76=$I76,$I76=$J76)</formula>
    </cfRule>
    <cfRule type="expression" dxfId="67" priority="95">
      <formula>AND($H76&lt;&gt;$I76,"  "&amp;$I76=$J76)</formula>
    </cfRule>
    <cfRule type="expression" dxfId="66" priority="96">
      <formula>AND("  "&amp;$I76&lt;&gt;$J76,$I76&lt;&gt;$J76)</formula>
    </cfRule>
  </conditionalFormatting>
  <conditionalFormatting sqref="AF66:AU75">
    <cfRule type="expression" dxfId="65" priority="88">
      <formula>AND($H66=$I66,$I66=$J66)</formula>
    </cfRule>
    <cfRule type="expression" dxfId="64" priority="89">
      <formula>AND($H66&lt;&gt;$I66,"  "&amp;$I66=$J66)</formula>
    </cfRule>
    <cfRule type="expression" dxfId="63" priority="90">
      <formula>AND("  "&amp;$I66&lt;&gt;$J66,$I66&lt;&gt;$J66)</formula>
    </cfRule>
  </conditionalFormatting>
  <conditionalFormatting sqref="AF76:AU79">
    <cfRule type="expression" dxfId="62" priority="85">
      <formula>AND($H76=$I76,$I76=$J76)</formula>
    </cfRule>
    <cfRule type="expression" dxfId="61" priority="86">
      <formula>AND($H76&lt;&gt;$I76,"  "&amp;$I76=$J76)</formula>
    </cfRule>
    <cfRule type="expression" dxfId="60" priority="87">
      <formula>AND("  "&amp;$I76&lt;&gt;$J76,$I76&lt;&gt;$J76)</formula>
    </cfRule>
  </conditionalFormatting>
  <conditionalFormatting sqref="AV66:BE75">
    <cfRule type="expression" dxfId="59" priority="79">
      <formula>AND($H66=$I66,$I66=$J66)</formula>
    </cfRule>
    <cfRule type="expression" dxfId="58" priority="80">
      <formula>AND($H66&lt;&gt;$I66,"  "&amp;$I66=$J66)</formula>
    </cfRule>
    <cfRule type="expression" dxfId="57" priority="81">
      <formula>AND("  "&amp;$I66&lt;&gt;$J66,$I66&lt;&gt;$J66)</formula>
    </cfRule>
  </conditionalFormatting>
  <conditionalFormatting sqref="AV76:BE79">
    <cfRule type="expression" dxfId="56" priority="76">
      <formula>AND($H76=$I76,$I76=$J76)</formula>
    </cfRule>
    <cfRule type="expression" dxfId="55" priority="77">
      <formula>AND($H76&lt;&gt;$I76,"  "&amp;$I76=$J76)</formula>
    </cfRule>
    <cfRule type="expression" dxfId="54" priority="78">
      <formula>AND("  "&amp;$I76&lt;&gt;$J76,$I76&lt;&gt;$J76)</formula>
    </cfRule>
  </conditionalFormatting>
  <conditionalFormatting sqref="S124:S151 J124:L151 V124:BE151">
    <cfRule type="expression" dxfId="53" priority="70">
      <formula>AND($H124=$I124,$I124=$J124)</formula>
    </cfRule>
    <cfRule type="expression" dxfId="52" priority="71">
      <formula>AND($H124&lt;&gt;$I124,"  "&amp;$I124=$J124)</formula>
    </cfRule>
    <cfRule type="expression" dxfId="51" priority="72">
      <formula>AND("  "&amp;$I124&lt;&gt;$J124,$I124&lt;&gt;$J124)</formula>
    </cfRule>
  </conditionalFormatting>
  <conditionalFormatting sqref="J110:L119 S110:S119 V110:AE119">
    <cfRule type="expression" dxfId="50" priority="67">
      <formula>AND($H110=$I110,$I110=$J110)</formula>
    </cfRule>
    <cfRule type="expression" dxfId="49" priority="68">
      <formula>AND($H110&lt;&gt;$I110,"  "&amp;$I110=$J110)</formula>
    </cfRule>
    <cfRule type="expression" dxfId="48" priority="69">
      <formula>AND("  "&amp;$I110&lt;&gt;$J110,$I110&lt;&gt;$J110)</formula>
    </cfRule>
  </conditionalFormatting>
  <conditionalFormatting sqref="J120:L123 S120:S123 V120:AE123">
    <cfRule type="expression" dxfId="47" priority="64">
      <formula>AND($H120=$I120,$I120=$J120)</formula>
    </cfRule>
    <cfRule type="expression" dxfId="46" priority="65">
      <formula>AND($H120&lt;&gt;$I120,"  "&amp;$I120=$J120)</formula>
    </cfRule>
    <cfRule type="expression" dxfId="45" priority="66">
      <formula>AND("  "&amp;$I120&lt;&gt;$J120,$I120&lt;&gt;$J120)</formula>
    </cfRule>
  </conditionalFormatting>
  <conditionalFormatting sqref="AF110:AU119">
    <cfRule type="expression" dxfId="44" priority="61">
      <formula>AND($H110=$I110,$I110=$J110)</formula>
    </cfRule>
    <cfRule type="expression" dxfId="43" priority="62">
      <formula>AND($H110&lt;&gt;$I110,"  "&amp;$I110=$J110)</formula>
    </cfRule>
    <cfRule type="expression" dxfId="42" priority="63">
      <formula>AND("  "&amp;$I110&lt;&gt;$J110,$I110&lt;&gt;$J110)</formula>
    </cfRule>
  </conditionalFormatting>
  <conditionalFormatting sqref="AF120:AU123">
    <cfRule type="expression" dxfId="41" priority="58">
      <formula>AND($H120=$I120,$I120=$J120)</formula>
    </cfRule>
    <cfRule type="expression" dxfId="40" priority="59">
      <formula>AND($H120&lt;&gt;$I120,"  "&amp;$I120=$J120)</formula>
    </cfRule>
    <cfRule type="expression" dxfId="39" priority="60">
      <formula>AND("  "&amp;$I120&lt;&gt;$J120,$I120&lt;&gt;$J120)</formula>
    </cfRule>
  </conditionalFormatting>
  <conditionalFormatting sqref="AV110:BE119">
    <cfRule type="expression" dxfId="38" priority="55">
      <formula>AND($H110=$I110,$I110=$J110)</formula>
    </cfRule>
    <cfRule type="expression" dxfId="37" priority="56">
      <formula>AND($H110&lt;&gt;$I110,"  "&amp;$I110=$J110)</formula>
    </cfRule>
    <cfRule type="expression" dxfId="36" priority="57">
      <formula>AND("  "&amp;$I110&lt;&gt;$J110,$I110&lt;&gt;$J110)</formula>
    </cfRule>
  </conditionalFormatting>
  <conditionalFormatting sqref="AV120:BE123">
    <cfRule type="expression" dxfId="35" priority="52">
      <formula>AND($H120=$I120,$I120=$J120)</formula>
    </cfRule>
    <cfRule type="expression" dxfId="34" priority="53">
      <formula>AND($H120&lt;&gt;$I120,"  "&amp;$I120=$J120)</formula>
    </cfRule>
    <cfRule type="expression" dxfId="33" priority="54">
      <formula>AND("  "&amp;$I120&lt;&gt;$J120,$I120&lt;&gt;$J120)</formula>
    </cfRule>
  </conditionalFormatting>
  <conditionalFormatting sqref="AF577:AU580 AF582:AU586">
    <cfRule type="expression" dxfId="32" priority="46">
      <formula>AND($H577=$I577,$I577=$J577)</formula>
    </cfRule>
    <cfRule type="expression" dxfId="31" priority="47">
      <formula>AND($H577&lt;&gt;$I577,"  "&amp;$I577=$J577)</formula>
    </cfRule>
    <cfRule type="expression" dxfId="30" priority="48">
      <formula>AND("  "&amp;$I577&lt;&gt;$J577,$I577&lt;&gt;$J577)</formula>
    </cfRule>
  </conditionalFormatting>
  <conditionalFormatting sqref="J577:L580 S577:S580 V577:AE580 V582:AE586 S582:S586 J582:L586">
    <cfRule type="expression" dxfId="29" priority="49">
      <formula>AND($H577=$I577,$I577=$J577)</formula>
    </cfRule>
    <cfRule type="expression" dxfId="28" priority="50">
      <formula>AND($H577&lt;&gt;$I577,"  "&amp;$I577=$J577)</formula>
    </cfRule>
    <cfRule type="expression" dxfId="27" priority="51">
      <formula>AND("  "&amp;$I577&lt;&gt;$J577,$I577&lt;&gt;$J577)</formula>
    </cfRule>
  </conditionalFormatting>
  <conditionalFormatting sqref="AV577:BE580 AV582:BE586">
    <cfRule type="expression" dxfId="26" priority="43">
      <formula>AND($H577=$I577,$I577=$J577)</formula>
    </cfRule>
    <cfRule type="expression" dxfId="25" priority="44">
      <formula>AND($H577&lt;&gt;$I577,"  "&amp;$I577=$J577)</formula>
    </cfRule>
    <cfRule type="expression" dxfId="24" priority="45">
      <formula>AND("  "&amp;$I577&lt;&gt;$J577,$I577&lt;&gt;$J577)</formula>
    </cfRule>
  </conditionalFormatting>
  <conditionalFormatting sqref="BF576:XFD576">
    <cfRule type="cellIs" dxfId="23" priority="42" operator="equal">
      <formula>0</formula>
    </cfRule>
  </conditionalFormatting>
  <conditionalFormatting sqref="BF581:XFD581">
    <cfRule type="cellIs" dxfId="22" priority="41" operator="equal">
      <formula>0</formula>
    </cfRule>
  </conditionalFormatting>
  <conditionalFormatting sqref="J34:L37 S34:S37 V34:AE37 V39:AE43 S39:S43 J39:L43">
    <cfRule type="expression" dxfId="21" priority="38">
      <formula>AND($H34=$I34,$I34=$J34)</formula>
    </cfRule>
    <cfRule type="expression" dxfId="20" priority="39">
      <formula>AND($H34&lt;&gt;$I34,"  "&amp;$I34=$J34)</formula>
    </cfRule>
    <cfRule type="expression" dxfId="19" priority="40">
      <formula>AND("  "&amp;$I34&lt;&gt;$J34,$I34&lt;&gt;$J34)</formula>
    </cfRule>
  </conditionalFormatting>
  <conditionalFormatting sqref="AF34:AU37 AF39:AU43">
    <cfRule type="expression" dxfId="18" priority="35">
      <formula>AND($H34=$I34,$I34=$J34)</formula>
    </cfRule>
    <cfRule type="expression" dxfId="17" priority="36">
      <formula>AND($H34&lt;&gt;$I34,"  "&amp;$I34=$J34)</formula>
    </cfRule>
    <cfRule type="expression" dxfId="16" priority="37">
      <formula>AND("  "&amp;$I34&lt;&gt;$J34,$I34&lt;&gt;$J34)</formula>
    </cfRule>
  </conditionalFormatting>
  <conditionalFormatting sqref="AV34:BE37 AV39:BE43">
    <cfRule type="expression" dxfId="15" priority="32">
      <formula>AND($H34=$I34,$I34=$J34)</formula>
    </cfRule>
    <cfRule type="expression" dxfId="14" priority="33">
      <formula>AND($H34&lt;&gt;$I34,"  "&amp;$I34=$J34)</formula>
    </cfRule>
    <cfRule type="expression" dxfId="13" priority="34">
      <formula>AND("  "&amp;$I34&lt;&gt;$J34,$I34&lt;&gt;$J34)</formula>
    </cfRule>
  </conditionalFormatting>
  <conditionalFormatting sqref="BF38:XFD38 BF33:XFD33">
    <cfRule type="cellIs" dxfId="12" priority="31" operator="equal">
      <formula>0</formula>
    </cfRule>
  </conditionalFormatting>
  <conditionalFormatting sqref="BF363:XFD363 A364:XFD405">
    <cfRule type="cellIs" dxfId="11" priority="30" operator="equal">
      <formula>0</formula>
    </cfRule>
  </conditionalFormatting>
  <conditionalFormatting sqref="V364:BE405 S364:S405">
    <cfRule type="cellIs" dxfId="10" priority="20" operator="lessThan">
      <formula>0</formula>
    </cfRule>
  </conditionalFormatting>
  <conditionalFormatting sqref="J364:L364 S364 V364:AE364">
    <cfRule type="expression" dxfId="9" priority="14">
      <formula>AND($H364=$I364,$I364=$J364)</formula>
    </cfRule>
    <cfRule type="expression" dxfId="8" priority="15">
      <formula>AND($H364&lt;&gt;$I364,"  "&amp;$I364=$J364)</formula>
    </cfRule>
    <cfRule type="expression" dxfId="7" priority="16">
      <formula>AND("  "&amp;$I364&lt;&gt;$J364,$I364&lt;&gt;$J364)</formula>
    </cfRule>
  </conditionalFormatting>
  <conditionalFormatting sqref="AF364:AU364">
    <cfRule type="expression" dxfId="6" priority="8">
      <formula>AND($H364=$I364,$I364=$J364)</formula>
    </cfRule>
    <cfRule type="expression" dxfId="5" priority="9">
      <formula>AND($H364&lt;&gt;$I364,"  "&amp;$I364=$J364)</formula>
    </cfRule>
    <cfRule type="expression" dxfId="4" priority="10">
      <formula>AND("  "&amp;$I364&lt;&gt;$J364,$I364&lt;&gt;$J364)</formula>
    </cfRule>
  </conditionalFormatting>
  <conditionalFormatting sqref="AV364:BE364">
    <cfRule type="expression" dxfId="3" priority="2">
      <formula>AND($H364=$I364,$I364=$J364)</formula>
    </cfRule>
    <cfRule type="expression" dxfId="2" priority="3">
      <formula>AND($H364&lt;&gt;$I364,"  "&amp;$I364=$J364)</formula>
    </cfRule>
    <cfRule type="expression" dxfId="1" priority="4">
      <formula>AND("  "&amp;$I364&lt;&gt;$J364,$I364&lt;&gt;$J364)</formula>
    </cfRule>
  </conditionalFormatting>
  <conditionalFormatting sqref="BF406:XFD40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Lists!$D$9:$D$25</xm:f>
          </x14:formula1>
          <xm:sqref>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Princp</vt:lpstr>
      <vt:lpstr>Lists</vt:lpstr>
      <vt:lpstr>BM</vt:lpstr>
      <vt:lpstr>Items</vt:lpstr>
      <vt:lpstr>dbP</vt:lpstr>
      <vt:lpstr>dbF</vt:lpstr>
      <vt:lpstr>RepP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2024-10-09T08:52:16Z</dcterms:modified>
</cp:coreProperties>
</file>